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Ex1.xml" ContentType="application/vnd.ms-office.chartex+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VYSOKA SKOLA\3_ROCNIK\ZS\Psychometrika\PROJEKT\FINAL\"/>
    </mc:Choice>
  </mc:AlternateContent>
  <xr:revisionPtr revIDLastSave="0" documentId="13_ncr:1_{0C40CFC1-53B7-4BC6-ABA7-5EA6CB9B4437}" xr6:coauthVersionLast="47" xr6:coauthVersionMax="47" xr10:uidLastSave="{00000000-0000-0000-0000-000000000000}"/>
  <bookViews>
    <workbookView xWindow="-110" yWindow="-110" windowWidth="29020" windowHeight="15700" xr2:uid="{00000000-000D-0000-FFFF-FFFF00000000}"/>
  </bookViews>
  <sheets>
    <sheet name="Obsah" sheetId="19" r:id="rId1"/>
    <sheet name="Charakteristiky souboru" sheetId="3" r:id="rId2"/>
    <sheet name="Původní data" sheetId="1" r:id="rId3"/>
    <sheet name="Očištěná data" sheetId="2" r:id="rId4"/>
    <sheet name="Vyřazení respondenti" sheetId="7" r:id="rId5"/>
    <sheet name="Test-retest" sheetId="6" r:id="rId6"/>
    <sheet name="Test-retest vyřazení" sheetId="21" r:id="rId7"/>
    <sheet name="Předpokládané faktory" sheetId="4" r:id="rId8"/>
    <sheet name="Faktorová analýza" sheetId="17" r:id="rId9"/>
    <sheet name="Kategoriální zařazení validač." sheetId="11" r:id="rId10"/>
    <sheet name="Kriteriální validita" sheetId="25" r:id="rId11"/>
    <sheet name="Testování norem" sheetId="13" r:id="rId12"/>
    <sheet name="Normy ženy" sheetId="15" r:id="rId13"/>
    <sheet name="Normy muži" sheetId="23" r:id="rId14"/>
  </sheets>
  <definedNames>
    <definedName name="_xlnm._FilterDatabase" localSheetId="9" hidden="1">'Kategoriální zařazení validač.'!$A$7:$C$690</definedName>
    <definedName name="_xlnm._FilterDatabase" localSheetId="13" hidden="1">'Normy muži'!$A$5:$O$5</definedName>
    <definedName name="_xlnm._FilterDatabase" localSheetId="12" hidden="1">'Normy ženy'!$A$5:$O$339</definedName>
    <definedName name="_xlnm._FilterDatabase" localSheetId="3" hidden="1">'Očištěná data'!$A$9:$AA$303</definedName>
    <definedName name="_xlnm._FilterDatabase" localSheetId="2" hidden="1">'Původní data'!$A$38:$AZ$377</definedName>
    <definedName name="_xlnm._FilterDatabase" localSheetId="11" hidden="1">'Testování norem'!$A$6:$P$300</definedName>
    <definedName name="_xlnm._FilterDatabase" localSheetId="5" hidden="1">'Test-retest'!$A$5:$AW$17</definedName>
    <definedName name="_xlnm._FilterDatabase" localSheetId="6" hidden="1">'Test-retest vyřazení'!$A$14:$AV$14</definedName>
    <definedName name="_xlnm._FilterDatabase" localSheetId="4" hidden="1">'Vyřazení respondenti'!$A$14:$AB$14</definedName>
    <definedName name="_xlchart.v1.0" hidden="1">'Testování norem'!$AJ$6</definedName>
    <definedName name="_xlchart.v1.1" hidden="1">'Testování norem'!$AJ$7:$AJ$1003</definedName>
    <definedName name="_xlchart.v1.2" hidden="1">'Testování norem'!$AK$6</definedName>
    <definedName name="_xlchart.v1.3" hidden="1">'Testování norem'!$AK$7:$AK$1003</definedName>
    <definedName name="_xlchart.v1.4" hidden="1">'Testování norem'!$AJ$6</definedName>
    <definedName name="_xlchart.v1.5" hidden="1">'Testování norem'!$AJ$7:$AJ$1003</definedName>
    <definedName name="_xlchart.v1.6" hidden="1">'Testování norem'!$AK$6</definedName>
    <definedName name="_xlchart.v1.7" hidden="1">'Testování norem'!$AK$7:$AK$1003</definedName>
  </definedNames>
  <calcPr calcId="11421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19" i="6" l="1"/>
  <c r="AZ19" i="6"/>
  <c r="BA18" i="6"/>
  <c r="AZ18" i="6"/>
  <c r="BA7" i="6"/>
  <c r="BA8" i="6"/>
  <c r="BA9" i="6"/>
  <c r="BA10" i="6"/>
  <c r="BA11" i="6"/>
  <c r="BA12" i="6"/>
  <c r="BA13" i="6"/>
  <c r="BA14" i="6"/>
  <c r="BA15" i="6"/>
  <c r="BA16" i="6"/>
  <c r="BA17" i="6"/>
  <c r="BA6" i="6"/>
  <c r="AZ7" i="6"/>
  <c r="AZ8" i="6"/>
  <c r="AZ9" i="6"/>
  <c r="AZ10" i="6"/>
  <c r="AZ11" i="6"/>
  <c r="AZ12" i="6"/>
  <c r="AZ13" i="6"/>
  <c r="AZ14" i="6"/>
  <c r="AZ15" i="6"/>
  <c r="AZ16" i="6"/>
  <c r="AZ17" i="6"/>
  <c r="AZ6" i="6"/>
  <c r="C65" i="17"/>
  <c r="H111" i="17"/>
  <c r="H110" i="17"/>
  <c r="H109" i="17"/>
  <c r="H108" i="17"/>
  <c r="H107" i="17"/>
  <c r="H106" i="17"/>
  <c r="H105" i="17"/>
  <c r="H104" i="17"/>
  <c r="H103" i="17"/>
  <c r="H102" i="17"/>
  <c r="H101" i="17"/>
  <c r="H100" i="17"/>
  <c r="S9" i="25"/>
  <c r="S4" i="25"/>
  <c r="P244" i="25"/>
  <c r="P243" i="25"/>
  <c r="P242" i="25"/>
  <c r="P241" i="25"/>
  <c r="P240" i="25"/>
  <c r="P239" i="25"/>
  <c r="P238" i="25"/>
  <c r="P237" i="25"/>
  <c r="P236" i="25"/>
  <c r="P235" i="25"/>
  <c r="P234" i="25"/>
  <c r="P233" i="25"/>
  <c r="P232" i="25"/>
  <c r="P231" i="25"/>
  <c r="P230" i="25"/>
  <c r="P229" i="25"/>
  <c r="P228" i="25"/>
  <c r="P227" i="25"/>
  <c r="P226" i="25"/>
  <c r="P225" i="25"/>
  <c r="P224" i="25"/>
  <c r="P223" i="25"/>
  <c r="P222" i="25"/>
  <c r="P221" i="25"/>
  <c r="P220" i="25"/>
  <c r="P219" i="25"/>
  <c r="P218" i="25"/>
  <c r="P217" i="25"/>
  <c r="P216" i="25"/>
  <c r="P215" i="25"/>
  <c r="P214" i="25"/>
  <c r="P213" i="25"/>
  <c r="P212" i="25"/>
  <c r="P211" i="25"/>
  <c r="P210" i="25"/>
  <c r="P209" i="25"/>
  <c r="P208" i="25"/>
  <c r="P207" i="25"/>
  <c r="P206" i="25"/>
  <c r="P205" i="25"/>
  <c r="P204" i="25"/>
  <c r="P203" i="25"/>
  <c r="P202" i="25"/>
  <c r="P201" i="25"/>
  <c r="P200" i="25"/>
  <c r="P199" i="25"/>
  <c r="P198" i="25"/>
  <c r="P197" i="25"/>
  <c r="P196" i="25"/>
  <c r="P195" i="25"/>
  <c r="P194" i="25"/>
  <c r="P193" i="25"/>
  <c r="P192" i="25"/>
  <c r="P191" i="25"/>
  <c r="P190" i="25"/>
  <c r="P189" i="25"/>
  <c r="P188" i="25"/>
  <c r="P187" i="25"/>
  <c r="P186" i="25"/>
  <c r="P185" i="25"/>
  <c r="P184" i="25"/>
  <c r="P183" i="25"/>
  <c r="P182" i="25"/>
  <c r="P181" i="25"/>
  <c r="P180" i="25"/>
  <c r="P179" i="25"/>
  <c r="P178" i="25"/>
  <c r="P177" i="25"/>
  <c r="P176" i="25"/>
  <c r="P175" i="25"/>
  <c r="P174" i="25"/>
  <c r="P173" i="25"/>
  <c r="P172" i="25"/>
  <c r="P171" i="25"/>
  <c r="P170" i="25"/>
  <c r="P169" i="25"/>
  <c r="P168" i="25"/>
  <c r="P167" i="25"/>
  <c r="P166" i="25"/>
  <c r="P165" i="25"/>
  <c r="P164" i="25"/>
  <c r="P163" i="25"/>
  <c r="P162" i="25"/>
  <c r="P161" i="25"/>
  <c r="P160" i="25"/>
  <c r="P159" i="25"/>
  <c r="P158" i="25"/>
  <c r="P157" i="25"/>
  <c r="P156" i="25"/>
  <c r="P155" i="25"/>
  <c r="P154" i="25"/>
  <c r="P153" i="25"/>
  <c r="P152" i="25"/>
  <c r="P151" i="25"/>
  <c r="P150" i="25"/>
  <c r="P149" i="25"/>
  <c r="P148" i="25"/>
  <c r="P147" i="25"/>
  <c r="P146" i="25"/>
  <c r="P145" i="25"/>
  <c r="P144" i="25"/>
  <c r="P143" i="25"/>
  <c r="P142" i="25"/>
  <c r="P141" i="25"/>
  <c r="P140" i="25"/>
  <c r="P139" i="25"/>
  <c r="P138" i="25"/>
  <c r="P137" i="25"/>
  <c r="P136" i="25"/>
  <c r="P135" i="25"/>
  <c r="P134" i="25"/>
  <c r="P133" i="25"/>
  <c r="P132" i="25"/>
  <c r="P131" i="25"/>
  <c r="P130" i="25"/>
  <c r="P129" i="25"/>
  <c r="P128" i="25"/>
  <c r="P127" i="25"/>
  <c r="P126" i="25"/>
  <c r="P125" i="25"/>
  <c r="P124" i="25"/>
  <c r="P123" i="25"/>
  <c r="P122" i="25"/>
  <c r="P121" i="25"/>
  <c r="P120" i="25"/>
  <c r="P119" i="25"/>
  <c r="P118" i="25"/>
  <c r="P117" i="25"/>
  <c r="P116" i="25"/>
  <c r="P115" i="25"/>
  <c r="P114" i="25"/>
  <c r="P113" i="25"/>
  <c r="P112" i="25"/>
  <c r="P111" i="25"/>
  <c r="P110" i="25"/>
  <c r="P109" i="25"/>
  <c r="P108" i="25"/>
  <c r="P107" i="25"/>
  <c r="P106" i="25"/>
  <c r="P105" i="25"/>
  <c r="P104" i="25"/>
  <c r="P103" i="25"/>
  <c r="P102" i="25"/>
  <c r="P101" i="25"/>
  <c r="P100" i="25"/>
  <c r="P99" i="25"/>
  <c r="P98" i="25"/>
  <c r="P97" i="25"/>
  <c r="P96" i="25"/>
  <c r="P95" i="25"/>
  <c r="P94" i="25"/>
  <c r="P93" i="25"/>
  <c r="P92" i="25"/>
  <c r="P91" i="25"/>
  <c r="S7" i="25" s="1"/>
  <c r="P90" i="25"/>
  <c r="P89" i="25"/>
  <c r="P88" i="25"/>
  <c r="P87" i="25"/>
  <c r="P86" i="25"/>
  <c r="P85" i="25"/>
  <c r="P84" i="25"/>
  <c r="P83" i="25"/>
  <c r="P82" i="25"/>
  <c r="P81" i="25"/>
  <c r="P80" i="25"/>
  <c r="P79" i="25"/>
  <c r="P78" i="25"/>
  <c r="P77" i="25"/>
  <c r="P76" i="25"/>
  <c r="P75" i="25"/>
  <c r="P74" i="25"/>
  <c r="P73" i="25"/>
  <c r="P72" i="25"/>
  <c r="P71" i="25"/>
  <c r="P70" i="25"/>
  <c r="P69" i="25"/>
  <c r="P68" i="25"/>
  <c r="P67" i="25"/>
  <c r="P66" i="25"/>
  <c r="P65" i="25"/>
  <c r="P64" i="25"/>
  <c r="P63" i="25"/>
  <c r="P62" i="25"/>
  <c r="P61" i="25"/>
  <c r="P60" i="25"/>
  <c r="P59" i="25"/>
  <c r="P58" i="25"/>
  <c r="P57" i="25"/>
  <c r="P56" i="25"/>
  <c r="P55" i="25"/>
  <c r="P54" i="25"/>
  <c r="P53" i="25"/>
  <c r="P52" i="25"/>
  <c r="P51" i="25"/>
  <c r="P50" i="25"/>
  <c r="P49" i="25"/>
  <c r="P48" i="25"/>
  <c r="P47" i="25"/>
  <c r="P46" i="25"/>
  <c r="P45" i="25"/>
  <c r="P44" i="25"/>
  <c r="P43" i="25"/>
  <c r="P42" i="25"/>
  <c r="P41" i="25"/>
  <c r="P40" i="25"/>
  <c r="P39" i="25"/>
  <c r="P38" i="25"/>
  <c r="P37" i="25"/>
  <c r="P36" i="25"/>
  <c r="P35" i="25"/>
  <c r="P34" i="25"/>
  <c r="P33" i="25"/>
  <c r="P32" i="25"/>
  <c r="P31" i="25"/>
  <c r="P30" i="25"/>
  <c r="P29" i="25"/>
  <c r="P28" i="25"/>
  <c r="P27" i="25"/>
  <c r="P26" i="25"/>
  <c r="P25" i="25"/>
  <c r="P24" i="25"/>
  <c r="P23" i="25"/>
  <c r="P22" i="25"/>
  <c r="P21" i="25"/>
  <c r="P20" i="25"/>
  <c r="P19" i="25"/>
  <c r="P18" i="25"/>
  <c r="P17" i="25"/>
  <c r="P16" i="25"/>
  <c r="P15" i="25"/>
  <c r="P14" i="25"/>
  <c r="P13" i="25"/>
  <c r="P12" i="25"/>
  <c r="P11" i="25"/>
  <c r="P10" i="25"/>
  <c r="P9" i="25"/>
  <c r="P8" i="25"/>
  <c r="P7" i="25"/>
  <c r="P6" i="25"/>
  <c r="P5" i="25"/>
  <c r="P4" i="25"/>
  <c r="P3" i="25"/>
  <c r="S2" i="25" s="1"/>
  <c r="P2" i="25"/>
  <c r="V30" i="23"/>
  <c r="V28" i="23"/>
  <c r="V26" i="23"/>
  <c r="T20" i="23"/>
  <c r="T21" i="23"/>
  <c r="T22" i="23"/>
  <c r="T23" i="23"/>
  <c r="T24" i="23"/>
  <c r="T25" i="23"/>
  <c r="T26" i="23"/>
  <c r="T27" i="23"/>
  <c r="T28" i="23"/>
  <c r="T29" i="23"/>
  <c r="T30" i="23"/>
  <c r="T31" i="23"/>
  <c r="T32" i="23"/>
  <c r="T33" i="23"/>
  <c r="T34" i="23"/>
  <c r="T35" i="23"/>
  <c r="T36" i="23"/>
  <c r="T37" i="23"/>
  <c r="T18" i="23"/>
  <c r="T19" i="23"/>
  <c r="S25" i="23"/>
  <c r="S26" i="23"/>
  <c r="S27" i="23"/>
  <c r="S28" i="23"/>
  <c r="S29" i="23"/>
  <c r="S30" i="23"/>
  <c r="S31" i="23"/>
  <c r="S32" i="23"/>
  <c r="S33" i="23"/>
  <c r="S34" i="23"/>
  <c r="S35" i="23"/>
  <c r="S36" i="23"/>
  <c r="S37" i="23"/>
  <c r="S38" i="23"/>
  <c r="S39" i="23"/>
  <c r="R17" i="23"/>
  <c r="R18" i="23"/>
  <c r="R19" i="23"/>
  <c r="R20" i="23"/>
  <c r="R21" i="23"/>
  <c r="R22" i="23"/>
  <c r="R23" i="23"/>
  <c r="R24" i="23"/>
  <c r="R25" i="23"/>
  <c r="R26" i="23"/>
  <c r="R27" i="23"/>
  <c r="R28" i="23"/>
  <c r="R29" i="23"/>
  <c r="R30" i="23"/>
  <c r="R31" i="23"/>
  <c r="R32" i="23"/>
  <c r="R33" i="23"/>
  <c r="R34" i="23"/>
  <c r="R35" i="23"/>
  <c r="R36" i="23"/>
  <c r="R37" i="23"/>
  <c r="Q25" i="23"/>
  <c r="Q26" i="23"/>
  <c r="Q27" i="23"/>
  <c r="Q28" i="23"/>
  <c r="Q29" i="23"/>
  <c r="Q30" i="23"/>
  <c r="Q31" i="23"/>
  <c r="Q32" i="23"/>
  <c r="Q33" i="23"/>
  <c r="Q34" i="23"/>
  <c r="Q35" i="23"/>
  <c r="Q36" i="23"/>
  <c r="Q37" i="23"/>
  <c r="Q38" i="23"/>
  <c r="Q39" i="23"/>
  <c r="Q7" i="23"/>
  <c r="Q8" i="23"/>
  <c r="Q9" i="23"/>
  <c r="Q10" i="23"/>
  <c r="Q11" i="23"/>
  <c r="Q12" i="23"/>
  <c r="Q13" i="23"/>
  <c r="Q14" i="23"/>
  <c r="Q15" i="23"/>
  <c r="Q16" i="23"/>
  <c r="Q17" i="23"/>
  <c r="Q18" i="23"/>
  <c r="Q19" i="23"/>
  <c r="Q20" i="23"/>
  <c r="Q21" i="23"/>
  <c r="Q22" i="23"/>
  <c r="Q23" i="23"/>
  <c r="Q24" i="23"/>
  <c r="Q6" i="23"/>
  <c r="O82" i="23"/>
  <c r="O81" i="23"/>
  <c r="O80" i="23"/>
  <c r="O79" i="23"/>
  <c r="O78" i="23"/>
  <c r="O77" i="23"/>
  <c r="O76" i="23"/>
  <c r="O75" i="23"/>
  <c r="O74" i="23"/>
  <c r="O73" i="23"/>
  <c r="O72" i="23"/>
  <c r="O71" i="23"/>
  <c r="O70" i="23"/>
  <c r="O69" i="23"/>
  <c r="O68" i="23"/>
  <c r="O67" i="23"/>
  <c r="O66" i="23"/>
  <c r="O65" i="23"/>
  <c r="O64" i="23"/>
  <c r="O63" i="23"/>
  <c r="O62" i="23"/>
  <c r="O61" i="23"/>
  <c r="O60" i="23"/>
  <c r="O59" i="23"/>
  <c r="O58" i="23"/>
  <c r="O57" i="23"/>
  <c r="O56" i="23"/>
  <c r="O55" i="23"/>
  <c r="O54" i="23"/>
  <c r="O53" i="23"/>
  <c r="O52" i="23"/>
  <c r="O51" i="23"/>
  <c r="O50" i="23"/>
  <c r="O49" i="23"/>
  <c r="O48" i="23"/>
  <c r="O47" i="23"/>
  <c r="O46" i="23"/>
  <c r="O45" i="23"/>
  <c r="O44" i="23"/>
  <c r="O43" i="23"/>
  <c r="O42" i="23"/>
  <c r="O41" i="23"/>
  <c r="O40" i="23"/>
  <c r="O39" i="23"/>
  <c r="O38" i="23"/>
  <c r="O37" i="23"/>
  <c r="O36" i="23"/>
  <c r="O35" i="23"/>
  <c r="O34" i="23"/>
  <c r="O33" i="23"/>
  <c r="O32" i="23"/>
  <c r="O31" i="23"/>
  <c r="O30" i="23"/>
  <c r="O29" i="23"/>
  <c r="O28" i="23"/>
  <c r="O27" i="23"/>
  <c r="O26" i="23"/>
  <c r="O25" i="23"/>
  <c r="O24" i="23"/>
  <c r="O23" i="23"/>
  <c r="O22" i="23"/>
  <c r="O21" i="23"/>
  <c r="O20" i="23"/>
  <c r="O19" i="23"/>
  <c r="O18" i="23"/>
  <c r="O17" i="23"/>
  <c r="O16" i="23"/>
  <c r="O15" i="23"/>
  <c r="O14" i="23"/>
  <c r="O13" i="23"/>
  <c r="O12" i="23"/>
  <c r="O11" i="23"/>
  <c r="O10" i="23"/>
  <c r="O9" i="23"/>
  <c r="O8" i="23"/>
  <c r="O7" i="23"/>
  <c r="O6" i="23"/>
  <c r="R17" i="15"/>
  <c r="R18" i="15"/>
  <c r="R19" i="15"/>
  <c r="R20" i="15"/>
  <c r="R21" i="15"/>
  <c r="R22" i="15"/>
  <c r="R23" i="15"/>
  <c r="R24" i="15"/>
  <c r="R25" i="15"/>
  <c r="R26" i="15"/>
  <c r="R27" i="15"/>
  <c r="R28" i="15"/>
  <c r="R29" i="15"/>
  <c r="R30" i="15"/>
  <c r="R31" i="15"/>
  <c r="R32" i="15"/>
  <c r="R33" i="15"/>
  <c r="R34" i="15"/>
  <c r="R35" i="15"/>
  <c r="S36" i="15"/>
  <c r="S37" i="15"/>
  <c r="S38" i="15"/>
  <c r="S39" i="15"/>
  <c r="R12" i="15"/>
  <c r="R13" i="15"/>
  <c r="R14" i="15"/>
  <c r="R15" i="15"/>
  <c r="T16" i="15"/>
  <c r="O222" i="15"/>
  <c r="O221" i="15"/>
  <c r="O220" i="15"/>
  <c r="O219" i="15"/>
  <c r="O218" i="15"/>
  <c r="O217" i="15"/>
  <c r="O216" i="15"/>
  <c r="O215" i="15"/>
  <c r="O214" i="15"/>
  <c r="O213" i="15"/>
  <c r="O212" i="15"/>
  <c r="O211" i="15"/>
  <c r="O210" i="15"/>
  <c r="O209" i="15"/>
  <c r="O208" i="15"/>
  <c r="O207" i="15"/>
  <c r="O206" i="15"/>
  <c r="O205" i="15"/>
  <c r="O204" i="15"/>
  <c r="O203" i="15"/>
  <c r="O202" i="15"/>
  <c r="O201" i="15"/>
  <c r="O200" i="15"/>
  <c r="O199" i="15"/>
  <c r="O198" i="15"/>
  <c r="O197" i="15"/>
  <c r="O196" i="15"/>
  <c r="O195" i="15"/>
  <c r="O194" i="15"/>
  <c r="O193" i="15"/>
  <c r="O192" i="15"/>
  <c r="O191" i="15"/>
  <c r="O190" i="15"/>
  <c r="O189" i="15"/>
  <c r="O188" i="15"/>
  <c r="O187" i="15"/>
  <c r="O186" i="15"/>
  <c r="O185" i="15"/>
  <c r="O184" i="15"/>
  <c r="O183" i="15"/>
  <c r="O182" i="15"/>
  <c r="O181" i="15"/>
  <c r="O180" i="15"/>
  <c r="O179" i="15"/>
  <c r="O178" i="15"/>
  <c r="O177" i="15"/>
  <c r="O176" i="15"/>
  <c r="O175" i="15"/>
  <c r="O174" i="15"/>
  <c r="O173" i="15"/>
  <c r="O172" i="15"/>
  <c r="O171" i="15"/>
  <c r="O170" i="15"/>
  <c r="O169" i="15"/>
  <c r="O168" i="15"/>
  <c r="O167" i="15"/>
  <c r="O166" i="15"/>
  <c r="O165" i="15"/>
  <c r="O164" i="15"/>
  <c r="O163" i="15"/>
  <c r="O162" i="15"/>
  <c r="O161" i="15"/>
  <c r="O160" i="15"/>
  <c r="O159" i="15"/>
  <c r="O158" i="15"/>
  <c r="O157" i="15"/>
  <c r="O156" i="15"/>
  <c r="O155" i="15"/>
  <c r="O154" i="15"/>
  <c r="O153" i="15"/>
  <c r="O152" i="15"/>
  <c r="O151" i="15"/>
  <c r="O150" i="15"/>
  <c r="O149" i="15"/>
  <c r="O148" i="15"/>
  <c r="O147" i="15"/>
  <c r="O146" i="15"/>
  <c r="O145" i="15"/>
  <c r="O144" i="15"/>
  <c r="O143" i="15"/>
  <c r="O142" i="15"/>
  <c r="O141" i="15"/>
  <c r="O140" i="15"/>
  <c r="O139" i="15"/>
  <c r="O138" i="15"/>
  <c r="O137" i="15"/>
  <c r="O136" i="15"/>
  <c r="O135" i="15"/>
  <c r="O134" i="15"/>
  <c r="O133" i="15"/>
  <c r="O132" i="15"/>
  <c r="O131" i="15"/>
  <c r="O130" i="15"/>
  <c r="O129" i="15"/>
  <c r="O128" i="15"/>
  <c r="O127" i="15"/>
  <c r="O126" i="15"/>
  <c r="O125" i="15"/>
  <c r="O124" i="15"/>
  <c r="O123" i="15"/>
  <c r="O122" i="15"/>
  <c r="O121" i="15"/>
  <c r="O120" i="15"/>
  <c r="O119" i="15"/>
  <c r="O118" i="15"/>
  <c r="O117" i="15"/>
  <c r="O116" i="15"/>
  <c r="O115" i="15"/>
  <c r="O114" i="15"/>
  <c r="O113" i="15"/>
  <c r="O112" i="15"/>
  <c r="O111" i="15"/>
  <c r="O110" i="15"/>
  <c r="O109" i="15"/>
  <c r="O108" i="15"/>
  <c r="O107" i="15"/>
  <c r="O106" i="15"/>
  <c r="O105" i="15"/>
  <c r="O104" i="15"/>
  <c r="O103" i="15"/>
  <c r="O102" i="15"/>
  <c r="O101" i="15"/>
  <c r="O100" i="15"/>
  <c r="O99" i="15"/>
  <c r="O98" i="15"/>
  <c r="O97" i="15"/>
  <c r="O96" i="15"/>
  <c r="O95" i="15"/>
  <c r="O94" i="15"/>
  <c r="O93" i="15"/>
  <c r="O92" i="15"/>
  <c r="O91" i="15"/>
  <c r="O90" i="15"/>
  <c r="O89" i="15"/>
  <c r="O88" i="15"/>
  <c r="O87" i="15"/>
  <c r="O86" i="15"/>
  <c r="O85" i="15"/>
  <c r="O84" i="15"/>
  <c r="O83" i="15"/>
  <c r="O82" i="15"/>
  <c r="O81" i="15"/>
  <c r="O80" i="15"/>
  <c r="O79" i="15"/>
  <c r="O78" i="15"/>
  <c r="O77" i="15"/>
  <c r="O76" i="15"/>
  <c r="O75" i="15"/>
  <c r="O74" i="15"/>
  <c r="O73" i="15"/>
  <c r="O72" i="15"/>
  <c r="O71" i="15"/>
  <c r="O70" i="15"/>
  <c r="O69" i="15"/>
  <c r="O68" i="15"/>
  <c r="O67" i="15"/>
  <c r="O66" i="15"/>
  <c r="O65" i="15"/>
  <c r="O64" i="15"/>
  <c r="O63" i="15"/>
  <c r="O62" i="15"/>
  <c r="O61" i="15"/>
  <c r="O60" i="15"/>
  <c r="O59" i="15"/>
  <c r="O58" i="15"/>
  <c r="O57" i="15"/>
  <c r="O56" i="15"/>
  <c r="O55" i="15"/>
  <c r="O54" i="15"/>
  <c r="O53" i="15"/>
  <c r="O52" i="15"/>
  <c r="O51" i="15"/>
  <c r="O50" i="15"/>
  <c r="O49" i="15"/>
  <c r="O48" i="15"/>
  <c r="O47" i="15"/>
  <c r="O46" i="15"/>
  <c r="O45" i="15"/>
  <c r="O44" i="15"/>
  <c r="O43" i="15"/>
  <c r="O42" i="15"/>
  <c r="O41" i="15"/>
  <c r="O40" i="15"/>
  <c r="O39" i="15"/>
  <c r="O38" i="15"/>
  <c r="O37" i="15"/>
  <c r="O36" i="15"/>
  <c r="O35" i="15"/>
  <c r="O34" i="15"/>
  <c r="O33" i="15"/>
  <c r="O32" i="15"/>
  <c r="O31" i="15"/>
  <c r="O30" i="15"/>
  <c r="O29" i="15"/>
  <c r="O28" i="15"/>
  <c r="O27" i="15"/>
  <c r="O26" i="15"/>
  <c r="O25" i="15"/>
  <c r="O24" i="15"/>
  <c r="O23" i="15"/>
  <c r="O22" i="15"/>
  <c r="O21" i="15"/>
  <c r="O20" i="15"/>
  <c r="O19" i="15"/>
  <c r="O18" i="15"/>
  <c r="O17" i="15"/>
  <c r="O16" i="15"/>
  <c r="O15" i="15"/>
  <c r="O14" i="15"/>
  <c r="O13" i="15"/>
  <c r="O12" i="15"/>
  <c r="O11" i="15"/>
  <c r="O10" i="15"/>
  <c r="O9" i="15"/>
  <c r="O8" i="15"/>
  <c r="O7" i="15"/>
  <c r="O6" i="15"/>
  <c r="P7" i="13"/>
  <c r="S34" i="15"/>
  <c r="T34" i="15" s="1"/>
  <c r="S35" i="15"/>
  <c r="T35" i="15" s="1"/>
  <c r="Y38" i="13"/>
  <c r="Y39" i="13"/>
  <c r="Y40" i="13"/>
  <c r="P26" i="13"/>
  <c r="P19" i="13"/>
  <c r="P8" i="13"/>
  <c r="P9" i="13"/>
  <c r="P10" i="13"/>
  <c r="P11" i="13"/>
  <c r="P12" i="13"/>
  <c r="P13" i="13"/>
  <c r="P14" i="13"/>
  <c r="P15" i="13"/>
  <c r="P16" i="13"/>
  <c r="P17" i="13"/>
  <c r="P18" i="13"/>
  <c r="P20" i="13"/>
  <c r="P21" i="13"/>
  <c r="P22" i="13"/>
  <c r="P23" i="13"/>
  <c r="P24" i="13"/>
  <c r="P25"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2" i="13"/>
  <c r="P83"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111" i="13"/>
  <c r="P112" i="13"/>
  <c r="P113" i="13"/>
  <c r="P114" i="13"/>
  <c r="P115" i="13"/>
  <c r="P116" i="13"/>
  <c r="P117" i="13"/>
  <c r="P118" i="13"/>
  <c r="P119" i="13"/>
  <c r="P120" i="13"/>
  <c r="P121" i="13"/>
  <c r="P122" i="13"/>
  <c r="P123" i="13"/>
  <c r="P124" i="13"/>
  <c r="P125" i="13"/>
  <c r="P126" i="13"/>
  <c r="P127" i="13"/>
  <c r="P128" i="13"/>
  <c r="P129" i="13"/>
  <c r="P130" i="13"/>
  <c r="P131" i="13"/>
  <c r="P132" i="13"/>
  <c r="P133" i="13"/>
  <c r="P134" i="13"/>
  <c r="P135" i="13"/>
  <c r="P136" i="13"/>
  <c r="P137" i="13"/>
  <c r="P138" i="13"/>
  <c r="P139" i="13"/>
  <c r="P140" i="13"/>
  <c r="P141" i="13"/>
  <c r="P142" i="13"/>
  <c r="P143" i="13"/>
  <c r="P144" i="13"/>
  <c r="P145" i="13"/>
  <c r="P146" i="13"/>
  <c r="P147" i="13"/>
  <c r="P148" i="13"/>
  <c r="P149" i="13"/>
  <c r="P150" i="13"/>
  <c r="P151" i="13"/>
  <c r="P152" i="13"/>
  <c r="P153" i="13"/>
  <c r="P154" i="13"/>
  <c r="P155" i="13"/>
  <c r="P156" i="13"/>
  <c r="P157" i="13"/>
  <c r="P158" i="13"/>
  <c r="P159" i="13"/>
  <c r="P160" i="13"/>
  <c r="P161" i="13"/>
  <c r="P162" i="13"/>
  <c r="P163" i="13"/>
  <c r="P164" i="13"/>
  <c r="P165" i="13"/>
  <c r="P166" i="13"/>
  <c r="P167" i="13"/>
  <c r="P168" i="13"/>
  <c r="P169" i="13"/>
  <c r="P170" i="13"/>
  <c r="P171" i="13"/>
  <c r="P172" i="13"/>
  <c r="P173" i="13"/>
  <c r="P174" i="13"/>
  <c r="P175" i="13"/>
  <c r="P176" i="13"/>
  <c r="P177" i="13"/>
  <c r="P178" i="13"/>
  <c r="P179" i="13"/>
  <c r="P180" i="13"/>
  <c r="P181" i="13"/>
  <c r="P182" i="13"/>
  <c r="P183" i="13"/>
  <c r="P184" i="13"/>
  <c r="P185" i="13"/>
  <c r="P186" i="13"/>
  <c r="P187" i="13"/>
  <c r="P188" i="13"/>
  <c r="P189" i="13"/>
  <c r="P190" i="13"/>
  <c r="P191" i="13"/>
  <c r="P192" i="13"/>
  <c r="P193" i="13"/>
  <c r="P194" i="13"/>
  <c r="P195" i="13"/>
  <c r="P196" i="13"/>
  <c r="P197" i="13"/>
  <c r="P198" i="13"/>
  <c r="P199" i="13"/>
  <c r="P200" i="13"/>
  <c r="P201" i="13"/>
  <c r="P202" i="13"/>
  <c r="P203" i="13"/>
  <c r="P204" i="13"/>
  <c r="P205" i="13"/>
  <c r="P206" i="13"/>
  <c r="P207" i="13"/>
  <c r="P208" i="13"/>
  <c r="P209" i="13"/>
  <c r="P210" i="13"/>
  <c r="P211" i="13"/>
  <c r="P212" i="13"/>
  <c r="P213" i="13"/>
  <c r="P214" i="13"/>
  <c r="P215" i="13"/>
  <c r="P216" i="13"/>
  <c r="P217" i="13"/>
  <c r="P218" i="13"/>
  <c r="P219" i="13"/>
  <c r="P220" i="13"/>
  <c r="P221" i="13"/>
  <c r="P222" i="13"/>
  <c r="P223" i="13"/>
  <c r="P224" i="13"/>
  <c r="P225" i="13"/>
  <c r="P226" i="13"/>
  <c r="P227" i="13"/>
  <c r="P228" i="13"/>
  <c r="P229" i="13"/>
  <c r="P230" i="13"/>
  <c r="P231" i="13"/>
  <c r="P232" i="13"/>
  <c r="P233" i="13"/>
  <c r="P234" i="13"/>
  <c r="P235" i="13"/>
  <c r="P236" i="13"/>
  <c r="P237" i="13"/>
  <c r="P238" i="13"/>
  <c r="P239" i="13"/>
  <c r="P240" i="13"/>
  <c r="P241" i="13"/>
  <c r="P242" i="13"/>
  <c r="P243" i="13"/>
  <c r="P244" i="13"/>
  <c r="P245" i="13"/>
  <c r="P246" i="13"/>
  <c r="P247" i="13"/>
  <c r="P248" i="13"/>
  <c r="P249" i="13"/>
  <c r="P250" i="13"/>
  <c r="P251" i="13"/>
  <c r="P252" i="13"/>
  <c r="P253" i="13"/>
  <c r="P254" i="13"/>
  <c r="P255" i="13"/>
  <c r="P256" i="13"/>
  <c r="P257" i="13"/>
  <c r="P258" i="13"/>
  <c r="P259" i="13"/>
  <c r="P260" i="13"/>
  <c r="P261" i="13"/>
  <c r="P262" i="13"/>
  <c r="P263" i="13"/>
  <c r="P264" i="13"/>
  <c r="P265" i="13"/>
  <c r="P266" i="13"/>
  <c r="P267" i="13"/>
  <c r="P268" i="13"/>
  <c r="P269" i="13"/>
  <c r="P270" i="13"/>
  <c r="P271" i="13"/>
  <c r="P272" i="13"/>
  <c r="P273" i="13"/>
  <c r="P274" i="13"/>
  <c r="P275" i="13"/>
  <c r="P276" i="13"/>
  <c r="P277" i="13"/>
  <c r="P278" i="13"/>
  <c r="P279" i="13"/>
  <c r="P280" i="13"/>
  <c r="P281" i="13"/>
  <c r="P282" i="13"/>
  <c r="P283" i="13"/>
  <c r="P284" i="13"/>
  <c r="P285" i="13"/>
  <c r="P286" i="13"/>
  <c r="P287" i="13"/>
  <c r="P288" i="13"/>
  <c r="P289" i="13"/>
  <c r="P290" i="13"/>
  <c r="P291" i="13"/>
  <c r="P292" i="13"/>
  <c r="P293" i="13"/>
  <c r="P294" i="13"/>
  <c r="P295" i="13"/>
  <c r="P296" i="13"/>
  <c r="P297" i="13"/>
  <c r="P298" i="13"/>
  <c r="P299" i="13"/>
  <c r="P300" i="13"/>
  <c r="C72" i="17"/>
  <c r="C73" i="17"/>
  <c r="C74" i="17"/>
  <c r="C75" i="17"/>
  <c r="C76" i="17"/>
  <c r="C77" i="17"/>
  <c r="C78" i="17"/>
  <c r="C79" i="17"/>
  <c r="C80" i="17"/>
  <c r="C81" i="17"/>
  <c r="C82" i="17"/>
  <c r="C83" i="17"/>
  <c r="C84" i="17"/>
  <c r="C85" i="17"/>
  <c r="C86" i="17"/>
  <c r="C87" i="17"/>
  <c r="C88" i="17"/>
  <c r="C89" i="17"/>
  <c r="C90" i="17"/>
  <c r="C91" i="17"/>
  <c r="C92" i="17"/>
  <c r="C71" i="17"/>
  <c r="E44" i="17"/>
  <c r="E45" i="17"/>
  <c r="E46" i="17"/>
  <c r="E47" i="17"/>
  <c r="E48" i="17"/>
  <c r="E49" i="17"/>
  <c r="E50" i="17"/>
  <c r="E51" i="17"/>
  <c r="E52" i="17"/>
  <c r="E53" i="17"/>
  <c r="E54" i="17"/>
  <c r="E55" i="17"/>
  <c r="E56" i="17"/>
  <c r="E57" i="17"/>
  <c r="E58" i="17"/>
  <c r="E59" i="17"/>
  <c r="E60" i="17"/>
  <c r="E61" i="17"/>
  <c r="E62" i="17"/>
  <c r="E63" i="17"/>
  <c r="E64" i="17"/>
  <c r="E43" i="17"/>
  <c r="C44" i="17"/>
  <c r="C45" i="17"/>
  <c r="C46" i="17"/>
  <c r="C47" i="17"/>
  <c r="C48" i="17"/>
  <c r="C49" i="17"/>
  <c r="C50" i="17"/>
  <c r="C51" i="17"/>
  <c r="C52" i="17"/>
  <c r="C53" i="17"/>
  <c r="C54" i="17"/>
  <c r="C55" i="17"/>
  <c r="C56" i="17"/>
  <c r="C57" i="17"/>
  <c r="C58" i="17"/>
  <c r="C59" i="17"/>
  <c r="C60" i="17"/>
  <c r="C61" i="17"/>
  <c r="C62" i="17"/>
  <c r="C63" i="17"/>
  <c r="C64" i="17"/>
  <c r="C43" i="17"/>
  <c r="T35" i="13" l="1"/>
  <c r="T34" i="13"/>
  <c r="S32" i="15"/>
  <c r="T32" i="15" s="1"/>
  <c r="Q34" i="15"/>
  <c r="S31" i="15"/>
  <c r="T31" i="15" s="1"/>
  <c r="Q33" i="15"/>
  <c r="Q32" i="15"/>
  <c r="Q31" i="15"/>
  <c r="W35" i="13"/>
  <c r="Y35" i="13" s="1"/>
  <c r="Z35" i="13" s="1"/>
  <c r="W34" i="13"/>
  <c r="Y34" i="13" s="1"/>
  <c r="Z34" i="13" s="1"/>
  <c r="T40" i="13"/>
  <c r="T37" i="13"/>
  <c r="W33" i="13"/>
  <c r="Y33" i="13" s="1"/>
  <c r="Z33" i="13" s="1"/>
  <c r="T33" i="13"/>
  <c r="W32" i="13"/>
  <c r="R2" i="13"/>
  <c r="W31" i="13"/>
  <c r="R3" i="13"/>
  <c r="W37" i="13"/>
  <c r="Y37" i="13" s="1"/>
  <c r="W36" i="13"/>
  <c r="Y36" i="13" s="1"/>
  <c r="Z36" i="13" s="1"/>
  <c r="T39" i="13"/>
  <c r="T38" i="13"/>
  <c r="T36" i="13"/>
  <c r="V19" i="15"/>
  <c r="V21" i="15"/>
  <c r="V23" i="15"/>
  <c r="Q39" i="15"/>
  <c r="Q38" i="15"/>
  <c r="Q37" i="15"/>
  <c r="Q35" i="15"/>
  <c r="S33" i="15"/>
  <c r="T33" i="15" s="1"/>
  <c r="Q36" i="15"/>
  <c r="E65" i="17"/>
  <c r="E66" i="17" s="1"/>
  <c r="C66" i="17"/>
  <c r="AI17" i="17" l="1"/>
  <c r="AI16" i="17"/>
  <c r="AI15" i="17"/>
  <c r="AI14" i="17"/>
  <c r="AI13" i="17"/>
  <c r="AI12" i="17"/>
  <c r="AI11" i="17"/>
  <c r="AI10" i="17"/>
  <c r="AI9" i="17"/>
  <c r="AI8" i="17"/>
  <c r="H302" i="11"/>
  <c r="H303" i="11" s="1"/>
  <c r="AB29" i="17"/>
  <c r="AB28" i="17"/>
  <c r="AB27" i="17"/>
  <c r="AB26" i="17"/>
  <c r="AB25" i="17"/>
  <c r="AB24" i="17"/>
  <c r="AB23" i="17"/>
  <c r="AB22" i="17"/>
  <c r="AB21" i="17"/>
  <c r="AB20" i="17"/>
  <c r="AB19" i="17"/>
  <c r="AB18" i="17"/>
  <c r="AB17" i="17"/>
  <c r="AB16" i="17"/>
  <c r="AB15" i="17"/>
  <c r="AB14" i="17"/>
  <c r="AB13" i="17"/>
  <c r="AB12" i="17"/>
  <c r="AB11" i="17"/>
  <c r="AB10" i="17"/>
  <c r="AB9" i="17"/>
  <c r="AB8" i="17"/>
  <c r="G302" i="11"/>
  <c r="F302" i="11"/>
  <c r="F303" i="11" s="1"/>
  <c r="E302" i="11"/>
  <c r="C302" i="11"/>
  <c r="C303" i="11" s="1"/>
  <c r="B302" i="11"/>
  <c r="G303" i="11"/>
  <c r="S28" i="15"/>
  <c r="T28" i="15" s="1"/>
  <c r="Q28" i="15"/>
  <c r="Q29" i="15"/>
  <c r="Q30" i="15"/>
  <c r="S30" i="15" l="1"/>
  <c r="T30" i="15" s="1"/>
  <c r="S29" i="15"/>
  <c r="T29" i="15" s="1"/>
  <c r="B29" i="3"/>
  <c r="B28" i="3"/>
  <c r="C5" i="2"/>
  <c r="B23" i="3"/>
  <c r="C8" i="17"/>
  <c r="C383" i="1" l="1"/>
  <c r="C382" i="1"/>
  <c r="C381" i="1"/>
  <c r="C380" i="1"/>
  <c r="C379" i="1"/>
  <c r="AZ97" i="1"/>
  <c r="AZ98" i="1"/>
  <c r="AZ40" i="1"/>
  <c r="AZ41" i="1"/>
  <c r="AZ42" i="1"/>
  <c r="AZ43" i="1"/>
  <c r="AZ44" i="1"/>
  <c r="AZ45" i="1"/>
  <c r="AZ46" i="1"/>
  <c r="AZ47" i="1"/>
  <c r="AZ99" i="1"/>
  <c r="AZ100" i="1"/>
  <c r="AZ101" i="1"/>
  <c r="AZ102" i="1"/>
  <c r="AZ103" i="1"/>
  <c r="AZ104" i="1"/>
  <c r="AZ160" i="1"/>
  <c r="AZ188" i="1"/>
  <c r="AZ191" i="1"/>
  <c r="AZ203" i="1"/>
  <c r="AZ205" i="1"/>
  <c r="AZ208" i="1"/>
  <c r="AZ209" i="1"/>
  <c r="AZ210" i="1"/>
  <c r="AZ211" i="1"/>
  <c r="AZ212" i="1"/>
  <c r="AZ213" i="1"/>
  <c r="AZ214" i="1"/>
  <c r="AZ215" i="1"/>
  <c r="AZ216" i="1"/>
  <c r="AZ217" i="1"/>
  <c r="AZ218" i="1"/>
  <c r="AZ219" i="1"/>
  <c r="AZ220" i="1"/>
  <c r="AZ319" i="1"/>
  <c r="AZ328" i="1"/>
  <c r="AZ338" i="1"/>
  <c r="AZ345" i="1"/>
  <c r="AZ362" i="1"/>
  <c r="AZ366" i="1"/>
  <c r="AZ48" i="1"/>
  <c r="AZ49" i="1"/>
  <c r="AZ50" i="1"/>
  <c r="AZ51" i="1"/>
  <c r="AZ52" i="1"/>
  <c r="AZ53" i="1"/>
  <c r="AZ54" i="1"/>
  <c r="AZ55" i="1"/>
  <c r="AZ56" i="1"/>
  <c r="AZ105" i="1"/>
  <c r="AZ106" i="1"/>
  <c r="AZ107" i="1"/>
  <c r="AZ108" i="1"/>
  <c r="AZ109" i="1"/>
  <c r="AZ110" i="1"/>
  <c r="AZ111" i="1"/>
  <c r="AZ112" i="1"/>
  <c r="AZ113" i="1"/>
  <c r="AZ159" i="1"/>
  <c r="AZ161" i="1"/>
  <c r="AZ164" i="1"/>
  <c r="AZ165" i="1"/>
  <c r="AZ168" i="1"/>
  <c r="AZ169" i="1"/>
  <c r="AZ178" i="1"/>
  <c r="AZ183" i="1"/>
  <c r="AZ184" i="1"/>
  <c r="AZ196" i="1"/>
  <c r="AZ221" i="1"/>
  <c r="AZ222" i="1"/>
  <c r="AZ223" i="1"/>
  <c r="AZ224" i="1"/>
  <c r="AZ225" i="1"/>
  <c r="AZ226" i="1"/>
  <c r="AZ227" i="1"/>
  <c r="AZ228" i="1"/>
  <c r="AZ229" i="1"/>
  <c r="AZ230" i="1"/>
  <c r="AZ231" i="1"/>
  <c r="AZ232" i="1"/>
  <c r="AZ233" i="1"/>
  <c r="AZ234" i="1"/>
  <c r="AZ235" i="1"/>
  <c r="AZ236" i="1"/>
  <c r="AZ237" i="1"/>
  <c r="AZ238" i="1"/>
  <c r="AZ239" i="1"/>
  <c r="AZ240" i="1"/>
  <c r="AZ320" i="1"/>
  <c r="AZ321" i="1"/>
  <c r="AZ330" i="1"/>
  <c r="AZ346" i="1"/>
  <c r="AZ354" i="1"/>
  <c r="AZ355" i="1"/>
  <c r="AZ364" i="1"/>
  <c r="AZ372" i="1"/>
  <c r="AZ373" i="1"/>
  <c r="AZ57" i="1"/>
  <c r="AZ58" i="1"/>
  <c r="AZ59" i="1"/>
  <c r="AZ60" i="1"/>
  <c r="AZ61" i="1"/>
  <c r="AZ62" i="1"/>
  <c r="AZ114" i="1"/>
  <c r="AZ115" i="1"/>
  <c r="AZ116" i="1"/>
  <c r="AZ117" i="1"/>
  <c r="AZ118" i="1"/>
  <c r="AZ119" i="1"/>
  <c r="AZ120" i="1"/>
  <c r="AZ121" i="1"/>
  <c r="AZ122" i="1"/>
  <c r="AZ123" i="1"/>
  <c r="AZ124" i="1"/>
  <c r="AZ125" i="1"/>
  <c r="AZ126" i="1"/>
  <c r="AZ167" i="1"/>
  <c r="AZ172" i="1"/>
  <c r="AZ173" i="1"/>
  <c r="AZ174" i="1"/>
  <c r="AZ180" i="1"/>
  <c r="AZ181" i="1"/>
  <c r="AZ202" i="1"/>
  <c r="AZ241" i="1"/>
  <c r="AZ242" i="1"/>
  <c r="AZ243" i="1"/>
  <c r="AZ244" i="1"/>
  <c r="AZ245" i="1"/>
  <c r="AZ246" i="1"/>
  <c r="AZ247" i="1"/>
  <c r="AZ248" i="1"/>
  <c r="AZ249" i="1"/>
  <c r="AZ250" i="1"/>
  <c r="AZ251" i="1"/>
  <c r="AZ252" i="1"/>
  <c r="AZ253" i="1"/>
  <c r="AZ254" i="1"/>
  <c r="AZ255" i="1"/>
  <c r="AZ256" i="1"/>
  <c r="AZ333" i="1"/>
  <c r="AZ335" i="1"/>
  <c r="AZ342" i="1"/>
  <c r="AZ343" i="1"/>
  <c r="AZ344" i="1"/>
  <c r="AZ360" i="1"/>
  <c r="AZ361" i="1"/>
  <c r="AZ369" i="1"/>
  <c r="AZ370" i="1"/>
  <c r="AZ371" i="1"/>
  <c r="AZ374" i="1"/>
  <c r="AZ63" i="1"/>
  <c r="AZ64" i="1"/>
  <c r="AZ65" i="1"/>
  <c r="AZ66" i="1"/>
  <c r="AZ67" i="1"/>
  <c r="AZ68" i="1"/>
  <c r="AZ69" i="1"/>
  <c r="AZ70" i="1"/>
  <c r="AZ71" i="1"/>
  <c r="AZ72" i="1"/>
  <c r="AZ73" i="1"/>
  <c r="AZ74" i="1"/>
  <c r="AZ75" i="1"/>
  <c r="AZ127" i="1"/>
  <c r="AZ128" i="1"/>
  <c r="AZ129" i="1"/>
  <c r="AZ130" i="1"/>
  <c r="AZ131" i="1"/>
  <c r="AZ132" i="1"/>
  <c r="AZ133" i="1"/>
  <c r="AZ134" i="1"/>
  <c r="AZ170" i="1"/>
  <c r="AZ171" i="1"/>
  <c r="AZ177" i="1"/>
  <c r="AZ179" i="1"/>
  <c r="AZ189" i="1"/>
  <c r="AZ190" i="1"/>
  <c r="AZ195" i="1"/>
  <c r="AZ201" i="1"/>
  <c r="AZ206" i="1"/>
  <c r="AZ257" i="1"/>
  <c r="AZ258" i="1"/>
  <c r="AZ259" i="1"/>
  <c r="AZ260" i="1"/>
  <c r="AZ261" i="1"/>
  <c r="AZ262" i="1"/>
  <c r="AZ263" i="1"/>
  <c r="AZ264" i="1"/>
  <c r="AZ265" i="1"/>
  <c r="AZ266" i="1"/>
  <c r="AZ267" i="1"/>
  <c r="AZ268" i="1"/>
  <c r="AZ269" i="1"/>
  <c r="AZ270" i="1"/>
  <c r="AZ271" i="1"/>
  <c r="AZ272" i="1"/>
  <c r="AZ273" i="1"/>
  <c r="AZ274" i="1"/>
  <c r="AZ275" i="1"/>
  <c r="AZ276" i="1"/>
  <c r="AZ277" i="1"/>
  <c r="AZ324" i="1"/>
  <c r="AZ325" i="1"/>
  <c r="AZ326" i="1"/>
  <c r="AZ329" i="1"/>
  <c r="AZ334" i="1"/>
  <c r="AZ336" i="1"/>
  <c r="AZ347" i="1"/>
  <c r="AZ351" i="1"/>
  <c r="AZ352" i="1"/>
  <c r="AZ353" i="1"/>
  <c r="AZ358" i="1"/>
  <c r="AZ377" i="1"/>
  <c r="AZ76" i="1"/>
  <c r="AZ77" i="1"/>
  <c r="AZ78" i="1"/>
  <c r="AZ79" i="1"/>
  <c r="AZ135" i="1"/>
  <c r="AZ136" i="1"/>
  <c r="AZ137" i="1"/>
  <c r="AZ138" i="1"/>
  <c r="AZ139" i="1"/>
  <c r="AZ140" i="1"/>
  <c r="AZ162" i="1"/>
  <c r="AZ176" i="1"/>
  <c r="AZ182" i="1"/>
  <c r="AZ185" i="1"/>
  <c r="AZ198" i="1"/>
  <c r="AZ204" i="1"/>
  <c r="AZ207" i="1"/>
  <c r="AZ278" i="1"/>
  <c r="AZ279" i="1"/>
  <c r="AZ280" i="1"/>
  <c r="AZ281" i="1"/>
  <c r="AZ282" i="1"/>
  <c r="AZ283" i="1"/>
  <c r="AZ284" i="1"/>
  <c r="AZ285" i="1"/>
  <c r="AZ286" i="1"/>
  <c r="AZ287" i="1"/>
  <c r="AZ288" i="1"/>
  <c r="AZ289" i="1"/>
  <c r="AZ290" i="1"/>
  <c r="AZ323" i="1"/>
  <c r="AZ331" i="1"/>
  <c r="AZ339" i="1"/>
  <c r="AZ340" i="1"/>
  <c r="AZ341" i="1"/>
  <c r="AZ350" i="1"/>
  <c r="AZ359" i="1"/>
  <c r="AZ368" i="1"/>
  <c r="AZ376" i="1"/>
  <c r="AZ80" i="1"/>
  <c r="AZ81" i="1"/>
  <c r="AZ82" i="1"/>
  <c r="AZ141" i="1"/>
  <c r="AZ142" i="1"/>
  <c r="AZ143" i="1"/>
  <c r="AZ144" i="1"/>
  <c r="AZ145" i="1"/>
  <c r="AZ146" i="1"/>
  <c r="AZ192" i="1"/>
  <c r="AZ291" i="1"/>
  <c r="AZ292" i="1"/>
  <c r="AZ293" i="1"/>
  <c r="AZ294" i="1"/>
  <c r="AZ295" i="1"/>
  <c r="AZ296" i="1"/>
  <c r="AZ332" i="1"/>
  <c r="AZ337" i="1"/>
  <c r="AZ367" i="1"/>
  <c r="AZ83" i="1"/>
  <c r="AZ84" i="1"/>
  <c r="AZ85" i="1"/>
  <c r="AZ86" i="1"/>
  <c r="AZ147" i="1"/>
  <c r="AZ148" i="1"/>
  <c r="AZ166" i="1"/>
  <c r="AZ186" i="1"/>
  <c r="AZ199" i="1"/>
  <c r="AZ297" i="1"/>
  <c r="AZ298" i="1"/>
  <c r="AZ299" i="1"/>
  <c r="AZ300" i="1"/>
  <c r="AZ327" i="1"/>
  <c r="AZ349" i="1"/>
  <c r="AZ356" i="1"/>
  <c r="AZ365" i="1"/>
  <c r="AZ375" i="1"/>
  <c r="AZ87" i="1"/>
  <c r="AZ88" i="1"/>
  <c r="AZ89" i="1"/>
  <c r="AZ90" i="1"/>
  <c r="AZ149" i="1"/>
  <c r="AZ150" i="1"/>
  <c r="AZ151" i="1"/>
  <c r="AZ152" i="1"/>
  <c r="AZ194" i="1"/>
  <c r="AZ200" i="1"/>
  <c r="AZ301" i="1"/>
  <c r="AZ348" i="1"/>
  <c r="AZ175" i="1"/>
  <c r="AZ302" i="1"/>
  <c r="AZ163" i="1"/>
  <c r="AZ187" i="1"/>
  <c r="AZ197" i="1"/>
  <c r="AZ303" i="1"/>
  <c r="AZ304" i="1"/>
  <c r="AZ91" i="1"/>
  <c r="AZ153" i="1"/>
  <c r="AZ305" i="1"/>
  <c r="AZ306" i="1"/>
  <c r="AZ357" i="1"/>
  <c r="AZ154" i="1"/>
  <c r="AZ92" i="1"/>
  <c r="AZ155" i="1"/>
  <c r="AZ363" i="1"/>
  <c r="AZ93" i="1"/>
  <c r="AZ307" i="1"/>
  <c r="AZ156" i="1"/>
  <c r="AZ308" i="1"/>
  <c r="AZ309" i="1"/>
  <c r="AZ157" i="1"/>
  <c r="AZ193" i="1"/>
  <c r="AZ310" i="1"/>
  <c r="AZ311" i="1"/>
  <c r="AZ312" i="1"/>
  <c r="AZ322" i="1"/>
  <c r="AZ96" i="1"/>
  <c r="AZ313" i="1"/>
  <c r="AZ314" i="1"/>
  <c r="AZ94" i="1"/>
  <c r="AZ315" i="1"/>
  <c r="AZ316" i="1"/>
  <c r="AZ317" i="1"/>
  <c r="AZ95" i="1"/>
  <c r="AZ158" i="1"/>
  <c r="AZ318" i="1"/>
  <c r="AZ39" i="1"/>
  <c r="B12" i="3" l="1"/>
  <c r="B11" i="3"/>
  <c r="T29" i="13" l="1"/>
  <c r="T30" i="13"/>
  <c r="Y31" i="13"/>
  <c r="Z31" i="13" s="1"/>
  <c r="Y32" i="13"/>
  <c r="Z32" i="13" s="1"/>
  <c r="W29" i="13"/>
  <c r="Y29" i="13" s="1"/>
  <c r="Z29" i="13" s="1"/>
  <c r="T31" i="13"/>
  <c r="W30" i="13"/>
  <c r="Y30" i="13" s="1"/>
  <c r="Z30" i="13" s="1"/>
  <c r="T32" i="13"/>
  <c r="Q25" i="15"/>
  <c r="Q13" i="15"/>
  <c r="Q18" i="15"/>
  <c r="Q17" i="15"/>
  <c r="Q16" i="15"/>
  <c r="Q14" i="15"/>
  <c r="Q15" i="15"/>
  <c r="Q12" i="15"/>
  <c r="Q11" i="15"/>
  <c r="Q10" i="15"/>
  <c r="Q9" i="15"/>
  <c r="Q7" i="15"/>
  <c r="Q8" i="15"/>
  <c r="Q24" i="15"/>
  <c r="Q23" i="15"/>
  <c r="Q22" i="15"/>
  <c r="Q21" i="15"/>
  <c r="Q20" i="15"/>
  <c r="Q19" i="15"/>
  <c r="Q27" i="15"/>
  <c r="Q26" i="15"/>
  <c r="Q6" i="15"/>
  <c r="B4" i="2" l="1"/>
  <c r="B5" i="2" s="1"/>
  <c r="C13" i="17"/>
  <c r="C14" i="17"/>
  <c r="T8" i="13"/>
  <c r="R9" i="17"/>
  <c r="R10" i="17"/>
  <c r="R11" i="17"/>
  <c r="R12" i="17"/>
  <c r="R13" i="17"/>
  <c r="R14" i="17"/>
  <c r="R15" i="17"/>
  <c r="R16" i="17"/>
  <c r="R17" i="17"/>
  <c r="R18" i="17"/>
  <c r="R19" i="17"/>
  <c r="R20" i="17"/>
  <c r="R21" i="17"/>
  <c r="R22" i="17"/>
  <c r="R23" i="17"/>
  <c r="R24" i="17"/>
  <c r="R25" i="17"/>
  <c r="R26" i="17"/>
  <c r="R27" i="17"/>
  <c r="R28" i="17"/>
  <c r="R29" i="17"/>
  <c r="R8" i="17"/>
  <c r="G9" i="17"/>
  <c r="G10" i="17"/>
  <c r="G11" i="17"/>
  <c r="G12" i="17"/>
  <c r="G13" i="17"/>
  <c r="G14" i="17"/>
  <c r="G15" i="17"/>
  <c r="G16" i="17"/>
  <c r="G17" i="17"/>
  <c r="G18" i="17"/>
  <c r="G19" i="17"/>
  <c r="G20" i="17"/>
  <c r="G21" i="17"/>
  <c r="G22" i="17"/>
  <c r="G23" i="17"/>
  <c r="G24" i="17"/>
  <c r="G25" i="17"/>
  <c r="G26" i="17"/>
  <c r="G27" i="17"/>
  <c r="G28" i="17"/>
  <c r="G29" i="17"/>
  <c r="G8" i="17"/>
  <c r="E9" i="17"/>
  <c r="E10" i="17"/>
  <c r="E11" i="17"/>
  <c r="E12" i="17"/>
  <c r="E13" i="17"/>
  <c r="E14" i="17"/>
  <c r="E15" i="17"/>
  <c r="E16" i="17"/>
  <c r="E17" i="17"/>
  <c r="E18" i="17"/>
  <c r="E19" i="17"/>
  <c r="E20" i="17"/>
  <c r="E21" i="17"/>
  <c r="E22" i="17"/>
  <c r="E23" i="17"/>
  <c r="E24" i="17"/>
  <c r="E25" i="17"/>
  <c r="E26" i="17"/>
  <c r="E27" i="17"/>
  <c r="E28" i="17"/>
  <c r="E29" i="17"/>
  <c r="E8" i="17"/>
  <c r="C9" i="17"/>
  <c r="C10" i="17"/>
  <c r="C11" i="17"/>
  <c r="C12" i="17"/>
  <c r="C15" i="17"/>
  <c r="C16" i="17"/>
  <c r="C17" i="17"/>
  <c r="C18" i="17"/>
  <c r="C19" i="17"/>
  <c r="C20" i="17"/>
  <c r="C21" i="17"/>
  <c r="C22" i="17"/>
  <c r="C23" i="17"/>
  <c r="C24" i="17"/>
  <c r="C25" i="17"/>
  <c r="C26" i="17"/>
  <c r="C27" i="17"/>
  <c r="C28" i="17"/>
  <c r="C29" i="17"/>
  <c r="S24" i="23" l="1"/>
  <c r="S13" i="23"/>
  <c r="S19" i="23"/>
  <c r="S22" i="23"/>
  <c r="S14" i="23"/>
  <c r="S20" i="23"/>
  <c r="S18" i="23"/>
  <c r="S21" i="23"/>
  <c r="S16" i="23"/>
  <c r="S17" i="23"/>
  <c r="S23" i="23"/>
  <c r="S15" i="23"/>
  <c r="E30" i="17"/>
  <c r="E31" i="17" s="1"/>
  <c r="G30" i="17"/>
  <c r="G31" i="17" s="1"/>
  <c r="C30" i="17"/>
  <c r="C31" i="17" s="1"/>
  <c r="R30" i="17"/>
  <c r="R31" i="17" s="1"/>
  <c r="E303" i="11"/>
  <c r="B303" i="11"/>
  <c r="S11" i="23" l="1"/>
  <c r="S9" i="23"/>
  <c r="S8" i="23"/>
  <c r="S7" i="23"/>
  <c r="S6" i="23"/>
  <c r="S10" i="23"/>
  <c r="S12" i="23"/>
  <c r="H32" i="17"/>
  <c r="S8" i="13"/>
  <c r="S10" i="13"/>
  <c r="S12" i="13"/>
  <c r="U34" i="13" l="1"/>
  <c r="V34" i="13" s="1"/>
  <c r="U37" i="13"/>
  <c r="V37" i="13" s="1"/>
  <c r="U39" i="13"/>
  <c r="U40" i="13"/>
  <c r="U33" i="13"/>
  <c r="V33" i="13" s="1"/>
  <c r="U35" i="13"/>
  <c r="V35" i="13" s="1"/>
  <c r="U36" i="13"/>
  <c r="V36" i="13" s="1"/>
  <c r="U38" i="13"/>
  <c r="U29" i="13"/>
  <c r="V29" i="13" s="1"/>
  <c r="U30" i="13"/>
  <c r="V30" i="13" s="1"/>
  <c r="U31" i="13"/>
  <c r="V31" i="13" s="1"/>
  <c r="U32" i="13"/>
  <c r="V32" i="13" s="1"/>
  <c r="U12" i="13"/>
  <c r="R16" i="15" l="1"/>
  <c r="W28" i="13"/>
  <c r="Y28" i="13" s="1"/>
  <c r="Z28" i="13" s="1"/>
  <c r="U28" i="13"/>
  <c r="V28" i="13" s="1"/>
  <c r="T28" i="13"/>
  <c r="W27" i="13"/>
  <c r="Y27" i="13" s="1"/>
  <c r="Z27" i="13" s="1"/>
  <c r="U27" i="13"/>
  <c r="V27" i="13" s="1"/>
  <c r="T27" i="13"/>
  <c r="W26" i="13"/>
  <c r="Y26" i="13" s="1"/>
  <c r="Z26" i="13" s="1"/>
  <c r="U26" i="13"/>
  <c r="V26" i="13" s="1"/>
  <c r="T26" i="13"/>
  <c r="W25" i="13"/>
  <c r="Y25" i="13" s="1"/>
  <c r="Z25" i="13" s="1"/>
  <c r="U25" i="13"/>
  <c r="V25" i="13" s="1"/>
  <c r="T25" i="13"/>
  <c r="W24" i="13"/>
  <c r="Y24" i="13" s="1"/>
  <c r="Z24" i="13" s="1"/>
  <c r="U24" i="13"/>
  <c r="V24" i="13" s="1"/>
  <c r="T24" i="13"/>
  <c r="W23" i="13"/>
  <c r="Y23" i="13" s="1"/>
  <c r="Z23" i="13" s="1"/>
  <c r="U23" i="13"/>
  <c r="V23" i="13" s="1"/>
  <c r="T23" i="13"/>
  <c r="W22" i="13"/>
  <c r="Y22" i="13" s="1"/>
  <c r="Z22" i="13" s="1"/>
  <c r="U22" i="13"/>
  <c r="V22" i="13" s="1"/>
  <c r="T22" i="13"/>
  <c r="W21" i="13"/>
  <c r="Y21" i="13" s="1"/>
  <c r="Z21" i="13" s="1"/>
  <c r="U21" i="13"/>
  <c r="V21" i="13" s="1"/>
  <c r="T21" i="13"/>
  <c r="W20" i="13"/>
  <c r="Y20" i="13" s="1"/>
  <c r="Z20" i="13" s="1"/>
  <c r="U20" i="13"/>
  <c r="V20" i="13" s="1"/>
  <c r="T20" i="13"/>
  <c r="W19" i="13"/>
  <c r="Y19" i="13" s="1"/>
  <c r="Z19" i="13" s="1"/>
  <c r="U19" i="13"/>
  <c r="V19" i="13" s="1"/>
  <c r="T19" i="13"/>
  <c r="W18" i="13"/>
  <c r="Y18" i="13" s="1"/>
  <c r="Z18" i="13" s="1"/>
  <c r="U18" i="13"/>
  <c r="V18" i="13" s="1"/>
  <c r="T18" i="13"/>
  <c r="W17" i="13"/>
  <c r="Y17" i="13" s="1"/>
  <c r="Z17" i="13" s="1"/>
  <c r="U17" i="13"/>
  <c r="V17" i="13" s="1"/>
  <c r="T17" i="13"/>
  <c r="W16" i="13"/>
  <c r="Y16" i="13" s="1"/>
  <c r="Z16" i="13" s="1"/>
  <c r="U16" i="13"/>
  <c r="T16" i="13"/>
  <c r="W15" i="13"/>
  <c r="Y15" i="13" s="1"/>
  <c r="U15" i="13"/>
  <c r="T15" i="13"/>
  <c r="W14" i="13"/>
  <c r="Y14" i="13" s="1"/>
  <c r="U14" i="13"/>
  <c r="T14" i="13"/>
  <c r="W13" i="13"/>
  <c r="Y13" i="13" s="1"/>
  <c r="U13" i="13"/>
  <c r="T13" i="13"/>
  <c r="Y12" i="13"/>
  <c r="T12" i="13"/>
  <c r="U11" i="13"/>
  <c r="T11" i="13"/>
  <c r="Y10" i="13"/>
  <c r="U10" i="13"/>
  <c r="T10" i="13"/>
  <c r="Y9" i="13"/>
  <c r="U9" i="13"/>
  <c r="T9" i="13"/>
  <c r="Y8" i="13"/>
  <c r="U8" i="13"/>
  <c r="Y7" i="13"/>
  <c r="U7" i="13"/>
  <c r="T7" i="13"/>
  <c r="S17" i="15" l="1"/>
  <c r="T17" i="15" s="1"/>
  <c r="S7" i="15"/>
  <c r="S10" i="15"/>
  <c r="S6" i="15"/>
  <c r="S18" i="15"/>
  <c r="T18" i="15" s="1"/>
  <c r="S8" i="15"/>
  <c r="S20" i="15"/>
  <c r="T20" i="15" s="1"/>
  <c r="S21" i="15"/>
  <c r="T21" i="15" s="1"/>
  <c r="S22" i="15"/>
  <c r="T22" i="15" s="1"/>
  <c r="S23" i="15"/>
  <c r="T23" i="15" s="1"/>
  <c r="S12" i="15"/>
  <c r="S13" i="15"/>
  <c r="S25" i="15"/>
  <c r="T25" i="15" s="1"/>
  <c r="S16" i="15"/>
  <c r="S19" i="15"/>
  <c r="T19" i="15" s="1"/>
  <c r="S9" i="15"/>
  <c r="S11" i="15"/>
  <c r="S24" i="15"/>
  <c r="T24" i="15" s="1"/>
  <c r="S14" i="15"/>
  <c r="T14" i="15" s="1"/>
  <c r="S26" i="15"/>
  <c r="T26" i="15" s="1"/>
  <c r="S15" i="15"/>
  <c r="T15" i="15" s="1"/>
  <c r="S27" i="15"/>
  <c r="T27" i="15" s="1"/>
  <c r="Y11" i="13"/>
  <c r="AB7" i="13" l="1"/>
  <c r="AB8" i="13"/>
  <c r="AB15" i="13"/>
  <c r="AB14" i="13"/>
  <c r="AB12" i="13"/>
  <c r="AB10" i="13"/>
  <c r="AB9" i="13"/>
  <c r="AB11" i="13"/>
  <c r="AB13" i="13"/>
</calcChain>
</file>

<file path=xl/sharedStrings.xml><?xml version="1.0" encoding="utf-8"?>
<sst xmlns="http://schemas.openxmlformats.org/spreadsheetml/2006/main" count="2287" uniqueCount="499">
  <si>
    <t>Test:</t>
  </si>
  <si>
    <t>Název:</t>
  </si>
  <si>
    <t>Autoři:</t>
  </si>
  <si>
    <t>Náhled:</t>
  </si>
  <si>
    <t>Stupně a položky:</t>
  </si>
  <si>
    <t>Zcela 
nesouhlasím</t>
  </si>
  <si>
    <t>Spíše 
nesouhlasím</t>
  </si>
  <si>
    <t>Spíše 
souhlasím</t>
  </si>
  <si>
    <t>Zcela 
souhlasím</t>
  </si>
  <si>
    <t>respondent</t>
  </si>
  <si>
    <t>pohlavi</t>
  </si>
  <si>
    <t>rocnik</t>
  </si>
  <si>
    <t>p1</t>
  </si>
  <si>
    <t>p2</t>
  </si>
  <si>
    <t>p3</t>
  </si>
  <si>
    <t>p4</t>
  </si>
  <si>
    <t>p5</t>
  </si>
  <si>
    <t>p6</t>
  </si>
  <si>
    <t>p7</t>
  </si>
  <si>
    <t>p8</t>
  </si>
  <si>
    <t>p9</t>
  </si>
  <si>
    <t>p10</t>
  </si>
  <si>
    <t>p11</t>
  </si>
  <si>
    <t>p12</t>
  </si>
  <si>
    <t>p13</t>
  </si>
  <si>
    <t>p14</t>
  </si>
  <si>
    <t>p15</t>
  </si>
  <si>
    <t>p16</t>
  </si>
  <si>
    <t>p17</t>
  </si>
  <si>
    <t>p18</t>
  </si>
  <si>
    <t>p19</t>
  </si>
  <si>
    <t>p20</t>
  </si>
  <si>
    <t xml:space="preserve"> Ne</t>
  </si>
  <si>
    <t xml:space="preserve"> </t>
  </si>
  <si>
    <t xml:space="preserve"> Procházky pomáhají</t>
  </si>
  <si>
    <t xml:space="preserve"> Fyzicka aktivita, socializace</t>
  </si>
  <si>
    <t xml:space="preserve"> Četba, podcasty, sport (aktivně i pasivně), procházky, čas trávený s přítelkyní, rodinou a přáteli. Šlofíky, dobré jídlo a pití, dostatek spánku. </t>
  </si>
  <si>
    <t xml:space="preserve"> kouřím</t>
  </si>
  <si>
    <t>cas_1</t>
  </si>
  <si>
    <t>cas_2</t>
  </si>
  <si>
    <t>odpoved_1</t>
  </si>
  <si>
    <t>odpoved_2</t>
  </si>
  <si>
    <t>p1_1</t>
  </si>
  <si>
    <t>p2_1</t>
  </si>
  <si>
    <t>p3_1</t>
  </si>
  <si>
    <t>p4_1</t>
  </si>
  <si>
    <t>p5_1</t>
  </si>
  <si>
    <t>p6_1</t>
  </si>
  <si>
    <t>p7_1</t>
  </si>
  <si>
    <t>p8_1</t>
  </si>
  <si>
    <t>p9_1</t>
  </si>
  <si>
    <t>p10_1</t>
  </si>
  <si>
    <t>p11_1</t>
  </si>
  <si>
    <t>p12_1</t>
  </si>
  <si>
    <t>p13_1</t>
  </si>
  <si>
    <t>p14_1</t>
  </si>
  <si>
    <t>p15_1</t>
  </si>
  <si>
    <t>p16_1</t>
  </si>
  <si>
    <t>p17_1</t>
  </si>
  <si>
    <t>p18_1</t>
  </si>
  <si>
    <t>p19_1</t>
  </si>
  <si>
    <t>p20_1</t>
  </si>
  <si>
    <t>p1_2</t>
  </si>
  <si>
    <t>p2_2</t>
  </si>
  <si>
    <t>p3_2</t>
  </si>
  <si>
    <t>p4_2</t>
  </si>
  <si>
    <t>p5_2</t>
  </si>
  <si>
    <t>p6_2</t>
  </si>
  <si>
    <t>p7_2</t>
  </si>
  <si>
    <t>p8_2</t>
  </si>
  <si>
    <t>p9_2</t>
  </si>
  <si>
    <t>p10_2</t>
  </si>
  <si>
    <t>p11_2</t>
  </si>
  <si>
    <t>p12_2</t>
  </si>
  <si>
    <t>p13_2</t>
  </si>
  <si>
    <t>p14_2</t>
  </si>
  <si>
    <t>p15_2</t>
  </si>
  <si>
    <t>p16_2</t>
  </si>
  <si>
    <t>p17_2</t>
  </si>
  <si>
    <t>p18_2</t>
  </si>
  <si>
    <t>p19_2</t>
  </si>
  <si>
    <t>p20_2</t>
  </si>
  <si>
    <t xml:space="preserve"> Yoga</t>
  </si>
  <si>
    <t xml:space="preserve"> Ano, třeba sport, odpočinek, filmy, přátelé, čas s přítelkyní atd. </t>
  </si>
  <si>
    <t xml:space="preserve"> pořád to stejné, jo a ještě běhám</t>
  </si>
  <si>
    <t>polozka</t>
  </si>
  <si>
    <t>vzkaz</t>
  </si>
  <si>
    <t>Nevyplnil/a</t>
  </si>
  <si>
    <t>Procenta</t>
  </si>
  <si>
    <t>Všechny hodnoty,
 kterých může HS nabývat</t>
  </si>
  <si>
    <t>Percentil</t>
  </si>
  <si>
    <t>Z-skór nelineární</t>
  </si>
  <si>
    <t>Stanin nelineární</t>
  </si>
  <si>
    <t>Staniny</t>
  </si>
  <si>
    <t>Celková škála</t>
  </si>
  <si>
    <t>ŽENY</t>
  </si>
  <si>
    <t>MUŽI</t>
  </si>
  <si>
    <t>STANIN</t>
  </si>
  <si>
    <t>Muži</t>
  </si>
  <si>
    <t>Ženy</t>
  </si>
  <si>
    <t>https://vyzkum-psychologie.cz/pmlab.php?t=319</t>
  </si>
  <si>
    <t>Někdy záměrně nechávám věci na poslední chvíli, protože mi to pomáhá se soustředit</t>
  </si>
  <si>
    <t>Když práci odložím, cítím se později provinile</t>
  </si>
  <si>
    <t>Často odkládám povinnosti, přestože mi to způsobuje stres</t>
  </si>
  <si>
    <t>Raději dělám věci, za které dostanu ocenění hned</t>
  </si>
  <si>
    <t>Úkoly s dlouhodobým cílem odkládám častěji než krátkodobé</t>
  </si>
  <si>
    <t>Často úkol odkládám, protože mám strach, že udělám chybu</t>
  </si>
  <si>
    <t>Když mám pocit, že výsledek nebude dost dobrý, tak nezačínám vůbec</t>
  </si>
  <si>
    <t>Činnost, která mě nebaví, nechávám na konec dne</t>
  </si>
  <si>
    <t>Když mě práce nebaví, udělám cokoli jiného, jen abych se jí vyhnul</t>
  </si>
  <si>
    <t>Často odkládám domácí práce</t>
  </si>
  <si>
    <t>Když se mám pustit do náročného úkolu, raději uklízím nebo dělám jiné činnosti</t>
  </si>
  <si>
    <t>Mám problém si dobře rozvrhnout čas, a kvůli tomu obvykle nestíhám</t>
  </si>
  <si>
    <t>Často podcením, kolik času mi úkol zabere</t>
  </si>
  <si>
    <t>Odkládám věci, které by šly udělat hned</t>
  </si>
  <si>
    <t>Povinnosti odkládám, protože se mi jednoduše nechce začít</t>
  </si>
  <si>
    <t>I když mě to dostane do problému, odmítám plnit, co mi ostatní přikážou</t>
  </si>
  <si>
    <t>Dlouho váhám, jak začít, a kvůli tomu se do práce nepustím</t>
  </si>
  <si>
    <t>Kvůli snaze vyhovět ostatním nestíhám své povinnosti</t>
  </si>
  <si>
    <t>Mám problém odmítnout ostatní, i když mě to časově omezuje</t>
  </si>
  <si>
    <t>Rychle mě rozptýlí něco jiného, i když mám rozdělaný důležitý úkol</t>
  </si>
  <si>
    <t>Často utíkám od rozdělané práce</t>
  </si>
  <si>
    <t>Vyplňovali jste tento dotazník namísto plnění svých povinností</t>
  </si>
  <si>
    <t>p21</t>
  </si>
  <si>
    <t>p22</t>
  </si>
  <si>
    <t>Rok narození</t>
  </si>
  <si>
    <t>rok_narozeni</t>
  </si>
  <si>
    <t>validacni_kriterium</t>
  </si>
  <si>
    <t>Aktivní vs. pasivní prokrastinace</t>
  </si>
  <si>
    <t>Aktivní</t>
  </si>
  <si>
    <t>Když se termín blíží, cítím tlak, který mě paradoxně donutí být produktivní</t>
  </si>
  <si>
    <t>Pasivní</t>
  </si>
  <si>
    <t>Temporal motivation theory (časová motivace)</t>
  </si>
  <si>
    <t>Perfekcionismus</t>
  </si>
  <si>
    <t>Averze k úkolu</t>
  </si>
  <si>
    <t>Úniková / mimoškolní prokrastinace</t>
  </si>
  <si>
    <t>Špatný time management</t>
  </si>
  <si>
    <t>Lenost</t>
  </si>
  <si>
    <t>Rebelie proti kontrole</t>
  </si>
  <si>
    <t>Rozhodování</t>
  </si>
  <si>
    <t>Nedostatek asertivity</t>
  </si>
  <si>
    <t>Impulzivita</t>
  </si>
  <si>
    <t>Dodatečná otázka – validační kritérium</t>
  </si>
  <si>
    <t>Celkový počet respondentů</t>
  </si>
  <si>
    <t>Ženy [%]</t>
  </si>
  <si>
    <t>Počet vynechaných odpovědí v základu</t>
  </si>
  <si>
    <t>Počet vynechaných odpovědí v retestu</t>
  </si>
  <si>
    <t>Počet vyřazených respondentů</t>
  </si>
  <si>
    <t>Muži [%]</t>
  </si>
  <si>
    <t>Počet respondentů po očištění</t>
  </si>
  <si>
    <t>Počet vyřazených respondentů [%]</t>
  </si>
  <si>
    <t>Z toho ženy</t>
  </si>
  <si>
    <t>Z toho muži</t>
  </si>
  <si>
    <t>Z toho věkové charakteristiky po ročnících</t>
  </si>
  <si>
    <t>Počet vynechaných validizačních kritérií</t>
  </si>
  <si>
    <t>Původní počet retestů</t>
  </si>
  <si>
    <t>Počet vyřazených retestů</t>
  </si>
  <si>
    <t>Počet očištěných retestů</t>
  </si>
  <si>
    <t>Z toho žen</t>
  </si>
  <si>
    <t>Z toho mužů</t>
  </si>
  <si>
    <t>Z toho žen [%]</t>
  </si>
  <si>
    <t>Z toho mužů [%]</t>
  </si>
  <si>
    <t>x %</t>
  </si>
  <si>
    <t>xxxx</t>
  </si>
  <si>
    <t>Z toho ženy [%]</t>
  </si>
  <si>
    <t>Z toho muži [%]</t>
  </si>
  <si>
    <t>Původní počet retestů [%]</t>
  </si>
  <si>
    <t>id_respondent</t>
  </si>
  <si>
    <t>cas</t>
  </si>
  <si>
    <t>Očistěná data</t>
  </si>
  <si>
    <t>Původní data</t>
  </si>
  <si>
    <t>Charakteristiky souboru</t>
  </si>
  <si>
    <t>Předpokládané faktory</t>
  </si>
  <si>
    <t>Test-retest</t>
  </si>
  <si>
    <t>Vyřazení respondenti</t>
  </si>
  <si>
    <t>Faktorová analýza</t>
  </si>
  <si>
    <t>Obsah</t>
  </si>
  <si>
    <t>duvod_vyrazeni</t>
  </si>
  <si>
    <t>1) Není student VŠ</t>
  </si>
  <si>
    <t>2) Vynechány více než 2 položky (10% = 2,2 položky)</t>
  </si>
  <si>
    <t>3) Moc rychlé vyplnění</t>
  </si>
  <si>
    <t>4) Nevhodné vyplnění (vulgarismy)</t>
  </si>
  <si>
    <t>Otázky:</t>
  </si>
  <si>
    <t>Validační kritérium:</t>
  </si>
  <si>
    <t>6) Straight lining (pokud mají všechny otázky stejnou odpověď)</t>
  </si>
  <si>
    <t>Text</t>
  </si>
  <si>
    <t>Vyplnil/a</t>
  </si>
  <si>
    <t>N=(počet respíků)</t>
  </si>
  <si>
    <t>Kategoriální zařazení validačního kritéria</t>
  </si>
  <si>
    <t># 319</t>
  </si>
  <si>
    <t>id_otazka</t>
  </si>
  <si>
    <t>Varimax normalizovaný</t>
  </si>
  <si>
    <t>faktor_1</t>
  </si>
  <si>
    <t>faktor_2</t>
  </si>
  <si>
    <t>faktor_3</t>
  </si>
  <si>
    <t>1) Extrémy v odpovědích (pokud během druhého vyplnění odpověděl zcela opačně na 20% otázek 4 otázky a více -př. P1_1=1; P1_2=3)</t>
  </si>
  <si>
    <t>Test-retest vyřazení</t>
  </si>
  <si>
    <t>Tabulka č.1</t>
  </si>
  <si>
    <t>Tabulka č.2</t>
  </si>
  <si>
    <t>Tabulka č. 3</t>
  </si>
  <si>
    <t>Vysvětlená rozptylovost faktoru</t>
  </si>
  <si>
    <t>Proporce celkového rozptylu</t>
  </si>
  <si>
    <t xml:space="preserve">Proporce celkového rozptylu-celkem </t>
  </si>
  <si>
    <t>Síla vztahu</t>
  </si>
  <si>
    <t>x</t>
  </si>
  <si>
    <t>Testování norem</t>
  </si>
  <si>
    <t>Normy ženy</t>
  </si>
  <si>
    <t>Normy muži</t>
  </si>
  <si>
    <t>cetnost_soucet_bodu</t>
  </si>
  <si>
    <t>z_skor</t>
  </si>
  <si>
    <t>percentil</t>
  </si>
  <si>
    <t>standardizovane_skore</t>
  </si>
  <si>
    <t>Průměr</t>
  </si>
  <si>
    <t>Směrodatná odchylka</t>
  </si>
  <si>
    <t>Median</t>
  </si>
  <si>
    <t>Škála prokrastinace studentů VŠ</t>
  </si>
  <si>
    <t>Zastoupení ročníků</t>
  </si>
  <si>
    <t>Počet nedbalého vyplnění</t>
  </si>
  <si>
    <t>Důvody pro vyřazení</t>
  </si>
  <si>
    <t>z_skor_nelinearni</t>
  </si>
  <si>
    <t>standardizovane_skore_nelinearni</t>
  </si>
  <si>
    <t>cetnost_nelinearni</t>
  </si>
  <si>
    <t>hruby_skor</t>
  </si>
  <si>
    <t>Všechny hodnoty,
kterých může hruby_skor nabývat</t>
  </si>
  <si>
    <t>zneni_otazek</t>
  </si>
  <si>
    <t>Dát sem ještě procenta</t>
  </si>
  <si>
    <t>Všechny hodnoty, kterých může hruby_skor nabývat</t>
  </si>
  <si>
    <t>CELKOVÁ ŠKÁLA</t>
  </si>
  <si>
    <t>Antonín Křemenák, Natálie Hromádková, Eliška Richterová, Vendula Vašíčková, Jonáš Vyroubal</t>
  </si>
  <si>
    <t>Hrubý skor</t>
  </si>
  <si>
    <t>Normy ročník</t>
  </si>
  <si>
    <t>x;</t>
  </si>
  <si>
    <t>Názvy kategoríí</t>
  </si>
  <si>
    <t xml:space="preserve"> idk v pondělí je midterm</t>
  </si>
  <si>
    <t xml:space="preserve"> ano</t>
  </si>
  <si>
    <t xml:space="preserve"> ne</t>
  </si>
  <si>
    <t xml:space="preserve"> Možná :D</t>
  </si>
  <si>
    <t xml:space="preserve"> nie</t>
  </si>
  <si>
    <t xml:space="preserve"> vyhmátli jste mě :(</t>
  </si>
  <si>
    <t xml:space="preserve"> Ano. :D Za 20 minut mám seminář a dočítám posledních pár stran...</t>
  </si>
  <si>
    <t xml:space="preserve"> Částečně ano, ale ne zcela.</t>
  </si>
  <si>
    <t xml:space="preserve"> Z části, určitě těch dlouhodobých</t>
  </si>
  <si>
    <t xml:space="preserve"> Not this time!!</t>
  </si>
  <si>
    <t xml:space="preserve"> trosku jo:D</t>
  </si>
  <si>
    <t xml:space="preserve"> Hahaha.. jo </t>
  </si>
  <si>
    <t xml:space="preserve"> Možná</t>
  </si>
  <si>
    <t xml:space="preserve"> Ano</t>
  </si>
  <si>
    <t xml:space="preserve"> Ano...</t>
  </si>
  <si>
    <t xml:space="preserve"> Výjimečně ne</t>
  </si>
  <si>
    <t xml:space="preserve"> Ne, ale netušila jsem, že bude tak dlouhý </t>
  </si>
  <si>
    <t xml:space="preserve"> Ano, jak to víte? :D</t>
  </si>
  <si>
    <t xml:space="preserve"> Dnes nemám nic jiného na práci</t>
  </si>
  <si>
    <t xml:space="preserve"> Vždycky bych mohl dělat něco do školy, takže jako jo, ale teď jsem se k žádné takové aktivitě nechystal.</t>
  </si>
  <si>
    <t xml:space="preserve"> Částečně. Měla bych se učit, ale teď jsem si dala pauzu :D.</t>
  </si>
  <si>
    <t xml:space="preserve"> Naštěstí jsem jej vyplňoval jen místo stanoveného odpočinku.</t>
  </si>
  <si>
    <t xml:space="preserve"> Ne, při hodině Statistiky, abych neusla</t>
  </si>
  <si>
    <t xml:space="preserve"> ne, jinak bych ho nevyplnila vůbec :)</t>
  </si>
  <si>
    <t xml:space="preserve"> Ano </t>
  </si>
  <si>
    <t xml:space="preserve"> ano haha</t>
  </si>
  <si>
    <t xml:space="preserve"> Ano, na přednášce </t>
  </si>
  <si>
    <t xml:space="preserve"> Ano :D</t>
  </si>
  <si>
    <t xml:space="preserve"> Tak trochu ano</t>
  </si>
  <si>
    <t xml:space="preserve"> Tohle beru jako povinnost </t>
  </si>
  <si>
    <t xml:space="preserve"> Ano i ne - jsem v práci, kde mám prostoje, kde bych mohla dělat i něco z mých povinností, ale často je ten čas tak krátký, že ani nezačínám. Když už se do něčeho dostanu, tak od toho nemůžu odejít.</t>
  </si>
  <si>
    <t xml:space="preserve"> Ne, čekám, až se mi uvaří těstoviny. :)</t>
  </si>
  <si>
    <t xml:space="preserve"> Částečně, našla jsem ho v mailu když jsem šla psát pracovní maily, takže teď už jdu na ně, děkuji.</t>
  </si>
  <si>
    <t xml:space="preserve"> Své povinnosti už mám pro dnešek splněny </t>
  </si>
  <si>
    <t xml:space="preserve"> Výplňala som ho, pretože som nevedela zaspať. </t>
  </si>
  <si>
    <t xml:space="preserve"> ANO XDDDD</t>
  </si>
  <si>
    <t xml:space="preserve"> Skvela otazka, ale ne</t>
  </si>
  <si>
    <t xml:space="preserve"> áno</t>
  </si>
  <si>
    <t xml:space="preserve"> Ne, vyplňovala jsem jej ve svém volném čase (ve večerních hodinách po studiu)</t>
  </si>
  <si>
    <t xml:space="preserve"> jo...</t>
  </si>
  <si>
    <t xml:space="preserve"> Ne, ale rozhodně mi tu práce (ta školní) stojí </t>
  </si>
  <si>
    <t xml:space="preserve"> ano </t>
  </si>
  <si>
    <t xml:space="preserve"> ano :(</t>
  </si>
  <si>
    <t xml:space="preserve"> Nope</t>
  </si>
  <si>
    <t xml:space="preserve"> Teďka paradoxně zrovna ne xd</t>
  </si>
  <si>
    <t xml:space="preserve"> Částečně...</t>
  </si>
  <si>
    <t xml:space="preserve"> Ano, jak jinak :D</t>
  </si>
  <si>
    <t xml:space="preserve"> dalo by se říct</t>
  </si>
  <si>
    <t xml:space="preserve"> Nie</t>
  </si>
  <si>
    <t xml:space="preserve"> Ne, pomáhám kolegům.</t>
  </si>
  <si>
    <t xml:space="preserve"> ano, chtěla jsem dodělat prezentaci do školy a místo toho vyplňuji tento dotazník...</t>
  </si>
  <si>
    <t xml:space="preserve"> Nie :)</t>
  </si>
  <si>
    <t xml:space="preserve"> Ano.</t>
  </si>
  <si>
    <t xml:space="preserve"> Vyplňoval jsem ho při svém volném čase v čekárně KVV Olomouc ,)</t>
  </si>
  <si>
    <t xml:space="preserve"> ne, jedu autobusem domu tak vyuzivam cas k tomuto, protoze doma bych se k tomu asi uz nedostala</t>
  </si>
  <si>
    <t xml:space="preserve"> ano:D</t>
  </si>
  <si>
    <t xml:space="preserve"> Spíše nesouhlasím</t>
  </si>
  <si>
    <t xml:space="preserve"> Ano, místo poslouchání přednášky.</t>
  </si>
  <si>
    <t xml:space="preserve"> Plnil jsem svoji kamarádskou povinnost.</t>
  </si>
  <si>
    <t xml:space="preserve"> Ne, vyplnila jsem ho ve volné chvíli </t>
  </si>
  <si>
    <t xml:space="preserve"> Ano. </t>
  </si>
  <si>
    <t xml:space="preserve"> Nee</t>
  </si>
  <si>
    <t xml:space="preserve"> Spíše souhlasím </t>
  </si>
  <si>
    <t xml:space="preserve"> ne, jedu autobusem a nemám, co jiného dělat </t>
  </si>
  <si>
    <t xml:space="preserve"> ano:(((</t>
  </si>
  <si>
    <t xml:space="preserve"> Překvapivě ne</t>
  </si>
  <si>
    <t xml:space="preserve"> Momentálně ne :D</t>
  </si>
  <si>
    <t xml:space="preserve"> Ano, i když mám na ně tentokrát dost času.</t>
  </si>
  <si>
    <t xml:space="preserve"> Ne. </t>
  </si>
  <si>
    <t xml:space="preserve"> Ne </t>
  </si>
  <si>
    <t xml:space="preserve"> Tentokrát ne. Jindy bych to udělala, ale dnes jsem měla volný čas.</t>
  </si>
  <si>
    <t xml:space="preserve"> ne </t>
  </si>
  <si>
    <t xml:space="preserve"> Vyplnovala jsem to po tom co jsem mela panic attack z dalsiho testu na UP &lt;3 Pri vyplnovani jsem premyslela nad tim self harm ke kteremu me universita prihnala </t>
  </si>
  <si>
    <t xml:space="preserve"> Tentokrát naštěstí ne</t>
  </si>
  <si>
    <t xml:space="preserve"> :D </t>
  </si>
  <si>
    <t xml:space="preserve"> Ano:D</t>
  </si>
  <si>
    <t xml:space="preserve"> Ne.</t>
  </si>
  <si>
    <t xml:space="preserve"> nikoliv</t>
  </si>
  <si>
    <t xml:space="preserve"> Ne, vyplňovala jsem ho během svého volného času </t>
  </si>
  <si>
    <t xml:space="preserve"> Ano (to je zákeřná otázka ,)</t>
  </si>
  <si>
    <t xml:space="preserve"> Napůl. Nejde o povinnosti, spíš jsem v presu a měl bych fofrovat do města. </t>
  </si>
  <si>
    <t xml:space="preserve"> Ne, na to je ještě času dost :)</t>
  </si>
  <si>
    <t xml:space="preserve"> Ano, při semináři. </t>
  </si>
  <si>
    <t xml:space="preserve"> Rozhodně! </t>
  </si>
  <si>
    <t xml:space="preserve"> Ano... :D</t>
  </si>
  <si>
    <t xml:space="preserve"> Ano :)</t>
  </si>
  <si>
    <t xml:space="preserve"> Teď zrovna žádné povinnosti nebyly na programu. Čekají na mě, ale ne v tuhle konkrétní chvíli </t>
  </si>
  <si>
    <t xml:space="preserve"> Momentálně ani ne :)</t>
  </si>
  <si>
    <t xml:space="preserve"> samozřejmě! psaní disertace počká... ,-)</t>
  </si>
  <si>
    <t xml:space="preserve"> tentokrát ne </t>
  </si>
  <si>
    <t xml:space="preserve"> ano ,D</t>
  </si>
  <si>
    <t xml:space="preserve"> Jistěže</t>
  </si>
  <si>
    <t xml:space="preserve"> NE</t>
  </si>
  <si>
    <t xml:space="preserve"> Ne :-)</t>
  </si>
  <si>
    <t xml:space="preserve"> Ne. Byl jsem zrovna na obědě</t>
  </si>
  <si>
    <t xml:space="preserve"> Samozřejmě </t>
  </si>
  <si>
    <t xml:space="preserve"> Ano, protože chci pomoc Ale odbyl jsem ho stejně jako ho odbyl autor. Omlouvám se, neomlouvám se, ale tohle byl zatím nejhůře připravený dotazník po technické stránce, co jsem kdy vyplňoval. Není motivace ulehčit dotazovanému odpovídat, nebude motivace odpovědět vůbec </t>
  </si>
  <si>
    <t xml:space="preserve"> ne, vyplňovala jsem ho u svačiny</t>
  </si>
  <si>
    <t xml:space="preserve"> Někdy</t>
  </si>
  <si>
    <t xml:space="preserve"> možná?</t>
  </si>
  <si>
    <t xml:space="preserve"> V rámci možností ano </t>
  </si>
  <si>
    <t xml:space="preserve"> ne, čekám na vlak </t>
  </si>
  <si>
    <t xml:space="preserve"> Ano. Jak to víte? </t>
  </si>
  <si>
    <t>t1</t>
  </si>
  <si>
    <t>t2</t>
  </si>
  <si>
    <t>t3</t>
  </si>
  <si>
    <t>t4</t>
  </si>
  <si>
    <t>t5</t>
  </si>
  <si>
    <t>t6</t>
  </si>
  <si>
    <t>t7</t>
  </si>
  <si>
    <t>t8</t>
  </si>
  <si>
    <t>t9</t>
  </si>
  <si>
    <t>t10</t>
  </si>
  <si>
    <t>t11</t>
  </si>
  <si>
    <t>t12</t>
  </si>
  <si>
    <t>t13</t>
  </si>
  <si>
    <t>t14</t>
  </si>
  <si>
    <t>t15</t>
  </si>
  <si>
    <t>t16</t>
  </si>
  <si>
    <t>t17</t>
  </si>
  <si>
    <t>t18</t>
  </si>
  <si>
    <t>t19</t>
  </si>
  <si>
    <t>t20</t>
  </si>
  <si>
    <t>t21</t>
  </si>
  <si>
    <t>t22</t>
  </si>
  <si>
    <t>nekompatibilita</t>
  </si>
  <si>
    <t>Komentář</t>
  </si>
  <si>
    <t>Retest</t>
  </si>
  <si>
    <t>Celkový čas vyplnění</t>
  </si>
  <si>
    <t>7) Status studenta je do 26 let, tudíž ročník 1999 byl nejzašší ročník</t>
  </si>
  <si>
    <t>5) Příliš rychlé vyplnění (&gt;45 sekund)</t>
  </si>
  <si>
    <t>Ročník narození</t>
  </si>
  <si>
    <t>Nesmyslnné vyplnění</t>
  </si>
  <si>
    <t>Moc rychlé vyplnění</t>
  </si>
  <si>
    <t>průměr: 2001</t>
  </si>
  <si>
    <t>modus: 2003</t>
  </si>
  <si>
    <t>median: 2003</t>
  </si>
  <si>
    <t>min: 1963</t>
  </si>
  <si>
    <t>max: 2011</t>
  </si>
  <si>
    <t>Žádné</t>
  </si>
  <si>
    <t>1x2011</t>
  </si>
  <si>
    <t>1x2010</t>
  </si>
  <si>
    <t>1x2008</t>
  </si>
  <si>
    <t>38x2006</t>
  </si>
  <si>
    <t>57x2005</t>
  </si>
  <si>
    <t>53x2004</t>
  </si>
  <si>
    <t>63x2003</t>
  </si>
  <si>
    <t>39x2002</t>
  </si>
  <si>
    <t>19x2001</t>
  </si>
  <si>
    <t>18x2000</t>
  </si>
  <si>
    <t>12x1999</t>
  </si>
  <si>
    <t>2x1998</t>
  </si>
  <si>
    <t>5x1997</t>
  </si>
  <si>
    <t>5x1996</t>
  </si>
  <si>
    <t>1x1995</t>
  </si>
  <si>
    <t>3x1994</t>
  </si>
  <si>
    <t>2x1993</t>
  </si>
  <si>
    <t>2x1992</t>
  </si>
  <si>
    <t>1x1991</t>
  </si>
  <si>
    <t>3x1990</t>
  </si>
  <si>
    <t>1x1989</t>
  </si>
  <si>
    <t>1x1985</t>
  </si>
  <si>
    <t>1x1984</t>
  </si>
  <si>
    <t>2x1983</t>
  </si>
  <si>
    <t>1x1981</t>
  </si>
  <si>
    <t>2x1979</t>
  </si>
  <si>
    <t>1x1977</t>
  </si>
  <si>
    <t>2x1974</t>
  </si>
  <si>
    <t>1x1963</t>
  </si>
  <si>
    <t>1x1975</t>
  </si>
  <si>
    <t>Počet lidí, co vynechali validační kritérium pouze v prvním kole a zúčastnili se retestu</t>
  </si>
  <si>
    <t>Počet lidí, co vynechali validační kritérium  v obou případech a zúčastnili se retestu</t>
  </si>
  <si>
    <t>Počet lidí, co vynechali validační kritérium  pouze v druhém kole a zúčastnili se retestu</t>
  </si>
  <si>
    <t>52x2004</t>
  </si>
  <si>
    <t>62x2003</t>
  </si>
  <si>
    <t>38x2002</t>
  </si>
  <si>
    <t>16x2000</t>
  </si>
  <si>
    <t>Celkem mužů (1)</t>
  </si>
  <si>
    <t>Celkem žen (0)</t>
  </si>
  <si>
    <t>X</t>
  </si>
  <si>
    <t>1-platí</t>
  </si>
  <si>
    <t>0-neplatí</t>
  </si>
  <si>
    <t xml:space="preserve">Celkem </t>
  </si>
  <si>
    <t>Ano</t>
  </si>
  <si>
    <t>Ne</t>
  </si>
  <si>
    <t>Ve volném čase</t>
  </si>
  <si>
    <t>Částečně ano</t>
  </si>
  <si>
    <t>Komunalita</t>
  </si>
  <si>
    <t>Tabulka č.2-export</t>
  </si>
  <si>
    <t>Pol.</t>
  </si>
  <si>
    <t>Faktor</t>
  </si>
  <si>
    <t>Znění položek</t>
  </si>
  <si>
    <t>Tabulka č.2-silné náboje</t>
  </si>
  <si>
    <t>Znění položky</t>
  </si>
  <si>
    <t>Behaviorální prokrastinace</t>
  </si>
  <si>
    <t>rozdil_casove obdobi</t>
  </si>
  <si>
    <t>28-29</t>
  </si>
  <si>
    <t>32-33</t>
  </si>
  <si>
    <t>34-35</t>
  </si>
  <si>
    <t>Položka</t>
  </si>
  <si>
    <t>Sm. odch.</t>
  </si>
  <si>
    <t>Šikmost</t>
  </si>
  <si>
    <t>Rcelek</t>
  </si>
  <si>
    <t>Rsubškála</t>
  </si>
  <si>
    <t xml:space="preserve"> Variable</t>
  </si>
  <si>
    <t>Var1</t>
  </si>
  <si>
    <t>Var2</t>
  </si>
  <si>
    <t>Var3</t>
  </si>
  <si>
    <t>Var4</t>
  </si>
  <si>
    <t>Var5</t>
  </si>
  <si>
    <t>Var6</t>
  </si>
  <si>
    <t>Var7</t>
  </si>
  <si>
    <t>Var8</t>
  </si>
  <si>
    <t>Var9</t>
  </si>
  <si>
    <t>Var10</t>
  </si>
  <si>
    <t>Var11</t>
  </si>
  <si>
    <t>Var12</t>
  </si>
  <si>
    <t>Var13</t>
  </si>
  <si>
    <t>Var14</t>
  </si>
  <si>
    <t>Var15</t>
  </si>
  <si>
    <t>Var16</t>
  </si>
  <si>
    <t>Var17</t>
  </si>
  <si>
    <t>Var18</t>
  </si>
  <si>
    <t>Var19</t>
  </si>
  <si>
    <t>Var20</t>
  </si>
  <si>
    <t>Var21</t>
  </si>
  <si>
    <t>Var22</t>
  </si>
  <si>
    <t>Factor</t>
  </si>
  <si>
    <r>
      <rPr>
        <sz val="10"/>
        <color indexed="8"/>
        <rFont val="Arial"/>
        <family val="2"/>
        <charset val="238"/>
      </rPr>
      <t>Factor Loadings (Varimax normalized) (Spreadsheet20)
Extraction: Principal components
(Marked loadings are &gt;,700000)</t>
    </r>
  </si>
  <si>
    <t>Pol</t>
  </si>
  <si>
    <t>&lt;1%</t>
  </si>
  <si>
    <t>&gt;99%</t>
  </si>
  <si>
    <t>99%.</t>
  </si>
  <si>
    <t>29-32</t>
  </si>
  <si>
    <t>33-34</t>
  </si>
  <si>
    <t>35-36</t>
  </si>
  <si>
    <t>37-38</t>
  </si>
  <si>
    <t>39-41</t>
  </si>
  <si>
    <t>42-43</t>
  </si>
  <si>
    <t>44-48</t>
  </si>
  <si>
    <t>12-27</t>
  </si>
  <si>
    <t>30-32</t>
  </si>
  <si>
    <t>37-39</t>
  </si>
  <si>
    <t>40-41</t>
  </si>
  <si>
    <t>29-31</t>
  </si>
  <si>
    <t>36-37</t>
  </si>
  <si>
    <t>38-39</t>
  </si>
  <si>
    <t>40-43</t>
  </si>
  <si>
    <t>HS</t>
  </si>
  <si>
    <t>Prokrastinuje</t>
  </si>
  <si>
    <t>Průměrný HS prokrastinátorů</t>
  </si>
  <si>
    <t>Průměrný HS neprokrastinátorů</t>
  </si>
  <si>
    <t>SD</t>
  </si>
  <si>
    <t xml:space="preserve"> Ne. Vyplňuju po dokončení povinností (also poprvý když jsem vyplňovala, tak jsem si nevšimla, že jeou v tom rozjetým formátování schovaný ještě krajní možnosti, ale teď už jsem si otočila mobil. Každopádně je to první vyplnění zkreslený no)</t>
  </si>
  <si>
    <t xml:space="preserve"> ano :D</t>
  </si>
  <si>
    <t>p21_2</t>
  </si>
  <si>
    <t>p22_2</t>
  </si>
  <si>
    <t>p21_1</t>
  </si>
  <si>
    <t>p22_1</t>
  </si>
  <si>
    <t xml:space="preserve"> Testo test odbydu stejně jako tázající se. Tohle je otřesná kvalita _x000D_
1;41835; na mobilu mi nejde zobrazit celý dotazník, protože není přizpůsoben velikosti"</t>
  </si>
  <si>
    <t xml:space="preserve"> No nerekl bych tomu zamerne</t>
  </si>
  <si>
    <t xml:space="preserve"> Pak se sice chci zabit, ale ok. </t>
  </si>
  <si>
    <t xml:space="preserve"> Spis pak mam chut na sebevrazdu, protoze UP mi to da sezrat. </t>
  </si>
  <si>
    <t xml:space="preserve"> poop</t>
  </si>
  <si>
    <t>HS1</t>
  </si>
  <si>
    <t>HS2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</si>
</sst>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h:mm:ss"/>
    <numFmt numFmtId="165" formatCode="0.000"/>
    <numFmt numFmtId="166" formatCode="d\-m"/>
    <numFmt numFmtId="167" formatCode="0.000000"/>
  </numFmts>
  <fonts count="41" x14ac:knownFonts="1">
    <font>
      <sz val="10"/>
      <color rgb="FF000000"/>
      <name val="Arial"/>
      <scheme val="minor"/>
    </font>
    <font>
      <sz val="11"/>
      <color theme="1"/>
      <name val="Arial"/>
      <family val="2"/>
      <charset val="238"/>
      <scheme val="minor"/>
    </font>
    <font>
      <sz val="10"/>
      <name val="Arial"/>
      <family val="2"/>
    </font>
    <font>
      <sz val="10"/>
      <name val="Arial"/>
      <family val="2"/>
      <charset val="238"/>
    </font>
    <font>
      <u/>
      <sz val="10"/>
      <color theme="10"/>
      <name val="Arial"/>
      <family val="2"/>
      <charset val="238"/>
      <scheme val="minor"/>
    </font>
    <font>
      <sz val="11"/>
      <color rgb="FF006100"/>
      <name val="Arial"/>
      <family val="2"/>
      <charset val="238"/>
      <scheme val="minor"/>
    </font>
    <font>
      <sz val="10"/>
      <color rgb="FF000000"/>
      <name val="Arial"/>
      <family val="2"/>
      <charset val="238"/>
      <scheme val="minor"/>
    </font>
    <font>
      <sz val="8"/>
      <name val="Arial"/>
      <family val="2"/>
      <charset val="238"/>
      <scheme val="minor"/>
    </font>
    <font>
      <sz val="8"/>
      <name val="Arial"/>
      <family val="2"/>
      <charset val="238"/>
      <scheme val="minor"/>
    </font>
    <font>
      <u/>
      <sz val="10"/>
      <color theme="10"/>
      <name val="Aptos"/>
      <family val="2"/>
    </font>
    <font>
      <sz val="10"/>
      <color rgb="FF000000"/>
      <name val="Aptos"/>
      <family val="2"/>
    </font>
    <font>
      <sz val="10"/>
      <color rgb="FFFF0000"/>
      <name val="Aptos"/>
      <family val="2"/>
    </font>
    <font>
      <sz val="11"/>
      <color rgb="FF006100"/>
      <name val="Aptos"/>
      <family val="2"/>
    </font>
    <font>
      <sz val="11"/>
      <color rgb="FF000000"/>
      <name val="Aptos"/>
      <family val="2"/>
    </font>
    <font>
      <b/>
      <sz val="12"/>
      <color rgb="FF000000"/>
      <name val="Aptos"/>
      <family val="2"/>
    </font>
    <font>
      <sz val="10"/>
      <color theme="1"/>
      <name val="Aptos"/>
      <family val="2"/>
    </font>
    <font>
      <b/>
      <sz val="11"/>
      <color rgb="FF000000"/>
      <name val="Aptos"/>
      <family val="2"/>
    </font>
    <font>
      <b/>
      <sz val="11"/>
      <color rgb="FF006100"/>
      <name val="Aptos"/>
      <family val="2"/>
    </font>
    <font>
      <sz val="12"/>
      <color rgb="FF000000"/>
      <name val="Aptos"/>
      <family val="2"/>
    </font>
    <font>
      <u/>
      <sz val="12"/>
      <color theme="10"/>
      <name val="Aptos"/>
      <family val="2"/>
    </font>
    <font>
      <b/>
      <sz val="10"/>
      <color theme="1"/>
      <name val="Aptos"/>
      <family val="2"/>
    </font>
    <font>
      <sz val="11"/>
      <color theme="1"/>
      <name val="Aptos"/>
      <family val="2"/>
    </font>
    <font>
      <b/>
      <sz val="10"/>
      <color rgb="FF000000"/>
      <name val="Aptos"/>
      <family val="2"/>
    </font>
    <font>
      <b/>
      <sz val="13.5"/>
      <color rgb="FF000000"/>
      <name val="Aptos"/>
      <family val="2"/>
    </font>
    <font>
      <b/>
      <sz val="20"/>
      <color rgb="FF000000"/>
      <name val="Aptos"/>
      <family val="2"/>
    </font>
    <font>
      <sz val="10"/>
      <color indexed="8"/>
      <name val="Aptos"/>
      <family val="2"/>
    </font>
    <font>
      <sz val="10"/>
      <name val="Aptos"/>
      <family val="2"/>
    </font>
    <font>
      <b/>
      <sz val="10"/>
      <color indexed="8"/>
      <name val="Aptos"/>
      <family val="2"/>
    </font>
    <font>
      <sz val="14"/>
      <color rgb="FF000000"/>
      <name val="Aptos"/>
      <family val="2"/>
    </font>
    <font>
      <sz val="12"/>
      <color rgb="FF006100"/>
      <name val="Aptos"/>
      <family val="2"/>
    </font>
    <font>
      <sz val="11"/>
      <color rgb="FF9C0006"/>
      <name val="Arial"/>
      <family val="2"/>
      <charset val="238"/>
      <scheme val="minor"/>
    </font>
    <font>
      <sz val="11"/>
      <color theme="0"/>
      <name val="Arial"/>
      <family val="2"/>
      <charset val="238"/>
      <scheme val="minor"/>
    </font>
    <font>
      <b/>
      <sz val="20"/>
      <color theme="1"/>
      <name val="Aptos"/>
      <family val="2"/>
    </font>
    <font>
      <b/>
      <sz val="10"/>
      <color rgb="FFFF0000"/>
      <name val="Aptos"/>
      <family val="2"/>
    </font>
    <font>
      <sz val="10"/>
      <color rgb="FFFF0000"/>
      <name val="Arial"/>
      <family val="2"/>
      <charset val="238"/>
      <scheme val="minor"/>
    </font>
    <font>
      <sz val="10"/>
      <color rgb="FF000000"/>
      <name val="Arial"/>
      <family val="2"/>
      <charset val="238"/>
      <scheme val="minor"/>
    </font>
    <font>
      <sz val="10"/>
      <color rgb="FF1F1F1F"/>
      <name val="Arial"/>
      <family val="2"/>
      <charset val="238"/>
      <scheme val="minor"/>
    </font>
    <font>
      <b/>
      <sz val="10"/>
      <color rgb="FF1F1F1F"/>
      <name val="Arial"/>
      <family val="2"/>
      <charset val="238"/>
      <scheme val="minor"/>
    </font>
    <font>
      <sz val="11"/>
      <color rgb="FF000000"/>
      <name val="Calibri"/>
      <family val="2"/>
    </font>
    <font>
      <sz val="10"/>
      <color indexed="8"/>
      <name val="Arial"/>
      <family val="2"/>
      <charset val="238"/>
    </font>
    <font>
      <sz val="10"/>
      <color indexed="10"/>
      <name val="Arial"/>
      <family val="2"/>
      <charset val="238"/>
    </font>
  </fonts>
  <fills count="9">
    <fill>
      <patternFill patternType="none"/>
    </fill>
    <fill>
      <patternFill patternType="gray125"/>
    </fill>
    <fill>
      <patternFill patternType="solid">
        <fgColor rgb="FFFFFF00"/>
        <bgColor rgb="FFFFFF00"/>
      </patternFill>
    </fill>
    <fill>
      <patternFill patternType="solid">
        <fgColor rgb="FFC6EFCE"/>
      </patternFill>
    </fill>
    <fill>
      <patternFill patternType="solid">
        <fgColor theme="8" tint="0.59999389629810485"/>
        <bgColor indexed="65"/>
      </patternFill>
    </fill>
    <fill>
      <patternFill patternType="solid">
        <fgColor rgb="FF92D050"/>
        <bgColor indexed="64"/>
      </patternFill>
    </fill>
    <fill>
      <patternFill patternType="solid">
        <fgColor rgb="FFFFFF00"/>
        <bgColor indexed="64"/>
      </patternFill>
    </fill>
    <fill>
      <patternFill patternType="solid">
        <fgColor rgb="FFFFC7CE"/>
      </patternFill>
    </fill>
    <fill>
      <patternFill patternType="solid">
        <fgColor theme="5"/>
      </patternFill>
    </fill>
  </fills>
  <borders count="55">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medium">
        <color indexed="64"/>
      </right>
      <top/>
      <bottom style="medium">
        <color indexed="64"/>
      </bottom>
      <diagonal/>
    </border>
    <border>
      <left/>
      <right style="medium">
        <color indexed="64"/>
      </right>
      <top style="thin">
        <color rgb="FF000000"/>
      </top>
      <bottom style="thin">
        <color rgb="FF000000"/>
      </bottom>
      <diagonal/>
    </border>
    <border>
      <left/>
      <right style="medium">
        <color indexed="64"/>
      </right>
      <top/>
      <bottom style="medium">
        <color indexed="64"/>
      </bottom>
      <diagonal/>
    </border>
    <border>
      <left/>
      <right/>
      <top style="medium">
        <color indexed="64"/>
      </top>
      <bottom style="thin">
        <color rgb="FF000000"/>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bottom style="medium">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bottom/>
      <diagonal/>
    </border>
    <border>
      <left style="thin">
        <color indexed="64"/>
      </left>
      <right style="medium">
        <color indexed="64"/>
      </right>
      <top style="medium">
        <color indexed="64"/>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rgb="FF000000"/>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rgb="FF000000"/>
      </top>
      <bottom style="medium">
        <color indexed="64"/>
      </bottom>
      <diagonal/>
    </border>
    <border>
      <left style="medium">
        <color indexed="64"/>
      </left>
      <right style="thin">
        <color rgb="FF000000"/>
      </right>
      <top style="medium">
        <color indexed="64"/>
      </top>
      <bottom/>
      <diagonal/>
    </border>
  </borders>
  <cellStyleXfs count="11">
    <xf numFmtId="0" fontId="0" fillId="0" borderId="0"/>
    <xf numFmtId="0" fontId="2" fillId="0" borderId="0"/>
    <xf numFmtId="0" fontId="3" fillId="0" borderId="0"/>
    <xf numFmtId="0" fontId="4" fillId="0" borderId="0" applyNumberFormat="0" applyFill="0" applyBorder="0" applyAlignment="0" applyProtection="0"/>
    <xf numFmtId="0" fontId="5" fillId="3" borderId="0" applyNumberFormat="0" applyBorder="0" applyAlignment="0" applyProtection="0"/>
    <xf numFmtId="0" fontId="1" fillId="4" borderId="0" applyNumberFormat="0" applyBorder="0" applyAlignment="0" applyProtection="0"/>
    <xf numFmtId="0" fontId="6" fillId="0" borderId="0"/>
    <xf numFmtId="0" fontId="30" fillId="7" borderId="0" applyNumberFormat="0" applyBorder="0" applyAlignment="0" applyProtection="0"/>
    <xf numFmtId="0" fontId="31" fillId="8" borderId="0" applyNumberFormat="0" applyBorder="0" applyAlignment="0" applyProtection="0"/>
    <xf numFmtId="9" fontId="35" fillId="0" borderId="0" applyFont="0" applyFill="0" applyBorder="0" applyAlignment="0" applyProtection="0"/>
    <xf numFmtId="0" fontId="3" fillId="0" borderId="0"/>
  </cellStyleXfs>
  <cellXfs count="178">
    <xf numFmtId="0" fontId="0" fillId="0" borderId="0" xfId="0"/>
    <xf numFmtId="0" fontId="9" fillId="0" borderId="0" xfId="3" applyFont="1"/>
    <xf numFmtId="0" fontId="10" fillId="0" borderId="0" xfId="0" applyFont="1"/>
    <xf numFmtId="0" fontId="10" fillId="0" borderId="11" xfId="0" applyFont="1" applyBorder="1" applyAlignment="1">
      <alignment horizontal="left" vertical="top"/>
    </xf>
    <xf numFmtId="0" fontId="10" fillId="0" borderId="11" xfId="0" applyFont="1" applyBorder="1" applyAlignment="1">
      <alignment horizontal="left" vertical="top" wrapText="1"/>
    </xf>
    <xf numFmtId="0" fontId="11" fillId="0" borderId="11" xfId="0" applyFont="1" applyBorder="1" applyAlignment="1">
      <alignment horizontal="left" vertical="top" wrapText="1"/>
    </xf>
    <xf numFmtId="0" fontId="12" fillId="3" borderId="4" xfId="4" applyFont="1" applyBorder="1" applyAlignment="1">
      <alignment horizontal="center" vertical="center"/>
    </xf>
    <xf numFmtId="0" fontId="12" fillId="3" borderId="6" xfId="4" applyFont="1" applyBorder="1" applyAlignment="1">
      <alignment horizontal="center" vertical="center"/>
    </xf>
    <xf numFmtId="0" fontId="13" fillId="0" borderId="0" xfId="0" applyFont="1" applyAlignment="1">
      <alignment horizontal="center" vertical="center"/>
    </xf>
    <xf numFmtId="0" fontId="12" fillId="3" borderId="10" xfId="4" applyFont="1" applyBorder="1" applyAlignment="1">
      <alignment horizontal="center" vertical="center" wrapText="1"/>
    </xf>
    <xf numFmtId="0" fontId="13" fillId="0" borderId="0" xfId="0" applyFont="1" applyAlignment="1">
      <alignment horizontal="center"/>
    </xf>
    <xf numFmtId="0" fontId="14" fillId="0" borderId="18" xfId="0" applyFont="1" applyBorder="1" applyAlignment="1">
      <alignment horizontal="center" wrapText="1"/>
    </xf>
    <xf numFmtId="0" fontId="14" fillId="0" borderId="19" xfId="0" applyFont="1" applyBorder="1" applyAlignment="1">
      <alignment horizontal="center" wrapText="1"/>
    </xf>
    <xf numFmtId="0" fontId="10" fillId="0" borderId="0" xfId="0" applyFont="1" applyAlignment="1">
      <alignment vertical="center"/>
    </xf>
    <xf numFmtId="0" fontId="15" fillId="0" borderId="18" xfId="0" applyFont="1" applyBorder="1" applyAlignment="1">
      <alignment horizontal="left" wrapText="1"/>
    </xf>
    <xf numFmtId="0" fontId="14" fillId="0" borderId="24" xfId="0" applyFont="1" applyBorder="1" applyAlignment="1">
      <alignment horizontal="center" wrapText="1"/>
    </xf>
    <xf numFmtId="0" fontId="14" fillId="0" borderId="0" xfId="0" applyFont="1" applyAlignment="1">
      <alignment horizontal="center" wrapText="1"/>
    </xf>
    <xf numFmtId="0" fontId="13" fillId="0" borderId="0" xfId="0" applyFont="1" applyAlignment="1">
      <alignment horizontal="right"/>
    </xf>
    <xf numFmtId="0" fontId="16" fillId="0" borderId="15" xfId="0" applyFont="1" applyBorder="1"/>
    <xf numFmtId="165" fontId="13" fillId="0" borderId="0" xfId="0" applyNumberFormat="1" applyFont="1" applyAlignment="1">
      <alignment horizontal="right"/>
    </xf>
    <xf numFmtId="9" fontId="13" fillId="0" borderId="0" xfId="0" applyNumberFormat="1" applyFont="1" applyAlignment="1">
      <alignment horizontal="right"/>
    </xf>
    <xf numFmtId="2" fontId="13" fillId="0" borderId="0" xfId="0" applyNumberFormat="1" applyFont="1" applyAlignment="1">
      <alignment horizontal="right"/>
    </xf>
    <xf numFmtId="0" fontId="13" fillId="0" borderId="20" xfId="0" applyFont="1" applyBorder="1" applyAlignment="1">
      <alignment horizontal="center"/>
    </xf>
    <xf numFmtId="0" fontId="13" fillId="0" borderId="21" xfId="0" applyFont="1" applyBorder="1" applyAlignment="1">
      <alignment horizontal="center"/>
    </xf>
    <xf numFmtId="0" fontId="14" fillId="0" borderId="20" xfId="0" applyFont="1" applyBorder="1" applyAlignment="1">
      <alignment horizontal="center" wrapText="1"/>
    </xf>
    <xf numFmtId="0" fontId="14" fillId="0" borderId="21" xfId="0" applyFont="1" applyBorder="1" applyAlignment="1">
      <alignment horizontal="center" wrapText="1"/>
    </xf>
    <xf numFmtId="2" fontId="17" fillId="3" borderId="16" xfId="4" applyNumberFormat="1" applyFont="1" applyBorder="1" applyAlignment="1">
      <alignment horizontal="right"/>
    </xf>
    <xf numFmtId="0" fontId="14" fillId="0" borderId="25" xfId="0" applyFont="1" applyBorder="1" applyAlignment="1">
      <alignment horizontal="center" wrapText="1"/>
    </xf>
    <xf numFmtId="166" fontId="18" fillId="0" borderId="0" xfId="0" applyNumberFormat="1" applyFont="1" applyAlignment="1">
      <alignment horizontal="center" wrapText="1"/>
    </xf>
    <xf numFmtId="0" fontId="16" fillId="0" borderId="16" xfId="0" applyFont="1" applyBorder="1"/>
    <xf numFmtId="0" fontId="14" fillId="0" borderId="27" xfId="0" applyFont="1" applyBorder="1" applyAlignment="1">
      <alignment horizontal="center" wrapText="1"/>
    </xf>
    <xf numFmtId="0" fontId="18" fillId="0" borderId="28" xfId="0" applyFont="1" applyBorder="1" applyAlignment="1">
      <alignment horizontal="center" wrapText="1"/>
    </xf>
    <xf numFmtId="0" fontId="18" fillId="0" borderId="0" xfId="0" applyFont="1" applyAlignment="1">
      <alignment horizontal="center" wrapText="1"/>
    </xf>
    <xf numFmtId="0" fontId="17" fillId="3" borderId="17" xfId="4" applyFont="1" applyBorder="1"/>
    <xf numFmtId="0" fontId="13" fillId="0" borderId="0" xfId="0" applyFont="1"/>
    <xf numFmtId="0" fontId="13" fillId="0" borderId="22" xfId="0" applyFont="1" applyBorder="1" applyAlignment="1">
      <alignment horizontal="center"/>
    </xf>
    <xf numFmtId="0" fontId="13" fillId="0" borderId="23" xfId="0" applyFont="1" applyBorder="1" applyAlignment="1">
      <alignment horizontal="center"/>
    </xf>
    <xf numFmtId="0" fontId="14" fillId="0" borderId="29" xfId="0" applyFont="1" applyBorder="1" applyAlignment="1">
      <alignment horizontal="center" wrapText="1"/>
    </xf>
    <xf numFmtId="0" fontId="18" fillId="0" borderId="30" xfId="0" applyFont="1" applyBorder="1" applyAlignment="1">
      <alignment horizontal="center" wrapText="1"/>
    </xf>
    <xf numFmtId="0" fontId="15" fillId="0" borderId="0" xfId="0" applyFont="1" applyAlignment="1">
      <alignment horizontal="right"/>
    </xf>
    <xf numFmtId="0" fontId="19" fillId="0" borderId="0" xfId="3" applyFont="1"/>
    <xf numFmtId="0" fontId="20" fillId="0" borderId="0" xfId="0" applyFont="1"/>
    <xf numFmtId="0" fontId="15" fillId="0" borderId="0" xfId="0" applyFont="1" applyAlignment="1">
      <alignment horizontal="right" wrapText="1"/>
    </xf>
    <xf numFmtId="0" fontId="9" fillId="0" borderId="0" xfId="3" applyFont="1" applyAlignment="1">
      <alignment horizontal="right"/>
    </xf>
    <xf numFmtId="0" fontId="21" fillId="4" borderId="3" xfId="5" applyFont="1" applyBorder="1" applyAlignment="1">
      <alignment horizontal="left" vertical="center" wrapText="1"/>
    </xf>
    <xf numFmtId="0" fontId="10" fillId="0" borderId="0" xfId="0" applyFont="1" applyAlignment="1">
      <alignment horizontal="right"/>
    </xf>
    <xf numFmtId="10" fontId="10" fillId="0" borderId="0" xfId="0" applyNumberFormat="1" applyFont="1" applyAlignment="1">
      <alignment horizontal="right"/>
    </xf>
    <xf numFmtId="0" fontId="12" fillId="3" borderId="0" xfId="4" applyFont="1" applyAlignment="1">
      <alignment horizontal="left" vertical="center"/>
    </xf>
    <xf numFmtId="0" fontId="12" fillId="3" borderId="0" xfId="4" applyFont="1" applyAlignment="1">
      <alignment horizontal="right"/>
    </xf>
    <xf numFmtId="0" fontId="12" fillId="3" borderId="0" xfId="4" applyFont="1"/>
    <xf numFmtId="0" fontId="22" fillId="0" borderId="0" xfId="0" applyFont="1" applyAlignment="1">
      <alignment horizontal="center" vertical="center"/>
    </xf>
    <xf numFmtId="10" fontId="10" fillId="0" borderId="0" xfId="0" applyNumberFormat="1" applyFont="1"/>
    <xf numFmtId="0" fontId="12" fillId="3" borderId="1" xfId="4" applyFont="1" applyBorder="1" applyAlignment="1">
      <alignment horizontal="center" vertical="center"/>
    </xf>
    <xf numFmtId="0" fontId="12" fillId="3" borderId="2" xfId="4" applyFont="1" applyBorder="1" applyAlignment="1">
      <alignment horizontal="center" vertical="center"/>
    </xf>
    <xf numFmtId="0" fontId="15" fillId="0" borderId="0" xfId="0" applyFont="1"/>
    <xf numFmtId="0" fontId="15" fillId="0" borderId="0" xfId="0" applyFont="1" applyAlignment="1">
      <alignment horizontal="center"/>
    </xf>
    <xf numFmtId="164" fontId="15" fillId="0" borderId="0" xfId="0" applyNumberFormat="1" applyFont="1"/>
    <xf numFmtId="0" fontId="11" fillId="0" borderId="0" xfId="0" applyFont="1"/>
    <xf numFmtId="0" fontId="22" fillId="0" borderId="0" xfId="0" applyFont="1"/>
    <xf numFmtId="0" fontId="10" fillId="0" borderId="0" xfId="0" applyFont="1" applyAlignment="1">
      <alignment horizontal="center" vertical="center"/>
    </xf>
    <xf numFmtId="0" fontId="15" fillId="2" borderId="0" xfId="0" applyFont="1" applyFill="1"/>
    <xf numFmtId="0" fontId="15" fillId="5" borderId="10" xfId="0" applyFont="1" applyFill="1" applyBorder="1" applyAlignment="1">
      <alignment wrapText="1"/>
    </xf>
    <xf numFmtId="0" fontId="10" fillId="0" borderId="0" xfId="0" applyFont="1" applyAlignment="1">
      <alignment wrapText="1"/>
    </xf>
    <xf numFmtId="0" fontId="23" fillId="0" borderId="0" xfId="0" applyFont="1" applyAlignment="1">
      <alignment vertical="center"/>
    </xf>
    <xf numFmtId="0" fontId="10" fillId="0" borderId="0" xfId="0" applyFont="1" applyAlignment="1">
      <alignment horizontal="center" vertical="center" wrapText="1"/>
    </xf>
    <xf numFmtId="0" fontId="24" fillId="0" borderId="0" xfId="0" applyFont="1"/>
    <xf numFmtId="0" fontId="10" fillId="0" borderId="0" xfId="0" applyFont="1" applyAlignment="1">
      <alignment vertical="center" wrapText="1"/>
    </xf>
    <xf numFmtId="0" fontId="25" fillId="0" borderId="0" xfId="1" applyFont="1" applyAlignment="1">
      <alignment horizontal="center" vertical="top" wrapText="1"/>
    </xf>
    <xf numFmtId="0" fontId="25" fillId="0" borderId="0" xfId="2" applyFont="1" applyAlignment="1">
      <alignment horizontal="left"/>
    </xf>
    <xf numFmtId="0" fontId="26" fillId="0" borderId="14" xfId="1" applyFont="1" applyBorder="1"/>
    <xf numFmtId="0" fontId="25" fillId="0" borderId="14" xfId="1" applyFont="1" applyBorder="1" applyAlignment="1">
      <alignment horizontal="center" vertical="top" wrapText="1"/>
    </xf>
    <xf numFmtId="0" fontId="25" fillId="0" borderId="0" xfId="1" applyFont="1" applyAlignment="1">
      <alignment horizontal="left" vertical="center"/>
    </xf>
    <xf numFmtId="167" fontId="10" fillId="0" borderId="0" xfId="0" applyNumberFormat="1" applyFont="1"/>
    <xf numFmtId="0" fontId="25" fillId="0" borderId="0" xfId="2" applyFont="1" applyAlignment="1">
      <alignment horizontal="left" vertical="center"/>
    </xf>
    <xf numFmtId="167" fontId="25" fillId="0" borderId="0" xfId="2" applyNumberFormat="1" applyFont="1" applyAlignment="1">
      <alignment horizontal="right" vertical="center"/>
    </xf>
    <xf numFmtId="0" fontId="27" fillId="0" borderId="13" xfId="1" applyFont="1" applyBorder="1" applyAlignment="1">
      <alignment horizontal="left" vertical="center"/>
    </xf>
    <xf numFmtId="0" fontId="10" fillId="0" borderId="13" xfId="0" applyFont="1" applyBorder="1"/>
    <xf numFmtId="0" fontId="27" fillId="0" borderId="0" xfId="1" applyFont="1" applyAlignment="1">
      <alignment horizontal="left" vertical="center"/>
    </xf>
    <xf numFmtId="0" fontId="22" fillId="0" borderId="14" xfId="0" applyFont="1" applyBorder="1"/>
    <xf numFmtId="0" fontId="11" fillId="0" borderId="14" xfId="0" applyFont="1" applyBorder="1" applyAlignment="1">
      <alignment horizontal="center"/>
    </xf>
    <xf numFmtId="167" fontId="25" fillId="0" borderId="13" xfId="2" applyNumberFormat="1" applyFont="1" applyBorder="1" applyAlignment="1">
      <alignment horizontal="right" vertical="center"/>
    </xf>
    <xf numFmtId="167" fontId="10" fillId="0" borderId="13" xfId="0" applyNumberFormat="1" applyFont="1" applyBorder="1"/>
    <xf numFmtId="0" fontId="10" fillId="0" borderId="0" xfId="0" applyFont="1" applyAlignment="1">
      <alignment horizontal="center"/>
    </xf>
    <xf numFmtId="0" fontId="12" fillId="3" borderId="8" xfId="4" applyFont="1" applyBorder="1" applyAlignment="1">
      <alignment horizontal="center" vertical="center" wrapText="1"/>
    </xf>
    <xf numFmtId="0" fontId="15" fillId="0" borderId="0" xfId="0" applyFont="1" applyAlignment="1">
      <alignment horizontal="center" vertical="center"/>
    </xf>
    <xf numFmtId="0" fontId="15" fillId="0" borderId="7" xfId="0" applyFont="1" applyBorder="1" applyAlignment="1">
      <alignment horizontal="center" vertical="center"/>
    </xf>
    <xf numFmtId="0" fontId="15" fillId="0" borderId="5" xfId="0" applyFont="1" applyBorder="1"/>
    <xf numFmtId="0" fontId="21" fillId="4" borderId="0" xfId="5" applyFont="1"/>
    <xf numFmtId="0" fontId="21" fillId="4" borderId="0" xfId="5" applyFont="1" applyAlignment="1">
      <alignment wrapText="1"/>
    </xf>
    <xf numFmtId="0" fontId="15" fillId="0" borderId="0" xfId="0" applyFont="1" applyAlignment="1">
      <alignment wrapText="1"/>
    </xf>
    <xf numFmtId="0" fontId="10" fillId="0" borderId="12" xfId="0" applyFont="1" applyBorder="1"/>
    <xf numFmtId="10" fontId="10" fillId="0" borderId="11" xfId="0" applyNumberFormat="1" applyFont="1" applyBorder="1"/>
    <xf numFmtId="0" fontId="10" fillId="0" borderId="11" xfId="0" applyFont="1" applyBorder="1"/>
    <xf numFmtId="0" fontId="12" fillId="3" borderId="4" xfId="4" applyFont="1" applyBorder="1" applyAlignment="1">
      <alignment horizontal="center"/>
    </xf>
    <xf numFmtId="0" fontId="12" fillId="3" borderId="6" xfId="4" applyFont="1" applyBorder="1" applyAlignment="1">
      <alignment horizontal="center"/>
    </xf>
    <xf numFmtId="0" fontId="12" fillId="3" borderId="9" xfId="4" applyFont="1" applyBorder="1" applyAlignment="1">
      <alignment horizontal="center"/>
    </xf>
    <xf numFmtId="0" fontId="28" fillId="0" borderId="0" xfId="0" applyFont="1" applyAlignment="1">
      <alignment horizontal="center"/>
    </xf>
    <xf numFmtId="0" fontId="10" fillId="0" borderId="11" xfId="0" applyFont="1" applyBorder="1" applyAlignment="1">
      <alignment horizontal="center"/>
    </xf>
    <xf numFmtId="0" fontId="15" fillId="0" borderId="11" xfId="0" applyFont="1" applyBorder="1"/>
    <xf numFmtId="22" fontId="0" fillId="0" borderId="0" xfId="0" applyNumberFormat="1"/>
    <xf numFmtId="0" fontId="30" fillId="7" borderId="2" xfId="7" applyBorder="1" applyAlignment="1">
      <alignment horizontal="center" vertical="center"/>
    </xf>
    <xf numFmtId="0" fontId="31" fillId="8" borderId="0" xfId="8"/>
    <xf numFmtId="22" fontId="31" fillId="8" borderId="0" xfId="8" applyNumberFormat="1"/>
    <xf numFmtId="0" fontId="32" fillId="0" borderId="0" xfId="0" applyFont="1"/>
    <xf numFmtId="0" fontId="30" fillId="7" borderId="0" xfId="7" applyAlignment="1">
      <alignment horizontal="center" vertical="center"/>
    </xf>
    <xf numFmtId="164" fontId="31" fillId="8" borderId="0" xfId="8" applyNumberFormat="1"/>
    <xf numFmtId="0" fontId="30" fillId="7" borderId="0" xfId="7"/>
    <xf numFmtId="0" fontId="5" fillId="3" borderId="0" xfId="4"/>
    <xf numFmtId="0" fontId="30" fillId="7" borderId="1" xfId="7" applyBorder="1" applyAlignment="1">
      <alignment horizontal="center" vertical="center"/>
    </xf>
    <xf numFmtId="0" fontId="25" fillId="0" borderId="34" xfId="1" applyFont="1" applyBorder="1" applyAlignment="1">
      <alignment horizontal="center" vertical="top" wrapText="1"/>
    </xf>
    <xf numFmtId="167" fontId="22" fillId="0" borderId="36" xfId="0" applyNumberFormat="1" applyFont="1" applyBorder="1"/>
    <xf numFmtId="10" fontId="22" fillId="0" borderId="35" xfId="0" applyNumberFormat="1" applyFont="1" applyBorder="1"/>
    <xf numFmtId="0" fontId="11" fillId="0" borderId="34" xfId="0" applyFont="1" applyBorder="1" applyAlignment="1">
      <alignment horizontal="center"/>
    </xf>
    <xf numFmtId="0" fontId="25" fillId="0" borderId="38" xfId="1" applyFont="1" applyBorder="1" applyAlignment="1">
      <alignment horizontal="center" vertical="top" wrapText="1"/>
    </xf>
    <xf numFmtId="0" fontId="10" fillId="0" borderId="39" xfId="0" applyFont="1" applyBorder="1"/>
    <xf numFmtId="0" fontId="10" fillId="0" borderId="37" xfId="0" applyFont="1" applyBorder="1"/>
    <xf numFmtId="0" fontId="11" fillId="0" borderId="38" xfId="0" applyFont="1" applyBorder="1" applyAlignment="1">
      <alignment horizontal="center"/>
    </xf>
    <xf numFmtId="10" fontId="22" fillId="6" borderId="40" xfId="0" applyNumberFormat="1" applyFont="1" applyFill="1" applyBorder="1"/>
    <xf numFmtId="10" fontId="10" fillId="0" borderId="35" xfId="0" applyNumberFormat="1" applyFont="1" applyBorder="1"/>
    <xf numFmtId="10" fontId="25" fillId="0" borderId="35" xfId="1" applyNumberFormat="1" applyFont="1" applyBorder="1" applyAlignment="1">
      <alignment horizontal="right" vertical="center"/>
    </xf>
    <xf numFmtId="10" fontId="22" fillId="6" borderId="41" xfId="0" applyNumberFormat="1" applyFont="1" applyFill="1" applyBorder="1"/>
    <xf numFmtId="0" fontId="33" fillId="0" borderId="0" xfId="0" applyFont="1"/>
    <xf numFmtId="0" fontId="34" fillId="0" borderId="0" xfId="0" applyFont="1" applyAlignment="1">
      <alignment horizontal="center"/>
    </xf>
    <xf numFmtId="0" fontId="10" fillId="0" borderId="40" xfId="0" applyFont="1" applyBorder="1"/>
    <xf numFmtId="10" fontId="10" fillId="0" borderId="32" xfId="0" applyNumberFormat="1" applyFont="1" applyBorder="1"/>
    <xf numFmtId="0" fontId="15" fillId="0" borderId="41" xfId="0" applyFont="1" applyBorder="1" applyAlignment="1">
      <alignment wrapText="1"/>
    </xf>
    <xf numFmtId="2" fontId="10" fillId="0" borderId="0" xfId="0" applyNumberFormat="1" applyFont="1"/>
    <xf numFmtId="0" fontId="25" fillId="0" borderId="14" xfId="1" applyFont="1" applyBorder="1" applyAlignment="1">
      <alignment horizontal="center" vertical="center" wrapText="1"/>
    </xf>
    <xf numFmtId="0" fontId="25" fillId="0" borderId="14" xfId="2" applyFont="1" applyBorder="1" applyAlignment="1">
      <alignment horizontal="center" vertical="center"/>
    </xf>
    <xf numFmtId="0" fontId="21" fillId="4" borderId="0" xfId="5" applyFont="1" applyAlignment="1">
      <alignment horizontal="center" vertical="center"/>
    </xf>
    <xf numFmtId="0" fontId="21" fillId="4" borderId="0" xfId="5" applyFont="1" applyAlignment="1">
      <alignment horizontal="center" vertical="center" wrapText="1"/>
    </xf>
    <xf numFmtId="0" fontId="25" fillId="0" borderId="0" xfId="1" applyFont="1" applyAlignment="1">
      <alignment horizontal="center" vertical="center" wrapText="1"/>
    </xf>
    <xf numFmtId="10" fontId="10" fillId="0" borderId="0" xfId="9" applyNumberFormat="1" applyFont="1"/>
    <xf numFmtId="166" fontId="18" fillId="0" borderId="26" xfId="0" quotePrefix="1" applyNumberFormat="1" applyFont="1" applyBorder="1" applyAlignment="1">
      <alignment horizontal="center" wrapText="1"/>
    </xf>
    <xf numFmtId="0" fontId="37" fillId="0" borderId="42" xfId="0" applyFont="1" applyBorder="1" applyAlignment="1">
      <alignment vertical="center" wrapText="1" readingOrder="1"/>
    </xf>
    <xf numFmtId="0" fontId="36" fillId="0" borderId="42" xfId="0" applyFont="1" applyBorder="1" applyAlignment="1">
      <alignment vertical="center" wrapText="1" readingOrder="1"/>
    </xf>
    <xf numFmtId="0" fontId="25" fillId="0" borderId="0" xfId="2" applyFont="1" applyAlignment="1">
      <alignment horizontal="center" vertical="top" wrapText="1"/>
    </xf>
    <xf numFmtId="0" fontId="25" fillId="0" borderId="37" xfId="1" applyFont="1" applyBorder="1" applyAlignment="1">
      <alignment horizontal="center" vertical="top" wrapText="1"/>
    </xf>
    <xf numFmtId="0" fontId="25" fillId="0" borderId="35" xfId="1" applyFont="1" applyBorder="1" applyAlignment="1">
      <alignment horizontal="center" vertical="top" wrapText="1"/>
    </xf>
    <xf numFmtId="0" fontId="25" fillId="0" borderId="0" xfId="1" applyFont="1" applyAlignment="1">
      <alignment horizontal="left"/>
    </xf>
    <xf numFmtId="0" fontId="26" fillId="0" borderId="0" xfId="1" applyFont="1"/>
    <xf numFmtId="0" fontId="25" fillId="0" borderId="0" xfId="1" applyFont="1" applyAlignment="1">
      <alignment horizontal="center" vertical="center"/>
    </xf>
    <xf numFmtId="0" fontId="25" fillId="0" borderId="0" xfId="1" applyFont="1" applyAlignment="1">
      <alignment horizontal="center" vertical="top" wrapText="1"/>
    </xf>
    <xf numFmtId="0" fontId="28" fillId="0" borderId="11" xfId="0" applyFont="1" applyBorder="1" applyAlignment="1">
      <alignment horizontal="center"/>
    </xf>
    <xf numFmtId="0" fontId="29" fillId="3" borderId="33" xfId="4" applyFont="1" applyBorder="1" applyAlignment="1">
      <alignment horizontal="center"/>
    </xf>
    <xf numFmtId="0" fontId="38" fillId="0" borderId="0" xfId="0" applyFont="1" applyAlignment="1">
      <alignment horizontal="right"/>
    </xf>
    <xf numFmtId="0" fontId="39" fillId="0" borderId="0" xfId="10" applyNumberFormat="1" applyFont="1" applyAlignment="1">
      <alignment horizontal="left"/>
    </xf>
    <xf numFmtId="0" fontId="39" fillId="0" borderId="0" xfId="10" applyNumberFormat="1" applyFont="1" applyAlignment="1">
      <alignment horizontal="left" vertical="top"/>
    </xf>
    <xf numFmtId="0" fontId="3" fillId="0" borderId="0" xfId="10"/>
    <xf numFmtId="0" fontId="39" fillId="0" borderId="0" xfId="10" applyNumberFormat="1" applyFont="1" applyAlignment="1">
      <alignment horizontal="center" vertical="top" wrapText="1"/>
    </xf>
    <xf numFmtId="0" fontId="39" fillId="0" borderId="0" xfId="10" applyNumberFormat="1" applyFont="1" applyAlignment="1">
      <alignment horizontal="left" vertical="center"/>
    </xf>
    <xf numFmtId="167" fontId="39" fillId="0" borderId="0" xfId="10" applyNumberFormat="1" applyFont="1" applyAlignment="1">
      <alignment horizontal="right" vertical="center"/>
    </xf>
    <xf numFmtId="167" fontId="40" fillId="0" borderId="0" xfId="10" applyNumberFormat="1" applyFont="1" applyAlignment="1">
      <alignment horizontal="right" vertical="center"/>
    </xf>
    <xf numFmtId="2" fontId="10" fillId="0" borderId="13" xfId="0" applyNumberFormat="1" applyFont="1" applyBorder="1"/>
    <xf numFmtId="0" fontId="39" fillId="0" borderId="0" xfId="10" applyNumberFormat="1" applyFont="1" applyAlignment="1">
      <alignment horizontal="center" vertical="center"/>
    </xf>
    <xf numFmtId="0" fontId="39" fillId="0" borderId="0" xfId="10" applyNumberFormat="1" applyFont="1" applyAlignment="1">
      <alignment horizontal="center" vertical="center"/>
    </xf>
    <xf numFmtId="0" fontId="3" fillId="0" borderId="0" xfId="10" applyAlignment="1">
      <alignment horizontal="center" vertical="center"/>
    </xf>
    <xf numFmtId="167" fontId="3" fillId="0" borderId="0" xfId="10" applyNumberFormat="1" applyFont="1" applyAlignment="1">
      <alignment horizontal="right" vertical="center"/>
    </xf>
    <xf numFmtId="0" fontId="3" fillId="0" borderId="0" xfId="10" applyAlignment="1">
      <alignment horizontal="center" vertical="center"/>
    </xf>
    <xf numFmtId="0" fontId="39" fillId="6" borderId="0" xfId="10" applyNumberFormat="1" applyFont="1" applyFill="1" applyAlignment="1">
      <alignment horizontal="center" vertical="center"/>
    </xf>
    <xf numFmtId="0" fontId="13" fillId="0" borderId="21" xfId="0" quotePrefix="1" applyFont="1" applyBorder="1" applyAlignment="1">
      <alignment horizontal="center"/>
    </xf>
    <xf numFmtId="0" fontId="14" fillId="0" borderId="43" xfId="0" applyFont="1" applyBorder="1" applyAlignment="1">
      <alignment horizontal="center" wrapText="1"/>
    </xf>
    <xf numFmtId="0" fontId="15" fillId="0" borderId="44" xfId="0" applyFont="1" applyBorder="1" applyAlignment="1">
      <alignment horizontal="left" wrapText="1"/>
    </xf>
    <xf numFmtId="0" fontId="14" fillId="0" borderId="45" xfId="0" applyFont="1" applyBorder="1" applyAlignment="1">
      <alignment horizontal="center" wrapText="1"/>
    </xf>
    <xf numFmtId="0" fontId="14" fillId="0" borderId="46" xfId="0" applyFont="1" applyBorder="1" applyAlignment="1">
      <alignment horizontal="center" wrapText="1"/>
    </xf>
    <xf numFmtId="0" fontId="14" fillId="0" borderId="47" xfId="0" applyFont="1" applyBorder="1" applyAlignment="1">
      <alignment horizontal="center" wrapText="1"/>
    </xf>
    <xf numFmtId="0" fontId="14" fillId="0" borderId="48" xfId="0" applyFont="1" applyBorder="1" applyAlignment="1">
      <alignment horizontal="center" wrapText="1"/>
    </xf>
    <xf numFmtId="0" fontId="14" fillId="0" borderId="49" xfId="0" applyFont="1" applyBorder="1" applyAlignment="1">
      <alignment horizontal="center" wrapText="1"/>
    </xf>
    <xf numFmtId="166" fontId="18" fillId="0" borderId="50" xfId="0" quotePrefix="1" applyNumberFormat="1" applyFont="1" applyBorder="1" applyAlignment="1">
      <alignment horizontal="center" wrapText="1"/>
    </xf>
    <xf numFmtId="0" fontId="18" fillId="0" borderId="51" xfId="0" applyFont="1" applyBorder="1" applyAlignment="1">
      <alignment horizontal="center" wrapText="1"/>
    </xf>
    <xf numFmtId="0" fontId="18" fillId="0" borderId="52" xfId="0" applyFont="1" applyBorder="1" applyAlignment="1">
      <alignment horizontal="center" wrapText="1"/>
    </xf>
    <xf numFmtId="2" fontId="15" fillId="0" borderId="0" xfId="0" applyNumberFormat="1" applyFont="1"/>
    <xf numFmtId="0" fontId="13" fillId="0" borderId="31" xfId="0" applyFont="1" applyBorder="1" applyAlignment="1">
      <alignment horizontal="center"/>
    </xf>
    <xf numFmtId="0" fontId="13" fillId="0" borderId="53" xfId="0" applyFont="1" applyBorder="1" applyAlignment="1">
      <alignment horizontal="center"/>
    </xf>
    <xf numFmtId="0" fontId="15" fillId="0" borderId="54" xfId="0" applyFont="1" applyBorder="1" applyAlignment="1">
      <alignment horizontal="left" wrapText="1"/>
    </xf>
    <xf numFmtId="2" fontId="3" fillId="0" borderId="0" xfId="10" applyNumberFormat="1" applyFont="1" applyAlignment="1">
      <alignment horizontal="right" vertical="center"/>
    </xf>
    <xf numFmtId="9" fontId="10" fillId="0" borderId="0" xfId="9" applyFont="1"/>
    <xf numFmtId="0" fontId="0" fillId="0" borderId="0" xfId="0" applyAlignment="1">
      <alignment wrapText="1"/>
    </xf>
  </cellXfs>
  <cellStyles count="11">
    <cellStyle name="40 % – Zvýraznění 5" xfId="5" builtinId="47"/>
    <cellStyle name="Hypertextový odkaz" xfId="3" builtinId="8"/>
    <cellStyle name="Normální" xfId="0" builtinId="0"/>
    <cellStyle name="Normální 2" xfId="6" xr:uid="{2D5A28DC-4223-447C-AA2C-9F020840240B}"/>
    <cellStyle name="Normální_Faktorová analýza_1" xfId="10" xr:uid="{80F78B4E-FDCD-47D6-891A-FE3115D7A32A}"/>
    <cellStyle name="normální_List1" xfId="1" xr:uid="{00000000-0005-0000-0000-000002000000}"/>
    <cellStyle name="normální_List1_1" xfId="2" xr:uid="{00000000-0005-0000-0000-000003000000}"/>
    <cellStyle name="Procenta" xfId="9" builtinId="5"/>
    <cellStyle name="Správně" xfId="4" builtinId="26"/>
    <cellStyle name="Špatně" xfId="7" builtinId="27"/>
    <cellStyle name="Zvýraznění 2" xfId="8" builtinId="33"/>
  </cellStyles>
  <dxfs count="12">
    <dxf>
      <font>
        <b/>
        <i val="0"/>
      </font>
    </dxf>
    <dxf>
      <font>
        <b val="0"/>
        <i val="0"/>
        <color theme="2" tint="-0.24994659260841701"/>
      </font>
    </dxf>
    <dxf>
      <fill>
        <patternFill>
          <bgColor rgb="FF92D050"/>
        </patternFill>
      </fill>
    </dxf>
    <dxf>
      <fill>
        <patternFill>
          <bgColor rgb="FF92D050"/>
        </patternFill>
      </fill>
    </dxf>
    <dxf>
      <font>
        <b/>
        <i val="0"/>
      </font>
      <fill>
        <patternFill>
          <bgColor theme="0"/>
        </patternFill>
      </fill>
    </dxf>
    <dxf>
      <fill>
        <patternFill>
          <bgColor rgb="FF92D050"/>
        </patternFill>
      </fill>
    </dxf>
    <dxf>
      <fill>
        <patternFill>
          <bgColor rgb="FFFFFF00"/>
        </patternFill>
      </fill>
    </dxf>
    <dxf>
      <font>
        <color rgb="FF006100"/>
      </font>
      <fill>
        <patternFill>
          <bgColor rgb="FFC6EFCE"/>
        </patternFill>
      </fill>
    </dxf>
    <dxf>
      <fill>
        <patternFill>
          <bgColor rgb="FF92D050"/>
        </patternFill>
      </fill>
    </dxf>
    <dxf>
      <fill>
        <patternFill>
          <bgColor rgb="FFFFFF00"/>
        </patternFill>
      </fill>
    </dxf>
    <dxf>
      <font>
        <color rgb="FF9C0006"/>
      </font>
      <fill>
        <patternFill>
          <bgColor rgb="FFFFC7CE"/>
        </patternFill>
      </fill>
    </dxf>
    <dxf>
      <fill>
        <patternFill patternType="solid">
          <fgColor rgb="FFEA4335"/>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'Kategoriální zařazení validač.'!$E$7:$H$7</c:f>
              <c:strCache>
                <c:ptCount val="4"/>
                <c:pt idx="0">
                  <c:v>Ano</c:v>
                </c:pt>
                <c:pt idx="1">
                  <c:v>Ne</c:v>
                </c:pt>
                <c:pt idx="2">
                  <c:v>Ve volném čase</c:v>
                </c:pt>
                <c:pt idx="3">
                  <c:v>Částečně ano</c:v>
                </c:pt>
              </c:strCache>
            </c:strRef>
          </c:cat>
          <c:val>
            <c:numRef>
              <c:f>'Kategoriální zařazení validač.'!$E$303:$H$303</c:f>
              <c:numCache>
                <c:formatCode>0.00%</c:formatCode>
                <c:ptCount val="4"/>
                <c:pt idx="0">
                  <c:v>0.29931972789115646</c:v>
                </c:pt>
                <c:pt idx="1">
                  <c:v>0.52721088435374153</c:v>
                </c:pt>
                <c:pt idx="2">
                  <c:v>5.1020408163265307E-2</c:v>
                </c:pt>
                <c:pt idx="3">
                  <c:v>1.3605442176870748E-2</c:v>
                </c:pt>
              </c:numCache>
            </c:numRef>
          </c:val>
          <c:extLst>
            <c:ext xmlns:c16="http://schemas.microsoft.com/office/drawing/2014/chart" uri="{C3380CC4-5D6E-409C-BE32-E72D297353CC}">
              <c16:uniqueId val="{00000000-734C-4CA9-81AD-5448EB10C0AF}"/>
            </c:ext>
          </c:extLst>
        </c:ser>
        <c:dLbls>
          <c:showLegendKey val="0"/>
          <c:showVal val="0"/>
          <c:showCatName val="0"/>
          <c:showSerName val="0"/>
          <c:showPercent val="0"/>
          <c:showBubbleSize val="0"/>
        </c:dLbls>
        <c:gapWidth val="219"/>
        <c:overlap val="-27"/>
        <c:axId val="2121139103"/>
        <c:axId val="2121128543"/>
      </c:barChart>
      <c:catAx>
        <c:axId val="2121139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2121128543"/>
        <c:crosses val="autoZero"/>
        <c:auto val="1"/>
        <c:lblAlgn val="ctr"/>
        <c:lblOffset val="100"/>
        <c:noMultiLvlLbl val="0"/>
      </c:catAx>
      <c:valAx>
        <c:axId val="212112854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21211391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b="0">
                <a:solidFill>
                  <a:srgbClr val="757575"/>
                </a:solidFill>
                <a:latin typeface="+mn-lt"/>
              </a:defRPr>
            </a:pPr>
            <a:r>
              <a:rPr lang="cs-CZ" sz="1800" b="0" i="0" u="none" strike="noStrike" baseline="0"/>
              <a:t>Histogram četnosti nelineárních staninových skóre</a:t>
            </a:r>
            <a:endParaRPr lang="cs-CZ" b="0">
              <a:solidFill>
                <a:srgbClr val="757575"/>
              </a:solidFill>
              <a:latin typeface="+mn-lt"/>
            </a:endParaRPr>
          </a:p>
        </c:rich>
      </c:tx>
      <c:overlay val="0"/>
    </c:title>
    <c:autoTitleDeleted val="0"/>
    <c:plotArea>
      <c:layout/>
      <c:barChart>
        <c:barDir val="col"/>
        <c:grouping val="clustered"/>
        <c:varyColors val="1"/>
        <c:ser>
          <c:idx val="0"/>
          <c:order val="0"/>
          <c:spPr>
            <a:solidFill>
              <a:srgbClr val="0D5BDC"/>
            </a:solidFill>
            <a:ln cmpd="sng">
              <a:solidFill>
                <a:srgbClr val="000000"/>
              </a:solidFill>
            </a:ln>
          </c:spPr>
          <c:invertIfNegative val="1"/>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'Testování norem'!$AA$7:$AA$15</c:f>
              <c:numCache>
                <c:formatCode>General</c:formatCode>
                <c:ptCount val="9"/>
                <c:pt idx="0">
                  <c:v>1</c:v>
                </c:pt>
                <c:pt idx="1">
                  <c:v>2</c:v>
                </c:pt>
                <c:pt idx="2">
                  <c:v>3</c:v>
                </c:pt>
                <c:pt idx="3">
                  <c:v>4</c:v>
                </c:pt>
                <c:pt idx="4">
                  <c:v>5</c:v>
                </c:pt>
                <c:pt idx="5">
                  <c:v>6</c:v>
                </c:pt>
                <c:pt idx="6">
                  <c:v>7</c:v>
                </c:pt>
                <c:pt idx="7">
                  <c:v>8</c:v>
                </c:pt>
                <c:pt idx="8">
                  <c:v>9</c:v>
                </c:pt>
              </c:numCache>
            </c:numRef>
          </c:cat>
          <c:val>
            <c:numRef>
              <c:f>'Testování norem'!$AB$7:$AB$15</c:f>
              <c:numCache>
                <c:formatCode>General</c:formatCode>
                <c:ptCount val="9"/>
                <c:pt idx="0">
                  <c:v>23</c:v>
                </c:pt>
                <c:pt idx="1">
                  <c:v>9</c:v>
                </c:pt>
                <c:pt idx="2">
                  <c:v>48</c:v>
                </c:pt>
                <c:pt idx="3">
                  <c:v>58</c:v>
                </c:pt>
                <c:pt idx="4">
                  <c:v>58</c:v>
                </c:pt>
                <c:pt idx="5">
                  <c:v>38</c:v>
                </c:pt>
                <c:pt idx="6">
                  <c:v>34</c:v>
                </c:pt>
                <c:pt idx="7">
                  <c:v>18</c:v>
                </c:pt>
                <c:pt idx="8">
                  <c:v>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72D-496A-99F3-2436D757A8A1}"/>
            </c:ext>
          </c:extLst>
        </c:ser>
        <c:dLbls>
          <c:dLblPos val="outEnd"/>
          <c:showLegendKey val="0"/>
          <c:showVal val="1"/>
          <c:showCatName val="0"/>
          <c:showSerName val="0"/>
          <c:showPercent val="0"/>
          <c:showBubbleSize val="0"/>
        </c:dLbls>
        <c:gapWidth val="150"/>
        <c:axId val="157303936"/>
        <c:axId val="157305856"/>
      </c:barChart>
      <c:catAx>
        <c:axId val="157303936"/>
        <c:scaling>
          <c:orientation val="minMax"/>
        </c:scaling>
        <c:delete val="0"/>
        <c:axPos val="b"/>
        <c:title>
          <c:tx>
            <c:rich>
              <a:bodyPr/>
              <a:lstStyle/>
              <a:p>
                <a:pPr lvl="0">
                  <a:defRPr sz="1200" b="0">
                    <a:solidFill>
                      <a:srgbClr val="000000"/>
                    </a:solidFill>
                    <a:latin typeface="+mn-lt"/>
                  </a:defRPr>
                </a:pPr>
                <a:r>
                  <a:rPr lang="cs-CZ" sz="1200" b="0">
                    <a:solidFill>
                      <a:srgbClr val="000000"/>
                    </a:solidFill>
                    <a:latin typeface="+mn-lt"/>
                  </a:rPr>
                  <a:t>Staniny</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cs-CZ"/>
          </a:p>
        </c:txPr>
        <c:crossAx val="157305856"/>
        <c:crosses val="autoZero"/>
        <c:auto val="1"/>
        <c:lblAlgn val="ctr"/>
        <c:lblOffset val="100"/>
        <c:noMultiLvlLbl val="1"/>
      </c:catAx>
      <c:valAx>
        <c:axId val="157305856"/>
        <c:scaling>
          <c:orientation val="minMax"/>
        </c:scaling>
        <c:delete val="0"/>
        <c:axPos val="l"/>
        <c:title>
          <c:tx>
            <c:rich>
              <a:bodyPr/>
              <a:lstStyle/>
              <a:p>
                <a:pPr lvl="0">
                  <a:defRPr sz="1200" b="0">
                    <a:solidFill>
                      <a:srgbClr val="000000"/>
                    </a:solidFill>
                    <a:latin typeface="+mn-lt"/>
                  </a:defRPr>
                </a:pPr>
                <a:r>
                  <a:rPr lang="cs-CZ" sz="1200" b="0">
                    <a:solidFill>
                      <a:srgbClr val="000000"/>
                    </a:solidFill>
                    <a:latin typeface="+mn-lt"/>
                  </a:rPr>
                  <a:t>Četnost nelineární</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cs-CZ"/>
          </a:p>
        </c:txPr>
        <c:crossAx val="157303936"/>
        <c:crosses val="autoZero"/>
        <c:crossBetween val="between"/>
      </c:valAx>
    </c:plotArea>
    <c:plotVisOnly val="1"/>
    <c:dispBlanksAs val="zero"/>
    <c:showDLblsOverMax val="1"/>
  </c:chart>
  <c:spPr>
    <a:solidFill>
      <a:schemeClr val="bg1"/>
    </a:solidFill>
  </c:spPr>
  <c:printSettings>
    <c:headerFooter/>
    <c:pageMargins b="0.78740157499999996" l="0.70000000000000018" r="0.70000000000000018" t="0.78740157499999996"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cs-CZ" sz="1800" b="0" i="0" u="none" strike="noStrike" baseline="0"/>
              <a:t>Histogram četnosti hrubého skóru</a:t>
            </a:r>
            <a:endParaRPr lang="cs-CZ"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barChart>
        <c:barDir val="col"/>
        <c:grouping val="clustered"/>
        <c:varyColors val="0"/>
        <c:ser>
          <c:idx val="0"/>
          <c:order val="0"/>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'Testování norem'!$R$7:$R$40</c:f>
              <c:numCache>
                <c:formatCode>General</c:formatCode>
                <c:ptCount val="34"/>
                <c:pt idx="0">
                  <c:v>12</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numCache>
            </c:numRef>
          </c:cat>
          <c:val>
            <c:numRef>
              <c:f>'Testování norem'!$T$7:$T$40</c:f>
              <c:numCache>
                <c:formatCode>General</c:formatCode>
                <c:ptCount val="34"/>
                <c:pt idx="0">
                  <c:v>0</c:v>
                </c:pt>
                <c:pt idx="1">
                  <c:v>0</c:v>
                </c:pt>
                <c:pt idx="2">
                  <c:v>0</c:v>
                </c:pt>
                <c:pt idx="3">
                  <c:v>0</c:v>
                </c:pt>
                <c:pt idx="4">
                  <c:v>0</c:v>
                </c:pt>
                <c:pt idx="5">
                  <c:v>1</c:v>
                </c:pt>
                <c:pt idx="6">
                  <c:v>1</c:v>
                </c:pt>
                <c:pt idx="7">
                  <c:v>0</c:v>
                </c:pt>
                <c:pt idx="8">
                  <c:v>1</c:v>
                </c:pt>
                <c:pt idx="9">
                  <c:v>1</c:v>
                </c:pt>
                <c:pt idx="10">
                  <c:v>1</c:v>
                </c:pt>
                <c:pt idx="11">
                  <c:v>4</c:v>
                </c:pt>
                <c:pt idx="12">
                  <c:v>14</c:v>
                </c:pt>
                <c:pt idx="13">
                  <c:v>9</c:v>
                </c:pt>
                <c:pt idx="14">
                  <c:v>7</c:v>
                </c:pt>
                <c:pt idx="15">
                  <c:v>8</c:v>
                </c:pt>
                <c:pt idx="16">
                  <c:v>12</c:v>
                </c:pt>
                <c:pt idx="17">
                  <c:v>21</c:v>
                </c:pt>
                <c:pt idx="18">
                  <c:v>27</c:v>
                </c:pt>
                <c:pt idx="19">
                  <c:v>31</c:v>
                </c:pt>
                <c:pt idx="20">
                  <c:v>28</c:v>
                </c:pt>
                <c:pt idx="21">
                  <c:v>30</c:v>
                </c:pt>
                <c:pt idx="22">
                  <c:v>21</c:v>
                </c:pt>
                <c:pt idx="23">
                  <c:v>17</c:v>
                </c:pt>
                <c:pt idx="24">
                  <c:v>16</c:v>
                </c:pt>
                <c:pt idx="25">
                  <c:v>10</c:v>
                </c:pt>
                <c:pt idx="26">
                  <c:v>8</c:v>
                </c:pt>
                <c:pt idx="27">
                  <c:v>10</c:v>
                </c:pt>
                <c:pt idx="28">
                  <c:v>8</c:v>
                </c:pt>
                <c:pt idx="29">
                  <c:v>6</c:v>
                </c:pt>
                <c:pt idx="30">
                  <c:v>1</c:v>
                </c:pt>
                <c:pt idx="31">
                  <c:v>1</c:v>
                </c:pt>
                <c:pt idx="32">
                  <c:v>0</c:v>
                </c:pt>
                <c:pt idx="33">
                  <c:v>0</c:v>
                </c:pt>
              </c:numCache>
            </c:numRef>
          </c:val>
          <c:extLst>
            <c:ext xmlns:c16="http://schemas.microsoft.com/office/drawing/2014/chart" uri="{C3380CC4-5D6E-409C-BE32-E72D297353CC}">
              <c16:uniqueId val="{00000000-AD32-4469-AF1B-4222A38F32A5}"/>
            </c:ext>
          </c:extLst>
        </c:ser>
        <c:dLbls>
          <c:dLblPos val="outEnd"/>
          <c:showLegendKey val="0"/>
          <c:showVal val="1"/>
          <c:showCatName val="0"/>
          <c:showSerName val="0"/>
          <c:showPercent val="0"/>
          <c:showBubbleSize val="0"/>
        </c:dLbls>
        <c:gapWidth val="219"/>
        <c:overlap val="-27"/>
        <c:axId val="388154976"/>
        <c:axId val="388153056"/>
      </c:barChart>
      <c:catAx>
        <c:axId val="388154976"/>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cs-CZ" sz="1200" b="0" i="0" u="none" strike="noStrike" baseline="0"/>
                  <a:t>Hrubý skór (hodnoty)</a:t>
                </a:r>
                <a:endParaRPr lang="cs-CZ" sz="1200"/>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cs-CZ"/>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cs-CZ"/>
          </a:p>
        </c:txPr>
        <c:crossAx val="388153056"/>
        <c:crosses val="autoZero"/>
        <c:auto val="1"/>
        <c:lblAlgn val="ctr"/>
        <c:lblOffset val="100"/>
        <c:noMultiLvlLbl val="0"/>
      </c:catAx>
      <c:valAx>
        <c:axId val="388153056"/>
        <c:scaling>
          <c:orientation val="minMax"/>
        </c:scaling>
        <c:delete val="0"/>
        <c:axPos val="l"/>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cs-CZ" sz="1200"/>
                  <a:t>Četnost</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cs-CZ"/>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cs-CZ"/>
          </a:p>
        </c:txPr>
        <c:crossAx val="388154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cs-CZ" sz="1600" b="0" i="0" u="none" strike="noStrike" kern="1200" spc="0" baseline="0">
                <a:solidFill>
                  <a:srgbClr val="000000">
                    <a:lumMod val="65000"/>
                    <a:lumOff val="35000"/>
                  </a:srgbClr>
                </a:solidFill>
              </a:rPr>
              <a:t>Histogram četnosti hrubého skóru</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barChart>
        <c:barDir val="col"/>
        <c:grouping val="clustered"/>
        <c:varyColors val="0"/>
        <c:ser>
          <c:idx val="0"/>
          <c:order val="0"/>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'Normy ženy'!$P$6:$P$39</c:f>
              <c:numCache>
                <c:formatCode>General</c:formatCode>
                <c:ptCount val="34"/>
                <c:pt idx="0">
                  <c:v>12</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numCache>
            </c:numRef>
          </c:cat>
          <c:val>
            <c:numRef>
              <c:f>'Normy ženy'!$Q$6:$Q$39</c:f>
              <c:numCache>
                <c:formatCode>General</c:formatCode>
                <c:ptCount val="34"/>
                <c:pt idx="0">
                  <c:v>0</c:v>
                </c:pt>
                <c:pt idx="1">
                  <c:v>0</c:v>
                </c:pt>
                <c:pt idx="2">
                  <c:v>0</c:v>
                </c:pt>
                <c:pt idx="3">
                  <c:v>0</c:v>
                </c:pt>
                <c:pt idx="4">
                  <c:v>0</c:v>
                </c:pt>
                <c:pt idx="5">
                  <c:v>1</c:v>
                </c:pt>
                <c:pt idx="6">
                  <c:v>1</c:v>
                </c:pt>
                <c:pt idx="7">
                  <c:v>0</c:v>
                </c:pt>
                <c:pt idx="8">
                  <c:v>1</c:v>
                </c:pt>
                <c:pt idx="9">
                  <c:v>1</c:v>
                </c:pt>
                <c:pt idx="10">
                  <c:v>1</c:v>
                </c:pt>
                <c:pt idx="11">
                  <c:v>2</c:v>
                </c:pt>
                <c:pt idx="12">
                  <c:v>9</c:v>
                </c:pt>
                <c:pt idx="13">
                  <c:v>6</c:v>
                </c:pt>
                <c:pt idx="14">
                  <c:v>5</c:v>
                </c:pt>
                <c:pt idx="15">
                  <c:v>6</c:v>
                </c:pt>
                <c:pt idx="16">
                  <c:v>8</c:v>
                </c:pt>
                <c:pt idx="17">
                  <c:v>13</c:v>
                </c:pt>
                <c:pt idx="18">
                  <c:v>19</c:v>
                </c:pt>
                <c:pt idx="19">
                  <c:v>25</c:v>
                </c:pt>
                <c:pt idx="20">
                  <c:v>16</c:v>
                </c:pt>
                <c:pt idx="21">
                  <c:v>24</c:v>
                </c:pt>
                <c:pt idx="22">
                  <c:v>14</c:v>
                </c:pt>
                <c:pt idx="23">
                  <c:v>14</c:v>
                </c:pt>
                <c:pt idx="24">
                  <c:v>15</c:v>
                </c:pt>
                <c:pt idx="25">
                  <c:v>8</c:v>
                </c:pt>
                <c:pt idx="26">
                  <c:v>7</c:v>
                </c:pt>
                <c:pt idx="27">
                  <c:v>8</c:v>
                </c:pt>
                <c:pt idx="28">
                  <c:v>8</c:v>
                </c:pt>
                <c:pt idx="29">
                  <c:v>4</c:v>
                </c:pt>
                <c:pt idx="30">
                  <c:v>1</c:v>
                </c:pt>
                <c:pt idx="31">
                  <c:v>0</c:v>
                </c:pt>
                <c:pt idx="32">
                  <c:v>0</c:v>
                </c:pt>
                <c:pt idx="33">
                  <c:v>0</c:v>
                </c:pt>
              </c:numCache>
            </c:numRef>
          </c:val>
          <c:extLst>
            <c:ext xmlns:c16="http://schemas.microsoft.com/office/drawing/2014/chart" uri="{C3380CC4-5D6E-409C-BE32-E72D297353CC}">
              <c16:uniqueId val="{00000000-B80F-435B-A459-86B79C65F903}"/>
            </c:ext>
          </c:extLst>
        </c:ser>
        <c:dLbls>
          <c:dLblPos val="outEnd"/>
          <c:showLegendKey val="0"/>
          <c:showVal val="1"/>
          <c:showCatName val="0"/>
          <c:showSerName val="0"/>
          <c:showPercent val="0"/>
          <c:showBubbleSize val="0"/>
        </c:dLbls>
        <c:gapWidth val="219"/>
        <c:overlap val="-27"/>
        <c:axId val="1030264831"/>
        <c:axId val="1030258591"/>
      </c:barChart>
      <c:catAx>
        <c:axId val="1030264831"/>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cs-CZ" sz="1100" b="0" i="0" u="none" strike="noStrike" kern="1200" baseline="0">
                    <a:solidFill>
                      <a:srgbClr val="000000">
                        <a:lumMod val="65000"/>
                        <a:lumOff val="35000"/>
                      </a:srgbClr>
                    </a:solidFill>
                  </a:rPr>
                  <a:t>Hrubý skór (hodnoty)</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cs-CZ"/>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030258591"/>
        <c:crosses val="autoZero"/>
        <c:auto val="1"/>
        <c:lblAlgn val="ctr"/>
        <c:lblOffset val="100"/>
        <c:noMultiLvlLbl val="0"/>
      </c:catAx>
      <c:valAx>
        <c:axId val="10302585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cs-CZ" sz="1100" b="0" i="0" u="none" strike="noStrike" kern="1200" baseline="0">
                    <a:solidFill>
                      <a:srgbClr val="000000">
                        <a:lumMod val="65000"/>
                        <a:lumOff val="35000"/>
                      </a:srgbClr>
                    </a:solidFill>
                  </a:rPr>
                  <a:t>Četnost</a:t>
                </a:r>
                <a:endParaRPr lang="cs-CZ"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cs-CZ"/>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03026483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cs-CZ" sz="1600" b="0" i="0" u="none" strike="noStrike" kern="1200" spc="0" baseline="0">
                <a:solidFill>
                  <a:srgbClr val="000000">
                    <a:lumMod val="65000"/>
                    <a:lumOff val="35000"/>
                  </a:srgbClr>
                </a:solidFill>
              </a:rPr>
              <a:t>Histogram četnosti hrubého skóru</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barChart>
        <c:barDir val="col"/>
        <c:grouping val="clustered"/>
        <c:varyColors val="0"/>
        <c:ser>
          <c:idx val="0"/>
          <c:order val="0"/>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'Normy muži'!$P$6:$P$39</c:f>
              <c:numCache>
                <c:formatCode>General</c:formatCode>
                <c:ptCount val="34"/>
                <c:pt idx="0">
                  <c:v>12</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numCache>
            </c:numRef>
          </c:cat>
          <c:val>
            <c:numRef>
              <c:f>'Normy muži'!$Q$6:$Q$39</c:f>
              <c:numCache>
                <c:formatCode>General</c:formatCode>
                <c:ptCount val="34"/>
                <c:pt idx="0">
                  <c:v>0</c:v>
                </c:pt>
                <c:pt idx="1">
                  <c:v>0</c:v>
                </c:pt>
                <c:pt idx="2">
                  <c:v>0</c:v>
                </c:pt>
                <c:pt idx="3">
                  <c:v>0</c:v>
                </c:pt>
                <c:pt idx="4">
                  <c:v>0</c:v>
                </c:pt>
                <c:pt idx="5">
                  <c:v>0</c:v>
                </c:pt>
                <c:pt idx="6">
                  <c:v>0</c:v>
                </c:pt>
                <c:pt idx="7">
                  <c:v>0</c:v>
                </c:pt>
                <c:pt idx="8">
                  <c:v>0</c:v>
                </c:pt>
                <c:pt idx="9">
                  <c:v>0</c:v>
                </c:pt>
                <c:pt idx="10">
                  <c:v>0</c:v>
                </c:pt>
                <c:pt idx="11">
                  <c:v>2</c:v>
                </c:pt>
                <c:pt idx="12">
                  <c:v>5</c:v>
                </c:pt>
                <c:pt idx="13">
                  <c:v>3</c:v>
                </c:pt>
                <c:pt idx="14">
                  <c:v>2</c:v>
                </c:pt>
                <c:pt idx="15">
                  <c:v>2</c:v>
                </c:pt>
                <c:pt idx="16">
                  <c:v>4</c:v>
                </c:pt>
                <c:pt idx="17">
                  <c:v>8</c:v>
                </c:pt>
                <c:pt idx="18">
                  <c:v>8</c:v>
                </c:pt>
                <c:pt idx="19">
                  <c:v>6</c:v>
                </c:pt>
                <c:pt idx="20">
                  <c:v>12</c:v>
                </c:pt>
                <c:pt idx="21">
                  <c:v>6</c:v>
                </c:pt>
                <c:pt idx="22">
                  <c:v>7</c:v>
                </c:pt>
                <c:pt idx="23">
                  <c:v>3</c:v>
                </c:pt>
                <c:pt idx="24">
                  <c:v>1</c:v>
                </c:pt>
                <c:pt idx="25">
                  <c:v>2</c:v>
                </c:pt>
                <c:pt idx="26">
                  <c:v>1</c:v>
                </c:pt>
                <c:pt idx="27">
                  <c:v>2</c:v>
                </c:pt>
                <c:pt idx="28">
                  <c:v>0</c:v>
                </c:pt>
                <c:pt idx="29">
                  <c:v>2</c:v>
                </c:pt>
                <c:pt idx="30">
                  <c:v>0</c:v>
                </c:pt>
                <c:pt idx="31">
                  <c:v>1</c:v>
                </c:pt>
                <c:pt idx="32">
                  <c:v>0</c:v>
                </c:pt>
                <c:pt idx="33">
                  <c:v>0</c:v>
                </c:pt>
              </c:numCache>
            </c:numRef>
          </c:val>
          <c:extLst>
            <c:ext xmlns:c16="http://schemas.microsoft.com/office/drawing/2014/chart" uri="{C3380CC4-5D6E-409C-BE32-E72D297353CC}">
              <c16:uniqueId val="{00000000-A15F-4A97-B006-9F63C16B1BFE}"/>
            </c:ext>
          </c:extLst>
        </c:ser>
        <c:dLbls>
          <c:dLblPos val="outEnd"/>
          <c:showLegendKey val="0"/>
          <c:showVal val="1"/>
          <c:showCatName val="0"/>
          <c:showSerName val="0"/>
          <c:showPercent val="0"/>
          <c:showBubbleSize val="0"/>
        </c:dLbls>
        <c:gapWidth val="219"/>
        <c:overlap val="-27"/>
        <c:axId val="1030255231"/>
        <c:axId val="1030256671"/>
      </c:barChart>
      <c:catAx>
        <c:axId val="1030255231"/>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cs-CZ" sz="1100" b="0" i="0" u="none" strike="noStrike" kern="1200" baseline="0">
                    <a:solidFill>
                      <a:srgbClr val="000000">
                        <a:lumMod val="65000"/>
                        <a:lumOff val="35000"/>
                      </a:srgbClr>
                    </a:solidFill>
                  </a:rPr>
                  <a:t>Hrubý skór (hodnoty)</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cs-CZ"/>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030256671"/>
        <c:crosses val="autoZero"/>
        <c:auto val="1"/>
        <c:lblAlgn val="ctr"/>
        <c:lblOffset val="100"/>
        <c:noMultiLvlLbl val="0"/>
      </c:catAx>
      <c:valAx>
        <c:axId val="10302566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cs-CZ" sz="1100" b="0" i="0" u="none" strike="noStrike" kern="1200" baseline="0">
                    <a:solidFill>
                      <a:srgbClr val="000000">
                        <a:lumMod val="65000"/>
                        <a:lumOff val="35000"/>
                      </a:srgbClr>
                    </a:solidFill>
                  </a:rPr>
                  <a:t>Četnost</a:t>
                </a:r>
                <a:endParaRPr lang="cs-CZ"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cs-CZ"/>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03025523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_xlchart.v1.5</cx:f>
      </cx:numDim>
    </cx:data>
    <cx:data id="1">
      <cx:numDim type="val">
        <cx:f>_xlchart.v1.7</cx:f>
      </cx:numDim>
    </cx:data>
  </cx:chartData>
  <cx:chart>
    <cx:title pos="t" align="ctr" overlay="0">
      <cx:tx>
        <cx:rich>
          <a:bodyPr spcFirstLastPara="1" vertOverflow="ellipsis" horzOverflow="overflow" wrap="square" lIns="0" tIns="0" rIns="0" bIns="0" anchor="ctr" anchorCtr="1"/>
          <a:lstStyle/>
          <a:p>
            <a:pPr algn="ctr" rtl="0">
              <a:defRPr/>
            </a:pPr>
            <a:r>
              <a:rPr lang="cs-CZ"/>
              <a:t>Distribuce hrubého skóru u mužů a žen</a:t>
            </a:r>
            <a:endParaRPr lang="cs-CZ" sz="1400" b="0" i="0" u="none" strike="noStrike" baseline="0">
              <a:solidFill>
                <a:srgbClr val="000000">
                  <a:lumMod val="65000"/>
                  <a:lumOff val="35000"/>
                </a:srgbClr>
              </a:solidFill>
              <a:latin typeface="Arial"/>
              <a:cs typeface="Arial"/>
            </a:endParaRPr>
          </a:p>
        </cx:rich>
      </cx:tx>
    </cx:title>
    <cx:plotArea>
      <cx:plotAreaRegion>
        <cx:series layoutId="boxWhisker" uniqueId="{3A885227-EAA9-4E66-ADBF-8E51DB94C0F5}">
          <cx:tx>
            <cx:txData>
              <cx:f>_xlchart.v1.4</cx:f>
              <cx:v>Ženy</cx:v>
            </cx:txData>
          </cx:tx>
          <cx:spPr>
            <a:solidFill>
              <a:schemeClr val="accent2">
                <a:lumMod val="75000"/>
              </a:schemeClr>
            </a:solidFill>
          </cx:spPr>
          <cx:dataId val="0"/>
          <cx:layoutPr>
            <cx:statistics quartileMethod="exclusive"/>
          </cx:layoutPr>
        </cx:series>
        <cx:series layoutId="boxWhisker" uniqueId="{4DEA811D-F0FE-45FF-816F-F52549E06BEC}">
          <cx:tx>
            <cx:txData>
              <cx:f>_xlchart.v1.6</cx:f>
              <cx:v>Muži</cx:v>
            </cx:txData>
          </cx:tx>
          <cx:spPr>
            <a:solidFill>
              <a:schemeClr val="accent1">
                <a:lumMod val="75000"/>
              </a:schemeClr>
            </a:solidFill>
            <a:ln>
              <a:solidFill>
                <a:srgbClr val="0070C0"/>
              </a:solidFill>
            </a:ln>
          </cx:spPr>
          <cx:dataId val="1"/>
          <cx:layoutPr>
            <cx:statistics quartileMethod="exclusive"/>
          </cx:layoutPr>
        </cx:series>
      </cx:plotAreaRegion>
      <cx:axis id="0" hidden="1">
        <cx:catScaling gapWidth="1"/>
        <cx:tickLabels/>
      </cx:axis>
      <cx:axis id="1">
        <cx:valScaling/>
        <cx:title>
          <cx:tx>
            <cx:rich>
              <a:bodyPr spcFirstLastPara="1" vertOverflow="ellipsis" horzOverflow="overflow" wrap="square" lIns="0" tIns="0" rIns="0" bIns="0" anchor="ctr" anchorCtr="1"/>
              <a:lstStyle/>
              <a:p>
                <a:pPr algn="ctr" rtl="0">
                  <a:defRPr sz="1200"/>
                </a:pPr>
                <a:r>
                  <a:rPr lang="cs-CZ" sz="1200" b="0" i="0" u="none" strike="noStrike" baseline="0">
                    <a:solidFill>
                      <a:srgbClr val="000000">
                        <a:lumMod val="65000"/>
                        <a:lumOff val="35000"/>
                      </a:srgbClr>
                    </a:solidFill>
                    <a:latin typeface="Arial"/>
                    <a:cs typeface="Arial"/>
                  </a:rPr>
                  <a:t>Hodnoty </a:t>
                </a:r>
                <a:r>
                  <a:rPr lang="cs-CZ" sz="1200"/>
                  <a:t>hrubého skóru</a:t>
                </a:r>
                <a:r>
                  <a:rPr lang="cs-CZ" sz="1200" b="0" i="0" u="none" strike="noStrike" baseline="0">
                    <a:solidFill>
                      <a:srgbClr val="000000">
                        <a:lumMod val="65000"/>
                        <a:lumOff val="35000"/>
                      </a:srgbClr>
                    </a:solidFill>
                    <a:latin typeface="Arial"/>
                    <a:cs typeface="Arial"/>
                  </a:rPr>
                  <a:t> </a:t>
                </a:r>
              </a:p>
            </cx:rich>
          </cx:tx>
        </cx:title>
        <cx:tickLabels/>
      </cx:axis>
    </cx:plotArea>
    <cx:legend pos="t" align="ctr" overlay="0">
      <cx:txPr>
        <a:bodyPr spcFirstLastPara="1" vertOverflow="ellipsis" horzOverflow="overflow" wrap="square" lIns="0" tIns="0" rIns="0" bIns="0" anchor="ctr" anchorCtr="1"/>
        <a:lstStyle/>
        <a:p>
          <a:pPr algn="ctr" rtl="0">
            <a:defRPr sz="1200"/>
          </a:pPr>
          <a:endParaRPr lang="cs-CZ" sz="1200" b="0" i="0" u="none" strike="noStrike" baseline="0">
            <a:solidFill>
              <a:srgbClr val="000000">
                <a:lumMod val="65000"/>
                <a:lumOff val="35000"/>
              </a:srgbClr>
            </a:solidFill>
            <a:latin typeface="Arial"/>
            <a:cs typeface="Arial"/>
          </a:endParaRPr>
        </a:p>
      </cx:txPr>
    </cx:legend>
  </cx:chart>
  <cx:spPr>
    <a:solidFill>
      <a:schemeClr val="bg1"/>
    </a:solidFill>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microsoft.com/office/2014/relationships/chartEx" Target="../charts/chartEx1.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5</xdr:col>
      <xdr:colOff>676275</xdr:colOff>
      <xdr:row>306</xdr:row>
      <xdr:rowOff>107956</xdr:rowOff>
    </xdr:from>
    <xdr:to>
      <xdr:col>10</xdr:col>
      <xdr:colOff>180975</xdr:colOff>
      <xdr:row>323</xdr:row>
      <xdr:rowOff>19056</xdr:rowOff>
    </xdr:to>
    <xdr:graphicFrame macro="">
      <xdr:nvGraphicFramePr>
        <xdr:cNvPr id="2" name="Graf 1">
          <a:extLst>
            <a:ext uri="{FF2B5EF4-FFF2-40B4-BE49-F238E27FC236}">
              <a16:creationId xmlns:a16="http://schemas.microsoft.com/office/drawing/2014/main" id="{DEFA9387-2770-2A1A-1B89-2F4C78B24C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24</xdr:col>
      <xdr:colOff>2041072</xdr:colOff>
      <xdr:row>52</xdr:row>
      <xdr:rowOff>68639</xdr:rowOff>
    </xdr:from>
    <xdr:ext cx="4753429" cy="3686932"/>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37</xdr:col>
      <xdr:colOff>753032</xdr:colOff>
      <xdr:row>17</xdr:row>
      <xdr:rowOff>131422</xdr:rowOff>
    </xdr:from>
    <xdr:to>
      <xdr:col>44</xdr:col>
      <xdr:colOff>526142</xdr:colOff>
      <xdr:row>42</xdr:row>
      <xdr:rowOff>62158</xdr:rowOff>
    </xdr:to>
    <mc:AlternateContent xmlns:mc="http://schemas.openxmlformats.org/markup-compatibility/2006">
      <mc:Choice xmlns:cx1="http://schemas.microsoft.com/office/drawing/2015/9/8/chartex" Requires="cx1">
        <xdr:graphicFrame macro="">
          <xdr:nvGraphicFramePr>
            <xdr:cNvPr id="9" name="Graf 8">
              <a:extLst>
                <a:ext uri="{FF2B5EF4-FFF2-40B4-BE49-F238E27FC236}">
                  <a16:creationId xmlns:a16="http://schemas.microsoft.com/office/drawing/2014/main" id="{25D58342-2947-06CF-F4EB-BC4E4735607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6309746" y="5184208"/>
              <a:ext cx="5968896" cy="4629736"/>
            </a:xfrm>
            <a:prstGeom prst="rect">
              <a:avLst/>
            </a:prstGeom>
            <a:solidFill>
              <a:prstClr val="white"/>
            </a:solidFill>
            <a:ln w="1">
              <a:solidFill>
                <a:prstClr val="green"/>
              </a:solidFill>
            </a:ln>
          </xdr:spPr>
          <xdr:txBody>
            <a:bodyPr vertOverflow="clip" horzOverflow="clip"/>
            <a:lstStyle/>
            <a:p>
              <a:r>
                <a:rPr lang="cs-CZ" sz="1100"/>
                <a:t>Tento graf není ve vaší verzi aplikace Excel dostupný.
Pokud upravíte tento obrazec nebo tento sešit uložíte v jiném formátu souboru, pak se graf trvale poruší.</a:t>
              </a:r>
            </a:p>
          </xdr:txBody>
        </xdr:sp>
      </mc:Fallback>
    </mc:AlternateContent>
    <xdr:clientData/>
  </xdr:twoCellAnchor>
  <xdr:twoCellAnchor>
    <xdr:from>
      <xdr:col>19</xdr:col>
      <xdr:colOff>4534</xdr:colOff>
      <xdr:row>44</xdr:row>
      <xdr:rowOff>48079</xdr:rowOff>
    </xdr:from>
    <xdr:to>
      <xdr:col>21</xdr:col>
      <xdr:colOff>4644572</xdr:colOff>
      <xdr:row>71</xdr:row>
      <xdr:rowOff>36285</xdr:rowOff>
    </xdr:to>
    <xdr:graphicFrame macro="">
      <xdr:nvGraphicFramePr>
        <xdr:cNvPr id="3" name="Graf 2">
          <a:extLst>
            <a:ext uri="{FF2B5EF4-FFF2-40B4-BE49-F238E27FC236}">
              <a16:creationId xmlns:a16="http://schemas.microsoft.com/office/drawing/2014/main" id="{F975D5E4-223E-28EE-2158-4639CB8AD6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1600199</xdr:colOff>
      <xdr:row>41</xdr:row>
      <xdr:rowOff>59268</xdr:rowOff>
    </xdr:from>
    <xdr:to>
      <xdr:col>19</xdr:col>
      <xdr:colOff>1066802</xdr:colOff>
      <xdr:row>64</xdr:row>
      <xdr:rowOff>127002</xdr:rowOff>
    </xdr:to>
    <xdr:graphicFrame macro="">
      <xdr:nvGraphicFramePr>
        <xdr:cNvPr id="5" name="Graf 4">
          <a:extLst>
            <a:ext uri="{FF2B5EF4-FFF2-40B4-BE49-F238E27FC236}">
              <a16:creationId xmlns:a16="http://schemas.microsoft.com/office/drawing/2014/main" id="{3F18DEC2-AD37-AF3E-263F-2898733271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1599195</xdr:colOff>
      <xdr:row>42</xdr:row>
      <xdr:rowOff>83554</xdr:rowOff>
    </xdr:from>
    <xdr:to>
      <xdr:col>20</xdr:col>
      <xdr:colOff>242302</xdr:colOff>
      <xdr:row>66</xdr:row>
      <xdr:rowOff>16712</xdr:rowOff>
    </xdr:to>
    <xdr:graphicFrame macro="">
      <xdr:nvGraphicFramePr>
        <xdr:cNvPr id="2" name="Graf 1">
          <a:extLst>
            <a:ext uri="{FF2B5EF4-FFF2-40B4-BE49-F238E27FC236}">
              <a16:creationId xmlns:a16="http://schemas.microsoft.com/office/drawing/2014/main" id="{64C72755-501F-E10B-1D47-92B3CC323D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hyperlink" Target="https://vyzkum-psychologie.cz/pmlab.php?t=31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63BBF-84BD-4EA0-BCA5-4779054DDBB7}">
  <sheetPr>
    <tabColor rgb="FFFF0000"/>
  </sheetPr>
  <dimension ref="A1:A13"/>
  <sheetViews>
    <sheetView tabSelected="1" workbookViewId="0">
      <selection activeCell="E22" sqref="E22"/>
    </sheetView>
  </sheetViews>
  <sheetFormatPr defaultRowHeight="13" x14ac:dyDescent="0.3"/>
  <cols>
    <col min="1" max="1" width="40.90625" style="2" bestFit="1" customWidth="1"/>
    <col min="2" max="16384" width="8.7265625" style="2"/>
  </cols>
  <sheetData>
    <row r="1" spans="1:1" ht="16" x14ac:dyDescent="0.4">
      <c r="A1" s="40" t="s">
        <v>169</v>
      </c>
    </row>
    <row r="2" spans="1:1" ht="16" x14ac:dyDescent="0.4">
      <c r="A2" s="40" t="s">
        <v>170</v>
      </c>
    </row>
    <row r="3" spans="1:1" ht="16" x14ac:dyDescent="0.4">
      <c r="A3" s="40" t="s">
        <v>171</v>
      </c>
    </row>
    <row r="4" spans="1:1" ht="16" x14ac:dyDescent="0.4">
      <c r="A4" s="40" t="s">
        <v>172</v>
      </c>
    </row>
    <row r="5" spans="1:1" ht="16" x14ac:dyDescent="0.4">
      <c r="A5" s="40" t="s">
        <v>173</v>
      </c>
    </row>
    <row r="6" spans="1:1" ht="16" x14ac:dyDescent="0.4">
      <c r="A6" s="40" t="s">
        <v>174</v>
      </c>
    </row>
    <row r="7" spans="1:1" ht="16" x14ac:dyDescent="0.4">
      <c r="A7" s="40" t="s">
        <v>196</v>
      </c>
    </row>
    <row r="8" spans="1:1" ht="16" x14ac:dyDescent="0.4">
      <c r="A8" s="40" t="s">
        <v>175</v>
      </c>
    </row>
    <row r="9" spans="1:1" ht="16" x14ac:dyDescent="0.4">
      <c r="A9" s="40" t="s">
        <v>188</v>
      </c>
    </row>
    <row r="10" spans="1:1" ht="16" x14ac:dyDescent="0.4">
      <c r="A10" s="40" t="s">
        <v>205</v>
      </c>
    </row>
    <row r="11" spans="1:1" ht="16" x14ac:dyDescent="0.4">
      <c r="A11" s="40" t="s">
        <v>206</v>
      </c>
    </row>
    <row r="12" spans="1:1" ht="16" x14ac:dyDescent="0.4">
      <c r="A12" s="40" t="s">
        <v>207</v>
      </c>
    </row>
    <row r="13" spans="1:1" ht="16" x14ac:dyDescent="0.4">
      <c r="A13" s="40" t="s">
        <v>230</v>
      </c>
    </row>
  </sheetData>
  <hyperlinks>
    <hyperlink ref="A1" location="'Očištěná data'!A1" display="Očistěná data" xr:uid="{7A91562D-11AE-4AB1-93FE-F4599D99264D}"/>
    <hyperlink ref="A2" location="'Původní data'!A1" display="Původní data" xr:uid="{EC150D3D-A161-401B-B1C3-6691283A1C1F}"/>
    <hyperlink ref="A3" location="'Charakteristiky souboru'!A1" display="Charakteristiky souboru" xr:uid="{8615CD3C-0685-4962-9BEF-194BCDD3AE1D}"/>
    <hyperlink ref="A4" location="'Předpokládané faktory'!A1" display="Předpokládané faktory" xr:uid="{DA74AD00-46BE-4EF6-939B-389D45F5C8B7}"/>
    <hyperlink ref="A5" location="'Test-retest'!A1" display="Test-retest" xr:uid="{B233349A-0126-4F12-A51D-55223AE5CE45}"/>
    <hyperlink ref="A6" location="'Vyřazení respondenti'!A1" display="Vyřazení respondenti" xr:uid="{00037479-FBC5-41A4-922E-E91DB5441C7B}"/>
    <hyperlink ref="A8" location="'Faktorová analýza'!A1" display="Faktorová analýza" xr:uid="{CC42B63B-BE72-480F-8055-EFFB8A2276EF}"/>
    <hyperlink ref="A9" location="'Kategoriální zařazení validač.'!A1" display="Kategoriální zařazení validačního kritéria" xr:uid="{6F333708-ED36-4EC0-A885-F94C568249EA}"/>
    <hyperlink ref="A7" location="'Test-retest vyřazení'!A1" display="Test-retest vyřazení" xr:uid="{D6C29C28-6183-4CF4-9A6A-5783018BF654}"/>
    <hyperlink ref="A10" location="'Testování norem'!A1" display="Testování norem" xr:uid="{8B4E2B6C-BE9B-4502-A682-6FA65EF29215}"/>
    <hyperlink ref="A11" location="'Normy ženy'!A1" display="Normy ženy" xr:uid="{97B29BCD-EE44-4AA8-BC94-72F093ED5BDB}"/>
    <hyperlink ref="A12" location="'Normy muži'!A1" display="Normy muži" xr:uid="{252E9EFD-7AF3-4A29-8438-150DF440CDEF}"/>
    <hyperlink ref="A13" location="'Normy ročník'!A1" display="Normy ročník" xr:uid="{B7F79332-C426-48A4-9407-C00CBF929161}"/>
  </hyperlink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outlinePr summaryBelow="0" summaryRight="0"/>
  </sheetPr>
  <dimension ref="A1:Q1258"/>
  <sheetViews>
    <sheetView zoomScale="85" zoomScaleNormal="85" workbookViewId="0">
      <pane ySplit="7" topLeftCell="A71" activePane="bottomLeft" state="frozen"/>
      <selection pane="bottomLeft" activeCell="C21" sqref="C21"/>
    </sheetView>
  </sheetViews>
  <sheetFormatPr defaultColWidth="12.6328125" defaultRowHeight="15.75" customHeight="1" x14ac:dyDescent="0.3"/>
  <cols>
    <col min="1" max="1" width="58.08984375" style="2" customWidth="1"/>
    <col min="2" max="2" width="12.26953125" style="2" bestFit="1" customWidth="1"/>
    <col min="3" max="3" width="14.26953125" style="2" bestFit="1" customWidth="1"/>
    <col min="4" max="4" width="12.6328125" style="2"/>
    <col min="5" max="5" width="12.7265625" style="2" bestFit="1" customWidth="1"/>
    <col min="6" max="6" width="14.453125" style="2" customWidth="1"/>
    <col min="7" max="7" width="15.36328125" style="2" customWidth="1"/>
    <col min="8" max="8" width="13.6328125" style="2" customWidth="1"/>
    <col min="9" max="9" width="12.7265625" style="2" bestFit="1" customWidth="1"/>
    <col min="10" max="16" width="15.81640625" style="2" bestFit="1" customWidth="1"/>
    <col min="17" max="16384" width="12.6328125" style="2"/>
  </cols>
  <sheetData>
    <row r="1" spans="1:16" ht="15.75" customHeight="1" x14ac:dyDescent="0.4">
      <c r="A1" s="40" t="s">
        <v>176</v>
      </c>
    </row>
    <row r="3" spans="1:16" ht="13" x14ac:dyDescent="0.3">
      <c r="A3" s="62"/>
    </row>
    <row r="4" spans="1:16" ht="15.75" customHeight="1" x14ac:dyDescent="0.3">
      <c r="A4" s="2" t="s">
        <v>187</v>
      </c>
    </row>
    <row r="5" spans="1:16" s="92" customFormat="1" ht="15.75" customHeight="1" thickBot="1" x14ac:dyDescent="0.5">
      <c r="A5" s="92">
        <v>294</v>
      </c>
      <c r="B5" s="97" t="s">
        <v>413</v>
      </c>
      <c r="C5" s="97" t="s">
        <v>414</v>
      </c>
      <c r="E5" s="143"/>
      <c r="F5" s="143"/>
      <c r="G5" s="143"/>
      <c r="H5" s="143"/>
      <c r="I5" s="143"/>
      <c r="J5" s="143"/>
      <c r="K5" s="143"/>
      <c r="L5" s="143"/>
      <c r="M5" s="143"/>
      <c r="N5" s="143"/>
      <c r="O5" s="143"/>
      <c r="P5" s="143"/>
    </row>
    <row r="6" spans="1:16" ht="15.75" customHeight="1" x14ac:dyDescent="0.45">
      <c r="B6" s="82"/>
      <c r="C6" s="82"/>
      <c r="E6" s="96"/>
      <c r="F6" s="96"/>
      <c r="G6" s="96"/>
      <c r="H6" s="96"/>
      <c r="I6" s="96"/>
      <c r="J6" s="96" t="s">
        <v>232</v>
      </c>
      <c r="K6" s="96"/>
      <c r="L6" s="96"/>
      <c r="M6" s="96"/>
      <c r="N6" s="96"/>
      <c r="O6" s="96"/>
      <c r="P6" s="96"/>
    </row>
    <row r="7" spans="1:16" ht="14.5" x14ac:dyDescent="0.35">
      <c r="A7" s="83" t="s">
        <v>185</v>
      </c>
      <c r="B7" s="84" t="s">
        <v>186</v>
      </c>
      <c r="C7" s="85" t="s">
        <v>87</v>
      </c>
      <c r="D7" s="86"/>
      <c r="E7" s="129" t="s">
        <v>416</v>
      </c>
      <c r="F7" s="130" t="s">
        <v>417</v>
      </c>
      <c r="G7" s="130" t="s">
        <v>418</v>
      </c>
      <c r="H7" s="129" t="s">
        <v>419</v>
      </c>
      <c r="I7" s="87"/>
      <c r="J7" s="87"/>
      <c r="K7" s="88"/>
      <c r="L7" s="87"/>
      <c r="M7" s="87"/>
      <c r="N7" s="87"/>
      <c r="O7" s="87"/>
      <c r="P7" s="87"/>
    </row>
    <row r="8" spans="1:16" ht="13" x14ac:dyDescent="0.3">
      <c r="A8" s="122" t="s">
        <v>412</v>
      </c>
      <c r="B8" s="54">
        <v>0</v>
      </c>
      <c r="C8" s="54">
        <v>1</v>
      </c>
      <c r="D8" s="54"/>
      <c r="E8" s="54">
        <v>0</v>
      </c>
      <c r="F8" s="54">
        <v>0</v>
      </c>
      <c r="G8" s="54">
        <v>0</v>
      </c>
      <c r="H8" s="54">
        <v>0</v>
      </c>
      <c r="I8" s="54"/>
      <c r="J8" s="54"/>
      <c r="K8" s="54"/>
      <c r="L8" s="54"/>
      <c r="M8" s="54"/>
      <c r="N8" s="54"/>
      <c r="O8" s="54"/>
      <c r="P8" s="54"/>
    </row>
    <row r="9" spans="1:16" ht="13" x14ac:dyDescent="0.3">
      <c r="A9" s="122" t="s">
        <v>412</v>
      </c>
      <c r="B9" s="54">
        <v>0</v>
      </c>
      <c r="C9" s="54">
        <v>1</v>
      </c>
      <c r="D9" s="54"/>
      <c r="E9" s="54">
        <v>0</v>
      </c>
      <c r="F9" s="54">
        <v>0</v>
      </c>
      <c r="G9" s="54">
        <v>0</v>
      </c>
      <c r="H9" s="54">
        <v>0</v>
      </c>
      <c r="I9" s="54"/>
      <c r="J9" s="54"/>
      <c r="K9" s="54"/>
      <c r="L9" s="54"/>
      <c r="M9" s="54"/>
      <c r="N9" s="54"/>
      <c r="O9" s="54"/>
      <c r="P9" s="54"/>
    </row>
    <row r="10" spans="1:16" ht="13" x14ac:dyDescent="0.3">
      <c r="A10" s="122" t="s">
        <v>412</v>
      </c>
      <c r="B10" s="54">
        <v>0</v>
      </c>
      <c r="C10" s="54">
        <v>1</v>
      </c>
      <c r="D10" s="54"/>
      <c r="E10" s="54">
        <v>0</v>
      </c>
      <c r="F10" s="54">
        <v>0</v>
      </c>
      <c r="G10" s="54">
        <v>0</v>
      </c>
      <c r="H10" s="54">
        <v>0</v>
      </c>
      <c r="I10" s="54"/>
      <c r="J10" s="54"/>
      <c r="K10" s="54"/>
      <c r="L10" s="54"/>
      <c r="M10" s="54"/>
      <c r="N10" s="54"/>
      <c r="O10" s="54"/>
      <c r="P10" s="54"/>
    </row>
    <row r="11" spans="1:16" ht="13" x14ac:dyDescent="0.3">
      <c r="A11" s="122" t="s">
        <v>412</v>
      </c>
      <c r="B11" s="54">
        <v>0</v>
      </c>
      <c r="C11" s="54">
        <v>1</v>
      </c>
      <c r="D11" s="54"/>
      <c r="E11" s="54">
        <v>0</v>
      </c>
      <c r="F11" s="54">
        <v>0</v>
      </c>
      <c r="G11" s="54">
        <v>0</v>
      </c>
      <c r="H11" s="54">
        <v>0</v>
      </c>
      <c r="I11" s="54"/>
      <c r="J11" s="54"/>
      <c r="K11" s="54"/>
      <c r="L11" s="54"/>
      <c r="M11" s="54"/>
      <c r="N11" s="54"/>
      <c r="O11" s="54"/>
      <c r="P11" s="54"/>
    </row>
    <row r="12" spans="1:16" ht="13" x14ac:dyDescent="0.3">
      <c r="A12" s="122" t="s">
        <v>412</v>
      </c>
      <c r="B12" s="54">
        <v>0</v>
      </c>
      <c r="C12" s="54">
        <v>1</v>
      </c>
      <c r="D12" s="54"/>
      <c r="E12" s="54">
        <v>0</v>
      </c>
      <c r="F12" s="54">
        <v>0</v>
      </c>
      <c r="G12" s="54">
        <v>0</v>
      </c>
      <c r="H12" s="54">
        <v>0</v>
      </c>
      <c r="I12" s="54"/>
      <c r="J12" s="54"/>
      <c r="K12" s="54"/>
      <c r="L12" s="54"/>
      <c r="M12" s="54"/>
      <c r="N12" s="54"/>
      <c r="O12" s="54"/>
      <c r="P12" s="54"/>
    </row>
    <row r="13" spans="1:16" ht="13" x14ac:dyDescent="0.3">
      <c r="A13" s="122" t="s">
        <v>412</v>
      </c>
      <c r="B13" s="54">
        <v>0</v>
      </c>
      <c r="C13" s="54">
        <v>1</v>
      </c>
      <c r="D13" s="54"/>
      <c r="E13" s="54">
        <v>0</v>
      </c>
      <c r="F13" s="54">
        <v>0</v>
      </c>
      <c r="G13" s="54">
        <v>0</v>
      </c>
      <c r="H13" s="54">
        <v>0</v>
      </c>
      <c r="I13" s="54"/>
      <c r="J13" s="54"/>
      <c r="K13" s="54"/>
      <c r="L13" s="54"/>
      <c r="M13" s="54"/>
      <c r="N13" s="54"/>
      <c r="O13" s="54"/>
      <c r="P13" s="54"/>
    </row>
    <row r="14" spans="1:16" ht="13" x14ac:dyDescent="0.3">
      <c r="A14" s="122" t="s">
        <v>412</v>
      </c>
      <c r="B14" s="54">
        <v>0</v>
      </c>
      <c r="C14" s="54">
        <v>1</v>
      </c>
      <c r="D14" s="54"/>
      <c r="E14" s="54">
        <v>0</v>
      </c>
      <c r="F14" s="54">
        <v>0</v>
      </c>
      <c r="G14" s="54">
        <v>0</v>
      </c>
      <c r="H14" s="54">
        <v>0</v>
      </c>
      <c r="I14" s="54"/>
      <c r="J14" s="54"/>
      <c r="K14" s="54"/>
      <c r="L14" s="54"/>
      <c r="M14" s="54"/>
      <c r="N14" s="54"/>
      <c r="O14" s="54"/>
      <c r="P14" s="54"/>
    </row>
    <row r="15" spans="1:16" ht="13" x14ac:dyDescent="0.3">
      <c r="A15" s="122" t="s">
        <v>412</v>
      </c>
      <c r="B15" s="54">
        <v>0</v>
      </c>
      <c r="C15" s="54">
        <v>1</v>
      </c>
      <c r="D15" s="54"/>
      <c r="E15" s="54">
        <v>0</v>
      </c>
      <c r="F15" s="54">
        <v>0</v>
      </c>
      <c r="G15" s="54">
        <v>0</v>
      </c>
      <c r="H15" s="54">
        <v>0</v>
      </c>
      <c r="I15" s="54"/>
      <c r="J15" s="54"/>
      <c r="K15" s="54"/>
      <c r="L15" s="54"/>
      <c r="M15" s="54"/>
      <c r="N15" s="54"/>
      <c r="O15" s="54"/>
      <c r="P15" s="54"/>
    </row>
    <row r="16" spans="1:16" ht="13" x14ac:dyDescent="0.3">
      <c r="A16" s="122" t="s">
        <v>412</v>
      </c>
      <c r="B16" s="54">
        <v>0</v>
      </c>
      <c r="C16" s="54">
        <v>1</v>
      </c>
      <c r="D16" s="54"/>
      <c r="E16" s="54">
        <v>0</v>
      </c>
      <c r="F16" s="54">
        <v>0</v>
      </c>
      <c r="G16" s="54">
        <v>0</v>
      </c>
      <c r="H16" s="54">
        <v>0</v>
      </c>
      <c r="I16" s="54"/>
      <c r="J16" s="54"/>
      <c r="K16" s="54"/>
      <c r="L16" s="54"/>
      <c r="M16" s="54"/>
      <c r="N16" s="54"/>
      <c r="O16" s="54"/>
      <c r="P16" s="54"/>
    </row>
    <row r="17" spans="1:16" ht="13" x14ac:dyDescent="0.3">
      <c r="A17" s="122" t="s">
        <v>412</v>
      </c>
      <c r="B17" s="54">
        <v>0</v>
      </c>
      <c r="C17" s="54">
        <v>1</v>
      </c>
      <c r="D17" s="54"/>
      <c r="E17" s="54">
        <v>0</v>
      </c>
      <c r="F17" s="54">
        <v>0</v>
      </c>
      <c r="G17" s="54">
        <v>0</v>
      </c>
      <c r="H17" s="54">
        <v>0</v>
      </c>
      <c r="I17" s="54"/>
      <c r="J17" s="54"/>
      <c r="K17" s="54"/>
      <c r="L17" s="54"/>
      <c r="M17" s="54"/>
      <c r="N17" s="54"/>
      <c r="O17" s="54"/>
      <c r="P17" s="54"/>
    </row>
    <row r="18" spans="1:16" ht="13" x14ac:dyDescent="0.3">
      <c r="A18" s="122" t="s">
        <v>412</v>
      </c>
      <c r="B18" s="54">
        <v>0</v>
      </c>
      <c r="C18" s="54">
        <v>1</v>
      </c>
      <c r="D18" s="54"/>
      <c r="E18" s="54">
        <v>0</v>
      </c>
      <c r="F18" s="54">
        <v>0</v>
      </c>
      <c r="G18" s="54">
        <v>0</v>
      </c>
      <c r="H18" s="54">
        <v>0</v>
      </c>
      <c r="I18" s="54"/>
      <c r="J18" s="54"/>
      <c r="K18" s="54"/>
      <c r="L18" s="54"/>
      <c r="M18" s="54"/>
      <c r="N18" s="54"/>
      <c r="O18" s="54"/>
      <c r="P18" s="54"/>
    </row>
    <row r="19" spans="1:16" ht="13" x14ac:dyDescent="0.3">
      <c r="A19" s="122" t="s">
        <v>412</v>
      </c>
      <c r="B19" s="54">
        <v>0</v>
      </c>
      <c r="C19" s="54">
        <v>1</v>
      </c>
      <c r="D19" s="54"/>
      <c r="E19" s="54">
        <v>0</v>
      </c>
      <c r="F19" s="54">
        <v>0</v>
      </c>
      <c r="G19" s="54">
        <v>0</v>
      </c>
      <c r="H19" s="54">
        <v>0</v>
      </c>
      <c r="I19" s="54"/>
      <c r="J19" s="54"/>
      <c r="K19" s="54"/>
      <c r="L19" s="54"/>
      <c r="M19" s="54"/>
      <c r="N19" s="54"/>
      <c r="O19" s="54"/>
      <c r="P19" s="54"/>
    </row>
    <row r="20" spans="1:16" ht="13" x14ac:dyDescent="0.3">
      <c r="A20" s="122" t="s">
        <v>412</v>
      </c>
      <c r="B20" s="54">
        <v>0</v>
      </c>
      <c r="C20" s="54">
        <v>1</v>
      </c>
      <c r="D20" s="54"/>
      <c r="E20" s="54">
        <v>0</v>
      </c>
      <c r="F20" s="54">
        <v>0</v>
      </c>
      <c r="G20" s="54">
        <v>0</v>
      </c>
      <c r="H20" s="54">
        <v>0</v>
      </c>
      <c r="I20" s="54"/>
      <c r="J20" s="54"/>
      <c r="K20" s="54"/>
      <c r="L20" s="54"/>
      <c r="M20" s="54"/>
      <c r="N20" s="54"/>
      <c r="O20" s="54"/>
      <c r="P20" s="54"/>
    </row>
    <row r="21" spans="1:16" ht="13" x14ac:dyDescent="0.3">
      <c r="A21" s="122" t="s">
        <v>412</v>
      </c>
      <c r="B21" s="54">
        <v>0</v>
      </c>
      <c r="C21" s="54">
        <v>1</v>
      </c>
      <c r="D21" s="54"/>
      <c r="E21" s="54">
        <v>0</v>
      </c>
      <c r="F21" s="54">
        <v>0</v>
      </c>
      <c r="G21" s="54">
        <v>0</v>
      </c>
      <c r="H21" s="54">
        <v>0</v>
      </c>
      <c r="I21" s="54"/>
      <c r="J21" s="54"/>
      <c r="K21" s="54"/>
      <c r="L21" s="54"/>
      <c r="M21" s="54"/>
      <c r="N21" s="54"/>
      <c r="O21" s="54"/>
      <c r="P21" s="54"/>
    </row>
    <row r="22" spans="1:16" ht="13" x14ac:dyDescent="0.3">
      <c r="A22" s="122" t="s">
        <v>412</v>
      </c>
      <c r="B22" s="54">
        <v>0</v>
      </c>
      <c r="C22" s="54">
        <v>1</v>
      </c>
      <c r="D22" s="54"/>
      <c r="E22" s="54">
        <v>0</v>
      </c>
      <c r="F22" s="54">
        <v>0</v>
      </c>
      <c r="G22" s="54">
        <v>0</v>
      </c>
      <c r="H22" s="54">
        <v>0</v>
      </c>
      <c r="I22" s="54"/>
      <c r="J22" s="54"/>
      <c r="K22" s="54"/>
      <c r="L22" s="54"/>
      <c r="M22" s="54"/>
      <c r="N22" s="54"/>
      <c r="O22" s="54"/>
      <c r="P22" s="54"/>
    </row>
    <row r="23" spans="1:16" ht="13" x14ac:dyDescent="0.3">
      <c r="A23" s="122" t="s">
        <v>412</v>
      </c>
      <c r="B23" s="54">
        <v>0</v>
      </c>
      <c r="C23" s="54">
        <v>1</v>
      </c>
      <c r="D23" s="54"/>
      <c r="E23" s="54">
        <v>0</v>
      </c>
      <c r="F23" s="54">
        <v>0</v>
      </c>
      <c r="G23" s="54">
        <v>0</v>
      </c>
      <c r="H23" s="54">
        <v>0</v>
      </c>
      <c r="I23" s="54"/>
      <c r="J23" s="54"/>
      <c r="K23" s="54"/>
      <c r="L23" s="54"/>
      <c r="M23" s="54"/>
      <c r="N23" s="54"/>
      <c r="O23" s="54"/>
      <c r="P23" s="54"/>
    </row>
    <row r="24" spans="1:16" ht="13" x14ac:dyDescent="0.3">
      <c r="A24" s="122" t="s">
        <v>412</v>
      </c>
      <c r="B24" s="54">
        <v>0</v>
      </c>
      <c r="C24" s="54">
        <v>1</v>
      </c>
      <c r="D24" s="54"/>
      <c r="E24" s="54">
        <v>0</v>
      </c>
      <c r="F24" s="54">
        <v>0</v>
      </c>
      <c r="G24" s="54">
        <v>0</v>
      </c>
      <c r="H24" s="54">
        <v>0</v>
      </c>
      <c r="I24" s="54"/>
      <c r="J24" s="54"/>
      <c r="K24" s="54"/>
      <c r="L24" s="54"/>
      <c r="M24" s="54"/>
      <c r="N24" s="54"/>
      <c r="O24" s="54"/>
      <c r="P24" s="54"/>
    </row>
    <row r="25" spans="1:16" ht="13" x14ac:dyDescent="0.3">
      <c r="A25" s="122" t="s">
        <v>412</v>
      </c>
      <c r="B25" s="54">
        <v>0</v>
      </c>
      <c r="C25" s="54">
        <v>1</v>
      </c>
      <c r="D25" s="54"/>
      <c r="E25" s="54">
        <v>0</v>
      </c>
      <c r="F25" s="54">
        <v>0</v>
      </c>
      <c r="G25" s="54">
        <v>0</v>
      </c>
      <c r="H25" s="54">
        <v>0</v>
      </c>
      <c r="I25" s="54"/>
      <c r="J25" s="54"/>
      <c r="K25" s="54"/>
      <c r="L25" s="54"/>
      <c r="M25" s="54"/>
      <c r="N25" s="54"/>
      <c r="O25" s="54"/>
      <c r="P25" s="54"/>
    </row>
    <row r="26" spans="1:16" ht="13" x14ac:dyDescent="0.3">
      <c r="A26" s="122" t="s">
        <v>412</v>
      </c>
      <c r="B26" s="54">
        <v>0</v>
      </c>
      <c r="C26" s="54">
        <v>1</v>
      </c>
      <c r="D26" s="54"/>
      <c r="E26" s="54">
        <v>0</v>
      </c>
      <c r="F26" s="54">
        <v>0</v>
      </c>
      <c r="G26" s="54">
        <v>0</v>
      </c>
      <c r="H26" s="54">
        <v>0</v>
      </c>
      <c r="I26" s="54"/>
      <c r="J26" s="54"/>
      <c r="K26" s="54"/>
      <c r="L26" s="54"/>
      <c r="M26" s="54"/>
      <c r="N26" s="54"/>
      <c r="O26" s="54"/>
      <c r="P26" s="54"/>
    </row>
    <row r="27" spans="1:16" ht="13" x14ac:dyDescent="0.3">
      <c r="A27" s="122" t="s">
        <v>412</v>
      </c>
      <c r="B27" s="54">
        <v>0</v>
      </c>
      <c r="C27" s="54">
        <v>1</v>
      </c>
      <c r="D27" s="54"/>
      <c r="E27" s="54">
        <v>0</v>
      </c>
      <c r="F27" s="54">
        <v>0</v>
      </c>
      <c r="G27" s="54">
        <v>0</v>
      </c>
      <c r="H27" s="54">
        <v>0</v>
      </c>
      <c r="I27" s="54"/>
      <c r="J27" s="54"/>
      <c r="K27" s="54"/>
      <c r="L27" s="54"/>
      <c r="M27" s="54"/>
      <c r="N27" s="54"/>
      <c r="O27" s="54"/>
      <c r="P27" s="54"/>
    </row>
    <row r="28" spans="1:16" ht="13" x14ac:dyDescent="0.3">
      <c r="A28" s="122" t="s">
        <v>412</v>
      </c>
      <c r="B28" s="54">
        <v>0</v>
      </c>
      <c r="C28" s="54">
        <v>1</v>
      </c>
      <c r="D28" s="54"/>
      <c r="E28" s="54">
        <v>0</v>
      </c>
      <c r="F28" s="54">
        <v>0</v>
      </c>
      <c r="G28" s="54">
        <v>0</v>
      </c>
      <c r="H28" s="54">
        <v>0</v>
      </c>
      <c r="I28" s="54"/>
      <c r="J28" s="54"/>
      <c r="K28" s="54"/>
      <c r="L28" s="54"/>
      <c r="M28" s="54"/>
      <c r="N28" s="54"/>
      <c r="O28" s="54"/>
      <c r="P28" s="54"/>
    </row>
    <row r="29" spans="1:16" ht="13" x14ac:dyDescent="0.3">
      <c r="A29" s="122" t="s">
        <v>412</v>
      </c>
      <c r="B29" s="54">
        <v>0</v>
      </c>
      <c r="C29" s="54">
        <v>1</v>
      </c>
      <c r="D29" s="54"/>
      <c r="E29" s="54">
        <v>0</v>
      </c>
      <c r="F29" s="54">
        <v>0</v>
      </c>
      <c r="G29" s="54">
        <v>0</v>
      </c>
      <c r="H29" s="54">
        <v>0</v>
      </c>
      <c r="I29" s="54"/>
      <c r="J29" s="54"/>
      <c r="K29" s="54"/>
      <c r="L29" s="54"/>
      <c r="M29" s="54"/>
      <c r="N29" s="54"/>
      <c r="O29" s="54"/>
      <c r="P29" s="54"/>
    </row>
    <row r="30" spans="1:16" ht="13" x14ac:dyDescent="0.3">
      <c r="A30" s="122" t="s">
        <v>412</v>
      </c>
      <c r="B30" s="54">
        <v>0</v>
      </c>
      <c r="C30" s="54">
        <v>1</v>
      </c>
      <c r="D30" s="54"/>
      <c r="E30" s="54">
        <v>0</v>
      </c>
      <c r="F30" s="54">
        <v>0</v>
      </c>
      <c r="G30" s="54">
        <v>0</v>
      </c>
      <c r="H30" s="54">
        <v>0</v>
      </c>
      <c r="I30" s="54"/>
      <c r="J30" s="54"/>
      <c r="K30" s="54"/>
      <c r="L30" s="54"/>
      <c r="M30" s="54"/>
      <c r="N30" s="54"/>
      <c r="O30" s="54"/>
      <c r="P30" s="54"/>
    </row>
    <row r="31" spans="1:16" ht="13" x14ac:dyDescent="0.3">
      <c r="A31" s="122" t="s">
        <v>412</v>
      </c>
      <c r="B31" s="54">
        <v>0</v>
      </c>
      <c r="C31" s="54">
        <v>1</v>
      </c>
      <c r="D31" s="54"/>
      <c r="E31" s="54">
        <v>0</v>
      </c>
      <c r="F31" s="54">
        <v>0</v>
      </c>
      <c r="G31" s="54">
        <v>0</v>
      </c>
      <c r="H31" s="54">
        <v>0</v>
      </c>
      <c r="I31" s="54"/>
      <c r="J31" s="54"/>
      <c r="K31" s="54"/>
      <c r="L31" s="54"/>
      <c r="M31" s="54"/>
      <c r="N31" s="54"/>
      <c r="O31" s="54"/>
      <c r="P31" s="54"/>
    </row>
    <row r="32" spans="1:16" ht="13" x14ac:dyDescent="0.3">
      <c r="A32" s="122" t="s">
        <v>412</v>
      </c>
      <c r="B32" s="54">
        <v>0</v>
      </c>
      <c r="C32" s="54">
        <v>1</v>
      </c>
      <c r="D32" s="54"/>
      <c r="E32" s="54">
        <v>0</v>
      </c>
      <c r="F32" s="54">
        <v>0</v>
      </c>
      <c r="G32" s="54">
        <v>0</v>
      </c>
      <c r="H32" s="54">
        <v>0</v>
      </c>
      <c r="I32" s="54"/>
      <c r="J32" s="54"/>
      <c r="K32" s="54"/>
      <c r="L32" s="54"/>
      <c r="M32" s="54"/>
      <c r="N32" s="54"/>
      <c r="O32" s="54"/>
      <c r="P32" s="54"/>
    </row>
    <row r="33" spans="1:16" ht="13" x14ac:dyDescent="0.3">
      <c r="A33" s="122" t="s">
        <v>412</v>
      </c>
      <c r="B33" s="54">
        <v>0</v>
      </c>
      <c r="C33" s="54">
        <v>1</v>
      </c>
      <c r="D33" s="54"/>
      <c r="E33" s="54">
        <v>0</v>
      </c>
      <c r="F33" s="54">
        <v>0</v>
      </c>
      <c r="G33" s="54">
        <v>0</v>
      </c>
      <c r="H33" s="54">
        <v>0</v>
      </c>
      <c r="I33" s="54"/>
      <c r="J33" s="54"/>
      <c r="K33" s="54"/>
      <c r="L33" s="54"/>
      <c r="M33" s="54"/>
      <c r="N33" s="54"/>
      <c r="O33" s="54"/>
      <c r="P33" s="54"/>
    </row>
    <row r="34" spans="1:16" ht="13" x14ac:dyDescent="0.3">
      <c r="A34" s="122" t="s">
        <v>412</v>
      </c>
      <c r="B34" s="54">
        <v>0</v>
      </c>
      <c r="C34" s="54">
        <v>1</v>
      </c>
      <c r="D34" s="54"/>
      <c r="E34" s="54">
        <v>0</v>
      </c>
      <c r="F34" s="54">
        <v>0</v>
      </c>
      <c r="G34" s="54">
        <v>0</v>
      </c>
      <c r="H34" s="54">
        <v>0</v>
      </c>
      <c r="I34" s="54"/>
      <c r="J34" s="54"/>
      <c r="K34" s="54"/>
      <c r="L34" s="54"/>
      <c r="M34" s="54"/>
      <c r="N34" s="54"/>
      <c r="O34" s="54"/>
      <c r="P34" s="54"/>
    </row>
    <row r="35" spans="1:16" ht="13" x14ac:dyDescent="0.3">
      <c r="A35" s="122" t="s">
        <v>412</v>
      </c>
      <c r="B35" s="54">
        <v>0</v>
      </c>
      <c r="C35" s="54">
        <v>1</v>
      </c>
      <c r="D35" s="54"/>
      <c r="E35" s="54">
        <v>0</v>
      </c>
      <c r="F35" s="54">
        <v>0</v>
      </c>
      <c r="G35" s="54">
        <v>0</v>
      </c>
      <c r="H35" s="54">
        <v>0</v>
      </c>
      <c r="I35" s="54"/>
      <c r="J35" s="54"/>
      <c r="K35" s="54"/>
      <c r="L35" s="54"/>
      <c r="M35" s="54"/>
      <c r="N35" s="54"/>
      <c r="O35" s="54"/>
      <c r="P35" s="54"/>
    </row>
    <row r="36" spans="1:16" ht="13" x14ac:dyDescent="0.3">
      <c r="A36" s="122" t="s">
        <v>412</v>
      </c>
      <c r="B36" s="54">
        <v>0</v>
      </c>
      <c r="C36" s="54">
        <v>1</v>
      </c>
      <c r="D36" s="54"/>
      <c r="E36" s="54">
        <v>0</v>
      </c>
      <c r="F36" s="54">
        <v>0</v>
      </c>
      <c r="G36" s="54">
        <v>0</v>
      </c>
      <c r="H36" s="54">
        <v>0</v>
      </c>
      <c r="I36" s="54"/>
      <c r="J36" s="54"/>
      <c r="K36" s="54"/>
      <c r="L36" s="54"/>
      <c r="M36" s="54"/>
      <c r="N36" s="54"/>
      <c r="O36" s="54"/>
      <c r="P36" s="54"/>
    </row>
    <row r="37" spans="1:16" ht="13" x14ac:dyDescent="0.3">
      <c r="A37" s="122" t="s">
        <v>412</v>
      </c>
      <c r="B37" s="54">
        <v>0</v>
      </c>
      <c r="C37" s="54">
        <v>1</v>
      </c>
      <c r="D37" s="54"/>
      <c r="E37" s="54">
        <v>0</v>
      </c>
      <c r="F37" s="54">
        <v>0</v>
      </c>
      <c r="G37" s="54">
        <v>0</v>
      </c>
      <c r="H37" s="54">
        <v>0</v>
      </c>
      <c r="I37" s="54"/>
      <c r="J37" s="54"/>
      <c r="K37" s="54"/>
      <c r="L37" s="54"/>
      <c r="M37" s="54"/>
      <c r="N37" s="54"/>
      <c r="O37" s="54"/>
      <c r="P37" s="54"/>
    </row>
    <row r="38" spans="1:16" ht="13" x14ac:dyDescent="0.3">
      <c r="A38" s="122" t="s">
        <v>412</v>
      </c>
      <c r="B38" s="54">
        <v>0</v>
      </c>
      <c r="C38" s="54">
        <v>1</v>
      </c>
      <c r="D38" s="54"/>
      <c r="E38" s="54">
        <v>0</v>
      </c>
      <c r="F38" s="54">
        <v>0</v>
      </c>
      <c r="G38" s="54">
        <v>0</v>
      </c>
      <c r="H38" s="54">
        <v>0</v>
      </c>
      <c r="I38" s="54"/>
      <c r="J38" s="54"/>
      <c r="K38" s="54"/>
      <c r="L38" s="54"/>
      <c r="M38" s="54"/>
      <c r="N38" s="54"/>
      <c r="O38" s="54"/>
      <c r="P38" s="54"/>
    </row>
    <row r="39" spans="1:16" ht="13" x14ac:dyDescent="0.3">
      <c r="A39" s="122" t="s">
        <v>412</v>
      </c>
      <c r="B39" s="54">
        <v>0</v>
      </c>
      <c r="C39" s="54">
        <v>1</v>
      </c>
      <c r="D39" s="54"/>
      <c r="E39" s="54">
        <v>0</v>
      </c>
      <c r="F39" s="54">
        <v>0</v>
      </c>
      <c r="G39" s="54">
        <v>0</v>
      </c>
      <c r="H39" s="54">
        <v>0</v>
      </c>
      <c r="I39" s="54"/>
      <c r="J39" s="54"/>
      <c r="K39" s="54"/>
      <c r="L39" s="54"/>
      <c r="M39" s="54"/>
      <c r="N39" s="54"/>
      <c r="O39" s="54"/>
      <c r="P39" s="54"/>
    </row>
    <row r="40" spans="1:16" ht="13" x14ac:dyDescent="0.3">
      <c r="A40" s="122" t="s">
        <v>412</v>
      </c>
      <c r="B40" s="54">
        <v>0</v>
      </c>
      <c r="C40" s="54">
        <v>1</v>
      </c>
      <c r="D40" s="54"/>
      <c r="E40" s="54">
        <v>0</v>
      </c>
      <c r="F40" s="54">
        <v>0</v>
      </c>
      <c r="G40" s="54">
        <v>0</v>
      </c>
      <c r="H40" s="54">
        <v>0</v>
      </c>
      <c r="I40" s="54"/>
      <c r="J40" s="54"/>
      <c r="K40" s="54"/>
      <c r="L40" s="54"/>
      <c r="M40" s="54"/>
      <c r="N40" s="54"/>
      <c r="O40" s="54"/>
      <c r="P40" s="54"/>
    </row>
    <row r="41" spans="1:16" ht="13" x14ac:dyDescent="0.3">
      <c r="A41" s="122" t="s">
        <v>412</v>
      </c>
      <c r="B41" s="54">
        <v>0</v>
      </c>
      <c r="C41" s="54">
        <v>1</v>
      </c>
      <c r="D41" s="54"/>
      <c r="E41" s="54">
        <v>0</v>
      </c>
      <c r="F41" s="54">
        <v>0</v>
      </c>
      <c r="G41" s="54">
        <v>0</v>
      </c>
      <c r="H41" s="54">
        <v>0</v>
      </c>
      <c r="I41" s="54"/>
      <c r="J41" s="54"/>
      <c r="K41" s="54"/>
      <c r="L41" s="54"/>
      <c r="M41" s="54"/>
      <c r="N41" s="54"/>
      <c r="O41" s="54"/>
      <c r="P41" s="54"/>
    </row>
    <row r="42" spans="1:16" ht="13" x14ac:dyDescent="0.3">
      <c r="A42" s="122" t="s">
        <v>412</v>
      </c>
      <c r="B42" s="54">
        <v>0</v>
      </c>
      <c r="C42" s="54">
        <v>1</v>
      </c>
      <c r="D42" s="54"/>
      <c r="E42" s="54">
        <v>0</v>
      </c>
      <c r="F42" s="54">
        <v>0</v>
      </c>
      <c r="G42" s="54">
        <v>0</v>
      </c>
      <c r="H42" s="54">
        <v>0</v>
      </c>
      <c r="I42" s="54"/>
      <c r="J42" s="54"/>
      <c r="K42" s="54"/>
      <c r="L42" s="54"/>
      <c r="M42" s="54"/>
      <c r="N42" s="54"/>
      <c r="O42" s="54"/>
      <c r="P42" s="54"/>
    </row>
    <row r="43" spans="1:16" ht="13" x14ac:dyDescent="0.3">
      <c r="A43" s="122" t="s">
        <v>412</v>
      </c>
      <c r="B43" s="54">
        <v>0</v>
      </c>
      <c r="C43" s="54">
        <v>1</v>
      </c>
      <c r="D43" s="54"/>
      <c r="E43" s="54">
        <v>0</v>
      </c>
      <c r="F43" s="54">
        <v>0</v>
      </c>
      <c r="G43" s="54">
        <v>0</v>
      </c>
      <c r="H43" s="54">
        <v>0</v>
      </c>
      <c r="I43" s="54"/>
      <c r="J43" s="54"/>
      <c r="K43" s="54"/>
      <c r="L43" s="54"/>
      <c r="M43" s="54"/>
      <c r="N43" s="54"/>
      <c r="O43" s="54"/>
      <c r="P43" s="54"/>
    </row>
    <row r="44" spans="1:16" ht="13" x14ac:dyDescent="0.3">
      <c r="A44" s="122" t="s">
        <v>412</v>
      </c>
      <c r="B44" s="54">
        <v>0</v>
      </c>
      <c r="C44" s="54">
        <v>1</v>
      </c>
      <c r="D44" s="54"/>
      <c r="E44" s="54">
        <v>0</v>
      </c>
      <c r="F44" s="54">
        <v>0</v>
      </c>
      <c r="G44" s="54">
        <v>0</v>
      </c>
      <c r="H44" s="54">
        <v>0</v>
      </c>
      <c r="I44" s="54"/>
      <c r="J44" s="54"/>
      <c r="K44" s="54"/>
      <c r="L44" s="54"/>
      <c r="M44" s="54"/>
      <c r="N44" s="54"/>
      <c r="O44" s="54"/>
      <c r="P44" s="54"/>
    </row>
    <row r="45" spans="1:16" ht="13" x14ac:dyDescent="0.3">
      <c r="A45" s="122" t="s">
        <v>412</v>
      </c>
      <c r="B45" s="54">
        <v>0</v>
      </c>
      <c r="C45" s="54">
        <v>1</v>
      </c>
      <c r="D45" s="54"/>
      <c r="E45" s="54">
        <v>0</v>
      </c>
      <c r="F45" s="54">
        <v>0</v>
      </c>
      <c r="G45" s="54">
        <v>0</v>
      </c>
      <c r="H45" s="54">
        <v>0</v>
      </c>
      <c r="I45" s="54"/>
      <c r="J45" s="54"/>
      <c r="K45" s="54"/>
      <c r="L45" s="54"/>
      <c r="M45" s="54"/>
      <c r="N45" s="54"/>
      <c r="O45" s="54"/>
      <c r="P45" s="54"/>
    </row>
    <row r="46" spans="1:16" ht="13" x14ac:dyDescent="0.3">
      <c r="A46" s="122" t="s">
        <v>412</v>
      </c>
      <c r="B46" s="54">
        <v>0</v>
      </c>
      <c r="C46" s="54">
        <v>1</v>
      </c>
      <c r="D46" s="54"/>
      <c r="E46" s="54">
        <v>0</v>
      </c>
      <c r="F46" s="54">
        <v>0</v>
      </c>
      <c r="G46" s="54">
        <v>0</v>
      </c>
      <c r="H46" s="54">
        <v>0</v>
      </c>
      <c r="I46" s="54"/>
      <c r="J46" s="54"/>
      <c r="K46" s="54"/>
      <c r="L46" s="54"/>
      <c r="M46" s="54"/>
      <c r="N46" s="54"/>
      <c r="O46" s="54"/>
      <c r="P46" s="54"/>
    </row>
    <row r="47" spans="1:16" ht="13" x14ac:dyDescent="0.3">
      <c r="A47" s="122" t="s">
        <v>412</v>
      </c>
      <c r="B47" s="54">
        <v>0</v>
      </c>
      <c r="C47" s="54">
        <v>1</v>
      </c>
      <c r="D47" s="54"/>
      <c r="E47" s="54">
        <v>0</v>
      </c>
      <c r="F47" s="54">
        <v>0</v>
      </c>
      <c r="G47" s="54">
        <v>0</v>
      </c>
      <c r="H47" s="54">
        <v>0</v>
      </c>
      <c r="I47" s="54"/>
      <c r="J47" s="54"/>
      <c r="K47" s="54"/>
      <c r="L47" s="54"/>
      <c r="M47" s="54"/>
      <c r="N47" s="54"/>
      <c r="O47" s="54"/>
      <c r="P47" s="54"/>
    </row>
    <row r="48" spans="1:16" ht="13" x14ac:dyDescent="0.3">
      <c r="A48" s="122" t="s">
        <v>412</v>
      </c>
      <c r="B48" s="54">
        <v>0</v>
      </c>
      <c r="C48" s="54">
        <v>1</v>
      </c>
      <c r="D48" s="54"/>
      <c r="E48" s="54">
        <v>0</v>
      </c>
      <c r="F48" s="54">
        <v>0</v>
      </c>
      <c r="G48" s="54">
        <v>0</v>
      </c>
      <c r="H48" s="54">
        <v>0</v>
      </c>
      <c r="I48" s="54"/>
      <c r="J48" s="54"/>
      <c r="K48" s="54"/>
      <c r="L48" s="54"/>
      <c r="M48" s="54"/>
      <c r="N48" s="54"/>
      <c r="O48" s="54"/>
      <c r="P48" s="54"/>
    </row>
    <row r="49" spans="1:16" ht="13" x14ac:dyDescent="0.3">
      <c r="A49" s="122" t="s">
        <v>412</v>
      </c>
      <c r="B49" s="54">
        <v>0</v>
      </c>
      <c r="C49" s="54">
        <v>1</v>
      </c>
      <c r="D49" s="54"/>
      <c r="E49" s="54">
        <v>0</v>
      </c>
      <c r="F49" s="54">
        <v>0</v>
      </c>
      <c r="G49" s="54">
        <v>0</v>
      </c>
      <c r="H49" s="54">
        <v>0</v>
      </c>
      <c r="I49" s="54"/>
      <c r="J49" s="54"/>
      <c r="K49" s="54"/>
      <c r="L49" s="54"/>
      <c r="M49" s="54"/>
      <c r="N49" s="54"/>
      <c r="O49" s="54"/>
      <c r="P49" s="54"/>
    </row>
    <row r="50" spans="1:16" ht="13" x14ac:dyDescent="0.3">
      <c r="A50" s="122" t="s">
        <v>412</v>
      </c>
      <c r="B50" s="54">
        <v>0</v>
      </c>
      <c r="C50" s="54">
        <v>1</v>
      </c>
      <c r="D50" s="54"/>
      <c r="E50" s="54">
        <v>0</v>
      </c>
      <c r="F50" s="54">
        <v>0</v>
      </c>
      <c r="G50" s="54">
        <v>0</v>
      </c>
      <c r="H50" s="54">
        <v>0</v>
      </c>
      <c r="I50" s="54"/>
      <c r="J50" s="54"/>
      <c r="K50" s="54"/>
      <c r="L50" s="54"/>
      <c r="M50" s="54"/>
      <c r="N50" s="54"/>
      <c r="O50" s="54"/>
      <c r="P50" s="54"/>
    </row>
    <row r="51" spans="1:16" ht="13" x14ac:dyDescent="0.3">
      <c r="A51" s="122" t="s">
        <v>412</v>
      </c>
      <c r="B51" s="54">
        <v>0</v>
      </c>
      <c r="C51" s="54">
        <v>1</v>
      </c>
      <c r="D51" s="54"/>
      <c r="E51" s="54">
        <v>0</v>
      </c>
      <c r="F51" s="54">
        <v>0</v>
      </c>
      <c r="G51" s="54">
        <v>0</v>
      </c>
      <c r="H51" s="54">
        <v>0</v>
      </c>
      <c r="I51" s="54"/>
      <c r="J51" s="54"/>
      <c r="K51" s="54"/>
      <c r="L51" s="54"/>
      <c r="M51" s="54"/>
      <c r="N51" s="54"/>
      <c r="O51" s="54"/>
      <c r="P51" s="54"/>
    </row>
    <row r="52" spans="1:16" ht="13" x14ac:dyDescent="0.3">
      <c r="A52" s="122" t="s">
        <v>412</v>
      </c>
      <c r="B52" s="54">
        <v>0</v>
      </c>
      <c r="C52" s="54">
        <v>1</v>
      </c>
      <c r="D52" s="54"/>
      <c r="E52" s="54">
        <v>0</v>
      </c>
      <c r="F52" s="54">
        <v>0</v>
      </c>
      <c r="G52" s="54">
        <v>0</v>
      </c>
      <c r="H52" s="54">
        <v>0</v>
      </c>
      <c r="I52" s="54"/>
      <c r="J52" s="54"/>
      <c r="K52" s="54"/>
      <c r="L52" s="54"/>
      <c r="M52" s="54"/>
      <c r="N52" s="54"/>
      <c r="O52" s="54"/>
      <c r="P52" s="54"/>
    </row>
    <row r="53" spans="1:16" ht="13" x14ac:dyDescent="0.3">
      <c r="A53" s="122" t="s">
        <v>412</v>
      </c>
      <c r="B53" s="54">
        <v>0</v>
      </c>
      <c r="C53" s="54">
        <v>1</v>
      </c>
      <c r="D53" s="54"/>
      <c r="E53" s="54">
        <v>0</v>
      </c>
      <c r="F53" s="54">
        <v>0</v>
      </c>
      <c r="G53" s="54">
        <v>0</v>
      </c>
      <c r="H53" s="54">
        <v>0</v>
      </c>
      <c r="I53" s="54"/>
      <c r="J53" s="54"/>
      <c r="K53" s="54"/>
      <c r="L53" s="54"/>
      <c r="M53" s="54"/>
      <c r="N53" s="54"/>
      <c r="O53" s="54"/>
      <c r="P53" s="54"/>
    </row>
    <row r="54" spans="1:16" ht="13" x14ac:dyDescent="0.3">
      <c r="A54" s="122" t="s">
        <v>412</v>
      </c>
      <c r="B54" s="54">
        <v>0</v>
      </c>
      <c r="C54" s="54">
        <v>1</v>
      </c>
      <c r="D54" s="54"/>
      <c r="E54" s="54">
        <v>0</v>
      </c>
      <c r="F54" s="54">
        <v>0</v>
      </c>
      <c r="G54" s="54">
        <v>0</v>
      </c>
      <c r="H54" s="54">
        <v>0</v>
      </c>
      <c r="I54" s="54"/>
      <c r="J54" s="54"/>
      <c r="K54" s="54"/>
      <c r="L54" s="54"/>
      <c r="M54" s="54"/>
      <c r="N54" s="54"/>
      <c r="O54" s="54"/>
      <c r="P54" s="54"/>
    </row>
    <row r="55" spans="1:16" ht="13" x14ac:dyDescent="0.3">
      <c r="A55" s="122" t="s">
        <v>412</v>
      </c>
      <c r="B55" s="54">
        <v>0</v>
      </c>
      <c r="C55" s="54">
        <v>1</v>
      </c>
      <c r="D55" s="54"/>
      <c r="E55" s="54">
        <v>0</v>
      </c>
      <c r="F55" s="54">
        <v>0</v>
      </c>
      <c r="G55" s="54">
        <v>0</v>
      </c>
      <c r="H55" s="54">
        <v>0</v>
      </c>
      <c r="I55" s="54"/>
      <c r="J55" s="54"/>
      <c r="K55" s="54"/>
      <c r="L55" s="54"/>
      <c r="M55" s="54"/>
      <c r="N55" s="54"/>
      <c r="O55" s="54"/>
      <c r="P55" s="54"/>
    </row>
    <row r="56" spans="1:16" ht="13" x14ac:dyDescent="0.3">
      <c r="A56" s="122" t="s">
        <v>412</v>
      </c>
      <c r="B56" s="54">
        <v>0</v>
      </c>
      <c r="C56" s="54">
        <v>1</v>
      </c>
      <c r="D56" s="54"/>
      <c r="E56" s="54">
        <v>0</v>
      </c>
      <c r="F56" s="54">
        <v>0</v>
      </c>
      <c r="G56" s="54">
        <v>0</v>
      </c>
      <c r="H56" s="54">
        <v>0</v>
      </c>
      <c r="I56" s="54"/>
      <c r="J56" s="54"/>
      <c r="K56" s="54"/>
      <c r="L56" s="54"/>
      <c r="M56" s="54"/>
      <c r="N56" s="54"/>
      <c r="O56" s="54"/>
      <c r="P56" s="54"/>
    </row>
    <row r="57" spans="1:16" ht="13" x14ac:dyDescent="0.3">
      <c r="A57" s="122" t="s">
        <v>412</v>
      </c>
      <c r="B57" s="54">
        <v>0</v>
      </c>
      <c r="C57" s="54">
        <v>1</v>
      </c>
      <c r="D57" s="54"/>
      <c r="E57" s="54">
        <v>0</v>
      </c>
      <c r="F57" s="54">
        <v>0</v>
      </c>
      <c r="G57" s="54">
        <v>0</v>
      </c>
      <c r="H57" s="54">
        <v>0</v>
      </c>
      <c r="I57" s="54"/>
      <c r="J57" s="54"/>
      <c r="K57" s="54"/>
      <c r="L57" s="54"/>
      <c r="M57" s="54"/>
      <c r="N57" s="54"/>
      <c r="O57" s="54"/>
      <c r="P57" s="54"/>
    </row>
    <row r="58" spans="1:16" ht="13" x14ac:dyDescent="0.3">
      <c r="A58" s="122" t="s">
        <v>412</v>
      </c>
      <c r="B58" s="54">
        <v>0</v>
      </c>
      <c r="C58" s="54">
        <v>1</v>
      </c>
      <c r="D58" s="54"/>
      <c r="E58" s="54">
        <v>0</v>
      </c>
      <c r="F58" s="54">
        <v>0</v>
      </c>
      <c r="G58" s="54">
        <v>0</v>
      </c>
      <c r="H58" s="54">
        <v>0</v>
      </c>
      <c r="I58" s="54"/>
      <c r="J58" s="54"/>
      <c r="K58" s="54"/>
      <c r="L58" s="54"/>
      <c r="M58" s="54"/>
      <c r="N58" s="54"/>
      <c r="O58" s="54"/>
      <c r="P58" s="54"/>
    </row>
    <row r="59" spans="1:16" ht="13" x14ac:dyDescent="0.3">
      <c r="A59" t="s">
        <v>246</v>
      </c>
      <c r="B59" s="54">
        <v>1</v>
      </c>
      <c r="C59" s="2">
        <v>0</v>
      </c>
      <c r="D59" s="54"/>
      <c r="E59" s="54">
        <v>1</v>
      </c>
      <c r="F59" s="54">
        <v>0</v>
      </c>
      <c r="G59" s="54">
        <v>0</v>
      </c>
      <c r="H59" s="54">
        <v>0</v>
      </c>
      <c r="I59" s="54"/>
      <c r="J59" s="54"/>
      <c r="K59" s="54"/>
      <c r="L59" s="54"/>
      <c r="M59" s="54"/>
      <c r="N59" s="54"/>
      <c r="O59" s="54"/>
      <c r="P59" s="54"/>
    </row>
    <row r="60" spans="1:16" ht="13" x14ac:dyDescent="0.3">
      <c r="A60" t="s">
        <v>246</v>
      </c>
      <c r="B60" s="54">
        <v>1</v>
      </c>
      <c r="C60" s="2">
        <v>0</v>
      </c>
      <c r="D60" s="54"/>
      <c r="E60" s="54">
        <v>1</v>
      </c>
      <c r="F60" s="54">
        <v>0</v>
      </c>
      <c r="G60" s="54">
        <v>0</v>
      </c>
      <c r="H60" s="54">
        <v>0</v>
      </c>
      <c r="I60" s="54"/>
      <c r="J60" s="54"/>
      <c r="K60" s="54"/>
      <c r="L60" s="54"/>
      <c r="M60" s="54"/>
      <c r="N60" s="54"/>
      <c r="O60" s="54"/>
      <c r="P60" s="54"/>
    </row>
    <row r="61" spans="1:16" ht="13" x14ac:dyDescent="0.3">
      <c r="A61" t="s">
        <v>246</v>
      </c>
      <c r="B61" s="54">
        <v>1</v>
      </c>
      <c r="C61" s="2">
        <v>0</v>
      </c>
      <c r="D61" s="54"/>
      <c r="E61" s="54">
        <v>1</v>
      </c>
      <c r="F61" s="54">
        <v>0</v>
      </c>
      <c r="G61" s="54">
        <v>0</v>
      </c>
      <c r="H61" s="54">
        <v>0</v>
      </c>
      <c r="I61" s="54"/>
      <c r="J61" s="54"/>
      <c r="K61" s="54"/>
      <c r="L61" s="54"/>
      <c r="M61" s="54"/>
      <c r="N61" s="54"/>
      <c r="O61" s="54"/>
      <c r="P61" s="54"/>
    </row>
    <row r="62" spans="1:16" ht="13" x14ac:dyDescent="0.3">
      <c r="A62" t="s">
        <v>246</v>
      </c>
      <c r="B62" s="54">
        <v>1</v>
      </c>
      <c r="C62" s="2">
        <v>0</v>
      </c>
      <c r="D62" s="54"/>
      <c r="E62" s="54">
        <v>1</v>
      </c>
      <c r="F62" s="54">
        <v>0</v>
      </c>
      <c r="G62" s="54">
        <v>0</v>
      </c>
      <c r="H62" s="54">
        <v>0</v>
      </c>
      <c r="I62" s="54"/>
      <c r="J62" s="54"/>
      <c r="K62" s="54"/>
      <c r="L62" s="54"/>
      <c r="M62" s="54"/>
      <c r="N62" s="54"/>
      <c r="O62" s="54"/>
      <c r="P62" s="54"/>
    </row>
    <row r="63" spans="1:16" ht="13" x14ac:dyDescent="0.3">
      <c r="A63" t="s">
        <v>246</v>
      </c>
      <c r="B63" s="54">
        <v>1</v>
      </c>
      <c r="C63" s="2">
        <v>0</v>
      </c>
      <c r="D63" s="54"/>
      <c r="E63" s="54">
        <v>1</v>
      </c>
      <c r="F63" s="54">
        <v>0</v>
      </c>
      <c r="G63" s="54">
        <v>0</v>
      </c>
      <c r="H63" s="54">
        <v>0</v>
      </c>
      <c r="I63" s="54"/>
      <c r="J63" s="54"/>
      <c r="K63" s="54"/>
      <c r="L63" s="54"/>
      <c r="M63" s="54"/>
      <c r="N63" s="54"/>
      <c r="O63" s="54"/>
      <c r="P63" s="54"/>
    </row>
    <row r="64" spans="1:16" ht="13" x14ac:dyDescent="0.3">
      <c r="A64" t="s">
        <v>246</v>
      </c>
      <c r="B64" s="54">
        <v>1</v>
      </c>
      <c r="C64" s="2">
        <v>0</v>
      </c>
      <c r="D64" s="54"/>
      <c r="E64" s="54">
        <v>1</v>
      </c>
      <c r="F64" s="54">
        <v>0</v>
      </c>
      <c r="G64" s="54">
        <v>0</v>
      </c>
      <c r="H64" s="54">
        <v>0</v>
      </c>
      <c r="I64" s="54"/>
      <c r="J64" s="54"/>
      <c r="K64" s="54"/>
      <c r="L64" s="54"/>
      <c r="M64" s="54"/>
      <c r="N64" s="54"/>
      <c r="O64" s="54"/>
      <c r="P64" s="54"/>
    </row>
    <row r="65" spans="1:16" ht="13" x14ac:dyDescent="0.3">
      <c r="A65" t="s">
        <v>246</v>
      </c>
      <c r="B65" s="54">
        <v>1</v>
      </c>
      <c r="C65" s="2">
        <v>0</v>
      </c>
      <c r="D65" s="54"/>
      <c r="E65" s="54">
        <v>1</v>
      </c>
      <c r="F65" s="54">
        <v>0</v>
      </c>
      <c r="G65" s="54">
        <v>0</v>
      </c>
      <c r="H65" s="54">
        <v>0</v>
      </c>
      <c r="I65" s="54"/>
      <c r="J65" s="54"/>
      <c r="K65" s="54"/>
      <c r="L65" s="54"/>
      <c r="M65" s="54"/>
      <c r="N65" s="54"/>
      <c r="O65" s="54"/>
      <c r="P65" s="54"/>
    </row>
    <row r="66" spans="1:16" ht="13" x14ac:dyDescent="0.3">
      <c r="A66" t="s">
        <v>234</v>
      </c>
      <c r="B66" s="54">
        <v>1</v>
      </c>
      <c r="C66" s="2">
        <v>0</v>
      </c>
      <c r="D66" s="54"/>
      <c r="E66" s="54">
        <v>1</v>
      </c>
      <c r="F66" s="54">
        <v>0</v>
      </c>
      <c r="G66" s="54">
        <v>0</v>
      </c>
      <c r="H66" s="54">
        <v>0</v>
      </c>
      <c r="I66" s="54"/>
      <c r="J66" s="54"/>
      <c r="K66" s="54"/>
      <c r="L66" s="54"/>
      <c r="M66" s="54"/>
      <c r="N66" s="54"/>
      <c r="O66" s="54"/>
      <c r="P66" s="54"/>
    </row>
    <row r="67" spans="1:16" ht="13" x14ac:dyDescent="0.3">
      <c r="A67" t="s">
        <v>234</v>
      </c>
      <c r="B67" s="54">
        <v>1</v>
      </c>
      <c r="C67" s="2">
        <v>0</v>
      </c>
      <c r="D67" s="54"/>
      <c r="E67" s="54">
        <v>1</v>
      </c>
      <c r="F67" s="54">
        <v>0</v>
      </c>
      <c r="G67" s="54">
        <v>0</v>
      </c>
      <c r="H67" s="54">
        <v>0</v>
      </c>
      <c r="I67" s="54"/>
      <c r="J67" s="54"/>
      <c r="K67" s="54"/>
      <c r="L67" s="54"/>
      <c r="M67" s="54"/>
      <c r="N67" s="54"/>
      <c r="O67" s="54"/>
      <c r="P67" s="54"/>
    </row>
    <row r="68" spans="1:16" ht="13" x14ac:dyDescent="0.3">
      <c r="A68" t="s">
        <v>246</v>
      </c>
      <c r="B68" s="54">
        <v>1</v>
      </c>
      <c r="C68" s="2">
        <v>0</v>
      </c>
      <c r="D68" s="54"/>
      <c r="E68" s="54">
        <v>1</v>
      </c>
      <c r="F68" s="54">
        <v>0</v>
      </c>
      <c r="G68" s="54">
        <v>0</v>
      </c>
      <c r="H68" s="54">
        <v>0</v>
      </c>
      <c r="I68" s="54"/>
      <c r="J68" s="54"/>
      <c r="K68" s="54"/>
      <c r="L68" s="54"/>
      <c r="M68" s="54"/>
      <c r="N68" s="54"/>
      <c r="O68" s="54"/>
      <c r="P68" s="54"/>
    </row>
    <row r="69" spans="1:16" ht="13" x14ac:dyDescent="0.3">
      <c r="A69" t="s">
        <v>246</v>
      </c>
      <c r="B69" s="54">
        <v>1</v>
      </c>
      <c r="C69" s="2">
        <v>0</v>
      </c>
      <c r="D69" s="54"/>
      <c r="E69" s="54">
        <v>1</v>
      </c>
      <c r="F69" s="54">
        <v>0</v>
      </c>
      <c r="G69" s="54">
        <v>0</v>
      </c>
      <c r="H69" s="54">
        <v>0</v>
      </c>
      <c r="I69" s="54"/>
      <c r="J69" s="54"/>
      <c r="K69" s="54"/>
      <c r="L69" s="54"/>
      <c r="M69" s="54"/>
      <c r="N69" s="54"/>
      <c r="O69" s="54"/>
      <c r="P69" s="54"/>
    </row>
    <row r="70" spans="1:16" ht="13" x14ac:dyDescent="0.3">
      <c r="A70" t="s">
        <v>234</v>
      </c>
      <c r="B70" s="54">
        <v>1</v>
      </c>
      <c r="C70" s="2">
        <v>0</v>
      </c>
      <c r="D70" s="54"/>
      <c r="E70" s="54">
        <v>1</v>
      </c>
      <c r="F70" s="54">
        <v>0</v>
      </c>
      <c r="G70" s="54">
        <v>0</v>
      </c>
      <c r="H70" s="54">
        <v>0</v>
      </c>
      <c r="I70" s="54"/>
      <c r="J70" s="54"/>
      <c r="K70" s="54"/>
      <c r="L70" s="54"/>
      <c r="M70" s="54"/>
      <c r="N70" s="54"/>
      <c r="O70" s="54"/>
      <c r="P70" s="54"/>
    </row>
    <row r="71" spans="1:16" ht="13" x14ac:dyDescent="0.3">
      <c r="A71" t="s">
        <v>246</v>
      </c>
      <c r="B71" s="54">
        <v>1</v>
      </c>
      <c r="C71" s="2">
        <v>0</v>
      </c>
      <c r="D71" s="54"/>
      <c r="E71" s="54">
        <v>1</v>
      </c>
      <c r="F71" s="54">
        <v>0</v>
      </c>
      <c r="G71" s="54">
        <v>0</v>
      </c>
      <c r="H71" s="54">
        <v>0</v>
      </c>
      <c r="I71" s="54"/>
      <c r="J71" s="54"/>
      <c r="K71" s="54"/>
      <c r="L71" s="54"/>
      <c r="M71" s="54"/>
      <c r="N71" s="54"/>
      <c r="O71" s="54"/>
      <c r="P71" s="54"/>
    </row>
    <row r="72" spans="1:16" ht="13" x14ac:dyDescent="0.3">
      <c r="A72" t="s">
        <v>246</v>
      </c>
      <c r="B72" s="54">
        <v>1</v>
      </c>
      <c r="C72" s="2">
        <v>0</v>
      </c>
      <c r="D72" s="54"/>
      <c r="E72" s="54">
        <v>1</v>
      </c>
      <c r="F72" s="54">
        <v>0</v>
      </c>
      <c r="G72" s="54">
        <v>0</v>
      </c>
      <c r="H72" s="54">
        <v>0</v>
      </c>
      <c r="I72" s="54"/>
      <c r="J72" s="54"/>
      <c r="K72" s="54"/>
      <c r="L72" s="54"/>
      <c r="M72" s="54"/>
      <c r="N72" s="54"/>
      <c r="O72" s="54"/>
      <c r="P72" s="54"/>
    </row>
    <row r="73" spans="1:16" ht="13" x14ac:dyDescent="0.3">
      <c r="A73" t="s">
        <v>246</v>
      </c>
      <c r="B73" s="54">
        <v>1</v>
      </c>
      <c r="C73" s="2">
        <v>0</v>
      </c>
      <c r="D73" s="54"/>
      <c r="E73" s="54">
        <v>1</v>
      </c>
      <c r="F73" s="54">
        <v>0</v>
      </c>
      <c r="G73" s="54">
        <v>0</v>
      </c>
      <c r="H73" s="54">
        <v>0</v>
      </c>
      <c r="I73" s="54"/>
      <c r="J73" s="54"/>
      <c r="K73" s="54"/>
      <c r="L73" s="54"/>
      <c r="M73" s="54"/>
      <c r="N73" s="54"/>
      <c r="O73" s="54"/>
      <c r="P73" s="54"/>
    </row>
    <row r="74" spans="1:16" ht="13" x14ac:dyDescent="0.3">
      <c r="A74" t="s">
        <v>246</v>
      </c>
      <c r="B74" s="54">
        <v>1</v>
      </c>
      <c r="C74" s="2">
        <v>0</v>
      </c>
      <c r="D74" s="54"/>
      <c r="E74" s="54">
        <v>1</v>
      </c>
      <c r="F74" s="54">
        <v>0</v>
      </c>
      <c r="G74" s="54">
        <v>0</v>
      </c>
      <c r="H74" s="54">
        <v>0</v>
      </c>
      <c r="I74" s="54"/>
      <c r="J74" s="54"/>
      <c r="K74" s="54"/>
      <c r="L74" s="54"/>
      <c r="M74" s="54"/>
      <c r="N74" s="54"/>
      <c r="O74" s="54"/>
      <c r="P74" s="54"/>
    </row>
    <row r="75" spans="1:16" ht="13" x14ac:dyDescent="0.3">
      <c r="A75" t="s">
        <v>246</v>
      </c>
      <c r="B75" s="54">
        <v>1</v>
      </c>
      <c r="C75" s="2">
        <v>0</v>
      </c>
      <c r="D75" s="54"/>
      <c r="E75" s="54">
        <v>1</v>
      </c>
      <c r="F75" s="54">
        <v>0</v>
      </c>
      <c r="G75" s="54">
        <v>0</v>
      </c>
      <c r="H75" s="54">
        <v>0</v>
      </c>
      <c r="I75" s="54"/>
      <c r="J75" s="54"/>
      <c r="K75" s="54"/>
      <c r="L75" s="54"/>
      <c r="M75" s="54"/>
      <c r="N75" s="54"/>
      <c r="O75" s="54"/>
      <c r="P75" s="54"/>
    </row>
    <row r="76" spans="1:16" ht="13" x14ac:dyDescent="0.3">
      <c r="A76" t="s">
        <v>234</v>
      </c>
      <c r="B76" s="54">
        <v>1</v>
      </c>
      <c r="C76" s="2">
        <v>0</v>
      </c>
      <c r="D76" s="54"/>
      <c r="E76" s="54">
        <v>1</v>
      </c>
      <c r="F76" s="54">
        <v>0</v>
      </c>
      <c r="G76" s="54">
        <v>0</v>
      </c>
      <c r="H76" s="54">
        <v>0</v>
      </c>
      <c r="I76" s="54"/>
      <c r="J76" s="54"/>
      <c r="K76" s="54"/>
      <c r="L76" s="54"/>
      <c r="M76" s="54"/>
      <c r="N76" s="54"/>
      <c r="O76" s="54"/>
      <c r="P76" s="54"/>
    </row>
    <row r="77" spans="1:16" ht="13" x14ac:dyDescent="0.3">
      <c r="A77" t="s">
        <v>246</v>
      </c>
      <c r="B77" s="54">
        <v>1</v>
      </c>
      <c r="C77" s="2">
        <v>0</v>
      </c>
      <c r="D77" s="54"/>
      <c r="E77" s="54">
        <v>1</v>
      </c>
      <c r="F77" s="54">
        <v>0</v>
      </c>
      <c r="G77" s="54">
        <v>0</v>
      </c>
      <c r="H77" s="54">
        <v>0</v>
      </c>
      <c r="I77" s="54"/>
      <c r="J77" s="54"/>
      <c r="K77" s="54"/>
      <c r="L77" s="54"/>
      <c r="M77" s="54"/>
      <c r="N77" s="54"/>
      <c r="O77" s="54"/>
      <c r="P77" s="54"/>
    </row>
    <row r="78" spans="1:16" ht="13" x14ac:dyDescent="0.3">
      <c r="A78" t="s">
        <v>234</v>
      </c>
      <c r="B78" s="54">
        <v>1</v>
      </c>
      <c r="C78" s="2">
        <v>0</v>
      </c>
      <c r="D78" s="54"/>
      <c r="E78" s="54">
        <v>1</v>
      </c>
      <c r="F78" s="54">
        <v>0</v>
      </c>
      <c r="G78" s="54">
        <v>0</v>
      </c>
      <c r="H78" s="54">
        <v>0</v>
      </c>
      <c r="I78" s="54"/>
      <c r="J78" s="54"/>
      <c r="K78" s="54"/>
      <c r="L78" s="54"/>
      <c r="M78" s="54"/>
      <c r="N78" s="54"/>
      <c r="O78" s="54"/>
      <c r="P78" s="54"/>
    </row>
    <row r="79" spans="1:16" ht="13" x14ac:dyDescent="0.3">
      <c r="A79" t="s">
        <v>246</v>
      </c>
      <c r="B79" s="54">
        <v>1</v>
      </c>
      <c r="C79" s="2">
        <v>0</v>
      </c>
      <c r="D79" s="54"/>
      <c r="E79" s="54">
        <v>1</v>
      </c>
      <c r="F79" s="54">
        <v>0</v>
      </c>
      <c r="G79" s="54">
        <v>0</v>
      </c>
      <c r="H79" s="54">
        <v>0</v>
      </c>
      <c r="I79" s="54"/>
      <c r="J79" s="54"/>
      <c r="K79" s="54"/>
      <c r="L79" s="54"/>
      <c r="M79" s="54"/>
      <c r="N79" s="54"/>
      <c r="O79" s="54"/>
      <c r="P79" s="54"/>
    </row>
    <row r="80" spans="1:16" ht="13" x14ac:dyDescent="0.3">
      <c r="A80" t="s">
        <v>246</v>
      </c>
      <c r="B80" s="54">
        <v>1</v>
      </c>
      <c r="C80" s="2">
        <v>0</v>
      </c>
      <c r="D80" s="54"/>
      <c r="E80" s="54">
        <v>1</v>
      </c>
      <c r="F80" s="54">
        <v>0</v>
      </c>
      <c r="G80" s="54">
        <v>0</v>
      </c>
      <c r="H80" s="54">
        <v>0</v>
      </c>
      <c r="I80" s="54"/>
      <c r="J80" s="54"/>
      <c r="K80" s="54"/>
      <c r="L80" s="54"/>
      <c r="M80" s="54"/>
      <c r="N80" s="54"/>
      <c r="O80" s="54"/>
      <c r="P80" s="54"/>
    </row>
    <row r="81" spans="1:16" ht="13" x14ac:dyDescent="0.3">
      <c r="A81" t="s">
        <v>246</v>
      </c>
      <c r="B81" s="54">
        <v>1</v>
      </c>
      <c r="C81" s="2">
        <v>0</v>
      </c>
      <c r="D81" s="54"/>
      <c r="E81" s="54">
        <v>1</v>
      </c>
      <c r="F81" s="54">
        <v>0</v>
      </c>
      <c r="G81" s="54">
        <v>0</v>
      </c>
      <c r="H81" s="54">
        <v>0</v>
      </c>
      <c r="I81" s="54"/>
      <c r="J81" s="54"/>
      <c r="K81" s="54"/>
      <c r="L81" s="54"/>
      <c r="M81" s="54"/>
      <c r="N81" s="54"/>
      <c r="O81" s="54"/>
      <c r="P81" s="54"/>
    </row>
    <row r="82" spans="1:16" ht="13" x14ac:dyDescent="0.3">
      <c r="A82" t="s">
        <v>234</v>
      </c>
      <c r="B82" s="54">
        <v>1</v>
      </c>
      <c r="C82" s="2">
        <v>0</v>
      </c>
      <c r="D82" s="54"/>
      <c r="E82" s="54">
        <v>1</v>
      </c>
      <c r="F82" s="54">
        <v>0</v>
      </c>
      <c r="G82" s="54">
        <v>0</v>
      </c>
      <c r="H82" s="54">
        <v>0</v>
      </c>
      <c r="I82" s="54"/>
      <c r="J82" s="54"/>
      <c r="K82" s="54"/>
      <c r="L82" s="54"/>
      <c r="M82" s="54"/>
      <c r="N82" s="54"/>
      <c r="O82" s="54"/>
      <c r="P82" s="54"/>
    </row>
    <row r="83" spans="1:16" ht="13" x14ac:dyDescent="0.3">
      <c r="A83" t="s">
        <v>246</v>
      </c>
      <c r="B83" s="54">
        <v>1</v>
      </c>
      <c r="C83" s="2">
        <v>0</v>
      </c>
      <c r="D83" s="54"/>
      <c r="E83" s="54">
        <v>1</v>
      </c>
      <c r="F83" s="54">
        <v>0</v>
      </c>
      <c r="G83" s="54">
        <v>0</v>
      </c>
      <c r="H83" s="54">
        <v>0</v>
      </c>
      <c r="I83" s="54"/>
      <c r="J83" s="54"/>
      <c r="K83" s="54"/>
      <c r="L83" s="54"/>
      <c r="M83" s="54"/>
      <c r="N83" s="54"/>
      <c r="O83" s="54"/>
      <c r="P83" s="54"/>
    </row>
    <row r="84" spans="1:16" ht="13" x14ac:dyDescent="0.3">
      <c r="A84" t="s">
        <v>234</v>
      </c>
      <c r="B84" s="54">
        <v>1</v>
      </c>
      <c r="C84" s="2">
        <v>0</v>
      </c>
      <c r="D84" s="54"/>
      <c r="E84" s="54">
        <v>1</v>
      </c>
      <c r="F84" s="54">
        <v>0</v>
      </c>
      <c r="G84" s="54">
        <v>0</v>
      </c>
      <c r="H84" s="54">
        <v>0</v>
      </c>
      <c r="I84" s="54"/>
      <c r="J84" s="54"/>
      <c r="K84" s="54"/>
      <c r="L84" s="54"/>
      <c r="M84" s="54"/>
      <c r="N84" s="54"/>
      <c r="O84" s="54"/>
      <c r="P84" s="54"/>
    </row>
    <row r="85" spans="1:16" ht="13" x14ac:dyDescent="0.3">
      <c r="A85" t="s">
        <v>246</v>
      </c>
      <c r="B85" s="54">
        <v>1</v>
      </c>
      <c r="C85" s="2">
        <v>0</v>
      </c>
      <c r="D85" s="54"/>
      <c r="E85" s="54">
        <v>1</v>
      </c>
      <c r="F85" s="54">
        <v>0</v>
      </c>
      <c r="G85" s="54">
        <v>0</v>
      </c>
      <c r="H85" s="54">
        <v>0</v>
      </c>
      <c r="I85" s="54"/>
      <c r="J85" s="54"/>
      <c r="K85" s="54"/>
      <c r="L85" s="54"/>
      <c r="M85" s="54"/>
      <c r="N85" s="54"/>
      <c r="O85" s="54"/>
      <c r="P85" s="54"/>
    </row>
    <row r="86" spans="1:16" ht="13" x14ac:dyDescent="0.3">
      <c r="A86" t="s">
        <v>246</v>
      </c>
      <c r="B86" s="54">
        <v>1</v>
      </c>
      <c r="C86" s="2">
        <v>0</v>
      </c>
      <c r="D86" s="54"/>
      <c r="E86" s="54">
        <v>1</v>
      </c>
      <c r="F86" s="54">
        <v>0</v>
      </c>
      <c r="G86" s="54">
        <v>0</v>
      </c>
      <c r="H86" s="54">
        <v>0</v>
      </c>
      <c r="I86" s="54"/>
      <c r="J86" s="54"/>
      <c r="K86" s="54"/>
      <c r="L86" s="54"/>
      <c r="M86" s="54"/>
      <c r="N86" s="54"/>
      <c r="O86" s="54"/>
      <c r="P86" s="54"/>
    </row>
    <row r="87" spans="1:16" ht="13" x14ac:dyDescent="0.3">
      <c r="A87" t="s">
        <v>234</v>
      </c>
      <c r="B87" s="54">
        <v>1</v>
      </c>
      <c r="C87" s="2">
        <v>0</v>
      </c>
      <c r="D87" s="54"/>
      <c r="E87" s="54">
        <v>1</v>
      </c>
      <c r="F87" s="54">
        <v>0</v>
      </c>
      <c r="G87" s="54">
        <v>0</v>
      </c>
      <c r="H87" s="54">
        <v>0</v>
      </c>
      <c r="I87" s="54"/>
      <c r="J87" s="54"/>
      <c r="K87" s="54"/>
      <c r="L87" s="54"/>
      <c r="M87" s="54"/>
      <c r="N87" s="54"/>
      <c r="O87" s="54"/>
      <c r="P87" s="54"/>
    </row>
    <row r="88" spans="1:16" ht="13" x14ac:dyDescent="0.3">
      <c r="A88" t="s">
        <v>234</v>
      </c>
      <c r="B88" s="54">
        <v>1</v>
      </c>
      <c r="C88" s="2">
        <v>0</v>
      </c>
      <c r="D88" s="54"/>
      <c r="E88" s="54">
        <v>1</v>
      </c>
      <c r="F88" s="54">
        <v>0</v>
      </c>
      <c r="G88" s="54">
        <v>0</v>
      </c>
      <c r="H88" s="54">
        <v>0</v>
      </c>
      <c r="I88" s="54"/>
      <c r="J88" s="54"/>
      <c r="K88" s="54"/>
      <c r="L88" s="54"/>
      <c r="M88" s="54"/>
      <c r="N88" s="54"/>
      <c r="O88" s="54"/>
      <c r="P88" s="54"/>
    </row>
    <row r="89" spans="1:16" ht="13" x14ac:dyDescent="0.3">
      <c r="A89" t="s">
        <v>234</v>
      </c>
      <c r="B89" s="54">
        <v>1</v>
      </c>
      <c r="C89" s="2">
        <v>0</v>
      </c>
      <c r="D89" s="54"/>
      <c r="E89" s="54">
        <v>1</v>
      </c>
      <c r="F89" s="54">
        <v>0</v>
      </c>
      <c r="G89" s="54">
        <v>0</v>
      </c>
      <c r="H89" s="54">
        <v>0</v>
      </c>
      <c r="I89" s="54"/>
      <c r="J89" s="54"/>
      <c r="K89" s="54"/>
      <c r="L89" s="54"/>
      <c r="M89" s="54"/>
      <c r="N89" s="54"/>
      <c r="O89" s="54"/>
      <c r="P89" s="54"/>
    </row>
    <row r="90" spans="1:16" ht="13" x14ac:dyDescent="0.3">
      <c r="A90" t="s">
        <v>246</v>
      </c>
      <c r="B90" s="54">
        <v>1</v>
      </c>
      <c r="C90" s="2">
        <v>0</v>
      </c>
      <c r="D90" s="54"/>
      <c r="E90" s="54">
        <v>1</v>
      </c>
      <c r="F90" s="54">
        <v>0</v>
      </c>
      <c r="G90" s="54">
        <v>0</v>
      </c>
      <c r="H90" s="54">
        <v>0</v>
      </c>
      <c r="I90" s="54"/>
      <c r="J90" s="54"/>
      <c r="K90" s="54"/>
      <c r="L90" s="54"/>
      <c r="M90" s="54"/>
      <c r="N90" s="54"/>
      <c r="O90" s="54"/>
      <c r="P90" s="54"/>
    </row>
    <row r="91" spans="1:16" ht="13" x14ac:dyDescent="0.3">
      <c r="A91" t="s">
        <v>234</v>
      </c>
      <c r="B91" s="54">
        <v>1</v>
      </c>
      <c r="C91" s="2">
        <v>0</v>
      </c>
      <c r="D91" s="54"/>
      <c r="E91" s="54">
        <v>1</v>
      </c>
      <c r="F91" s="54">
        <v>0</v>
      </c>
      <c r="G91" s="54">
        <v>0</v>
      </c>
      <c r="H91" s="54">
        <v>0</v>
      </c>
      <c r="I91" s="54"/>
      <c r="J91" s="54"/>
      <c r="K91" s="54"/>
      <c r="L91" s="54"/>
      <c r="M91" s="54"/>
      <c r="N91" s="54"/>
      <c r="O91" s="54"/>
      <c r="P91" s="54"/>
    </row>
    <row r="92" spans="1:16" ht="13" x14ac:dyDescent="0.3">
      <c r="A92" t="s">
        <v>246</v>
      </c>
      <c r="B92" s="54">
        <v>1</v>
      </c>
      <c r="C92" s="2">
        <v>0</v>
      </c>
      <c r="D92" s="54"/>
      <c r="E92" s="54">
        <v>1</v>
      </c>
      <c r="F92" s="54">
        <v>0</v>
      </c>
      <c r="G92" s="54">
        <v>0</v>
      </c>
      <c r="H92" s="54">
        <v>0</v>
      </c>
      <c r="I92" s="54"/>
      <c r="J92" s="54"/>
      <c r="K92" s="54"/>
      <c r="L92" s="54"/>
      <c r="M92" s="54"/>
      <c r="N92" s="54"/>
      <c r="O92" s="54"/>
      <c r="P92" s="54"/>
    </row>
    <row r="93" spans="1:16" ht="13" x14ac:dyDescent="0.3">
      <c r="A93" t="s">
        <v>246</v>
      </c>
      <c r="B93" s="54">
        <v>1</v>
      </c>
      <c r="C93" s="2">
        <v>0</v>
      </c>
      <c r="D93" s="54"/>
      <c r="E93" s="54">
        <v>1</v>
      </c>
      <c r="F93" s="54">
        <v>0</v>
      </c>
      <c r="G93" s="54">
        <v>0</v>
      </c>
      <c r="H93" s="54">
        <v>0</v>
      </c>
      <c r="I93" s="54"/>
      <c r="J93" s="54"/>
      <c r="K93" s="54"/>
      <c r="L93" s="54"/>
      <c r="M93" s="54"/>
      <c r="N93" s="54"/>
      <c r="O93" s="54"/>
      <c r="P93" s="54"/>
    </row>
    <row r="94" spans="1:16" ht="13" x14ac:dyDescent="0.3">
      <c r="A94" t="s">
        <v>246</v>
      </c>
      <c r="B94" s="54">
        <v>1</v>
      </c>
      <c r="C94" s="2">
        <v>0</v>
      </c>
      <c r="D94" s="54"/>
      <c r="E94" s="54">
        <v>1</v>
      </c>
      <c r="F94" s="54">
        <v>0</v>
      </c>
      <c r="G94" s="54">
        <v>0</v>
      </c>
      <c r="H94" s="54">
        <v>0</v>
      </c>
      <c r="I94" s="54"/>
      <c r="J94" s="54"/>
      <c r="K94" s="54"/>
      <c r="L94" s="54"/>
      <c r="M94" s="54"/>
      <c r="N94" s="54"/>
      <c r="O94" s="54"/>
      <c r="P94" s="54"/>
    </row>
    <row r="95" spans="1:16" ht="13" x14ac:dyDescent="0.3">
      <c r="A95" t="s">
        <v>246</v>
      </c>
      <c r="B95" s="54">
        <v>1</v>
      </c>
      <c r="C95" s="2">
        <v>0</v>
      </c>
      <c r="D95" s="54"/>
      <c r="E95" s="54">
        <v>1</v>
      </c>
      <c r="F95" s="54">
        <v>0</v>
      </c>
      <c r="G95" s="54">
        <v>0</v>
      </c>
      <c r="H95" s="54">
        <v>0</v>
      </c>
      <c r="I95" s="54"/>
      <c r="J95" s="54"/>
      <c r="K95" s="54"/>
      <c r="L95" s="54"/>
      <c r="M95" s="54"/>
      <c r="N95" s="54"/>
      <c r="O95" s="54"/>
      <c r="P95" s="54"/>
    </row>
    <row r="96" spans="1:16" ht="13" x14ac:dyDescent="0.3">
      <c r="A96" t="s">
        <v>246</v>
      </c>
      <c r="B96" s="54">
        <v>1</v>
      </c>
      <c r="C96" s="2">
        <v>0</v>
      </c>
      <c r="D96" s="54"/>
      <c r="E96" s="54">
        <v>1</v>
      </c>
      <c r="F96" s="54">
        <v>0</v>
      </c>
      <c r="G96" s="54">
        <v>0</v>
      </c>
      <c r="H96" s="54">
        <v>0</v>
      </c>
      <c r="I96" s="54"/>
      <c r="J96" s="54"/>
      <c r="K96" s="54"/>
      <c r="L96" s="54"/>
      <c r="M96" s="54"/>
      <c r="N96" s="54"/>
      <c r="O96" s="54"/>
      <c r="P96" s="54"/>
    </row>
    <row r="97" spans="1:16" ht="13" x14ac:dyDescent="0.3">
      <c r="A97" t="s">
        <v>234</v>
      </c>
      <c r="B97" s="54">
        <v>1</v>
      </c>
      <c r="C97" s="2">
        <v>0</v>
      </c>
      <c r="D97" s="54"/>
      <c r="E97" s="54">
        <v>1</v>
      </c>
      <c r="F97" s="54">
        <v>0</v>
      </c>
      <c r="G97" s="54">
        <v>0</v>
      </c>
      <c r="H97" s="54">
        <v>0</v>
      </c>
      <c r="I97" s="54"/>
      <c r="J97" s="54"/>
      <c r="K97" s="54"/>
      <c r="L97" s="54"/>
      <c r="M97" s="54"/>
      <c r="N97" s="54"/>
      <c r="O97" s="54"/>
      <c r="P97" s="54"/>
    </row>
    <row r="98" spans="1:16" ht="13" x14ac:dyDescent="0.3">
      <c r="A98" t="s">
        <v>234</v>
      </c>
      <c r="B98" s="54">
        <v>1</v>
      </c>
      <c r="C98" s="2">
        <v>0</v>
      </c>
      <c r="D98" s="54"/>
      <c r="E98" s="54">
        <v>1</v>
      </c>
      <c r="F98" s="54">
        <v>0</v>
      </c>
      <c r="G98" s="54">
        <v>0</v>
      </c>
      <c r="H98" s="54">
        <v>0</v>
      </c>
      <c r="I98" s="54"/>
      <c r="J98" s="54"/>
      <c r="K98" s="54"/>
      <c r="L98" s="54"/>
      <c r="M98" s="54"/>
      <c r="N98" s="54"/>
      <c r="O98" s="54"/>
      <c r="P98" s="54"/>
    </row>
    <row r="99" spans="1:16" ht="13" x14ac:dyDescent="0.3">
      <c r="A99" t="s">
        <v>234</v>
      </c>
      <c r="B99" s="54">
        <v>1</v>
      </c>
      <c r="C99" s="2">
        <v>0</v>
      </c>
      <c r="D99" s="54"/>
      <c r="E99" s="54">
        <v>1</v>
      </c>
      <c r="F99" s="54">
        <v>0</v>
      </c>
      <c r="G99" s="54">
        <v>0</v>
      </c>
      <c r="H99" s="54">
        <v>0</v>
      </c>
      <c r="I99" s="54"/>
      <c r="J99" s="54"/>
      <c r="K99" s="54"/>
      <c r="L99" s="54"/>
      <c r="M99" s="54"/>
      <c r="N99" s="54"/>
      <c r="O99" s="54"/>
      <c r="P99" s="54"/>
    </row>
    <row r="100" spans="1:16" ht="13" x14ac:dyDescent="0.3">
      <c r="A100" t="s">
        <v>246</v>
      </c>
      <c r="B100" s="54">
        <v>1</v>
      </c>
      <c r="C100" s="2">
        <v>0</v>
      </c>
      <c r="D100" s="54"/>
      <c r="E100" s="54">
        <v>1</v>
      </c>
      <c r="F100" s="54">
        <v>0</v>
      </c>
      <c r="G100" s="54">
        <v>0</v>
      </c>
      <c r="H100" s="54">
        <v>0</v>
      </c>
      <c r="I100" s="54"/>
      <c r="J100" s="54"/>
      <c r="K100" s="54"/>
      <c r="L100" s="54"/>
      <c r="M100" s="54"/>
      <c r="N100" s="54"/>
      <c r="O100" s="54"/>
      <c r="P100" s="54"/>
    </row>
    <row r="101" spans="1:16" ht="13" x14ac:dyDescent="0.3">
      <c r="A101" t="s">
        <v>246</v>
      </c>
      <c r="B101" s="54">
        <v>1</v>
      </c>
      <c r="C101" s="2">
        <v>0</v>
      </c>
      <c r="D101" s="54"/>
      <c r="E101" s="54">
        <v>1</v>
      </c>
      <c r="F101" s="54">
        <v>0</v>
      </c>
      <c r="G101" s="54">
        <v>0</v>
      </c>
      <c r="H101" s="54">
        <v>0</v>
      </c>
      <c r="I101" s="54"/>
      <c r="J101" s="54"/>
      <c r="K101" s="54"/>
      <c r="L101" s="54"/>
      <c r="M101" s="54"/>
      <c r="N101" s="54"/>
      <c r="O101" s="54"/>
      <c r="P101" s="54"/>
    </row>
    <row r="102" spans="1:16" ht="13" x14ac:dyDescent="0.3">
      <c r="A102" t="s">
        <v>234</v>
      </c>
      <c r="B102" s="54">
        <v>1</v>
      </c>
      <c r="C102" s="2">
        <v>0</v>
      </c>
      <c r="D102" s="54"/>
      <c r="E102" s="54">
        <v>1</v>
      </c>
      <c r="F102" s="54">
        <v>0</v>
      </c>
      <c r="G102" s="54">
        <v>0</v>
      </c>
      <c r="H102" s="54">
        <v>0</v>
      </c>
      <c r="I102" s="54"/>
      <c r="J102" s="54"/>
      <c r="K102" s="54"/>
      <c r="L102" s="54"/>
      <c r="M102" s="54"/>
      <c r="N102" s="54"/>
      <c r="O102" s="54"/>
      <c r="P102" s="54"/>
    </row>
    <row r="103" spans="1:16" ht="13" x14ac:dyDescent="0.3">
      <c r="A103" t="s">
        <v>246</v>
      </c>
      <c r="B103" s="54">
        <v>1</v>
      </c>
      <c r="C103" s="2">
        <v>0</v>
      </c>
      <c r="D103" s="54"/>
      <c r="E103" s="54">
        <v>1</v>
      </c>
      <c r="F103" s="54">
        <v>0</v>
      </c>
      <c r="G103" s="54">
        <v>0</v>
      </c>
      <c r="H103" s="54">
        <v>0</v>
      </c>
      <c r="I103" s="54"/>
      <c r="J103" s="54"/>
      <c r="K103" s="54"/>
      <c r="L103" s="54"/>
      <c r="M103" s="54"/>
      <c r="N103" s="54"/>
      <c r="O103" s="54"/>
      <c r="P103" s="54"/>
    </row>
    <row r="104" spans="1:16" ht="13" x14ac:dyDescent="0.3">
      <c r="A104" t="s">
        <v>234</v>
      </c>
      <c r="B104" s="54">
        <v>1</v>
      </c>
      <c r="C104" s="2">
        <v>0</v>
      </c>
      <c r="D104" s="54"/>
      <c r="E104" s="54">
        <v>1</v>
      </c>
      <c r="F104" s="54">
        <v>0</v>
      </c>
      <c r="G104" s="54">
        <v>0</v>
      </c>
      <c r="H104" s="54">
        <v>0</v>
      </c>
      <c r="I104" s="54"/>
      <c r="J104" s="54"/>
      <c r="K104" s="54"/>
      <c r="L104" s="54"/>
      <c r="M104" s="54"/>
      <c r="N104" s="54"/>
      <c r="O104" s="54"/>
      <c r="P104" s="54"/>
    </row>
    <row r="105" spans="1:16" ht="13" x14ac:dyDescent="0.3">
      <c r="A105" t="s">
        <v>246</v>
      </c>
      <c r="B105" s="54">
        <v>1</v>
      </c>
      <c r="C105" s="2">
        <v>0</v>
      </c>
      <c r="D105" s="54"/>
      <c r="E105" s="54">
        <v>1</v>
      </c>
      <c r="F105" s="54">
        <v>0</v>
      </c>
      <c r="G105" s="54">
        <v>0</v>
      </c>
      <c r="H105" s="54">
        <v>0</v>
      </c>
      <c r="I105" s="54"/>
      <c r="J105" s="54"/>
      <c r="K105" s="54"/>
      <c r="L105" s="54"/>
      <c r="M105" s="54"/>
      <c r="N105" s="54"/>
      <c r="O105" s="54"/>
      <c r="P105" s="54"/>
    </row>
    <row r="106" spans="1:16" ht="13" x14ac:dyDescent="0.3">
      <c r="A106" t="s">
        <v>234</v>
      </c>
      <c r="B106" s="54">
        <v>1</v>
      </c>
      <c r="C106" s="2">
        <v>0</v>
      </c>
      <c r="D106" s="54"/>
      <c r="E106" s="54">
        <v>1</v>
      </c>
      <c r="F106" s="54">
        <v>0</v>
      </c>
      <c r="G106" s="54">
        <v>0</v>
      </c>
      <c r="H106" s="54">
        <v>0</v>
      </c>
      <c r="I106" s="54"/>
      <c r="J106" s="54"/>
      <c r="K106" s="54"/>
      <c r="L106" s="54"/>
      <c r="M106" s="54"/>
      <c r="N106" s="54"/>
      <c r="O106" s="54"/>
      <c r="P106" s="54"/>
    </row>
    <row r="107" spans="1:16" ht="13" x14ac:dyDescent="0.3">
      <c r="A107" t="s">
        <v>234</v>
      </c>
      <c r="B107" s="54">
        <v>1</v>
      </c>
      <c r="C107" s="2">
        <v>0</v>
      </c>
      <c r="D107" s="54"/>
      <c r="E107" s="54">
        <v>1</v>
      </c>
      <c r="F107" s="54">
        <v>0</v>
      </c>
      <c r="G107" s="54">
        <v>0</v>
      </c>
      <c r="H107" s="54">
        <v>0</v>
      </c>
      <c r="I107" s="54"/>
      <c r="J107" s="54"/>
      <c r="K107" s="54"/>
      <c r="L107" s="54"/>
      <c r="M107" s="54"/>
      <c r="N107" s="54"/>
      <c r="O107" s="54"/>
      <c r="P107" s="54"/>
    </row>
    <row r="108" spans="1:16" ht="13" x14ac:dyDescent="0.3">
      <c r="A108" t="s">
        <v>246</v>
      </c>
      <c r="B108" s="54">
        <v>1</v>
      </c>
      <c r="C108" s="2">
        <v>0</v>
      </c>
      <c r="D108" s="54"/>
      <c r="E108" s="54">
        <v>1</v>
      </c>
      <c r="F108" s="54">
        <v>0</v>
      </c>
      <c r="G108" s="54">
        <v>0</v>
      </c>
      <c r="H108" s="54">
        <v>0</v>
      </c>
      <c r="I108" s="54"/>
      <c r="J108" s="54"/>
      <c r="K108" s="54"/>
      <c r="L108" s="54"/>
      <c r="M108" s="54"/>
      <c r="N108" s="54"/>
      <c r="O108" s="54"/>
      <c r="P108" s="54"/>
    </row>
    <row r="109" spans="1:16" ht="13" x14ac:dyDescent="0.3">
      <c r="A109" t="s">
        <v>234</v>
      </c>
      <c r="B109" s="54">
        <v>1</v>
      </c>
      <c r="C109" s="2">
        <v>0</v>
      </c>
      <c r="D109" s="54"/>
      <c r="E109" s="54">
        <v>1</v>
      </c>
      <c r="F109" s="54">
        <v>0</v>
      </c>
      <c r="G109" s="54">
        <v>0</v>
      </c>
      <c r="H109" s="54">
        <v>0</v>
      </c>
      <c r="I109" s="54"/>
      <c r="J109" s="54"/>
      <c r="K109" s="54"/>
      <c r="L109" s="54"/>
      <c r="M109" s="54"/>
      <c r="N109" s="54"/>
      <c r="O109" s="54"/>
      <c r="P109" s="54"/>
    </row>
    <row r="110" spans="1:16" ht="13" x14ac:dyDescent="0.3">
      <c r="A110" t="s">
        <v>234</v>
      </c>
      <c r="B110" s="54">
        <v>1</v>
      </c>
      <c r="C110" s="2">
        <v>0</v>
      </c>
      <c r="D110" s="54"/>
      <c r="E110" s="54">
        <v>1</v>
      </c>
      <c r="F110" s="54">
        <v>0</v>
      </c>
      <c r="G110" s="54">
        <v>0</v>
      </c>
      <c r="H110" s="54">
        <v>0</v>
      </c>
      <c r="I110" s="54"/>
      <c r="J110" s="54"/>
      <c r="K110" s="54"/>
      <c r="L110" s="54"/>
      <c r="M110" s="54"/>
      <c r="N110" s="54"/>
      <c r="O110" s="54"/>
      <c r="P110" s="54"/>
    </row>
    <row r="111" spans="1:16" ht="13" x14ac:dyDescent="0.3">
      <c r="A111" t="s">
        <v>246</v>
      </c>
      <c r="B111" s="54">
        <v>1</v>
      </c>
      <c r="C111" s="2">
        <v>0</v>
      </c>
      <c r="D111" s="54"/>
      <c r="E111" s="54">
        <v>1</v>
      </c>
      <c r="F111" s="54">
        <v>0</v>
      </c>
      <c r="G111" s="54">
        <v>0</v>
      </c>
      <c r="H111" s="54">
        <v>0</v>
      </c>
      <c r="I111" s="54"/>
      <c r="J111" s="54"/>
      <c r="K111" s="54"/>
      <c r="L111" s="54"/>
      <c r="M111" s="54"/>
      <c r="N111" s="54"/>
      <c r="O111" s="54"/>
      <c r="P111" s="54"/>
    </row>
    <row r="112" spans="1:16" ht="13" x14ac:dyDescent="0.3">
      <c r="A112" t="s">
        <v>270</v>
      </c>
      <c r="B112" s="54">
        <v>1</v>
      </c>
      <c r="C112" s="2">
        <v>0</v>
      </c>
      <c r="D112" s="54"/>
      <c r="E112" s="54">
        <v>1</v>
      </c>
      <c r="F112" s="54">
        <v>0</v>
      </c>
      <c r="G112" s="54">
        <v>0</v>
      </c>
      <c r="H112" s="54">
        <v>0</v>
      </c>
      <c r="I112" s="54"/>
      <c r="J112" s="54"/>
      <c r="K112" s="54"/>
      <c r="L112" s="54"/>
      <c r="M112" s="54"/>
      <c r="N112" s="54"/>
      <c r="O112" s="54"/>
      <c r="P112" s="54"/>
    </row>
    <row r="113" spans="1:16" ht="13" x14ac:dyDescent="0.3">
      <c r="A113" t="s">
        <v>257</v>
      </c>
      <c r="B113" s="54">
        <v>1</v>
      </c>
      <c r="C113" s="2">
        <v>0</v>
      </c>
      <c r="D113" s="54"/>
      <c r="E113" s="54">
        <v>1</v>
      </c>
      <c r="F113" s="54">
        <v>0</v>
      </c>
      <c r="G113" s="54">
        <v>0</v>
      </c>
      <c r="H113" s="54">
        <v>0</v>
      </c>
      <c r="I113" s="54"/>
      <c r="J113" s="54"/>
      <c r="K113" s="54"/>
      <c r="L113" s="54"/>
      <c r="M113" s="54"/>
      <c r="N113" s="54"/>
      <c r="O113" s="54"/>
      <c r="P113" s="54"/>
    </row>
    <row r="114" spans="1:16" ht="13" x14ac:dyDescent="0.3">
      <c r="A114" t="s">
        <v>257</v>
      </c>
      <c r="B114" s="54">
        <v>1</v>
      </c>
      <c r="C114" s="2">
        <v>0</v>
      </c>
      <c r="D114" s="54"/>
      <c r="E114" s="54">
        <v>1</v>
      </c>
      <c r="F114" s="54">
        <v>0</v>
      </c>
      <c r="G114" s="54">
        <v>0</v>
      </c>
      <c r="H114" s="54">
        <v>0</v>
      </c>
      <c r="I114" s="54"/>
      <c r="J114" s="54"/>
      <c r="K114" s="54"/>
      <c r="L114" s="54"/>
      <c r="M114" s="54"/>
      <c r="N114" s="54"/>
      <c r="O114" s="54"/>
      <c r="P114" s="54"/>
    </row>
    <row r="115" spans="1:16" ht="13" x14ac:dyDescent="0.3">
      <c r="A115" t="s">
        <v>274</v>
      </c>
      <c r="B115" s="54">
        <v>1</v>
      </c>
      <c r="C115" s="2">
        <v>0</v>
      </c>
      <c r="D115" s="54"/>
      <c r="E115" s="54">
        <v>1</v>
      </c>
      <c r="F115" s="54">
        <v>0</v>
      </c>
      <c r="G115" s="54">
        <v>0</v>
      </c>
      <c r="H115" s="54">
        <v>0</v>
      </c>
      <c r="I115" s="54"/>
      <c r="J115" s="54"/>
      <c r="K115" s="54"/>
      <c r="L115" s="54"/>
      <c r="M115" s="54"/>
      <c r="N115" s="54"/>
      <c r="O115" s="54"/>
      <c r="P115" s="54"/>
    </row>
    <row r="116" spans="1:16" ht="13" x14ac:dyDescent="0.3">
      <c r="A116" t="s">
        <v>312</v>
      </c>
      <c r="B116" s="54">
        <v>1</v>
      </c>
      <c r="C116" s="2">
        <v>0</v>
      </c>
      <c r="D116" s="54"/>
      <c r="E116" s="54">
        <v>1</v>
      </c>
      <c r="F116" s="54">
        <v>0</v>
      </c>
      <c r="G116" s="54">
        <v>0</v>
      </c>
      <c r="H116" s="54">
        <v>0</v>
      </c>
      <c r="I116" s="54"/>
      <c r="J116" s="54"/>
      <c r="K116" s="54"/>
      <c r="L116" s="54"/>
      <c r="M116" s="54"/>
      <c r="N116" s="54"/>
      <c r="O116" s="54"/>
      <c r="P116" s="54"/>
    </row>
    <row r="117" spans="1:16" ht="13" x14ac:dyDescent="0.3">
      <c r="A117" t="s">
        <v>323</v>
      </c>
      <c r="B117" s="54">
        <v>1</v>
      </c>
      <c r="C117" s="2">
        <v>0</v>
      </c>
      <c r="D117" s="54"/>
      <c r="E117" s="54">
        <v>1</v>
      </c>
      <c r="F117" s="54">
        <v>0</v>
      </c>
      <c r="G117" s="54">
        <v>0</v>
      </c>
      <c r="H117" s="54">
        <v>0</v>
      </c>
      <c r="I117" s="54"/>
      <c r="J117" s="54"/>
      <c r="K117" s="54"/>
      <c r="L117" s="54"/>
      <c r="M117" s="54"/>
      <c r="N117" s="54"/>
      <c r="O117" s="54"/>
      <c r="P117" s="54"/>
    </row>
    <row r="118" spans="1:16" ht="13" x14ac:dyDescent="0.3">
      <c r="A118" t="s">
        <v>318</v>
      </c>
      <c r="B118" s="54">
        <v>1</v>
      </c>
      <c r="C118" s="2">
        <v>0</v>
      </c>
      <c r="D118" s="54"/>
      <c r="E118" s="54">
        <v>1</v>
      </c>
      <c r="F118" s="54">
        <v>0</v>
      </c>
      <c r="G118" s="54">
        <v>0</v>
      </c>
      <c r="H118" s="54">
        <v>0</v>
      </c>
      <c r="I118" s="54"/>
      <c r="J118" s="54"/>
      <c r="K118" s="54"/>
      <c r="L118" s="54"/>
      <c r="M118" s="54"/>
      <c r="N118" s="54"/>
      <c r="O118" s="54"/>
      <c r="P118" s="54"/>
    </row>
    <row r="119" spans="1:16" ht="13" x14ac:dyDescent="0.3">
      <c r="A119" t="s">
        <v>260</v>
      </c>
      <c r="B119" s="54">
        <v>1</v>
      </c>
      <c r="C119" s="2">
        <v>0</v>
      </c>
      <c r="D119" s="54"/>
      <c r="E119" s="54">
        <v>1</v>
      </c>
      <c r="F119" s="54">
        <v>0</v>
      </c>
      <c r="G119" s="54">
        <v>0</v>
      </c>
      <c r="H119" s="54">
        <v>0</v>
      </c>
      <c r="I119" s="54"/>
      <c r="J119" s="54"/>
      <c r="K119" s="54"/>
      <c r="L119" s="54"/>
      <c r="M119" s="54"/>
      <c r="N119" s="54"/>
      <c r="O119" s="54"/>
      <c r="P119" s="54"/>
    </row>
    <row r="120" spans="1:16" ht="13" x14ac:dyDescent="0.3">
      <c r="A120" t="s">
        <v>260</v>
      </c>
      <c r="B120" s="54">
        <v>1</v>
      </c>
      <c r="C120" s="2">
        <v>0</v>
      </c>
      <c r="D120" s="54"/>
      <c r="E120" s="54">
        <v>1</v>
      </c>
      <c r="F120" s="54">
        <v>0</v>
      </c>
      <c r="G120" s="54">
        <v>0</v>
      </c>
      <c r="H120" s="54">
        <v>0</v>
      </c>
      <c r="I120" s="54"/>
      <c r="J120" s="54"/>
      <c r="K120" s="54"/>
      <c r="L120" s="54"/>
      <c r="M120" s="54"/>
      <c r="N120" s="54"/>
      <c r="O120" s="54"/>
      <c r="P120" s="54"/>
    </row>
    <row r="121" spans="1:16" ht="13" x14ac:dyDescent="0.3">
      <c r="A121" t="s">
        <v>258</v>
      </c>
      <c r="B121" s="54">
        <v>1</v>
      </c>
      <c r="C121" s="2">
        <v>0</v>
      </c>
      <c r="D121" s="54"/>
      <c r="E121" s="54">
        <v>1</v>
      </c>
      <c r="F121" s="54">
        <v>0</v>
      </c>
      <c r="G121" s="54">
        <v>0</v>
      </c>
      <c r="H121" s="54">
        <v>0</v>
      </c>
      <c r="I121" s="54"/>
      <c r="J121" s="54"/>
      <c r="K121" s="54"/>
      <c r="L121" s="54"/>
      <c r="M121" s="54"/>
      <c r="N121" s="54"/>
      <c r="O121" s="54"/>
      <c r="P121" s="54"/>
    </row>
    <row r="122" spans="1:16" ht="13" x14ac:dyDescent="0.3">
      <c r="A122" t="s">
        <v>263</v>
      </c>
      <c r="B122" s="54">
        <v>1</v>
      </c>
      <c r="C122" s="2">
        <v>0</v>
      </c>
      <c r="D122" s="54"/>
      <c r="E122" s="54">
        <v>1</v>
      </c>
      <c r="F122" s="54">
        <v>0</v>
      </c>
      <c r="G122" s="54">
        <v>0</v>
      </c>
      <c r="H122" s="54">
        <v>1</v>
      </c>
      <c r="I122" s="54"/>
      <c r="J122" s="54"/>
      <c r="K122" s="54"/>
      <c r="L122" s="54"/>
      <c r="M122" s="54"/>
      <c r="N122" s="54"/>
      <c r="O122" s="54"/>
      <c r="P122" s="54"/>
    </row>
    <row r="123" spans="1:16" ht="13" x14ac:dyDescent="0.3">
      <c r="A123" t="s">
        <v>268</v>
      </c>
      <c r="B123" s="54">
        <v>1</v>
      </c>
      <c r="C123" s="2">
        <v>0</v>
      </c>
      <c r="D123" s="54"/>
      <c r="E123" s="54">
        <v>1</v>
      </c>
      <c r="F123" s="54">
        <v>0</v>
      </c>
      <c r="G123" s="54">
        <v>0</v>
      </c>
      <c r="H123" s="54">
        <v>0</v>
      </c>
      <c r="I123" s="54"/>
      <c r="J123" s="54"/>
      <c r="K123" s="54"/>
      <c r="L123" s="54"/>
      <c r="M123" s="54"/>
      <c r="N123" s="54"/>
      <c r="O123" s="54"/>
      <c r="P123" s="54"/>
    </row>
    <row r="124" spans="1:16" ht="13" x14ac:dyDescent="0.3">
      <c r="A124" t="s">
        <v>283</v>
      </c>
      <c r="B124" s="54">
        <v>1</v>
      </c>
      <c r="C124" s="2">
        <v>0</v>
      </c>
      <c r="D124" s="54"/>
      <c r="E124" s="54">
        <v>1</v>
      </c>
      <c r="F124" s="54">
        <v>0</v>
      </c>
      <c r="G124" s="54">
        <v>0</v>
      </c>
      <c r="H124" s="54">
        <v>0</v>
      </c>
      <c r="I124" s="54"/>
      <c r="J124" s="54"/>
      <c r="K124" s="54"/>
      <c r="L124" s="54"/>
      <c r="M124" s="54"/>
      <c r="N124" s="54"/>
      <c r="O124" s="54"/>
      <c r="P124" s="54"/>
    </row>
    <row r="125" spans="1:16" ht="13" x14ac:dyDescent="0.3">
      <c r="A125" t="s">
        <v>300</v>
      </c>
      <c r="B125" s="54">
        <v>1</v>
      </c>
      <c r="C125" s="2">
        <v>0</v>
      </c>
      <c r="D125" s="54"/>
      <c r="E125" s="54">
        <v>1</v>
      </c>
      <c r="F125" s="54">
        <v>0</v>
      </c>
      <c r="G125" s="54">
        <v>0</v>
      </c>
      <c r="H125" s="54">
        <v>0</v>
      </c>
      <c r="I125" s="54"/>
      <c r="J125" s="54"/>
      <c r="K125" s="54"/>
      <c r="L125" s="54"/>
      <c r="M125" s="54"/>
      <c r="N125" s="54"/>
      <c r="O125" s="54"/>
      <c r="P125" s="54"/>
    </row>
    <row r="126" spans="1:16" ht="13" x14ac:dyDescent="0.3">
      <c r="A126" t="s">
        <v>250</v>
      </c>
      <c r="B126" s="54">
        <v>1</v>
      </c>
      <c r="C126" s="2">
        <v>0</v>
      </c>
      <c r="D126" s="54"/>
      <c r="E126" s="54">
        <v>1</v>
      </c>
      <c r="F126" s="54">
        <v>0</v>
      </c>
      <c r="G126" s="54">
        <v>0</v>
      </c>
      <c r="H126" s="54">
        <v>0</v>
      </c>
      <c r="I126" s="54"/>
      <c r="J126" s="54"/>
      <c r="K126" s="54"/>
      <c r="L126" s="54"/>
      <c r="M126" s="54"/>
      <c r="N126" s="54"/>
      <c r="O126" s="54"/>
      <c r="P126" s="54"/>
    </row>
    <row r="127" spans="1:16" ht="13" x14ac:dyDescent="0.3">
      <c r="A127" t="s">
        <v>290</v>
      </c>
      <c r="B127" s="54">
        <v>1</v>
      </c>
      <c r="C127" s="2">
        <v>0</v>
      </c>
      <c r="D127" s="54"/>
      <c r="E127" s="54">
        <v>1</v>
      </c>
      <c r="F127" s="54">
        <v>0</v>
      </c>
      <c r="G127" s="54">
        <v>0</v>
      </c>
      <c r="H127" s="54">
        <v>0</v>
      </c>
      <c r="I127" s="54"/>
      <c r="J127" s="54"/>
      <c r="K127" s="54"/>
      <c r="L127" s="54"/>
      <c r="M127" s="54"/>
      <c r="N127" s="54"/>
      <c r="O127" s="54"/>
      <c r="P127" s="54"/>
    </row>
    <row r="128" spans="1:16" ht="13" x14ac:dyDescent="0.3">
      <c r="A128" t="s">
        <v>259</v>
      </c>
      <c r="B128" s="54">
        <v>1</v>
      </c>
      <c r="C128" s="2">
        <v>0</v>
      </c>
      <c r="D128" s="54"/>
      <c r="E128" s="54">
        <v>1</v>
      </c>
      <c r="F128" s="54">
        <v>0</v>
      </c>
      <c r="G128" s="54">
        <v>0</v>
      </c>
      <c r="H128" s="54">
        <v>0</v>
      </c>
      <c r="I128" s="54"/>
      <c r="J128" s="54"/>
      <c r="K128" s="54"/>
      <c r="L128" s="54"/>
      <c r="M128" s="54"/>
      <c r="N128" s="54"/>
      <c r="O128" s="54"/>
      <c r="P128" s="54"/>
    </row>
    <row r="129" spans="1:16" ht="13" x14ac:dyDescent="0.3">
      <c r="A129" t="s">
        <v>315</v>
      </c>
      <c r="B129" s="54">
        <v>1</v>
      </c>
      <c r="C129" s="2">
        <v>0</v>
      </c>
      <c r="D129" s="54"/>
      <c r="E129" s="54">
        <v>1</v>
      </c>
      <c r="F129" s="54">
        <v>0</v>
      </c>
      <c r="G129" s="54">
        <v>0</v>
      </c>
      <c r="H129" s="54">
        <v>0</v>
      </c>
      <c r="I129" s="54"/>
      <c r="J129" s="54"/>
      <c r="K129" s="54"/>
      <c r="L129" s="54"/>
      <c r="M129" s="54"/>
      <c r="N129" s="54"/>
      <c r="O129" s="54"/>
      <c r="P129" s="54"/>
    </row>
    <row r="130" spans="1:16" ht="13" x14ac:dyDescent="0.3">
      <c r="A130" t="s">
        <v>285</v>
      </c>
      <c r="B130" s="54">
        <v>1</v>
      </c>
      <c r="C130" s="2">
        <v>0</v>
      </c>
      <c r="D130" s="54"/>
      <c r="E130" s="54">
        <v>1</v>
      </c>
      <c r="F130" s="54">
        <v>0</v>
      </c>
      <c r="G130" s="54">
        <v>0</v>
      </c>
      <c r="H130" s="54">
        <v>0</v>
      </c>
      <c r="I130" s="54"/>
      <c r="J130" s="54"/>
      <c r="K130" s="54"/>
      <c r="L130" s="54"/>
      <c r="M130" s="54"/>
      <c r="N130" s="54"/>
      <c r="O130" s="54"/>
      <c r="P130" s="54"/>
    </row>
    <row r="131" spans="1:16" ht="13" x14ac:dyDescent="0.3">
      <c r="A131" t="s">
        <v>285</v>
      </c>
      <c r="B131" s="54">
        <v>1</v>
      </c>
      <c r="C131" s="2">
        <v>0</v>
      </c>
      <c r="D131" s="54"/>
      <c r="E131" s="54">
        <v>1</v>
      </c>
      <c r="F131" s="54">
        <v>0</v>
      </c>
      <c r="G131" s="54">
        <v>0</v>
      </c>
      <c r="H131" s="54">
        <v>0</v>
      </c>
      <c r="I131" s="54"/>
      <c r="J131" s="54"/>
      <c r="K131" s="54"/>
      <c r="L131" s="54"/>
      <c r="M131" s="54"/>
      <c r="N131" s="54"/>
      <c r="O131" s="54"/>
      <c r="P131" s="54"/>
    </row>
    <row r="132" spans="1:16" ht="13" x14ac:dyDescent="0.3">
      <c r="A132" t="s">
        <v>293</v>
      </c>
      <c r="B132" s="54">
        <v>1</v>
      </c>
      <c r="C132" s="2">
        <v>0</v>
      </c>
      <c r="D132" s="54"/>
      <c r="E132" s="54">
        <v>1</v>
      </c>
      <c r="F132" s="54">
        <v>0</v>
      </c>
      <c r="G132" s="54">
        <v>0</v>
      </c>
      <c r="H132" s="54">
        <v>0</v>
      </c>
      <c r="I132" s="54"/>
      <c r="J132" s="54"/>
      <c r="K132" s="54"/>
      <c r="L132" s="54"/>
      <c r="M132" s="54"/>
      <c r="N132" s="54"/>
      <c r="O132" s="54"/>
      <c r="P132" s="54"/>
    </row>
    <row r="133" spans="1:16" ht="13" x14ac:dyDescent="0.3">
      <c r="A133" t="s">
        <v>239</v>
      </c>
      <c r="B133" s="54">
        <v>1</v>
      </c>
      <c r="C133" s="2">
        <v>0</v>
      </c>
      <c r="D133" s="54"/>
      <c r="E133" s="54">
        <v>1</v>
      </c>
      <c r="F133" s="54">
        <v>0</v>
      </c>
      <c r="G133" s="54">
        <v>0</v>
      </c>
      <c r="H133" s="54">
        <v>0</v>
      </c>
      <c r="I133" s="54"/>
      <c r="J133" s="54"/>
      <c r="K133" s="54"/>
      <c r="L133" s="54"/>
      <c r="M133" s="54"/>
      <c r="N133" s="54"/>
      <c r="O133" s="54"/>
      <c r="P133" s="54"/>
    </row>
    <row r="134" spans="1:16" ht="13" x14ac:dyDescent="0.3">
      <c r="A134" t="s">
        <v>335</v>
      </c>
      <c r="B134" s="54">
        <v>1</v>
      </c>
      <c r="C134" s="2">
        <v>0</v>
      </c>
      <c r="D134" s="54"/>
      <c r="E134" s="54">
        <v>1</v>
      </c>
      <c r="F134" s="54">
        <v>0</v>
      </c>
      <c r="G134" s="54">
        <v>0</v>
      </c>
      <c r="H134" s="54">
        <v>0</v>
      </c>
      <c r="I134" s="54"/>
      <c r="J134" s="54"/>
      <c r="K134" s="54"/>
      <c r="L134" s="54"/>
      <c r="M134" s="54"/>
      <c r="N134" s="54"/>
      <c r="O134" s="54"/>
      <c r="P134" s="54"/>
    </row>
    <row r="135" spans="1:16" ht="13" x14ac:dyDescent="0.3">
      <c r="A135" t="s">
        <v>247</v>
      </c>
      <c r="B135" s="54">
        <v>1</v>
      </c>
      <c r="C135" s="2">
        <v>0</v>
      </c>
      <c r="D135" s="54"/>
      <c r="E135" s="54">
        <v>1</v>
      </c>
      <c r="F135" s="54">
        <v>0</v>
      </c>
      <c r="G135" s="54">
        <v>0</v>
      </c>
      <c r="H135" s="54">
        <v>0</v>
      </c>
      <c r="I135" s="54"/>
      <c r="J135" s="54"/>
      <c r="K135" s="54"/>
      <c r="L135" s="54"/>
      <c r="M135" s="54"/>
      <c r="N135" s="54"/>
      <c r="O135" s="54"/>
      <c r="P135" s="54"/>
    </row>
    <row r="136" spans="1:16" ht="13" x14ac:dyDescent="0.3">
      <c r="A136" t="s">
        <v>297</v>
      </c>
      <c r="B136" s="54">
        <v>1</v>
      </c>
      <c r="C136" s="2">
        <v>0</v>
      </c>
      <c r="D136" s="54"/>
      <c r="E136" s="54">
        <v>1</v>
      </c>
      <c r="F136" s="54">
        <v>0</v>
      </c>
      <c r="G136" s="54">
        <v>0</v>
      </c>
      <c r="H136" s="54">
        <v>0</v>
      </c>
      <c r="I136" s="54"/>
      <c r="J136" s="54"/>
      <c r="K136" s="54"/>
      <c r="L136" s="54"/>
      <c r="M136" s="54"/>
      <c r="N136" s="54"/>
      <c r="O136" s="54"/>
      <c r="P136" s="54"/>
    </row>
    <row r="137" spans="1:16" ht="13" x14ac:dyDescent="0.3">
      <c r="A137" t="s">
        <v>288</v>
      </c>
      <c r="B137" s="54">
        <v>1</v>
      </c>
      <c r="C137" s="2">
        <v>0</v>
      </c>
      <c r="D137" s="54"/>
      <c r="E137" s="54">
        <v>1</v>
      </c>
      <c r="F137" s="54">
        <v>0</v>
      </c>
      <c r="G137" s="54">
        <v>0</v>
      </c>
      <c r="H137" s="54">
        <v>0</v>
      </c>
      <c r="I137" s="54"/>
      <c r="J137" s="54"/>
      <c r="K137" s="54"/>
      <c r="L137" s="54"/>
      <c r="M137" s="54"/>
      <c r="N137" s="54"/>
      <c r="O137" s="54"/>
      <c r="P137" s="54"/>
    </row>
    <row r="138" spans="1:16" ht="13" x14ac:dyDescent="0.3">
      <c r="A138" t="s">
        <v>308</v>
      </c>
      <c r="B138" s="54">
        <v>1</v>
      </c>
      <c r="C138" s="2">
        <v>0</v>
      </c>
      <c r="D138" s="54"/>
      <c r="E138" s="54">
        <v>1</v>
      </c>
      <c r="F138" s="54">
        <v>0</v>
      </c>
      <c r="G138" s="54">
        <v>0</v>
      </c>
      <c r="H138" s="54">
        <v>0</v>
      </c>
      <c r="I138" s="54"/>
      <c r="J138" s="54"/>
      <c r="K138" s="54"/>
      <c r="L138" s="54"/>
      <c r="M138" s="54"/>
      <c r="N138" s="54"/>
      <c r="O138" s="54"/>
      <c r="P138" s="54"/>
    </row>
    <row r="139" spans="1:16" ht="13" x14ac:dyDescent="0.3">
      <c r="A139" t="s">
        <v>240</v>
      </c>
      <c r="B139" s="54">
        <v>1</v>
      </c>
      <c r="C139" s="2">
        <v>0</v>
      </c>
      <c r="D139" s="54"/>
      <c r="E139" s="54">
        <v>1</v>
      </c>
      <c r="F139" s="54">
        <v>0</v>
      </c>
      <c r="G139" s="54">
        <v>0</v>
      </c>
      <c r="H139" s="54">
        <v>1</v>
      </c>
      <c r="I139" s="54"/>
      <c r="J139" s="54"/>
      <c r="K139" s="54"/>
      <c r="L139" s="54"/>
      <c r="M139" s="54"/>
      <c r="N139" s="54"/>
      <c r="O139" s="54"/>
      <c r="P139" s="54"/>
    </row>
    <row r="140" spans="1:16" ht="13" x14ac:dyDescent="0.3">
      <c r="A140" t="s">
        <v>265</v>
      </c>
      <c r="B140" s="54">
        <v>1</v>
      </c>
      <c r="C140" s="2">
        <v>0</v>
      </c>
      <c r="D140" s="54"/>
      <c r="E140" s="54">
        <v>1</v>
      </c>
      <c r="F140" s="54">
        <v>0</v>
      </c>
      <c r="G140" s="54">
        <v>0</v>
      </c>
      <c r="H140" s="54">
        <v>1</v>
      </c>
      <c r="I140" s="54"/>
      <c r="J140" s="54"/>
      <c r="K140" s="54"/>
      <c r="L140" s="54"/>
      <c r="M140" s="54"/>
      <c r="N140" s="54"/>
      <c r="O140" s="54"/>
      <c r="P140" s="54"/>
    </row>
    <row r="141" spans="1:16" ht="13" x14ac:dyDescent="0.3">
      <c r="A141" t="s">
        <v>278</v>
      </c>
      <c r="B141" s="54">
        <v>1</v>
      </c>
      <c r="C141" s="2">
        <v>0</v>
      </c>
      <c r="D141" s="54"/>
      <c r="E141" s="54">
        <v>1</v>
      </c>
      <c r="F141" s="54">
        <v>0</v>
      </c>
      <c r="G141" s="54">
        <v>0</v>
      </c>
      <c r="H141" s="54">
        <v>1</v>
      </c>
      <c r="I141" s="54"/>
      <c r="J141" s="54"/>
      <c r="K141" s="54"/>
      <c r="L141" s="54"/>
      <c r="M141" s="54"/>
      <c r="N141" s="54"/>
      <c r="O141" s="54"/>
      <c r="P141" s="54"/>
    </row>
    <row r="142" spans="1:16" ht="13" x14ac:dyDescent="0.3">
      <c r="A142" t="s">
        <v>280</v>
      </c>
      <c r="B142" s="54">
        <v>1</v>
      </c>
      <c r="C142" s="2">
        <v>0</v>
      </c>
      <c r="D142" s="54"/>
      <c r="E142" s="54">
        <v>1</v>
      </c>
      <c r="F142" s="54">
        <v>0</v>
      </c>
      <c r="G142" s="54">
        <v>0</v>
      </c>
      <c r="H142" s="54">
        <v>0</v>
      </c>
      <c r="I142" s="54"/>
      <c r="J142" s="54"/>
      <c r="K142" s="54"/>
      <c r="L142" s="54"/>
      <c r="M142" s="54"/>
      <c r="N142" s="54"/>
      <c r="O142" s="54"/>
      <c r="P142" s="54"/>
    </row>
    <row r="143" spans="1:16" ht="13" x14ac:dyDescent="0.3">
      <c r="A143" t="s">
        <v>251</v>
      </c>
      <c r="B143" s="54">
        <v>1</v>
      </c>
      <c r="C143" s="2">
        <v>0</v>
      </c>
      <c r="D143" s="54"/>
      <c r="E143" s="54">
        <v>1</v>
      </c>
      <c r="F143" s="54">
        <v>0</v>
      </c>
      <c r="G143" s="54">
        <v>1</v>
      </c>
      <c r="H143" s="54">
        <v>0</v>
      </c>
      <c r="I143" s="54"/>
      <c r="J143" s="54"/>
      <c r="K143" s="54"/>
      <c r="L143" s="54"/>
      <c r="M143" s="54"/>
      <c r="N143" s="54"/>
      <c r="O143" s="54"/>
      <c r="P143" s="54"/>
    </row>
    <row r="144" spans="1:16" ht="13" x14ac:dyDescent="0.3">
      <c r="A144" t="s">
        <v>233</v>
      </c>
      <c r="B144" s="54">
        <v>1</v>
      </c>
      <c r="C144" s="2">
        <v>0</v>
      </c>
      <c r="D144" s="54"/>
      <c r="E144" s="54">
        <v>1</v>
      </c>
      <c r="F144" s="54">
        <v>0</v>
      </c>
      <c r="G144" s="54">
        <v>0</v>
      </c>
      <c r="H144" s="54">
        <v>0</v>
      </c>
      <c r="I144" s="54"/>
      <c r="J144" s="54"/>
      <c r="K144" s="54"/>
      <c r="L144" s="54"/>
      <c r="M144" s="54"/>
      <c r="N144" s="54"/>
      <c r="O144" s="54"/>
      <c r="P144" s="54"/>
    </row>
    <row r="145" spans="1:16" ht="13" x14ac:dyDescent="0.3">
      <c r="A145" t="s">
        <v>324</v>
      </c>
      <c r="B145" s="54">
        <v>1</v>
      </c>
      <c r="C145" s="2">
        <v>0</v>
      </c>
      <c r="D145" s="54"/>
      <c r="E145" s="54">
        <v>1</v>
      </c>
      <c r="F145" s="54">
        <v>0</v>
      </c>
      <c r="G145" s="54">
        <v>0</v>
      </c>
      <c r="H145" s="54">
        <v>0</v>
      </c>
      <c r="I145" s="54"/>
      <c r="J145" s="54"/>
      <c r="K145" s="54"/>
      <c r="L145" s="54"/>
      <c r="M145" s="54"/>
      <c r="N145" s="54"/>
      <c r="O145" s="54"/>
      <c r="P145" s="54"/>
    </row>
    <row r="146" spans="1:16" ht="13" x14ac:dyDescent="0.3">
      <c r="A146" t="s">
        <v>272</v>
      </c>
      <c r="B146" s="54">
        <v>1</v>
      </c>
      <c r="C146" s="2">
        <v>0</v>
      </c>
      <c r="D146" s="54"/>
      <c r="E146" s="54">
        <v>1</v>
      </c>
      <c r="F146" s="54">
        <v>0</v>
      </c>
      <c r="G146" s="54">
        <v>0</v>
      </c>
      <c r="H146" s="54">
        <v>0</v>
      </c>
      <c r="I146" s="54"/>
      <c r="J146" s="54"/>
      <c r="K146" s="54"/>
      <c r="L146" s="54"/>
      <c r="M146" s="54"/>
      <c r="N146" s="54"/>
      <c r="O146" s="54"/>
      <c r="P146" s="54"/>
    </row>
    <row r="147" spans="1:16" ht="13" x14ac:dyDescent="0.3">
      <c r="A147" t="s">
        <v>320</v>
      </c>
      <c r="B147" s="54">
        <v>1</v>
      </c>
      <c r="C147" s="2">
        <v>0</v>
      </c>
      <c r="D147" s="54"/>
      <c r="E147" s="54">
        <v>0</v>
      </c>
      <c r="F147" s="54">
        <v>1</v>
      </c>
      <c r="G147" s="54">
        <v>0</v>
      </c>
      <c r="H147" s="54">
        <v>0</v>
      </c>
      <c r="I147" s="54"/>
      <c r="J147" s="54"/>
      <c r="K147" s="54"/>
      <c r="L147" s="54"/>
      <c r="M147" s="54"/>
      <c r="N147" s="54"/>
      <c r="O147" s="54"/>
      <c r="P147" s="54"/>
    </row>
    <row r="148" spans="1:16" ht="13" x14ac:dyDescent="0.3">
      <c r="A148" t="s">
        <v>299</v>
      </c>
      <c r="B148" s="54">
        <v>1</v>
      </c>
      <c r="C148" s="2">
        <v>0</v>
      </c>
      <c r="D148" s="54"/>
      <c r="E148" s="54">
        <v>0</v>
      </c>
      <c r="F148" s="54">
        <v>1</v>
      </c>
      <c r="G148" s="54">
        <v>0</v>
      </c>
      <c r="H148" s="54">
        <v>0</v>
      </c>
      <c r="I148" s="54"/>
      <c r="J148" s="54"/>
      <c r="K148" s="54"/>
      <c r="L148" s="54"/>
      <c r="M148" s="54"/>
      <c r="N148" s="54"/>
      <c r="O148" s="54"/>
      <c r="P148" s="54"/>
    </row>
    <row r="149" spans="1:16" ht="13" x14ac:dyDescent="0.3">
      <c r="A149" t="s">
        <v>245</v>
      </c>
      <c r="B149" s="54">
        <v>1</v>
      </c>
      <c r="C149" s="2">
        <v>0</v>
      </c>
      <c r="D149" s="54"/>
      <c r="E149" s="54">
        <v>0</v>
      </c>
      <c r="F149" s="54">
        <v>1</v>
      </c>
      <c r="G149" s="54">
        <v>0</v>
      </c>
      <c r="H149" s="54">
        <v>0</v>
      </c>
      <c r="I149" s="54"/>
      <c r="J149" s="54"/>
      <c r="K149" s="54"/>
      <c r="L149" s="54"/>
      <c r="M149" s="54"/>
      <c r="N149" s="54"/>
      <c r="O149" s="54"/>
      <c r="P149" s="54"/>
    </row>
    <row r="150" spans="1:16" ht="13" x14ac:dyDescent="0.3">
      <c r="A150" t="s">
        <v>236</v>
      </c>
      <c r="B150" s="54">
        <v>1</v>
      </c>
      <c r="C150" s="2">
        <v>0</v>
      </c>
      <c r="D150" s="54"/>
      <c r="E150" s="54">
        <v>0</v>
      </c>
      <c r="F150" s="54">
        <v>1</v>
      </c>
      <c r="G150" s="54">
        <v>0</v>
      </c>
      <c r="H150" s="54">
        <v>0</v>
      </c>
      <c r="I150" s="54"/>
      <c r="J150" s="54"/>
      <c r="K150" s="54"/>
      <c r="L150" s="54"/>
      <c r="M150" s="54"/>
      <c r="N150" s="54"/>
      <c r="O150" s="54"/>
      <c r="P150" s="54"/>
    </row>
    <row r="151" spans="1:16" ht="13" x14ac:dyDescent="0.3">
      <c r="A151" t="s">
        <v>332</v>
      </c>
      <c r="B151" s="54">
        <v>1</v>
      </c>
      <c r="C151" s="2">
        <v>0</v>
      </c>
      <c r="D151" s="54"/>
      <c r="E151" s="54">
        <v>0</v>
      </c>
      <c r="F151" s="54">
        <v>1</v>
      </c>
      <c r="G151" s="54">
        <v>0</v>
      </c>
      <c r="H151" s="54">
        <v>0</v>
      </c>
      <c r="I151" s="54"/>
      <c r="J151" s="54"/>
      <c r="K151" s="54"/>
      <c r="L151" s="54"/>
      <c r="M151" s="54"/>
      <c r="N151" s="54"/>
      <c r="O151" s="54"/>
      <c r="P151" s="54"/>
    </row>
    <row r="152" spans="1:16" ht="13" x14ac:dyDescent="0.3">
      <c r="A152" t="s">
        <v>313</v>
      </c>
      <c r="B152" s="54">
        <v>1</v>
      </c>
      <c r="C152" s="2">
        <v>0</v>
      </c>
      <c r="D152" s="54"/>
      <c r="E152" s="54">
        <v>0</v>
      </c>
      <c r="F152" s="54">
        <v>1</v>
      </c>
      <c r="G152" s="54">
        <v>0</v>
      </c>
      <c r="H152" s="54">
        <v>0</v>
      </c>
      <c r="I152" s="54"/>
      <c r="J152" s="54"/>
      <c r="K152" s="54"/>
      <c r="L152" s="54"/>
      <c r="M152" s="54"/>
      <c r="N152" s="54"/>
      <c r="O152" s="54"/>
      <c r="P152" s="54"/>
    </row>
    <row r="153" spans="1:16" ht="13" x14ac:dyDescent="0.3">
      <c r="A153" t="s">
        <v>254</v>
      </c>
      <c r="B153" s="54">
        <v>1</v>
      </c>
      <c r="C153" s="2">
        <v>0</v>
      </c>
      <c r="D153" s="54"/>
      <c r="E153" s="54">
        <v>0</v>
      </c>
      <c r="F153" s="54">
        <v>1</v>
      </c>
      <c r="G153" s="54">
        <v>1</v>
      </c>
      <c r="H153" s="54">
        <v>0</v>
      </c>
      <c r="I153" s="54"/>
      <c r="J153" s="54"/>
      <c r="K153" s="54"/>
      <c r="L153" s="54"/>
      <c r="M153" s="54"/>
      <c r="N153" s="54"/>
      <c r="O153" s="54"/>
      <c r="P153" s="54"/>
    </row>
    <row r="154" spans="1:16" ht="13" x14ac:dyDescent="0.3">
      <c r="A154" t="s">
        <v>32</v>
      </c>
      <c r="B154" s="54">
        <v>1</v>
      </c>
      <c r="C154" s="2">
        <v>0</v>
      </c>
      <c r="D154" s="54"/>
      <c r="E154" s="54">
        <v>0</v>
      </c>
      <c r="F154" s="54">
        <v>1</v>
      </c>
      <c r="G154" s="54">
        <v>0</v>
      </c>
      <c r="H154" s="54">
        <v>0</v>
      </c>
      <c r="I154" s="54"/>
      <c r="J154" s="54"/>
      <c r="K154" s="54"/>
      <c r="L154" s="54"/>
      <c r="M154" s="54"/>
      <c r="N154" s="54"/>
      <c r="O154" s="54"/>
      <c r="P154" s="54"/>
    </row>
    <row r="155" spans="1:16" ht="13" x14ac:dyDescent="0.3">
      <c r="A155" t="s">
        <v>32</v>
      </c>
      <c r="B155" s="54">
        <v>1</v>
      </c>
      <c r="C155" s="2">
        <v>0</v>
      </c>
      <c r="D155" s="54"/>
      <c r="E155" s="54">
        <v>0</v>
      </c>
      <c r="F155" s="54">
        <v>1</v>
      </c>
      <c r="G155" s="54">
        <v>0</v>
      </c>
      <c r="H155" s="54">
        <v>0</v>
      </c>
      <c r="I155" s="54"/>
      <c r="J155" s="54"/>
      <c r="K155" s="54"/>
      <c r="L155" s="54"/>
      <c r="M155" s="54"/>
      <c r="N155" s="54"/>
      <c r="O155" s="54"/>
      <c r="P155" s="54"/>
    </row>
    <row r="156" spans="1:16" ht="13" x14ac:dyDescent="0.3">
      <c r="A156" t="s">
        <v>32</v>
      </c>
      <c r="B156" s="54">
        <v>1</v>
      </c>
      <c r="C156" s="2">
        <v>0</v>
      </c>
      <c r="D156" s="54"/>
      <c r="E156" s="54">
        <v>0</v>
      </c>
      <c r="F156" s="54">
        <v>1</v>
      </c>
      <c r="G156" s="54">
        <v>0</v>
      </c>
      <c r="H156" s="54">
        <v>0</v>
      </c>
      <c r="I156" s="54"/>
      <c r="J156" s="54"/>
      <c r="K156" s="54"/>
      <c r="L156" s="54"/>
      <c r="M156" s="54"/>
      <c r="N156" s="54"/>
      <c r="O156" s="54"/>
      <c r="P156" s="54"/>
    </row>
    <row r="157" spans="1:16" ht="13" x14ac:dyDescent="0.3">
      <c r="A157" t="s">
        <v>235</v>
      </c>
      <c r="B157" s="54">
        <v>1</v>
      </c>
      <c r="C157" s="2">
        <v>0</v>
      </c>
      <c r="D157" s="54"/>
      <c r="E157" s="54">
        <v>0</v>
      </c>
      <c r="F157" s="54">
        <v>1</v>
      </c>
      <c r="G157" s="54">
        <v>0</v>
      </c>
      <c r="H157" s="54">
        <v>0</v>
      </c>
      <c r="I157" s="54"/>
      <c r="J157" s="54"/>
      <c r="K157" s="54"/>
      <c r="L157" s="54"/>
      <c r="M157" s="54"/>
      <c r="N157" s="54"/>
      <c r="O157" s="54"/>
      <c r="P157" s="54"/>
    </row>
    <row r="158" spans="1:16" ht="13" x14ac:dyDescent="0.3">
      <c r="A158" t="s">
        <v>32</v>
      </c>
      <c r="B158" s="54">
        <v>1</v>
      </c>
      <c r="C158" s="2">
        <v>0</v>
      </c>
      <c r="D158" s="54"/>
      <c r="E158" s="54">
        <v>0</v>
      </c>
      <c r="F158" s="54">
        <v>1</v>
      </c>
      <c r="G158" s="54">
        <v>0</v>
      </c>
      <c r="H158" s="54">
        <v>0</v>
      </c>
      <c r="I158" s="54"/>
      <c r="J158" s="54"/>
      <c r="K158" s="54"/>
      <c r="L158" s="54"/>
      <c r="M158" s="54"/>
      <c r="N158" s="54"/>
      <c r="O158" s="54"/>
      <c r="P158" s="54"/>
    </row>
    <row r="159" spans="1:16" ht="13" x14ac:dyDescent="0.3">
      <c r="A159" t="s">
        <v>32</v>
      </c>
      <c r="B159" s="54">
        <v>1</v>
      </c>
      <c r="C159" s="2">
        <v>0</v>
      </c>
      <c r="D159" s="54"/>
      <c r="E159" s="54">
        <v>0</v>
      </c>
      <c r="F159" s="54">
        <v>1</v>
      </c>
      <c r="G159" s="54">
        <v>0</v>
      </c>
      <c r="H159" s="54">
        <v>0</v>
      </c>
      <c r="I159" s="54"/>
      <c r="J159" s="54"/>
      <c r="K159" s="54"/>
      <c r="L159" s="54"/>
      <c r="M159" s="54"/>
      <c r="N159" s="54"/>
      <c r="O159" s="54"/>
      <c r="P159" s="54"/>
    </row>
    <row r="160" spans="1:16" ht="13" x14ac:dyDescent="0.3">
      <c r="A160" t="s">
        <v>32</v>
      </c>
      <c r="B160" s="54">
        <v>1</v>
      </c>
      <c r="C160" s="2">
        <v>0</v>
      </c>
      <c r="D160" s="54"/>
      <c r="E160" s="54">
        <v>0</v>
      </c>
      <c r="F160" s="54">
        <v>1</v>
      </c>
      <c r="G160" s="54">
        <v>0</v>
      </c>
      <c r="H160" s="54">
        <v>0</v>
      </c>
      <c r="I160" s="54"/>
      <c r="J160" s="54"/>
      <c r="K160" s="54"/>
      <c r="L160" s="54"/>
      <c r="M160" s="54"/>
      <c r="N160" s="54"/>
      <c r="O160" s="54"/>
      <c r="P160" s="54"/>
    </row>
    <row r="161" spans="1:16" ht="13" x14ac:dyDescent="0.3">
      <c r="A161" t="s">
        <v>235</v>
      </c>
      <c r="B161" s="54">
        <v>1</v>
      </c>
      <c r="C161" s="2">
        <v>0</v>
      </c>
      <c r="D161" s="54"/>
      <c r="E161" s="54">
        <v>0</v>
      </c>
      <c r="F161" s="54">
        <v>1</v>
      </c>
      <c r="G161" s="54">
        <v>0</v>
      </c>
      <c r="H161" s="54">
        <v>0</v>
      </c>
      <c r="I161" s="54"/>
      <c r="J161" s="54"/>
      <c r="K161" s="54"/>
      <c r="L161" s="54"/>
      <c r="M161" s="54"/>
      <c r="N161" s="54"/>
      <c r="O161" s="54"/>
      <c r="P161" s="54"/>
    </row>
    <row r="162" spans="1:16" ht="13" x14ac:dyDescent="0.3">
      <c r="A162" t="s">
        <v>32</v>
      </c>
      <c r="B162" s="54">
        <v>1</v>
      </c>
      <c r="C162" s="2">
        <v>0</v>
      </c>
      <c r="D162" s="54"/>
      <c r="E162" s="54">
        <v>0</v>
      </c>
      <c r="F162" s="54">
        <v>1</v>
      </c>
      <c r="G162" s="54">
        <v>0</v>
      </c>
      <c r="H162" s="54">
        <v>0</v>
      </c>
      <c r="I162" s="54"/>
      <c r="J162" s="54"/>
      <c r="K162" s="54"/>
      <c r="L162" s="54"/>
      <c r="M162" s="54"/>
      <c r="N162" s="54"/>
      <c r="O162" s="54"/>
      <c r="P162" s="54"/>
    </row>
    <row r="163" spans="1:16" ht="13" x14ac:dyDescent="0.3">
      <c r="A163" t="s">
        <v>32</v>
      </c>
      <c r="B163" s="54">
        <v>1</v>
      </c>
      <c r="C163" s="2">
        <v>0</v>
      </c>
      <c r="D163" s="54"/>
      <c r="E163" s="54">
        <v>0</v>
      </c>
      <c r="F163" s="54">
        <v>1</v>
      </c>
      <c r="G163" s="54">
        <v>0</v>
      </c>
      <c r="H163" s="54">
        <v>0</v>
      </c>
      <c r="I163" s="54"/>
      <c r="J163" s="54"/>
      <c r="K163" s="54"/>
      <c r="L163" s="54"/>
      <c r="M163" s="54"/>
      <c r="N163" s="54"/>
      <c r="O163" s="54"/>
      <c r="P163" s="54"/>
    </row>
    <row r="164" spans="1:16" ht="13" x14ac:dyDescent="0.3">
      <c r="A164" t="s">
        <v>32</v>
      </c>
      <c r="B164" s="54">
        <v>1</v>
      </c>
      <c r="C164" s="2">
        <v>0</v>
      </c>
      <c r="D164" s="54"/>
      <c r="E164" s="54">
        <v>0</v>
      </c>
      <c r="F164" s="54">
        <v>1</v>
      </c>
      <c r="G164" s="54">
        <v>0</v>
      </c>
      <c r="H164" s="54">
        <v>0</v>
      </c>
      <c r="I164" s="54"/>
      <c r="J164" s="54"/>
      <c r="K164" s="54"/>
      <c r="L164" s="54"/>
      <c r="M164" s="54"/>
      <c r="N164" s="54"/>
      <c r="O164" s="54"/>
      <c r="P164" s="54"/>
    </row>
    <row r="165" spans="1:16" ht="13" x14ac:dyDescent="0.3">
      <c r="A165" t="s">
        <v>32</v>
      </c>
      <c r="B165" s="54">
        <v>1</v>
      </c>
      <c r="C165" s="2">
        <v>0</v>
      </c>
      <c r="D165" s="54"/>
      <c r="E165" s="54">
        <v>0</v>
      </c>
      <c r="F165" s="54">
        <v>1</v>
      </c>
      <c r="G165" s="54">
        <v>0</v>
      </c>
      <c r="H165" s="54">
        <v>0</v>
      </c>
      <c r="I165" s="54"/>
      <c r="J165" s="54"/>
      <c r="K165" s="54"/>
      <c r="L165" s="54"/>
      <c r="M165" s="54"/>
      <c r="N165" s="54"/>
      <c r="O165" s="54"/>
      <c r="P165" s="54"/>
    </row>
    <row r="166" spans="1:16" ht="13" x14ac:dyDescent="0.3">
      <c r="A166" t="s">
        <v>32</v>
      </c>
      <c r="B166" s="54">
        <v>1</v>
      </c>
      <c r="C166" s="2">
        <v>0</v>
      </c>
      <c r="D166" s="54"/>
      <c r="E166" s="54">
        <v>0</v>
      </c>
      <c r="F166" s="54">
        <v>1</v>
      </c>
      <c r="G166" s="54">
        <v>0</v>
      </c>
      <c r="H166" s="54">
        <v>0</v>
      </c>
      <c r="I166" s="54"/>
      <c r="J166" s="54"/>
      <c r="K166" s="54"/>
      <c r="L166" s="54"/>
      <c r="M166" s="54"/>
      <c r="N166" s="54"/>
      <c r="O166" s="54"/>
      <c r="P166" s="54"/>
    </row>
    <row r="167" spans="1:16" ht="13" x14ac:dyDescent="0.3">
      <c r="A167" t="s">
        <v>32</v>
      </c>
      <c r="B167" s="54">
        <v>1</v>
      </c>
      <c r="C167" s="2">
        <v>0</v>
      </c>
      <c r="D167" s="54"/>
      <c r="E167" s="54">
        <v>0</v>
      </c>
      <c r="F167" s="54">
        <v>1</v>
      </c>
      <c r="G167" s="54">
        <v>0</v>
      </c>
      <c r="H167" s="54">
        <v>0</v>
      </c>
      <c r="I167" s="54"/>
      <c r="J167" s="54"/>
      <c r="K167" s="54"/>
      <c r="L167" s="54"/>
      <c r="M167" s="54"/>
      <c r="N167" s="54"/>
      <c r="O167" s="54"/>
      <c r="P167" s="54"/>
    </row>
    <row r="168" spans="1:16" ht="13" x14ac:dyDescent="0.3">
      <c r="A168" t="s">
        <v>32</v>
      </c>
      <c r="B168" s="54">
        <v>1</v>
      </c>
      <c r="C168" s="2">
        <v>0</v>
      </c>
      <c r="D168" s="54"/>
      <c r="E168" s="54">
        <v>0</v>
      </c>
      <c r="F168" s="54">
        <v>1</v>
      </c>
      <c r="G168" s="54">
        <v>0</v>
      </c>
      <c r="H168" s="54">
        <v>0</v>
      </c>
      <c r="I168" s="54"/>
      <c r="J168" s="54"/>
      <c r="K168" s="54"/>
      <c r="L168" s="54"/>
      <c r="M168" s="54"/>
      <c r="N168" s="54"/>
      <c r="O168" s="54"/>
      <c r="P168" s="54"/>
    </row>
    <row r="169" spans="1:16" ht="13" x14ac:dyDescent="0.3">
      <c r="A169" t="s">
        <v>32</v>
      </c>
      <c r="B169" s="54">
        <v>1</v>
      </c>
      <c r="C169" s="2">
        <v>0</v>
      </c>
      <c r="D169" s="54"/>
      <c r="E169" s="54">
        <v>0</v>
      </c>
      <c r="F169" s="54">
        <v>1</v>
      </c>
      <c r="G169" s="54">
        <v>0</v>
      </c>
      <c r="H169" s="54">
        <v>0</v>
      </c>
      <c r="I169" s="54"/>
      <c r="J169" s="54"/>
      <c r="K169" s="54"/>
      <c r="L169" s="54"/>
      <c r="M169" s="54"/>
      <c r="N169" s="54"/>
      <c r="O169" s="54"/>
      <c r="P169" s="54"/>
    </row>
    <row r="170" spans="1:16" ht="13" x14ac:dyDescent="0.3">
      <c r="A170" t="s">
        <v>32</v>
      </c>
      <c r="B170" s="54">
        <v>1</v>
      </c>
      <c r="C170" s="2">
        <v>0</v>
      </c>
      <c r="D170" s="54"/>
      <c r="E170" s="54">
        <v>0</v>
      </c>
      <c r="F170" s="54">
        <v>1</v>
      </c>
      <c r="G170" s="54">
        <v>0</v>
      </c>
      <c r="H170" s="54">
        <v>0</v>
      </c>
      <c r="I170" s="54"/>
      <c r="J170" s="54"/>
      <c r="K170" s="54"/>
      <c r="L170" s="54"/>
      <c r="M170" s="54"/>
      <c r="N170" s="54"/>
      <c r="O170" s="54"/>
      <c r="P170" s="54"/>
    </row>
    <row r="171" spans="1:16" ht="13" x14ac:dyDescent="0.3">
      <c r="A171" t="s">
        <v>235</v>
      </c>
      <c r="B171" s="54">
        <v>1</v>
      </c>
      <c r="C171" s="2">
        <v>0</v>
      </c>
      <c r="D171" s="54"/>
      <c r="E171" s="54">
        <v>0</v>
      </c>
      <c r="F171" s="54">
        <v>1</v>
      </c>
      <c r="G171" s="54">
        <v>0</v>
      </c>
      <c r="H171" s="54">
        <v>0</v>
      </c>
      <c r="I171" s="54"/>
      <c r="J171" s="54"/>
      <c r="K171" s="54"/>
      <c r="L171" s="54"/>
      <c r="M171" s="54"/>
      <c r="N171" s="54"/>
      <c r="O171" s="54"/>
      <c r="P171" s="54"/>
    </row>
    <row r="172" spans="1:16" ht="13" x14ac:dyDescent="0.3">
      <c r="A172" t="s">
        <v>32</v>
      </c>
      <c r="B172" s="54">
        <v>1</v>
      </c>
      <c r="C172" s="2">
        <v>0</v>
      </c>
      <c r="D172" s="54"/>
      <c r="E172" s="54">
        <v>0</v>
      </c>
      <c r="F172" s="54">
        <v>1</v>
      </c>
      <c r="G172" s="54">
        <v>0</v>
      </c>
      <c r="H172" s="54">
        <v>0</v>
      </c>
      <c r="I172" s="54"/>
      <c r="J172" s="54"/>
      <c r="K172" s="54"/>
      <c r="L172" s="54"/>
      <c r="M172" s="54"/>
      <c r="N172" s="54"/>
      <c r="O172" s="54"/>
      <c r="P172" s="54"/>
    </row>
    <row r="173" spans="1:16" ht="13" x14ac:dyDescent="0.3">
      <c r="A173" t="s">
        <v>235</v>
      </c>
      <c r="B173" s="54">
        <v>1</v>
      </c>
      <c r="C173" s="2">
        <v>0</v>
      </c>
      <c r="D173" s="54"/>
      <c r="E173" s="54">
        <v>0</v>
      </c>
      <c r="F173" s="54">
        <v>1</v>
      </c>
      <c r="G173" s="54">
        <v>0</v>
      </c>
      <c r="H173" s="54">
        <v>0</v>
      </c>
      <c r="I173" s="54"/>
      <c r="J173" s="54"/>
      <c r="K173" s="54"/>
      <c r="L173" s="54"/>
      <c r="M173" s="54"/>
      <c r="N173" s="54"/>
      <c r="O173" s="54"/>
      <c r="P173" s="54"/>
    </row>
    <row r="174" spans="1:16" ht="13" x14ac:dyDescent="0.3">
      <c r="A174" t="s">
        <v>32</v>
      </c>
      <c r="B174" s="54">
        <v>1</v>
      </c>
      <c r="C174" s="2">
        <v>0</v>
      </c>
      <c r="D174" s="54"/>
      <c r="E174" s="54">
        <v>0</v>
      </c>
      <c r="F174" s="54">
        <v>1</v>
      </c>
      <c r="G174" s="54">
        <v>0</v>
      </c>
      <c r="H174" s="54">
        <v>0</v>
      </c>
      <c r="I174" s="54"/>
      <c r="J174" s="54"/>
      <c r="K174" s="54"/>
      <c r="L174" s="54"/>
      <c r="M174" s="54"/>
      <c r="N174" s="54"/>
      <c r="O174" s="54"/>
      <c r="P174" s="54"/>
    </row>
    <row r="175" spans="1:16" ht="13" x14ac:dyDescent="0.3">
      <c r="A175" t="s">
        <v>32</v>
      </c>
      <c r="B175" s="54">
        <v>1</v>
      </c>
      <c r="C175" s="2">
        <v>0</v>
      </c>
      <c r="D175" s="54"/>
      <c r="E175" s="54">
        <v>0</v>
      </c>
      <c r="F175" s="54">
        <v>1</v>
      </c>
      <c r="G175" s="54">
        <v>0</v>
      </c>
      <c r="H175" s="54">
        <v>0</v>
      </c>
      <c r="I175" s="54"/>
      <c r="J175" s="54"/>
      <c r="K175" s="54"/>
      <c r="L175" s="54"/>
      <c r="M175" s="54"/>
      <c r="N175" s="54"/>
      <c r="O175" s="54"/>
      <c r="P175" s="54"/>
    </row>
    <row r="176" spans="1:16" ht="13" x14ac:dyDescent="0.3">
      <c r="A176" t="s">
        <v>32</v>
      </c>
      <c r="B176" s="54">
        <v>1</v>
      </c>
      <c r="C176" s="2">
        <v>0</v>
      </c>
      <c r="D176" s="54"/>
      <c r="E176" s="54">
        <v>0</v>
      </c>
      <c r="F176" s="54">
        <v>1</v>
      </c>
      <c r="G176" s="54">
        <v>0</v>
      </c>
      <c r="H176" s="54">
        <v>0</v>
      </c>
      <c r="I176" s="54"/>
      <c r="J176" s="54"/>
      <c r="K176" s="54"/>
      <c r="L176" s="54"/>
      <c r="M176" s="54"/>
      <c r="N176" s="54"/>
      <c r="O176" s="54"/>
      <c r="P176" s="54"/>
    </row>
    <row r="177" spans="1:16" ht="13" x14ac:dyDescent="0.3">
      <c r="A177" t="s">
        <v>32</v>
      </c>
      <c r="B177" s="54">
        <v>1</v>
      </c>
      <c r="C177" s="2">
        <v>0</v>
      </c>
      <c r="D177" s="54"/>
      <c r="E177" s="54">
        <v>0</v>
      </c>
      <c r="F177" s="54">
        <v>1</v>
      </c>
      <c r="G177" s="54">
        <v>0</v>
      </c>
      <c r="H177" s="54">
        <v>0</v>
      </c>
      <c r="I177" s="54"/>
      <c r="J177" s="54"/>
      <c r="K177" s="54"/>
      <c r="L177" s="54"/>
      <c r="M177" s="54"/>
      <c r="N177" s="54"/>
      <c r="O177" s="54"/>
      <c r="P177" s="54"/>
    </row>
    <row r="178" spans="1:16" ht="13" x14ac:dyDescent="0.3">
      <c r="A178" t="s">
        <v>235</v>
      </c>
      <c r="B178" s="54">
        <v>1</v>
      </c>
      <c r="C178" s="2">
        <v>0</v>
      </c>
      <c r="D178" s="54"/>
      <c r="E178" s="54">
        <v>0</v>
      </c>
      <c r="F178" s="54">
        <v>1</v>
      </c>
      <c r="G178" s="54">
        <v>0</v>
      </c>
      <c r="H178" s="54">
        <v>0</v>
      </c>
      <c r="I178" s="54"/>
      <c r="J178" s="54"/>
      <c r="K178" s="54"/>
      <c r="L178" s="54"/>
      <c r="M178" s="54"/>
      <c r="N178" s="54"/>
      <c r="O178" s="54"/>
      <c r="P178" s="54"/>
    </row>
    <row r="179" spans="1:16" ht="13" x14ac:dyDescent="0.3">
      <c r="A179" t="s">
        <v>32</v>
      </c>
      <c r="B179" s="54">
        <v>1</v>
      </c>
      <c r="C179" s="2">
        <v>0</v>
      </c>
      <c r="D179" s="54"/>
      <c r="E179" s="54">
        <v>0</v>
      </c>
      <c r="F179" s="54">
        <v>1</v>
      </c>
      <c r="G179" s="54">
        <v>0</v>
      </c>
      <c r="H179" s="54">
        <v>0</v>
      </c>
      <c r="I179" s="54"/>
      <c r="J179" s="54"/>
      <c r="K179" s="54"/>
      <c r="L179" s="54"/>
      <c r="M179" s="54"/>
      <c r="N179" s="54"/>
      <c r="O179" s="54"/>
      <c r="P179" s="54"/>
    </row>
    <row r="180" spans="1:16" ht="13" x14ac:dyDescent="0.3">
      <c r="A180" t="s">
        <v>32</v>
      </c>
      <c r="B180" s="54">
        <v>1</v>
      </c>
      <c r="C180" s="2">
        <v>0</v>
      </c>
      <c r="D180" s="54"/>
      <c r="E180" s="54">
        <v>0</v>
      </c>
      <c r="F180" s="54">
        <v>1</v>
      </c>
      <c r="G180" s="54">
        <v>0</v>
      </c>
      <c r="H180" s="54">
        <v>0</v>
      </c>
      <c r="I180" s="54"/>
      <c r="J180" s="54"/>
      <c r="K180" s="54"/>
      <c r="L180" s="54"/>
      <c r="M180" s="54"/>
      <c r="N180" s="54"/>
      <c r="O180" s="54"/>
      <c r="P180" s="54"/>
    </row>
    <row r="181" spans="1:16" ht="13" x14ac:dyDescent="0.3">
      <c r="A181" t="s">
        <v>32</v>
      </c>
      <c r="B181" s="54">
        <v>1</v>
      </c>
      <c r="C181" s="2">
        <v>0</v>
      </c>
      <c r="D181" s="54"/>
      <c r="E181" s="54">
        <v>0</v>
      </c>
      <c r="F181" s="54">
        <v>1</v>
      </c>
      <c r="G181" s="54">
        <v>0</v>
      </c>
      <c r="H181" s="54">
        <v>0</v>
      </c>
      <c r="I181" s="54"/>
      <c r="J181" s="54"/>
      <c r="K181" s="54"/>
      <c r="L181" s="54"/>
      <c r="M181" s="54"/>
      <c r="N181" s="54"/>
      <c r="O181" s="54"/>
      <c r="P181" s="54"/>
    </row>
    <row r="182" spans="1:16" ht="13" x14ac:dyDescent="0.3">
      <c r="A182" t="s">
        <v>32</v>
      </c>
      <c r="B182" s="54">
        <v>1</v>
      </c>
      <c r="C182" s="2">
        <v>0</v>
      </c>
      <c r="D182" s="54"/>
      <c r="E182" s="54">
        <v>0</v>
      </c>
      <c r="F182" s="54">
        <v>1</v>
      </c>
      <c r="G182" s="54">
        <v>0</v>
      </c>
      <c r="H182" s="54">
        <v>0</v>
      </c>
      <c r="I182" s="54"/>
      <c r="J182" s="54"/>
      <c r="K182" s="54"/>
      <c r="L182" s="54"/>
      <c r="M182" s="54"/>
      <c r="N182" s="54"/>
      <c r="O182" s="54"/>
      <c r="P182" s="54"/>
    </row>
    <row r="183" spans="1:16" ht="13" x14ac:dyDescent="0.3">
      <c r="A183" t="s">
        <v>235</v>
      </c>
      <c r="B183" s="54">
        <v>1</v>
      </c>
      <c r="C183" s="2">
        <v>0</v>
      </c>
      <c r="D183" s="54"/>
      <c r="E183" s="54">
        <v>0</v>
      </c>
      <c r="F183" s="54">
        <v>1</v>
      </c>
      <c r="G183" s="54">
        <v>0</v>
      </c>
      <c r="H183" s="54">
        <v>0</v>
      </c>
      <c r="I183" s="54"/>
      <c r="J183" s="54"/>
      <c r="K183" s="54"/>
      <c r="L183" s="54"/>
      <c r="M183" s="54"/>
      <c r="N183" s="54"/>
      <c r="O183" s="54"/>
      <c r="P183" s="54"/>
    </row>
    <row r="184" spans="1:16" ht="13" x14ac:dyDescent="0.3">
      <c r="A184" t="s">
        <v>32</v>
      </c>
      <c r="B184" s="54">
        <v>1</v>
      </c>
      <c r="C184" s="2">
        <v>0</v>
      </c>
      <c r="D184" s="54"/>
      <c r="E184" s="54">
        <v>0</v>
      </c>
      <c r="F184" s="54">
        <v>1</v>
      </c>
      <c r="G184" s="54">
        <v>0</v>
      </c>
      <c r="H184" s="54">
        <v>0</v>
      </c>
      <c r="I184" s="54"/>
      <c r="J184" s="54"/>
      <c r="K184" s="54"/>
      <c r="L184" s="54"/>
      <c r="M184" s="54"/>
      <c r="N184" s="54"/>
      <c r="O184" s="54"/>
      <c r="P184" s="54"/>
    </row>
    <row r="185" spans="1:16" ht="13" x14ac:dyDescent="0.3">
      <c r="A185" t="s">
        <v>32</v>
      </c>
      <c r="B185" s="54">
        <v>1</v>
      </c>
      <c r="C185" s="2">
        <v>0</v>
      </c>
      <c r="D185" s="54"/>
      <c r="E185" s="54">
        <v>0</v>
      </c>
      <c r="F185" s="54">
        <v>1</v>
      </c>
      <c r="G185" s="54">
        <v>0</v>
      </c>
      <c r="H185" s="54">
        <v>0</v>
      </c>
      <c r="I185" s="54"/>
      <c r="J185" s="54"/>
      <c r="K185" s="54"/>
      <c r="L185" s="54"/>
      <c r="M185" s="54"/>
      <c r="N185" s="54"/>
      <c r="O185" s="54"/>
      <c r="P185" s="54"/>
    </row>
    <row r="186" spans="1:16" ht="13" x14ac:dyDescent="0.3">
      <c r="A186" t="s">
        <v>32</v>
      </c>
      <c r="B186" s="54">
        <v>1</v>
      </c>
      <c r="C186" s="2">
        <v>0</v>
      </c>
      <c r="D186" s="54"/>
      <c r="E186" s="54">
        <v>0</v>
      </c>
      <c r="F186" s="54">
        <v>1</v>
      </c>
      <c r="G186" s="54">
        <v>0</v>
      </c>
      <c r="H186" s="54">
        <v>0</v>
      </c>
      <c r="I186" s="54"/>
      <c r="J186" s="54"/>
      <c r="K186" s="54"/>
      <c r="L186" s="54"/>
      <c r="M186" s="54"/>
      <c r="N186" s="54"/>
      <c r="O186" s="54"/>
      <c r="P186" s="54"/>
    </row>
    <row r="187" spans="1:16" ht="13" x14ac:dyDescent="0.3">
      <c r="A187" t="s">
        <v>235</v>
      </c>
      <c r="B187" s="54">
        <v>1</v>
      </c>
      <c r="C187" s="2">
        <v>0</v>
      </c>
      <c r="D187" s="54"/>
      <c r="E187" s="54">
        <v>0</v>
      </c>
      <c r="F187" s="54">
        <v>1</v>
      </c>
      <c r="G187" s="54">
        <v>0</v>
      </c>
      <c r="H187" s="54">
        <v>0</v>
      </c>
      <c r="I187" s="54"/>
      <c r="J187" s="54"/>
      <c r="K187" s="54"/>
      <c r="L187" s="54"/>
      <c r="M187" s="54"/>
      <c r="N187" s="54"/>
      <c r="O187" s="54"/>
      <c r="P187" s="54"/>
    </row>
    <row r="188" spans="1:16" ht="13" x14ac:dyDescent="0.3">
      <c r="A188" t="s">
        <v>32</v>
      </c>
      <c r="B188" s="54">
        <v>1</v>
      </c>
      <c r="C188" s="2">
        <v>0</v>
      </c>
      <c r="D188" s="54"/>
      <c r="E188" s="54">
        <v>0</v>
      </c>
      <c r="F188" s="54">
        <v>1</v>
      </c>
      <c r="G188" s="54">
        <v>0</v>
      </c>
      <c r="H188" s="54">
        <v>0</v>
      </c>
      <c r="I188" s="54"/>
      <c r="J188" s="54"/>
      <c r="K188" s="54"/>
      <c r="L188" s="54"/>
      <c r="M188" s="54"/>
      <c r="N188" s="54"/>
      <c r="O188" s="54"/>
      <c r="P188" s="54"/>
    </row>
    <row r="189" spans="1:16" ht="13" x14ac:dyDescent="0.3">
      <c r="A189" t="s">
        <v>32</v>
      </c>
      <c r="B189" s="54">
        <v>1</v>
      </c>
      <c r="C189" s="2">
        <v>0</v>
      </c>
      <c r="D189" s="54"/>
      <c r="E189" s="54">
        <v>0</v>
      </c>
      <c r="F189" s="54">
        <v>1</v>
      </c>
      <c r="G189" s="54">
        <v>0</v>
      </c>
      <c r="H189" s="54">
        <v>0</v>
      </c>
      <c r="I189" s="54"/>
      <c r="J189" s="54"/>
      <c r="K189" s="54"/>
      <c r="L189" s="54"/>
      <c r="M189" s="54"/>
      <c r="N189" s="54"/>
      <c r="O189" s="54"/>
      <c r="P189" s="54"/>
    </row>
    <row r="190" spans="1:16" ht="13" x14ac:dyDescent="0.3">
      <c r="A190" t="s">
        <v>32</v>
      </c>
      <c r="B190" s="54">
        <v>1</v>
      </c>
      <c r="C190" s="2">
        <v>0</v>
      </c>
      <c r="D190" s="54"/>
      <c r="E190" s="54">
        <v>0</v>
      </c>
      <c r="F190" s="54">
        <v>1</v>
      </c>
      <c r="G190" s="54">
        <v>0</v>
      </c>
      <c r="H190" s="54">
        <v>0</v>
      </c>
      <c r="I190" s="54"/>
      <c r="J190" s="54"/>
      <c r="K190" s="54"/>
      <c r="L190" s="54"/>
      <c r="M190" s="54"/>
      <c r="N190" s="54"/>
      <c r="O190" s="54"/>
      <c r="P190" s="54"/>
    </row>
    <row r="191" spans="1:16" ht="13" x14ac:dyDescent="0.3">
      <c r="A191" t="s">
        <v>32</v>
      </c>
      <c r="B191" s="54">
        <v>1</v>
      </c>
      <c r="C191" s="2">
        <v>0</v>
      </c>
      <c r="D191" s="54"/>
      <c r="E191" s="54">
        <v>0</v>
      </c>
      <c r="F191" s="54">
        <v>1</v>
      </c>
      <c r="G191" s="54">
        <v>0</v>
      </c>
      <c r="H191" s="54">
        <v>0</v>
      </c>
      <c r="I191" s="54"/>
      <c r="J191" s="54"/>
      <c r="K191" s="54"/>
      <c r="L191" s="54"/>
      <c r="M191" s="54"/>
      <c r="N191" s="54"/>
      <c r="O191" s="54"/>
      <c r="P191" s="54"/>
    </row>
    <row r="192" spans="1:16" ht="13" x14ac:dyDescent="0.3">
      <c r="A192" t="s">
        <v>235</v>
      </c>
      <c r="B192" s="54">
        <v>1</v>
      </c>
      <c r="C192" s="2">
        <v>0</v>
      </c>
      <c r="D192" s="54"/>
      <c r="E192" s="54">
        <v>0</v>
      </c>
      <c r="F192" s="54">
        <v>1</v>
      </c>
      <c r="G192" s="54">
        <v>0</v>
      </c>
      <c r="H192" s="54">
        <v>0</v>
      </c>
      <c r="I192" s="54"/>
      <c r="J192" s="54"/>
      <c r="K192" s="54"/>
      <c r="L192" s="54"/>
      <c r="M192" s="54"/>
      <c r="N192" s="54"/>
      <c r="O192" s="54"/>
      <c r="P192" s="54"/>
    </row>
    <row r="193" spans="1:16" ht="13" x14ac:dyDescent="0.3">
      <c r="A193" t="s">
        <v>32</v>
      </c>
      <c r="B193" s="54">
        <v>1</v>
      </c>
      <c r="C193" s="2">
        <v>0</v>
      </c>
      <c r="D193" s="54"/>
      <c r="E193" s="54">
        <v>0</v>
      </c>
      <c r="F193" s="54">
        <v>1</v>
      </c>
      <c r="G193" s="54">
        <v>0</v>
      </c>
      <c r="H193" s="54">
        <v>0</v>
      </c>
      <c r="I193" s="54"/>
      <c r="J193" s="54"/>
      <c r="K193" s="54"/>
      <c r="L193" s="54"/>
      <c r="M193" s="54"/>
      <c r="N193" s="54"/>
      <c r="O193" s="54"/>
      <c r="P193" s="54"/>
    </row>
    <row r="194" spans="1:16" ht="13" x14ac:dyDescent="0.3">
      <c r="A194" t="s">
        <v>32</v>
      </c>
      <c r="B194" s="54">
        <v>1</v>
      </c>
      <c r="C194" s="2">
        <v>0</v>
      </c>
      <c r="D194" s="54"/>
      <c r="E194" s="54">
        <v>0</v>
      </c>
      <c r="F194" s="54">
        <v>1</v>
      </c>
      <c r="G194" s="54">
        <v>0</v>
      </c>
      <c r="H194" s="54">
        <v>0</v>
      </c>
      <c r="I194" s="54"/>
      <c r="J194" s="54"/>
      <c r="K194" s="54"/>
      <c r="L194" s="54"/>
      <c r="M194" s="54"/>
      <c r="N194" s="54"/>
      <c r="O194" s="54"/>
      <c r="P194" s="54"/>
    </row>
    <row r="195" spans="1:16" ht="13" x14ac:dyDescent="0.3">
      <c r="A195" t="s">
        <v>32</v>
      </c>
      <c r="B195" s="54">
        <v>1</v>
      </c>
      <c r="C195" s="2">
        <v>0</v>
      </c>
      <c r="D195" s="54"/>
      <c r="E195" s="54">
        <v>0</v>
      </c>
      <c r="F195" s="54">
        <v>1</v>
      </c>
      <c r="G195" s="54">
        <v>0</v>
      </c>
      <c r="H195" s="54">
        <v>0</v>
      </c>
      <c r="I195" s="54"/>
      <c r="J195" s="54"/>
      <c r="K195" s="54"/>
      <c r="L195" s="54"/>
      <c r="M195" s="54"/>
      <c r="N195" s="54"/>
      <c r="O195" s="54"/>
      <c r="P195" s="54"/>
    </row>
    <row r="196" spans="1:16" ht="13" x14ac:dyDescent="0.3">
      <c r="A196" t="s">
        <v>235</v>
      </c>
      <c r="B196" s="54">
        <v>1</v>
      </c>
      <c r="C196" s="2">
        <v>0</v>
      </c>
      <c r="D196" s="54"/>
      <c r="E196" s="54">
        <v>0</v>
      </c>
      <c r="F196" s="54">
        <v>1</v>
      </c>
      <c r="G196" s="54">
        <v>0</v>
      </c>
      <c r="H196" s="54">
        <v>0</v>
      </c>
      <c r="I196" s="54"/>
      <c r="J196" s="54"/>
      <c r="K196" s="54"/>
      <c r="L196" s="54"/>
      <c r="M196" s="54"/>
      <c r="N196" s="54"/>
      <c r="O196" s="54"/>
      <c r="P196" s="54"/>
    </row>
    <row r="197" spans="1:16" ht="13" x14ac:dyDescent="0.3">
      <c r="A197" t="s">
        <v>235</v>
      </c>
      <c r="B197" s="54">
        <v>1</v>
      </c>
      <c r="C197" s="2">
        <v>0</v>
      </c>
      <c r="D197" s="54"/>
      <c r="E197" s="54">
        <v>0</v>
      </c>
      <c r="F197" s="54">
        <v>1</v>
      </c>
      <c r="G197" s="54">
        <v>0</v>
      </c>
      <c r="H197" s="54">
        <v>0</v>
      </c>
      <c r="I197" s="54"/>
      <c r="J197" s="54"/>
      <c r="K197" s="54"/>
      <c r="L197" s="54"/>
      <c r="M197" s="54"/>
      <c r="N197" s="54"/>
      <c r="O197" s="54"/>
      <c r="P197" s="54"/>
    </row>
    <row r="198" spans="1:16" ht="13" x14ac:dyDescent="0.3">
      <c r="A198" t="s">
        <v>235</v>
      </c>
      <c r="B198" s="54">
        <v>1</v>
      </c>
      <c r="C198" s="2">
        <v>0</v>
      </c>
      <c r="D198" s="54"/>
      <c r="E198" s="54">
        <v>0</v>
      </c>
      <c r="F198" s="54">
        <v>1</v>
      </c>
      <c r="G198" s="54">
        <v>0</v>
      </c>
      <c r="H198" s="54">
        <v>0</v>
      </c>
      <c r="I198" s="54"/>
      <c r="J198" s="54"/>
      <c r="K198" s="54"/>
      <c r="L198" s="54"/>
      <c r="M198" s="54"/>
      <c r="N198" s="54"/>
      <c r="O198" s="54"/>
      <c r="P198" s="54"/>
    </row>
    <row r="199" spans="1:16" ht="13" x14ac:dyDescent="0.3">
      <c r="A199" t="s">
        <v>32</v>
      </c>
      <c r="B199" s="54">
        <v>1</v>
      </c>
      <c r="C199" s="2">
        <v>0</v>
      </c>
      <c r="D199" s="54"/>
      <c r="E199" s="54">
        <v>0</v>
      </c>
      <c r="F199" s="54">
        <v>1</v>
      </c>
      <c r="G199" s="54">
        <v>0</v>
      </c>
      <c r="H199" s="54">
        <v>0</v>
      </c>
      <c r="I199" s="54"/>
      <c r="J199" s="54"/>
      <c r="K199" s="54"/>
      <c r="L199" s="54"/>
      <c r="M199" s="54"/>
      <c r="N199" s="54"/>
      <c r="O199" s="54"/>
      <c r="P199" s="54"/>
    </row>
    <row r="200" spans="1:16" ht="13" x14ac:dyDescent="0.3">
      <c r="A200" t="s">
        <v>235</v>
      </c>
      <c r="B200" s="54">
        <v>1</v>
      </c>
      <c r="C200" s="2">
        <v>0</v>
      </c>
      <c r="D200" s="54"/>
      <c r="E200" s="54">
        <v>0</v>
      </c>
      <c r="F200" s="54">
        <v>1</v>
      </c>
      <c r="G200" s="54">
        <v>0</v>
      </c>
      <c r="H200" s="54">
        <v>0</v>
      </c>
      <c r="I200" s="54"/>
      <c r="J200" s="54"/>
      <c r="K200" s="54"/>
      <c r="L200" s="54"/>
      <c r="M200" s="54"/>
      <c r="N200" s="54"/>
      <c r="O200" s="54"/>
      <c r="P200" s="54"/>
    </row>
    <row r="201" spans="1:16" ht="13" x14ac:dyDescent="0.3">
      <c r="A201" t="s">
        <v>32</v>
      </c>
      <c r="B201" s="54">
        <v>1</v>
      </c>
      <c r="C201" s="2">
        <v>0</v>
      </c>
      <c r="D201" s="54"/>
      <c r="E201" s="54">
        <v>0</v>
      </c>
      <c r="F201" s="54">
        <v>1</v>
      </c>
      <c r="G201" s="54">
        <v>0</v>
      </c>
      <c r="H201" s="54">
        <v>0</v>
      </c>
      <c r="I201" s="54"/>
      <c r="J201" s="54"/>
      <c r="K201" s="54"/>
      <c r="L201" s="54"/>
      <c r="M201" s="54"/>
      <c r="N201" s="54"/>
      <c r="O201" s="54"/>
      <c r="P201" s="54"/>
    </row>
    <row r="202" spans="1:16" ht="13" x14ac:dyDescent="0.3">
      <c r="A202" t="s">
        <v>235</v>
      </c>
      <c r="B202" s="54">
        <v>1</v>
      </c>
      <c r="C202" s="2">
        <v>0</v>
      </c>
      <c r="D202" s="54"/>
      <c r="E202" s="54">
        <v>0</v>
      </c>
      <c r="F202" s="54">
        <v>1</v>
      </c>
      <c r="G202" s="54">
        <v>0</v>
      </c>
      <c r="H202" s="54">
        <v>0</v>
      </c>
      <c r="I202" s="54"/>
      <c r="J202" s="54"/>
      <c r="K202" s="54"/>
      <c r="L202" s="54"/>
      <c r="M202" s="54"/>
      <c r="N202" s="54"/>
      <c r="O202" s="54"/>
      <c r="P202" s="54"/>
    </row>
    <row r="203" spans="1:16" ht="13" x14ac:dyDescent="0.3">
      <c r="A203" t="s">
        <v>32</v>
      </c>
      <c r="B203" s="54">
        <v>1</v>
      </c>
      <c r="C203" s="2">
        <v>0</v>
      </c>
      <c r="D203" s="54"/>
      <c r="E203" s="54">
        <v>0</v>
      </c>
      <c r="F203" s="54">
        <v>1</v>
      </c>
      <c r="G203" s="54">
        <v>0</v>
      </c>
      <c r="H203" s="54">
        <v>0</v>
      </c>
      <c r="I203" s="54"/>
      <c r="J203" s="54"/>
      <c r="K203" s="54"/>
      <c r="L203" s="54"/>
      <c r="M203" s="54"/>
      <c r="N203" s="54"/>
      <c r="O203" s="54"/>
      <c r="P203" s="54"/>
    </row>
    <row r="204" spans="1:16" ht="13" x14ac:dyDescent="0.3">
      <c r="A204" t="s">
        <v>32</v>
      </c>
      <c r="B204" s="54">
        <v>1</v>
      </c>
      <c r="C204" s="2">
        <v>0</v>
      </c>
      <c r="D204" s="54"/>
      <c r="E204" s="54">
        <v>0</v>
      </c>
      <c r="F204" s="54">
        <v>1</v>
      </c>
      <c r="G204" s="54">
        <v>0</v>
      </c>
      <c r="H204" s="54">
        <v>0</v>
      </c>
      <c r="I204" s="54"/>
      <c r="J204" s="54"/>
      <c r="K204" s="54"/>
      <c r="L204" s="54"/>
      <c r="M204" s="54"/>
      <c r="N204" s="54"/>
      <c r="O204" s="54"/>
      <c r="P204" s="54"/>
    </row>
    <row r="205" spans="1:16" ht="13" x14ac:dyDescent="0.3">
      <c r="A205" t="s">
        <v>32</v>
      </c>
      <c r="B205" s="54">
        <v>1</v>
      </c>
      <c r="C205" s="2">
        <v>0</v>
      </c>
      <c r="D205" s="54"/>
      <c r="E205" s="54">
        <v>0</v>
      </c>
      <c r="F205" s="54">
        <v>1</v>
      </c>
      <c r="G205" s="54">
        <v>0</v>
      </c>
      <c r="H205" s="54">
        <v>0</v>
      </c>
      <c r="I205" s="54"/>
      <c r="J205" s="54"/>
      <c r="K205" s="54"/>
      <c r="L205" s="54"/>
      <c r="M205" s="54"/>
      <c r="N205" s="54"/>
      <c r="O205" s="54"/>
      <c r="P205" s="54"/>
    </row>
    <row r="206" spans="1:16" ht="13" x14ac:dyDescent="0.3">
      <c r="A206" t="s">
        <v>235</v>
      </c>
      <c r="B206" s="54">
        <v>1</v>
      </c>
      <c r="C206" s="2">
        <v>0</v>
      </c>
      <c r="D206" s="54"/>
      <c r="E206" s="54">
        <v>0</v>
      </c>
      <c r="F206" s="54">
        <v>1</v>
      </c>
      <c r="G206" s="54">
        <v>0</v>
      </c>
      <c r="H206" s="54">
        <v>0</v>
      </c>
      <c r="I206" s="54"/>
      <c r="J206" s="54"/>
      <c r="K206" s="54"/>
      <c r="L206" s="54"/>
      <c r="M206" s="54"/>
      <c r="N206" s="54"/>
      <c r="O206" s="54"/>
      <c r="P206" s="54"/>
    </row>
    <row r="207" spans="1:16" ht="13" x14ac:dyDescent="0.3">
      <c r="A207" t="s">
        <v>235</v>
      </c>
      <c r="B207" s="54">
        <v>1</v>
      </c>
      <c r="C207" s="2">
        <v>0</v>
      </c>
      <c r="D207" s="54"/>
      <c r="E207" s="54">
        <v>0</v>
      </c>
      <c r="F207" s="54">
        <v>1</v>
      </c>
      <c r="G207" s="54">
        <v>0</v>
      </c>
      <c r="H207" s="54">
        <v>0</v>
      </c>
      <c r="I207" s="54"/>
      <c r="J207" s="54"/>
      <c r="K207" s="54"/>
      <c r="L207" s="54"/>
      <c r="M207" s="54"/>
      <c r="N207" s="54"/>
      <c r="O207" s="54"/>
      <c r="P207" s="54"/>
    </row>
    <row r="208" spans="1:16" ht="13" x14ac:dyDescent="0.3">
      <c r="A208" t="s">
        <v>32</v>
      </c>
      <c r="B208" s="54">
        <v>1</v>
      </c>
      <c r="C208" s="2">
        <v>0</v>
      </c>
      <c r="D208" s="54"/>
      <c r="E208" s="54">
        <v>0</v>
      </c>
      <c r="F208" s="54">
        <v>1</v>
      </c>
      <c r="G208" s="54">
        <v>0</v>
      </c>
      <c r="H208" s="54">
        <v>0</v>
      </c>
      <c r="I208" s="54"/>
      <c r="J208" s="54"/>
      <c r="K208" s="54"/>
      <c r="L208" s="54"/>
      <c r="M208" s="54"/>
      <c r="N208" s="54"/>
      <c r="O208" s="54"/>
      <c r="P208" s="54"/>
    </row>
    <row r="209" spans="1:16" ht="13" x14ac:dyDescent="0.3">
      <c r="A209" t="s">
        <v>32</v>
      </c>
      <c r="B209" s="54">
        <v>1</v>
      </c>
      <c r="C209" s="2">
        <v>0</v>
      </c>
      <c r="D209" s="54"/>
      <c r="E209" s="54">
        <v>0</v>
      </c>
      <c r="F209" s="54">
        <v>1</v>
      </c>
      <c r="G209" s="54">
        <v>0</v>
      </c>
      <c r="H209" s="54">
        <v>0</v>
      </c>
      <c r="I209" s="54"/>
      <c r="J209" s="54"/>
      <c r="K209" s="54"/>
      <c r="L209" s="54"/>
      <c r="M209" s="54"/>
      <c r="N209" s="54"/>
      <c r="O209" s="54"/>
      <c r="P209" s="54"/>
    </row>
    <row r="210" spans="1:16" ht="13" x14ac:dyDescent="0.3">
      <c r="A210" t="s">
        <v>235</v>
      </c>
      <c r="B210" s="54">
        <v>1</v>
      </c>
      <c r="C210" s="2">
        <v>0</v>
      </c>
      <c r="D210" s="54"/>
      <c r="E210" s="54">
        <v>0</v>
      </c>
      <c r="F210" s="54">
        <v>1</v>
      </c>
      <c r="G210" s="54">
        <v>0</v>
      </c>
      <c r="H210" s="54">
        <v>0</v>
      </c>
      <c r="I210" s="54"/>
      <c r="J210" s="54"/>
      <c r="K210" s="54"/>
      <c r="L210" s="54"/>
      <c r="M210" s="54"/>
      <c r="N210" s="54"/>
      <c r="O210" s="54"/>
      <c r="P210" s="54"/>
    </row>
    <row r="211" spans="1:16" ht="13" x14ac:dyDescent="0.3">
      <c r="A211" t="s">
        <v>235</v>
      </c>
      <c r="B211" s="54">
        <v>1</v>
      </c>
      <c r="C211" s="2">
        <v>0</v>
      </c>
      <c r="D211" s="54"/>
      <c r="E211" s="54">
        <v>0</v>
      </c>
      <c r="F211" s="54">
        <v>1</v>
      </c>
      <c r="G211" s="54">
        <v>0</v>
      </c>
      <c r="H211" s="54">
        <v>0</v>
      </c>
      <c r="I211" s="54"/>
      <c r="J211" s="54"/>
      <c r="K211" s="54"/>
      <c r="L211" s="54"/>
      <c r="M211" s="54"/>
      <c r="N211" s="54"/>
      <c r="O211" s="54"/>
      <c r="P211" s="54"/>
    </row>
    <row r="212" spans="1:16" ht="13" x14ac:dyDescent="0.3">
      <c r="A212" t="s">
        <v>32</v>
      </c>
      <c r="B212" s="54">
        <v>1</v>
      </c>
      <c r="C212" s="2">
        <v>0</v>
      </c>
      <c r="D212" s="54"/>
      <c r="E212" s="54">
        <v>0</v>
      </c>
      <c r="F212" s="54">
        <v>1</v>
      </c>
      <c r="G212" s="54">
        <v>0</v>
      </c>
      <c r="H212" s="54">
        <v>0</v>
      </c>
      <c r="I212" s="54"/>
      <c r="J212" s="54"/>
      <c r="K212" s="54"/>
      <c r="L212" s="54"/>
      <c r="M212" s="54"/>
      <c r="N212" s="54"/>
      <c r="O212" s="54"/>
      <c r="P212" s="54"/>
    </row>
    <row r="213" spans="1:16" ht="13" x14ac:dyDescent="0.3">
      <c r="A213" t="s">
        <v>235</v>
      </c>
      <c r="B213" s="54">
        <v>1</v>
      </c>
      <c r="C213" s="2">
        <v>0</v>
      </c>
      <c r="D213" s="54"/>
      <c r="E213" s="54">
        <v>0</v>
      </c>
      <c r="F213" s="54">
        <v>1</v>
      </c>
      <c r="G213" s="54">
        <v>0</v>
      </c>
      <c r="H213" s="54">
        <v>0</v>
      </c>
      <c r="I213" s="54"/>
      <c r="J213" s="54"/>
      <c r="K213" s="54"/>
      <c r="L213" s="54"/>
      <c r="M213" s="54"/>
      <c r="N213" s="54"/>
      <c r="O213" s="54"/>
      <c r="P213" s="54"/>
    </row>
    <row r="214" spans="1:16" ht="13" x14ac:dyDescent="0.3">
      <c r="A214" t="s">
        <v>32</v>
      </c>
      <c r="B214" s="54">
        <v>1</v>
      </c>
      <c r="C214" s="2">
        <v>0</v>
      </c>
      <c r="D214" s="54"/>
      <c r="E214" s="54">
        <v>0</v>
      </c>
      <c r="F214" s="54">
        <v>1</v>
      </c>
      <c r="G214" s="54">
        <v>0</v>
      </c>
      <c r="H214" s="54">
        <v>0</v>
      </c>
      <c r="I214" s="54"/>
      <c r="J214" s="54"/>
      <c r="K214" s="54"/>
      <c r="L214" s="54"/>
      <c r="M214" s="54"/>
      <c r="N214" s="54"/>
      <c r="O214" s="54"/>
      <c r="P214" s="54"/>
    </row>
    <row r="215" spans="1:16" ht="13" x14ac:dyDescent="0.3">
      <c r="A215" t="s">
        <v>235</v>
      </c>
      <c r="B215" s="54">
        <v>1</v>
      </c>
      <c r="C215" s="2">
        <v>0</v>
      </c>
      <c r="D215" s="54"/>
      <c r="E215" s="54">
        <v>0</v>
      </c>
      <c r="F215" s="54">
        <v>1</v>
      </c>
      <c r="G215" s="54">
        <v>0</v>
      </c>
      <c r="H215" s="54">
        <v>0</v>
      </c>
      <c r="I215" s="54"/>
      <c r="J215" s="54"/>
      <c r="K215" s="54"/>
      <c r="L215" s="54"/>
      <c r="M215" s="54"/>
      <c r="N215" s="54"/>
      <c r="O215" s="54"/>
      <c r="P215" s="54"/>
    </row>
    <row r="216" spans="1:16" ht="13" x14ac:dyDescent="0.3">
      <c r="A216" t="s">
        <v>32</v>
      </c>
      <c r="B216" s="54">
        <v>1</v>
      </c>
      <c r="C216" s="2">
        <v>0</v>
      </c>
      <c r="D216" s="54"/>
      <c r="E216" s="54">
        <v>0</v>
      </c>
      <c r="F216" s="54">
        <v>1</v>
      </c>
      <c r="G216" s="54">
        <v>0</v>
      </c>
      <c r="H216" s="54">
        <v>0</v>
      </c>
      <c r="I216" s="54"/>
      <c r="J216" s="54"/>
      <c r="K216" s="54"/>
      <c r="L216" s="54"/>
      <c r="M216" s="54"/>
      <c r="N216" s="54"/>
      <c r="O216" s="54"/>
      <c r="P216" s="54"/>
    </row>
    <row r="217" spans="1:16" ht="13" x14ac:dyDescent="0.3">
      <c r="A217" t="s">
        <v>32</v>
      </c>
      <c r="B217" s="54">
        <v>1</v>
      </c>
      <c r="C217" s="2">
        <v>0</v>
      </c>
      <c r="D217" s="54"/>
      <c r="E217" s="54">
        <v>0</v>
      </c>
      <c r="F217" s="54">
        <v>1</v>
      </c>
      <c r="G217" s="54">
        <v>0</v>
      </c>
      <c r="H217" s="54">
        <v>0</v>
      </c>
      <c r="I217" s="54"/>
      <c r="J217" s="54"/>
      <c r="K217" s="54"/>
      <c r="L217" s="54"/>
      <c r="M217" s="54"/>
      <c r="N217" s="54"/>
      <c r="O217" s="54"/>
      <c r="P217" s="54"/>
    </row>
    <row r="218" spans="1:16" ht="13" x14ac:dyDescent="0.3">
      <c r="A218" t="s">
        <v>235</v>
      </c>
      <c r="B218" s="54">
        <v>1</v>
      </c>
      <c r="C218" s="2">
        <v>0</v>
      </c>
      <c r="D218" s="54"/>
      <c r="E218" s="54">
        <v>0</v>
      </c>
      <c r="F218" s="54">
        <v>1</v>
      </c>
      <c r="G218" s="54">
        <v>0</v>
      </c>
      <c r="H218" s="54">
        <v>0</v>
      </c>
      <c r="I218" s="54"/>
      <c r="J218" s="54"/>
      <c r="K218" s="54"/>
      <c r="L218" s="54"/>
      <c r="M218" s="54"/>
      <c r="N218" s="54"/>
      <c r="O218" s="54"/>
      <c r="P218" s="54"/>
    </row>
    <row r="219" spans="1:16" ht="13" x14ac:dyDescent="0.3">
      <c r="A219" t="s">
        <v>32</v>
      </c>
      <c r="B219" s="54">
        <v>1</v>
      </c>
      <c r="C219" s="2">
        <v>0</v>
      </c>
      <c r="D219" s="54"/>
      <c r="E219" s="54">
        <v>0</v>
      </c>
      <c r="F219" s="54">
        <v>1</v>
      </c>
      <c r="G219" s="54">
        <v>0</v>
      </c>
      <c r="H219" s="54">
        <v>0</v>
      </c>
      <c r="I219" s="54"/>
      <c r="J219" s="54"/>
      <c r="K219" s="54"/>
      <c r="L219" s="54"/>
      <c r="M219" s="54"/>
      <c r="N219" s="54"/>
      <c r="O219" s="54"/>
      <c r="P219" s="54"/>
    </row>
    <row r="220" spans="1:16" ht="13" x14ac:dyDescent="0.3">
      <c r="A220" t="s">
        <v>235</v>
      </c>
      <c r="B220" s="54">
        <v>1</v>
      </c>
      <c r="C220" s="2">
        <v>0</v>
      </c>
      <c r="D220" s="54"/>
      <c r="E220" s="54">
        <v>0</v>
      </c>
      <c r="F220" s="54">
        <v>1</v>
      </c>
      <c r="G220" s="54">
        <v>0</v>
      </c>
      <c r="H220" s="54">
        <v>0</v>
      </c>
      <c r="I220" s="54"/>
      <c r="J220" s="54"/>
      <c r="K220" s="54"/>
      <c r="L220" s="54"/>
      <c r="M220" s="54"/>
      <c r="N220" s="54"/>
      <c r="O220" s="54"/>
      <c r="P220" s="54"/>
    </row>
    <row r="221" spans="1:16" ht="13" x14ac:dyDescent="0.3">
      <c r="A221" t="s">
        <v>235</v>
      </c>
      <c r="B221" s="54">
        <v>1</v>
      </c>
      <c r="C221" s="2">
        <v>0</v>
      </c>
      <c r="D221" s="54"/>
      <c r="E221" s="54">
        <v>0</v>
      </c>
      <c r="F221" s="54">
        <v>1</v>
      </c>
      <c r="G221" s="54">
        <v>0</v>
      </c>
      <c r="H221" s="54">
        <v>0</v>
      </c>
      <c r="I221" s="54"/>
      <c r="J221" s="54"/>
      <c r="K221" s="54"/>
      <c r="L221" s="54"/>
      <c r="M221" s="54"/>
      <c r="N221" s="54"/>
      <c r="O221" s="54"/>
      <c r="P221" s="54"/>
    </row>
    <row r="222" spans="1:16" ht="13" x14ac:dyDescent="0.3">
      <c r="A222" t="s">
        <v>32</v>
      </c>
      <c r="B222" s="54">
        <v>1</v>
      </c>
      <c r="C222" s="2">
        <v>0</v>
      </c>
      <c r="D222" s="54"/>
      <c r="E222" s="54">
        <v>0</v>
      </c>
      <c r="F222" s="54">
        <v>1</v>
      </c>
      <c r="G222" s="54">
        <v>0</v>
      </c>
      <c r="H222" s="54">
        <v>0</v>
      </c>
      <c r="I222" s="54"/>
      <c r="J222" s="54"/>
      <c r="K222" s="54"/>
      <c r="L222" s="54"/>
      <c r="M222" s="54"/>
      <c r="N222" s="54"/>
      <c r="O222" s="54"/>
      <c r="P222" s="54"/>
    </row>
    <row r="223" spans="1:16" ht="13" x14ac:dyDescent="0.3">
      <c r="A223" t="s">
        <v>32</v>
      </c>
      <c r="B223" s="54">
        <v>1</v>
      </c>
      <c r="C223" s="2">
        <v>0</v>
      </c>
      <c r="D223" s="54"/>
      <c r="E223" s="54">
        <v>0</v>
      </c>
      <c r="F223" s="54">
        <v>1</v>
      </c>
      <c r="G223" s="54">
        <v>0</v>
      </c>
      <c r="H223" s="54">
        <v>0</v>
      </c>
      <c r="I223" s="54"/>
      <c r="J223" s="54"/>
      <c r="K223" s="54"/>
      <c r="L223" s="54"/>
      <c r="M223" s="54"/>
      <c r="N223" s="54"/>
      <c r="O223" s="54"/>
      <c r="P223" s="54"/>
    </row>
    <row r="224" spans="1:16" ht="13" x14ac:dyDescent="0.3">
      <c r="A224" t="s">
        <v>235</v>
      </c>
      <c r="B224" s="54">
        <v>1</v>
      </c>
      <c r="C224" s="2">
        <v>0</v>
      </c>
      <c r="D224" s="54"/>
      <c r="E224" s="54">
        <v>0</v>
      </c>
      <c r="F224" s="54">
        <v>1</v>
      </c>
      <c r="G224" s="54">
        <v>0</v>
      </c>
      <c r="H224" s="54">
        <v>0</v>
      </c>
      <c r="I224" s="54"/>
      <c r="J224" s="54"/>
      <c r="K224" s="54"/>
      <c r="L224" s="54"/>
      <c r="M224" s="54"/>
      <c r="N224" s="54"/>
      <c r="O224" s="54"/>
      <c r="P224" s="54"/>
    </row>
    <row r="225" spans="1:16" ht="13" x14ac:dyDescent="0.3">
      <c r="A225" t="s">
        <v>32</v>
      </c>
      <c r="B225" s="54">
        <v>1</v>
      </c>
      <c r="C225" s="2">
        <v>0</v>
      </c>
      <c r="D225" s="54"/>
      <c r="E225" s="54">
        <v>0</v>
      </c>
      <c r="F225" s="54">
        <v>1</v>
      </c>
      <c r="G225" s="54">
        <v>0</v>
      </c>
      <c r="H225" s="54">
        <v>0</v>
      </c>
      <c r="I225" s="54"/>
      <c r="J225" s="54"/>
      <c r="K225" s="54"/>
      <c r="L225" s="54"/>
      <c r="M225" s="54"/>
      <c r="N225" s="54"/>
      <c r="O225" s="54"/>
      <c r="P225" s="54"/>
    </row>
    <row r="226" spans="1:16" ht="13" x14ac:dyDescent="0.3">
      <c r="A226" t="s">
        <v>32</v>
      </c>
      <c r="B226" s="54">
        <v>1</v>
      </c>
      <c r="C226" s="2">
        <v>0</v>
      </c>
      <c r="D226" s="54"/>
      <c r="E226" s="54">
        <v>0</v>
      </c>
      <c r="F226" s="54">
        <v>1</v>
      </c>
      <c r="G226" s="54">
        <v>0</v>
      </c>
      <c r="H226" s="54">
        <v>0</v>
      </c>
      <c r="I226" s="54"/>
      <c r="J226" s="54"/>
      <c r="K226" s="54"/>
      <c r="L226" s="54"/>
      <c r="M226" s="54"/>
      <c r="N226" s="54"/>
      <c r="O226" s="54"/>
      <c r="P226" s="54"/>
    </row>
    <row r="227" spans="1:16" ht="13" x14ac:dyDescent="0.3">
      <c r="A227" t="s">
        <v>32</v>
      </c>
      <c r="B227" s="54">
        <v>1</v>
      </c>
      <c r="C227" s="2">
        <v>0</v>
      </c>
      <c r="D227" s="54"/>
      <c r="E227" s="54">
        <v>0</v>
      </c>
      <c r="F227" s="54">
        <v>1</v>
      </c>
      <c r="G227" s="54">
        <v>0</v>
      </c>
      <c r="H227" s="54">
        <v>0</v>
      </c>
      <c r="I227" s="54"/>
      <c r="J227" s="54"/>
      <c r="K227" s="54"/>
      <c r="L227" s="54"/>
      <c r="M227" s="54"/>
      <c r="N227" s="54"/>
      <c r="O227" s="54"/>
      <c r="P227" s="54"/>
    </row>
    <row r="228" spans="1:16" ht="13" x14ac:dyDescent="0.3">
      <c r="A228" t="s">
        <v>235</v>
      </c>
      <c r="B228" s="54">
        <v>1</v>
      </c>
      <c r="C228" s="2">
        <v>0</v>
      </c>
      <c r="D228" s="54"/>
      <c r="E228" s="54">
        <v>0</v>
      </c>
      <c r="F228" s="54">
        <v>1</v>
      </c>
      <c r="G228" s="54">
        <v>0</v>
      </c>
      <c r="H228" s="54">
        <v>0</v>
      </c>
      <c r="I228" s="54"/>
      <c r="J228" s="54"/>
      <c r="K228" s="54"/>
      <c r="L228" s="54"/>
      <c r="M228" s="54"/>
      <c r="N228" s="54"/>
      <c r="O228" s="54"/>
      <c r="P228" s="54"/>
    </row>
    <row r="229" spans="1:16" ht="13" x14ac:dyDescent="0.3">
      <c r="A229" t="s">
        <v>32</v>
      </c>
      <c r="B229" s="54">
        <v>1</v>
      </c>
      <c r="C229" s="2">
        <v>0</v>
      </c>
      <c r="D229" s="54"/>
      <c r="E229" s="54">
        <v>0</v>
      </c>
      <c r="F229" s="54">
        <v>1</v>
      </c>
      <c r="G229" s="54">
        <v>0</v>
      </c>
      <c r="H229" s="54">
        <v>0</v>
      </c>
      <c r="I229" s="54"/>
      <c r="J229" s="54"/>
      <c r="K229" s="54"/>
      <c r="L229" s="54"/>
      <c r="M229" s="54"/>
      <c r="N229" s="54"/>
      <c r="O229" s="54"/>
      <c r="P229" s="54"/>
    </row>
    <row r="230" spans="1:16" ht="13" x14ac:dyDescent="0.3">
      <c r="A230" t="s">
        <v>235</v>
      </c>
      <c r="B230" s="54">
        <v>1</v>
      </c>
      <c r="C230" s="2">
        <v>0</v>
      </c>
      <c r="D230" s="54"/>
      <c r="E230" s="54">
        <v>0</v>
      </c>
      <c r="F230" s="54">
        <v>1</v>
      </c>
      <c r="G230" s="54">
        <v>0</v>
      </c>
      <c r="H230" s="54">
        <v>0</v>
      </c>
      <c r="I230" s="54"/>
      <c r="J230" s="54"/>
      <c r="K230" s="54"/>
      <c r="L230" s="54"/>
      <c r="M230" s="54"/>
      <c r="N230" s="54"/>
      <c r="O230" s="54"/>
      <c r="P230" s="54"/>
    </row>
    <row r="231" spans="1:16" ht="13" x14ac:dyDescent="0.3">
      <c r="A231" t="s">
        <v>32</v>
      </c>
      <c r="B231" s="54">
        <v>1</v>
      </c>
      <c r="C231" s="2">
        <v>0</v>
      </c>
      <c r="D231" s="54"/>
      <c r="E231" s="54">
        <v>0</v>
      </c>
      <c r="F231" s="54">
        <v>1</v>
      </c>
      <c r="G231" s="54">
        <v>0</v>
      </c>
      <c r="H231" s="54">
        <v>0</v>
      </c>
      <c r="I231" s="54"/>
      <c r="J231" s="54"/>
      <c r="K231" s="54"/>
      <c r="L231" s="54"/>
      <c r="M231" s="54"/>
      <c r="N231" s="54"/>
      <c r="O231" s="54"/>
      <c r="P231" s="54"/>
    </row>
    <row r="232" spans="1:16" ht="13" x14ac:dyDescent="0.3">
      <c r="A232" t="s">
        <v>32</v>
      </c>
      <c r="B232" s="54">
        <v>1</v>
      </c>
      <c r="C232" s="2">
        <v>0</v>
      </c>
      <c r="D232" s="54"/>
      <c r="E232" s="54">
        <v>0</v>
      </c>
      <c r="F232" s="54">
        <v>1</v>
      </c>
      <c r="G232" s="54">
        <v>0</v>
      </c>
      <c r="H232" s="54">
        <v>0</v>
      </c>
      <c r="I232" s="54"/>
      <c r="J232" s="54"/>
      <c r="K232" s="54"/>
      <c r="L232" s="54"/>
      <c r="M232" s="54"/>
      <c r="N232" s="54"/>
      <c r="O232" s="54"/>
      <c r="P232" s="54"/>
    </row>
    <row r="233" spans="1:16" ht="13" x14ac:dyDescent="0.3">
      <c r="A233" t="s">
        <v>32</v>
      </c>
      <c r="B233" s="54">
        <v>1</v>
      </c>
      <c r="C233" s="2">
        <v>0</v>
      </c>
      <c r="D233" s="54"/>
      <c r="E233" s="54">
        <v>0</v>
      </c>
      <c r="F233" s="54">
        <v>1</v>
      </c>
      <c r="G233" s="54">
        <v>0</v>
      </c>
      <c r="H233" s="54">
        <v>0</v>
      </c>
      <c r="I233" s="54"/>
      <c r="J233" s="54"/>
      <c r="K233" s="54"/>
      <c r="L233" s="54"/>
      <c r="M233" s="54"/>
      <c r="N233" s="54"/>
      <c r="O233" s="54"/>
      <c r="P233" s="54"/>
    </row>
    <row r="234" spans="1:16" ht="13" x14ac:dyDescent="0.3">
      <c r="A234" t="s">
        <v>32</v>
      </c>
      <c r="B234" s="54">
        <v>1</v>
      </c>
      <c r="C234" s="2">
        <v>0</v>
      </c>
      <c r="D234" s="54"/>
      <c r="E234" s="54">
        <v>0</v>
      </c>
      <c r="F234" s="54">
        <v>1</v>
      </c>
      <c r="G234" s="54">
        <v>0</v>
      </c>
      <c r="H234" s="54">
        <v>0</v>
      </c>
      <c r="I234" s="54"/>
      <c r="J234" s="54"/>
      <c r="K234" s="54"/>
      <c r="L234" s="54"/>
      <c r="M234" s="54"/>
      <c r="N234" s="54"/>
      <c r="O234" s="54"/>
      <c r="P234" s="54"/>
    </row>
    <row r="235" spans="1:16" ht="13" x14ac:dyDescent="0.3">
      <c r="A235" t="s">
        <v>32</v>
      </c>
      <c r="B235" s="54">
        <v>1</v>
      </c>
      <c r="C235" s="2">
        <v>0</v>
      </c>
      <c r="D235" s="54"/>
      <c r="E235" s="54">
        <v>0</v>
      </c>
      <c r="F235" s="54">
        <v>1</v>
      </c>
      <c r="G235" s="54">
        <v>0</v>
      </c>
      <c r="H235" s="54">
        <v>0</v>
      </c>
      <c r="I235" s="54"/>
      <c r="J235" s="54"/>
      <c r="K235" s="54"/>
      <c r="L235" s="54"/>
      <c r="M235" s="54"/>
      <c r="N235" s="54"/>
      <c r="O235" s="54"/>
      <c r="P235" s="54"/>
    </row>
    <row r="236" spans="1:16" ht="13" x14ac:dyDescent="0.3">
      <c r="A236" t="s">
        <v>235</v>
      </c>
      <c r="B236" s="54">
        <v>1</v>
      </c>
      <c r="C236" s="2">
        <v>0</v>
      </c>
      <c r="D236" s="54"/>
      <c r="E236" s="54">
        <v>0</v>
      </c>
      <c r="F236" s="54">
        <v>1</v>
      </c>
      <c r="G236" s="54">
        <v>0</v>
      </c>
      <c r="H236" s="54">
        <v>0</v>
      </c>
      <c r="I236" s="54"/>
      <c r="J236" s="54"/>
      <c r="K236" s="54"/>
      <c r="L236" s="54"/>
      <c r="M236" s="54"/>
      <c r="N236" s="54"/>
      <c r="O236" s="54"/>
      <c r="P236" s="54"/>
    </row>
    <row r="237" spans="1:16" ht="13" x14ac:dyDescent="0.3">
      <c r="A237" t="s">
        <v>32</v>
      </c>
      <c r="B237" s="54">
        <v>1</v>
      </c>
      <c r="C237" s="2">
        <v>0</v>
      </c>
      <c r="D237" s="54"/>
      <c r="E237" s="54">
        <v>0</v>
      </c>
      <c r="F237" s="54">
        <v>1</v>
      </c>
      <c r="G237" s="54">
        <v>0</v>
      </c>
      <c r="H237" s="54">
        <v>0</v>
      </c>
      <c r="I237" s="54"/>
      <c r="J237" s="54"/>
      <c r="K237" s="54"/>
      <c r="L237" s="54"/>
      <c r="M237" s="54"/>
      <c r="N237" s="54"/>
      <c r="O237" s="54"/>
      <c r="P237" s="54"/>
    </row>
    <row r="238" spans="1:16" ht="13" x14ac:dyDescent="0.3">
      <c r="A238" t="s">
        <v>235</v>
      </c>
      <c r="B238" s="54">
        <v>1</v>
      </c>
      <c r="C238" s="2">
        <v>0</v>
      </c>
      <c r="D238" s="54"/>
      <c r="E238" s="54">
        <v>0</v>
      </c>
      <c r="F238" s="54">
        <v>1</v>
      </c>
      <c r="G238" s="54">
        <v>0</v>
      </c>
      <c r="H238" s="54">
        <v>0</v>
      </c>
      <c r="I238" s="54"/>
      <c r="J238" s="54"/>
      <c r="K238" s="54"/>
      <c r="L238" s="54"/>
      <c r="M238" s="54"/>
      <c r="N238" s="54"/>
      <c r="O238" s="54"/>
      <c r="P238" s="54"/>
    </row>
    <row r="239" spans="1:16" ht="13" x14ac:dyDescent="0.3">
      <c r="A239" t="s">
        <v>32</v>
      </c>
      <c r="B239" s="54">
        <v>1</v>
      </c>
      <c r="C239" s="2">
        <v>0</v>
      </c>
      <c r="D239" s="54"/>
      <c r="E239" s="54">
        <v>0</v>
      </c>
      <c r="F239" s="54">
        <v>1</v>
      </c>
      <c r="G239" s="54">
        <v>0</v>
      </c>
      <c r="H239" s="54">
        <v>0</v>
      </c>
      <c r="I239" s="54"/>
      <c r="J239" s="54"/>
      <c r="K239" s="54"/>
      <c r="L239" s="54"/>
      <c r="M239" s="54"/>
      <c r="N239" s="54"/>
      <c r="O239" s="54"/>
      <c r="P239" s="54"/>
    </row>
    <row r="240" spans="1:16" ht="13" x14ac:dyDescent="0.3">
      <c r="A240" t="s">
        <v>235</v>
      </c>
      <c r="B240" s="54">
        <v>1</v>
      </c>
      <c r="C240" s="2">
        <v>0</v>
      </c>
      <c r="D240" s="54"/>
      <c r="E240" s="54">
        <v>0</v>
      </c>
      <c r="F240" s="54">
        <v>1</v>
      </c>
      <c r="G240" s="54">
        <v>0</v>
      </c>
      <c r="H240" s="54">
        <v>0</v>
      </c>
      <c r="I240" s="54"/>
      <c r="J240" s="54"/>
      <c r="K240" s="54"/>
      <c r="L240" s="54"/>
      <c r="M240" s="54"/>
      <c r="N240" s="54"/>
      <c r="O240" s="54"/>
      <c r="P240" s="54"/>
    </row>
    <row r="241" spans="1:16" ht="13" x14ac:dyDescent="0.3">
      <c r="A241" t="s">
        <v>32</v>
      </c>
      <c r="B241" s="54">
        <v>1</v>
      </c>
      <c r="C241" s="2">
        <v>0</v>
      </c>
      <c r="D241" s="54"/>
      <c r="E241" s="54">
        <v>0</v>
      </c>
      <c r="F241" s="54">
        <v>1</v>
      </c>
      <c r="G241" s="54">
        <v>0</v>
      </c>
      <c r="H241" s="54">
        <v>0</v>
      </c>
      <c r="I241" s="54"/>
      <c r="J241" s="54"/>
      <c r="K241" s="54"/>
      <c r="L241" s="54"/>
      <c r="M241" s="54"/>
      <c r="N241" s="54"/>
      <c r="O241" s="54"/>
      <c r="P241" s="54"/>
    </row>
    <row r="242" spans="1:16" ht="13" x14ac:dyDescent="0.3">
      <c r="A242" t="s">
        <v>32</v>
      </c>
      <c r="B242" s="54">
        <v>1</v>
      </c>
      <c r="C242" s="2">
        <v>0</v>
      </c>
      <c r="D242" s="54"/>
      <c r="E242" s="54">
        <v>0</v>
      </c>
      <c r="F242" s="54">
        <v>1</v>
      </c>
      <c r="G242" s="54">
        <v>0</v>
      </c>
      <c r="H242" s="54">
        <v>0</v>
      </c>
      <c r="I242" s="54"/>
      <c r="J242" s="54"/>
      <c r="K242" s="54"/>
      <c r="L242" s="54"/>
      <c r="M242" s="54"/>
      <c r="N242" s="54"/>
      <c r="O242" s="54"/>
      <c r="P242" s="54"/>
    </row>
    <row r="243" spans="1:16" ht="13" x14ac:dyDescent="0.3">
      <c r="A243" t="s">
        <v>235</v>
      </c>
      <c r="B243" s="54">
        <v>1</v>
      </c>
      <c r="C243" s="2">
        <v>0</v>
      </c>
      <c r="D243" s="54"/>
      <c r="E243" s="54">
        <v>0</v>
      </c>
      <c r="F243" s="54">
        <v>1</v>
      </c>
      <c r="G243" s="54">
        <v>0</v>
      </c>
      <c r="H243" s="54">
        <v>0</v>
      </c>
      <c r="I243" s="54"/>
      <c r="J243" s="54"/>
      <c r="K243" s="54"/>
      <c r="L243" s="54"/>
      <c r="M243" s="54"/>
      <c r="N243" s="54"/>
      <c r="O243" s="54"/>
      <c r="P243" s="54"/>
    </row>
    <row r="244" spans="1:16" ht="13" x14ac:dyDescent="0.3">
      <c r="A244" t="s">
        <v>32</v>
      </c>
      <c r="B244" s="54">
        <v>1</v>
      </c>
      <c r="C244" s="2">
        <v>0</v>
      </c>
      <c r="D244" s="54"/>
      <c r="E244" s="54">
        <v>0</v>
      </c>
      <c r="F244" s="54">
        <v>1</v>
      </c>
      <c r="G244" s="54">
        <v>0</v>
      </c>
      <c r="H244" s="54">
        <v>0</v>
      </c>
      <c r="I244" s="54"/>
      <c r="J244" s="54"/>
      <c r="K244" s="54"/>
      <c r="L244" s="54"/>
      <c r="M244" s="54"/>
      <c r="N244" s="54"/>
      <c r="O244" s="54"/>
      <c r="P244" s="54"/>
    </row>
    <row r="245" spans="1:16" ht="13" x14ac:dyDescent="0.3">
      <c r="A245" t="s">
        <v>235</v>
      </c>
      <c r="B245" s="54">
        <v>1</v>
      </c>
      <c r="C245" s="2">
        <v>0</v>
      </c>
      <c r="D245" s="54"/>
      <c r="E245" s="54">
        <v>0</v>
      </c>
      <c r="F245" s="54">
        <v>1</v>
      </c>
      <c r="G245" s="54">
        <v>0</v>
      </c>
      <c r="H245" s="54">
        <v>0</v>
      </c>
      <c r="I245" s="54"/>
      <c r="J245" s="54"/>
      <c r="K245" s="54"/>
      <c r="L245" s="54"/>
      <c r="M245" s="54"/>
      <c r="N245" s="54"/>
      <c r="O245" s="54"/>
      <c r="P245" s="54"/>
    </row>
    <row r="246" spans="1:16" ht="13" x14ac:dyDescent="0.3">
      <c r="A246" t="s">
        <v>32</v>
      </c>
      <c r="B246" s="54">
        <v>1</v>
      </c>
      <c r="C246" s="2">
        <v>0</v>
      </c>
      <c r="D246" s="54"/>
      <c r="E246" s="54">
        <v>0</v>
      </c>
      <c r="F246" s="54">
        <v>1</v>
      </c>
      <c r="G246" s="54">
        <v>0</v>
      </c>
      <c r="H246" s="54">
        <v>0</v>
      </c>
      <c r="I246" s="54"/>
      <c r="J246" s="54"/>
      <c r="K246" s="54"/>
      <c r="L246" s="54"/>
      <c r="M246" s="54"/>
      <c r="N246" s="54"/>
      <c r="O246" s="54"/>
      <c r="P246" s="54"/>
    </row>
    <row r="247" spans="1:16" ht="13" x14ac:dyDescent="0.3">
      <c r="A247" t="s">
        <v>302</v>
      </c>
      <c r="B247" s="54">
        <v>1</v>
      </c>
      <c r="C247" s="2">
        <v>0</v>
      </c>
      <c r="D247" s="54"/>
      <c r="E247" s="54">
        <v>0</v>
      </c>
      <c r="F247" s="54">
        <v>1</v>
      </c>
      <c r="G247" s="54">
        <v>0</v>
      </c>
      <c r="H247" s="54">
        <v>0</v>
      </c>
      <c r="I247" s="54"/>
      <c r="J247" s="54"/>
      <c r="K247" s="54"/>
      <c r="L247" s="54"/>
      <c r="M247" s="54"/>
      <c r="N247" s="54"/>
      <c r="O247" s="54"/>
      <c r="P247" s="54"/>
    </row>
    <row r="248" spans="1:16" ht="13" x14ac:dyDescent="0.3">
      <c r="A248" t="s">
        <v>304</v>
      </c>
      <c r="B248" s="54">
        <v>1</v>
      </c>
      <c r="C248" s="2">
        <v>0</v>
      </c>
      <c r="D248" s="54"/>
      <c r="E248" s="54">
        <v>0</v>
      </c>
      <c r="F248" s="54">
        <v>1</v>
      </c>
      <c r="G248" s="54">
        <v>0</v>
      </c>
      <c r="H248" s="54">
        <v>0</v>
      </c>
      <c r="I248" s="54"/>
      <c r="J248" s="54"/>
      <c r="K248" s="54"/>
      <c r="L248" s="54"/>
      <c r="M248" s="54"/>
      <c r="N248" s="54"/>
      <c r="O248" s="54"/>
      <c r="P248" s="54"/>
    </row>
    <row r="249" spans="1:16" ht="13" x14ac:dyDescent="0.3">
      <c r="A249" t="s">
        <v>302</v>
      </c>
      <c r="B249" s="54">
        <v>1</v>
      </c>
      <c r="C249" s="2">
        <v>0</v>
      </c>
      <c r="D249" s="54"/>
      <c r="E249" s="54">
        <v>0</v>
      </c>
      <c r="F249" s="54">
        <v>1</v>
      </c>
      <c r="G249" s="54">
        <v>0</v>
      </c>
      <c r="H249" s="54">
        <v>0</v>
      </c>
      <c r="I249" s="54"/>
      <c r="J249" s="54"/>
      <c r="K249" s="54"/>
      <c r="L249" s="54"/>
      <c r="M249" s="54"/>
      <c r="N249" s="54"/>
      <c r="O249" s="54"/>
      <c r="P249" s="54"/>
    </row>
    <row r="250" spans="1:16" ht="13" x14ac:dyDescent="0.3">
      <c r="A250" t="s">
        <v>326</v>
      </c>
      <c r="B250" s="54">
        <v>1</v>
      </c>
      <c r="C250" s="2">
        <v>0</v>
      </c>
      <c r="D250" s="54"/>
      <c r="E250" s="54">
        <v>0</v>
      </c>
      <c r="F250" s="54">
        <v>1</v>
      </c>
      <c r="G250" s="54">
        <v>0</v>
      </c>
      <c r="H250" s="54">
        <v>0</v>
      </c>
      <c r="I250" s="54"/>
      <c r="J250" s="54"/>
      <c r="K250" s="54"/>
      <c r="L250" s="54"/>
      <c r="M250" s="54"/>
      <c r="N250" s="54"/>
      <c r="O250" s="54"/>
      <c r="P250" s="54"/>
    </row>
    <row r="251" spans="1:16" ht="13" x14ac:dyDescent="0.3">
      <c r="A251" t="s">
        <v>249</v>
      </c>
      <c r="B251" s="54">
        <v>1</v>
      </c>
      <c r="C251" s="2">
        <v>0</v>
      </c>
      <c r="D251" s="54"/>
      <c r="E251" s="54">
        <v>0</v>
      </c>
      <c r="F251" s="54">
        <v>1</v>
      </c>
      <c r="G251" s="54">
        <v>0</v>
      </c>
      <c r="H251" s="54">
        <v>0</v>
      </c>
      <c r="I251" s="54"/>
      <c r="J251" s="54"/>
      <c r="K251" s="54"/>
      <c r="L251" s="54"/>
      <c r="M251" s="54"/>
      <c r="N251" s="54"/>
      <c r="O251" s="54"/>
      <c r="P251" s="54"/>
    </row>
    <row r="252" spans="1:16" ht="13" x14ac:dyDescent="0.3">
      <c r="A252" t="s">
        <v>273</v>
      </c>
      <c r="B252" s="54">
        <v>1</v>
      </c>
      <c r="C252" s="2">
        <v>0</v>
      </c>
      <c r="D252" s="54"/>
      <c r="E252" s="54">
        <v>0</v>
      </c>
      <c r="F252" s="54">
        <v>1</v>
      </c>
      <c r="G252" s="54">
        <v>0</v>
      </c>
      <c r="H252" s="54">
        <v>0</v>
      </c>
      <c r="I252" s="54"/>
      <c r="J252" s="54"/>
      <c r="K252" s="54"/>
      <c r="L252" s="54"/>
      <c r="M252" s="54"/>
      <c r="N252" s="54"/>
      <c r="O252" s="54"/>
      <c r="P252" s="54"/>
    </row>
    <row r="253" spans="1:16" ht="13" x14ac:dyDescent="0.3">
      <c r="A253" t="s">
        <v>334</v>
      </c>
      <c r="B253" s="54">
        <v>1</v>
      </c>
      <c r="C253" s="2">
        <v>0</v>
      </c>
      <c r="D253" s="54"/>
      <c r="E253" s="54">
        <v>0</v>
      </c>
      <c r="F253" s="54">
        <v>1</v>
      </c>
      <c r="G253" s="54">
        <v>1</v>
      </c>
      <c r="H253" s="54">
        <v>0</v>
      </c>
      <c r="I253" s="54"/>
      <c r="J253" s="54"/>
      <c r="K253" s="54"/>
      <c r="L253" s="54"/>
      <c r="M253" s="54"/>
      <c r="N253" s="54"/>
      <c r="O253" s="54"/>
      <c r="P253" s="54"/>
    </row>
    <row r="254" spans="1:16" ht="13" x14ac:dyDescent="0.3">
      <c r="A254" t="s">
        <v>264</v>
      </c>
      <c r="B254" s="54">
        <v>1</v>
      </c>
      <c r="C254" s="2">
        <v>0</v>
      </c>
      <c r="D254" s="54"/>
      <c r="E254" s="54">
        <v>0</v>
      </c>
      <c r="F254" s="54">
        <v>1</v>
      </c>
      <c r="G254" s="54">
        <v>1</v>
      </c>
      <c r="H254" s="54">
        <v>0</v>
      </c>
      <c r="I254" s="54"/>
      <c r="J254" s="54"/>
      <c r="K254" s="54"/>
      <c r="L254" s="54"/>
      <c r="M254" s="54"/>
      <c r="N254" s="54"/>
      <c r="O254" s="54"/>
      <c r="P254" s="54"/>
    </row>
    <row r="255" spans="1:16" ht="13" x14ac:dyDescent="0.3">
      <c r="A255" t="s">
        <v>296</v>
      </c>
      <c r="B255" s="54">
        <v>1</v>
      </c>
      <c r="C255" s="2">
        <v>0</v>
      </c>
      <c r="D255" s="54"/>
      <c r="E255" s="54">
        <v>0</v>
      </c>
      <c r="F255" s="54">
        <v>1</v>
      </c>
      <c r="G255" s="54">
        <v>1</v>
      </c>
      <c r="H255" s="54">
        <v>0</v>
      </c>
      <c r="I255" s="54"/>
      <c r="J255" s="54"/>
      <c r="K255" s="54"/>
      <c r="L255" s="54"/>
      <c r="M255" s="54"/>
      <c r="N255" s="54"/>
      <c r="O255" s="54"/>
      <c r="P255" s="54"/>
    </row>
    <row r="256" spans="1:16" ht="13" x14ac:dyDescent="0.3">
      <c r="A256" t="s">
        <v>287</v>
      </c>
      <c r="B256" s="54">
        <v>1</v>
      </c>
      <c r="C256" s="2">
        <v>0</v>
      </c>
      <c r="D256" s="54"/>
      <c r="E256" s="54">
        <v>0</v>
      </c>
      <c r="F256" s="54">
        <v>1</v>
      </c>
      <c r="G256" s="54">
        <v>1</v>
      </c>
      <c r="H256" s="54">
        <v>0</v>
      </c>
      <c r="I256" s="54"/>
      <c r="J256" s="54"/>
      <c r="K256" s="54"/>
      <c r="L256" s="54"/>
      <c r="M256" s="54"/>
      <c r="N256" s="54"/>
      <c r="O256" s="54"/>
      <c r="P256" s="54"/>
    </row>
    <row r="257" spans="1:16" ht="13" x14ac:dyDescent="0.3">
      <c r="A257" t="s">
        <v>256</v>
      </c>
      <c r="B257" s="54">
        <v>1</v>
      </c>
      <c r="C257" s="2">
        <v>0</v>
      </c>
      <c r="D257" s="54"/>
      <c r="E257" s="54">
        <v>0</v>
      </c>
      <c r="F257" s="54">
        <v>1</v>
      </c>
      <c r="G257" s="54">
        <v>0</v>
      </c>
      <c r="H257" s="54">
        <v>0</v>
      </c>
      <c r="I257" s="54"/>
      <c r="J257" s="54"/>
      <c r="K257" s="54"/>
      <c r="L257" s="54"/>
      <c r="M257" s="54"/>
      <c r="N257" s="54"/>
      <c r="O257" s="54"/>
      <c r="P257" s="54"/>
    </row>
    <row r="258" spans="1:16" ht="13" x14ac:dyDescent="0.3">
      <c r="A258" t="s">
        <v>314</v>
      </c>
      <c r="B258" s="54">
        <v>1</v>
      </c>
      <c r="C258" s="2">
        <v>0</v>
      </c>
      <c r="D258" s="54"/>
      <c r="E258" s="54">
        <v>0</v>
      </c>
      <c r="F258" s="54">
        <v>1</v>
      </c>
      <c r="G258" s="54">
        <v>0</v>
      </c>
      <c r="H258" s="54">
        <v>0</v>
      </c>
      <c r="I258" s="54"/>
      <c r="J258" s="54"/>
      <c r="K258" s="54"/>
      <c r="L258" s="54"/>
      <c r="M258" s="54"/>
      <c r="N258" s="54"/>
      <c r="O258" s="54"/>
      <c r="P258" s="54"/>
    </row>
    <row r="259" spans="1:16" ht="13" x14ac:dyDescent="0.3">
      <c r="A259" t="s">
        <v>282</v>
      </c>
      <c r="B259" s="54">
        <v>1</v>
      </c>
      <c r="C259" s="2">
        <v>0</v>
      </c>
      <c r="D259" s="54"/>
      <c r="E259" s="54">
        <v>0</v>
      </c>
      <c r="F259" s="54">
        <v>1</v>
      </c>
      <c r="G259" s="54">
        <v>0</v>
      </c>
      <c r="H259" s="54">
        <v>0</v>
      </c>
      <c r="I259" s="54"/>
      <c r="J259" s="54"/>
      <c r="K259" s="54"/>
      <c r="L259" s="54"/>
      <c r="M259" s="54"/>
      <c r="N259" s="54"/>
      <c r="O259" s="54"/>
      <c r="P259" s="54"/>
    </row>
    <row r="260" spans="1:16" ht="13" x14ac:dyDescent="0.3">
      <c r="A260" t="s">
        <v>255</v>
      </c>
      <c r="B260" s="54">
        <v>1</v>
      </c>
      <c r="C260" s="2">
        <v>0</v>
      </c>
      <c r="D260" s="54"/>
      <c r="E260" s="54">
        <v>0</v>
      </c>
      <c r="F260" s="54">
        <v>1</v>
      </c>
      <c r="G260" s="54">
        <v>0</v>
      </c>
      <c r="H260" s="54">
        <v>0</v>
      </c>
      <c r="I260" s="54"/>
      <c r="J260" s="54"/>
      <c r="K260" s="54"/>
      <c r="L260" s="54"/>
      <c r="M260" s="54"/>
      <c r="N260" s="54"/>
      <c r="O260" s="54"/>
      <c r="P260" s="54"/>
    </row>
    <row r="261" spans="1:16" ht="13" x14ac:dyDescent="0.3">
      <c r="A261" t="s">
        <v>292</v>
      </c>
      <c r="B261" s="54">
        <v>1</v>
      </c>
      <c r="C261" s="2">
        <v>0</v>
      </c>
      <c r="D261" s="54"/>
      <c r="E261" s="54">
        <v>0</v>
      </c>
      <c r="F261" s="54">
        <v>1</v>
      </c>
      <c r="G261" s="54">
        <v>1</v>
      </c>
      <c r="H261" s="54">
        <v>0</v>
      </c>
      <c r="I261" s="54"/>
      <c r="J261" s="54"/>
      <c r="K261" s="54"/>
      <c r="L261" s="54"/>
      <c r="M261" s="54"/>
      <c r="N261" s="54"/>
      <c r="O261" s="54"/>
      <c r="P261" s="54"/>
    </row>
    <row r="262" spans="1:16" ht="13" x14ac:dyDescent="0.3">
      <c r="A262" t="s">
        <v>311</v>
      </c>
      <c r="B262" s="54">
        <v>1</v>
      </c>
      <c r="C262" s="2">
        <v>0</v>
      </c>
      <c r="D262" s="54"/>
      <c r="E262" s="54">
        <v>0</v>
      </c>
      <c r="F262" s="54">
        <v>1</v>
      </c>
      <c r="G262" s="54">
        <v>1</v>
      </c>
      <c r="H262" s="54">
        <v>0</v>
      </c>
      <c r="I262" s="54"/>
      <c r="J262" s="54"/>
      <c r="K262" s="54"/>
      <c r="L262" s="54"/>
      <c r="M262" s="54"/>
      <c r="N262" s="54"/>
      <c r="O262" s="54"/>
      <c r="P262" s="54"/>
    </row>
    <row r="263" spans="1:16" ht="13" x14ac:dyDescent="0.3">
      <c r="A263" t="s">
        <v>330</v>
      </c>
      <c r="B263" s="54">
        <v>1</v>
      </c>
      <c r="C263" s="2">
        <v>0</v>
      </c>
      <c r="D263" s="54"/>
      <c r="E263" s="54">
        <v>0</v>
      </c>
      <c r="F263" s="54">
        <v>1</v>
      </c>
      <c r="G263" s="54">
        <v>1</v>
      </c>
      <c r="H263" s="54">
        <v>0</v>
      </c>
      <c r="I263" s="54"/>
      <c r="J263" s="54"/>
      <c r="K263" s="54"/>
      <c r="L263" s="54"/>
      <c r="M263" s="54"/>
      <c r="N263" s="54"/>
      <c r="O263" s="54"/>
      <c r="P263" s="54"/>
    </row>
    <row r="264" spans="1:16" ht="13" x14ac:dyDescent="0.3">
      <c r="A264" t="s">
        <v>271</v>
      </c>
      <c r="B264" s="54">
        <v>1</v>
      </c>
      <c r="C264" s="2">
        <v>0</v>
      </c>
      <c r="D264" s="54"/>
      <c r="E264" s="54">
        <v>0</v>
      </c>
      <c r="F264" s="54">
        <v>1</v>
      </c>
      <c r="G264" s="54">
        <v>1</v>
      </c>
      <c r="H264" s="54">
        <v>0</v>
      </c>
      <c r="I264" s="54"/>
      <c r="J264" s="54"/>
      <c r="K264" s="54"/>
      <c r="L264" s="54"/>
      <c r="M264" s="54"/>
      <c r="N264" s="54"/>
      <c r="O264" s="54"/>
      <c r="P264" s="54"/>
    </row>
    <row r="265" spans="1:16" ht="13" x14ac:dyDescent="0.3">
      <c r="A265" t="s">
        <v>309</v>
      </c>
      <c r="B265" s="54">
        <v>1</v>
      </c>
      <c r="C265" s="2">
        <v>0</v>
      </c>
      <c r="D265" s="54"/>
      <c r="E265" s="54">
        <v>0</v>
      </c>
      <c r="F265" s="54">
        <v>1</v>
      </c>
      <c r="G265" s="54">
        <v>0</v>
      </c>
      <c r="H265" s="54">
        <v>0</v>
      </c>
      <c r="I265" s="54"/>
      <c r="J265" s="54"/>
      <c r="K265" s="54"/>
      <c r="L265" s="54"/>
      <c r="M265" s="54"/>
      <c r="N265" s="54"/>
      <c r="O265" s="54"/>
      <c r="P265" s="54"/>
    </row>
    <row r="266" spans="1:16" ht="13" x14ac:dyDescent="0.3">
      <c r="A266" t="s">
        <v>301</v>
      </c>
      <c r="B266" s="54">
        <v>1</v>
      </c>
      <c r="C266" s="2">
        <v>0</v>
      </c>
      <c r="D266" s="54"/>
      <c r="E266" s="54">
        <v>0</v>
      </c>
      <c r="F266" s="54">
        <v>1</v>
      </c>
      <c r="G266" s="54">
        <v>0</v>
      </c>
      <c r="H266" s="54">
        <v>0</v>
      </c>
      <c r="I266" s="54"/>
      <c r="J266" s="54"/>
      <c r="K266" s="54"/>
      <c r="L266" s="54"/>
      <c r="M266" s="54"/>
      <c r="N266" s="54"/>
      <c r="O266" s="54"/>
      <c r="P266" s="54"/>
    </row>
    <row r="267" spans="1:16" ht="13" x14ac:dyDescent="0.3">
      <c r="A267" t="s">
        <v>301</v>
      </c>
      <c r="B267" s="54">
        <v>1</v>
      </c>
      <c r="C267" s="2">
        <v>0</v>
      </c>
      <c r="D267" s="54"/>
      <c r="E267" s="54">
        <v>0</v>
      </c>
      <c r="F267" s="54">
        <v>1</v>
      </c>
      <c r="G267" s="54">
        <v>0</v>
      </c>
      <c r="H267" s="54">
        <v>0</v>
      </c>
      <c r="I267" s="54"/>
      <c r="J267" s="54"/>
      <c r="K267" s="54"/>
      <c r="L267" s="54"/>
      <c r="M267" s="54"/>
      <c r="N267" s="54"/>
      <c r="O267" s="54"/>
      <c r="P267" s="54"/>
    </row>
    <row r="268" spans="1:16" ht="13" x14ac:dyDescent="0.3">
      <c r="A268" t="s">
        <v>301</v>
      </c>
      <c r="B268" s="54">
        <v>1</v>
      </c>
      <c r="C268" s="2">
        <v>0</v>
      </c>
      <c r="D268" s="54"/>
      <c r="E268" s="54">
        <v>0</v>
      </c>
      <c r="F268" s="54">
        <v>1</v>
      </c>
      <c r="G268" s="54">
        <v>0</v>
      </c>
      <c r="H268" s="54">
        <v>0</v>
      </c>
      <c r="I268" s="54"/>
      <c r="J268" s="54"/>
      <c r="K268" s="54"/>
      <c r="L268" s="54"/>
      <c r="M268" s="54"/>
      <c r="N268" s="54"/>
      <c r="O268" s="54"/>
      <c r="P268" s="54"/>
    </row>
    <row r="269" spans="1:16" ht="13" x14ac:dyDescent="0.3">
      <c r="A269" t="s">
        <v>327</v>
      </c>
      <c r="B269" s="54">
        <v>1</v>
      </c>
      <c r="C269" s="2">
        <v>0</v>
      </c>
      <c r="D269" s="54"/>
      <c r="E269" s="54">
        <v>0</v>
      </c>
      <c r="F269" s="54">
        <v>1</v>
      </c>
      <c r="G269" s="54">
        <v>1</v>
      </c>
      <c r="H269" s="54">
        <v>0</v>
      </c>
      <c r="I269" s="54"/>
      <c r="J269" s="54"/>
      <c r="K269" s="54"/>
      <c r="L269" s="54"/>
      <c r="M269" s="54"/>
      <c r="N269" s="54"/>
      <c r="O269" s="54"/>
      <c r="P269" s="54"/>
    </row>
    <row r="270" spans="1:16" ht="13" x14ac:dyDescent="0.3">
      <c r="A270" t="s">
        <v>294</v>
      </c>
      <c r="B270" s="54">
        <v>1</v>
      </c>
      <c r="C270" s="2">
        <v>0</v>
      </c>
      <c r="D270" s="54"/>
      <c r="E270" s="54">
        <v>0</v>
      </c>
      <c r="F270" s="54">
        <v>1</v>
      </c>
      <c r="G270" s="54">
        <v>0</v>
      </c>
      <c r="H270" s="54">
        <v>0</v>
      </c>
      <c r="I270" s="54"/>
      <c r="J270" s="54"/>
      <c r="K270" s="54"/>
      <c r="L270" s="54"/>
      <c r="M270" s="54"/>
      <c r="N270" s="54"/>
      <c r="O270" s="54"/>
      <c r="P270" s="54"/>
    </row>
    <row r="271" spans="1:16" ht="13" x14ac:dyDescent="0.3">
      <c r="A271" t="s">
        <v>331</v>
      </c>
      <c r="B271" s="54">
        <v>1</v>
      </c>
      <c r="C271" s="2">
        <v>0</v>
      </c>
      <c r="D271" s="54"/>
      <c r="E271" s="54">
        <v>0</v>
      </c>
      <c r="F271" s="54">
        <v>1</v>
      </c>
      <c r="G271" s="54">
        <v>0</v>
      </c>
      <c r="H271" s="54">
        <v>0</v>
      </c>
      <c r="I271" s="54"/>
      <c r="J271" s="54"/>
      <c r="K271" s="54"/>
      <c r="L271" s="54"/>
      <c r="M271" s="54"/>
      <c r="N271" s="54"/>
      <c r="O271" s="54"/>
      <c r="P271" s="54"/>
    </row>
    <row r="272" spans="1:16" ht="13" x14ac:dyDescent="0.3">
      <c r="A272" t="s">
        <v>281</v>
      </c>
      <c r="B272" s="54">
        <v>1</v>
      </c>
      <c r="C272" s="2">
        <v>0</v>
      </c>
      <c r="D272" s="54"/>
      <c r="E272" s="54">
        <v>0</v>
      </c>
      <c r="F272" s="54">
        <v>1</v>
      </c>
      <c r="G272" s="54">
        <v>0</v>
      </c>
      <c r="H272" s="54">
        <v>0</v>
      </c>
      <c r="I272" s="54"/>
      <c r="J272" s="54"/>
      <c r="K272" s="54"/>
      <c r="L272" s="54"/>
      <c r="M272" s="54"/>
      <c r="N272" s="54"/>
      <c r="O272" s="54"/>
      <c r="P272" s="54"/>
    </row>
    <row r="273" spans="1:16" ht="13" x14ac:dyDescent="0.3">
      <c r="A273" t="s">
        <v>237</v>
      </c>
      <c r="B273" s="54">
        <v>1</v>
      </c>
      <c r="C273" s="2">
        <v>0</v>
      </c>
      <c r="E273" s="54">
        <v>0</v>
      </c>
      <c r="F273" s="54">
        <v>1</v>
      </c>
      <c r="G273" s="54">
        <v>0</v>
      </c>
      <c r="H273" s="54">
        <v>0</v>
      </c>
    </row>
    <row r="274" spans="1:16" ht="13" x14ac:dyDescent="0.3">
      <c r="A274" t="s">
        <v>281</v>
      </c>
      <c r="B274" s="54">
        <v>1</v>
      </c>
      <c r="C274" s="2">
        <v>0</v>
      </c>
      <c r="E274" s="54">
        <v>0</v>
      </c>
      <c r="F274" s="54">
        <v>1</v>
      </c>
      <c r="G274" s="54">
        <v>0</v>
      </c>
      <c r="H274" s="54">
        <v>0</v>
      </c>
    </row>
    <row r="275" spans="1:16" ht="13" x14ac:dyDescent="0.3">
      <c r="A275" t="s">
        <v>281</v>
      </c>
      <c r="B275" s="54">
        <v>1</v>
      </c>
      <c r="C275" s="2">
        <v>0</v>
      </c>
      <c r="D275" s="54"/>
      <c r="E275" s="54">
        <v>0</v>
      </c>
      <c r="F275" s="54">
        <v>1</v>
      </c>
      <c r="G275" s="54">
        <v>0</v>
      </c>
      <c r="H275" s="54">
        <v>0</v>
      </c>
      <c r="I275" s="54"/>
      <c r="J275" s="54"/>
      <c r="K275" s="54"/>
      <c r="L275" s="54"/>
      <c r="M275" s="54"/>
      <c r="N275" s="54"/>
      <c r="O275" s="54"/>
      <c r="P275" s="54"/>
    </row>
    <row r="276" spans="1:16" ht="13" x14ac:dyDescent="0.3">
      <c r="A276" t="s">
        <v>284</v>
      </c>
      <c r="B276" s="54">
        <v>1</v>
      </c>
      <c r="C276" s="2">
        <v>0</v>
      </c>
      <c r="D276" s="54"/>
      <c r="E276" s="54">
        <v>0</v>
      </c>
      <c r="F276" s="54">
        <v>1</v>
      </c>
      <c r="G276" s="54">
        <v>0</v>
      </c>
      <c r="H276" s="54">
        <v>0</v>
      </c>
      <c r="I276" s="54"/>
      <c r="J276" s="54"/>
      <c r="K276" s="54"/>
      <c r="L276" s="54"/>
      <c r="M276" s="54"/>
      <c r="N276" s="54"/>
      <c r="O276" s="54"/>
      <c r="P276" s="54"/>
    </row>
    <row r="277" spans="1:16" ht="13" x14ac:dyDescent="0.3">
      <c r="A277" t="s">
        <v>310</v>
      </c>
      <c r="B277" s="54">
        <v>1</v>
      </c>
      <c r="C277" s="2">
        <v>0</v>
      </c>
      <c r="D277" s="54"/>
      <c r="E277" s="54">
        <v>0</v>
      </c>
      <c r="F277" s="54">
        <v>1</v>
      </c>
      <c r="G277" s="54">
        <v>0</v>
      </c>
      <c r="H277" s="54">
        <v>0</v>
      </c>
      <c r="I277" s="54"/>
      <c r="J277" s="54"/>
      <c r="K277" s="54"/>
      <c r="L277" s="54"/>
      <c r="M277" s="54"/>
      <c r="N277" s="54"/>
      <c r="O277" s="54"/>
      <c r="P277" s="54"/>
    </row>
    <row r="278" spans="1:16" ht="13" x14ac:dyDescent="0.3">
      <c r="A278" t="s">
        <v>276</v>
      </c>
      <c r="B278" s="54">
        <v>1</v>
      </c>
      <c r="C278" s="2">
        <v>0</v>
      </c>
      <c r="D278" s="54"/>
      <c r="E278" s="54">
        <v>0</v>
      </c>
      <c r="F278" s="54">
        <v>1</v>
      </c>
      <c r="G278" s="54">
        <v>0</v>
      </c>
      <c r="H278" s="54">
        <v>0</v>
      </c>
      <c r="I278" s="54"/>
      <c r="J278" s="54"/>
      <c r="K278" s="54"/>
      <c r="L278" s="54"/>
      <c r="M278" s="54"/>
      <c r="N278" s="54"/>
      <c r="O278" s="54"/>
      <c r="P278" s="54"/>
    </row>
    <row r="279" spans="1:16" ht="13" x14ac:dyDescent="0.3">
      <c r="A279" t="s">
        <v>242</v>
      </c>
      <c r="B279" s="54">
        <v>1</v>
      </c>
      <c r="C279" s="2">
        <v>0</v>
      </c>
      <c r="D279" s="54"/>
      <c r="E279" s="54">
        <v>0</v>
      </c>
      <c r="F279" s="54">
        <v>1</v>
      </c>
      <c r="G279" s="54">
        <v>0</v>
      </c>
      <c r="H279" s="54">
        <v>0</v>
      </c>
      <c r="I279" s="54"/>
      <c r="J279" s="54"/>
      <c r="K279" s="54"/>
      <c r="L279" s="54"/>
      <c r="M279" s="54"/>
      <c r="N279" s="54"/>
      <c r="O279" s="54"/>
      <c r="P279" s="54"/>
    </row>
    <row r="280" spans="1:16" ht="13" x14ac:dyDescent="0.3">
      <c r="A280" t="s">
        <v>291</v>
      </c>
      <c r="B280" s="54">
        <v>1</v>
      </c>
      <c r="C280" s="2">
        <v>0</v>
      </c>
      <c r="D280" s="54"/>
      <c r="E280" s="54">
        <v>0</v>
      </c>
      <c r="F280" s="54">
        <v>1</v>
      </c>
      <c r="G280" s="54">
        <v>0</v>
      </c>
      <c r="H280" s="54">
        <v>0</v>
      </c>
      <c r="I280" s="54"/>
      <c r="J280" s="54"/>
      <c r="K280" s="54"/>
      <c r="L280" s="54"/>
      <c r="M280" s="54"/>
      <c r="N280" s="54"/>
      <c r="O280" s="54"/>
      <c r="P280" s="54"/>
    </row>
    <row r="281" spans="1:16" ht="13" x14ac:dyDescent="0.3">
      <c r="A281" t="s">
        <v>298</v>
      </c>
      <c r="B281" s="54">
        <v>1</v>
      </c>
      <c r="C281" s="2">
        <v>0</v>
      </c>
      <c r="D281" s="54"/>
      <c r="E281" s="54">
        <v>0</v>
      </c>
      <c r="F281" s="54">
        <v>1</v>
      </c>
      <c r="G281" s="54">
        <v>0</v>
      </c>
      <c r="H281" s="54">
        <v>0</v>
      </c>
      <c r="I281" s="54"/>
      <c r="J281" s="54"/>
      <c r="K281" s="54"/>
      <c r="L281" s="54"/>
      <c r="M281" s="54"/>
      <c r="N281" s="54"/>
      <c r="O281" s="54"/>
      <c r="P281" s="54"/>
    </row>
    <row r="282" spans="1:16" ht="13" x14ac:dyDescent="0.3">
      <c r="A282" t="s">
        <v>316</v>
      </c>
      <c r="B282" s="54">
        <v>1</v>
      </c>
      <c r="C282" s="2">
        <v>0</v>
      </c>
      <c r="D282" s="54"/>
      <c r="E282" s="54">
        <v>0</v>
      </c>
      <c r="F282" s="54">
        <v>1</v>
      </c>
      <c r="G282" s="54">
        <v>0</v>
      </c>
      <c r="H282" s="54">
        <v>0</v>
      </c>
      <c r="I282" s="54"/>
      <c r="J282" s="54"/>
      <c r="K282" s="54"/>
      <c r="L282" s="54"/>
      <c r="M282" s="54"/>
      <c r="N282" s="54"/>
      <c r="O282" s="54"/>
      <c r="P282" s="54"/>
    </row>
    <row r="283" spans="1:16" ht="13" x14ac:dyDescent="0.3">
      <c r="A283" t="s">
        <v>328</v>
      </c>
      <c r="B283" s="54">
        <v>1</v>
      </c>
      <c r="C283" s="2">
        <v>0</v>
      </c>
      <c r="D283" s="54"/>
      <c r="E283" s="54">
        <v>0</v>
      </c>
      <c r="F283" s="54">
        <v>1</v>
      </c>
      <c r="G283" s="54">
        <v>0</v>
      </c>
      <c r="H283" s="54">
        <v>0</v>
      </c>
      <c r="I283" s="54"/>
      <c r="J283" s="54"/>
      <c r="K283" s="54"/>
      <c r="L283" s="54"/>
      <c r="M283" s="54"/>
      <c r="N283" s="54"/>
      <c r="O283" s="54"/>
      <c r="P283" s="54"/>
    </row>
    <row r="284" spans="1:16" ht="13" x14ac:dyDescent="0.3">
      <c r="A284" t="s">
        <v>269</v>
      </c>
      <c r="B284" s="54">
        <v>1</v>
      </c>
      <c r="C284" s="2">
        <v>0</v>
      </c>
      <c r="D284" s="54"/>
      <c r="E284" s="54">
        <v>0</v>
      </c>
      <c r="F284" s="54">
        <v>1</v>
      </c>
      <c r="G284" s="54">
        <v>0</v>
      </c>
      <c r="H284" s="54">
        <v>0</v>
      </c>
      <c r="I284" s="54"/>
      <c r="J284" s="54"/>
      <c r="K284" s="54"/>
      <c r="L284" s="54"/>
      <c r="M284" s="54"/>
      <c r="N284" s="54"/>
      <c r="O284" s="54"/>
      <c r="P284" s="54"/>
    </row>
    <row r="285" spans="1:16" ht="13" x14ac:dyDescent="0.3">
      <c r="A285" t="s">
        <v>289</v>
      </c>
      <c r="B285" s="54">
        <v>1</v>
      </c>
      <c r="C285" s="2">
        <v>0</v>
      </c>
      <c r="D285" s="54"/>
      <c r="E285" s="54">
        <v>0</v>
      </c>
      <c r="F285" s="54">
        <v>1</v>
      </c>
      <c r="G285" s="54">
        <v>0</v>
      </c>
      <c r="H285" s="54">
        <v>0</v>
      </c>
      <c r="I285" s="54"/>
      <c r="J285" s="54"/>
      <c r="K285" s="54"/>
      <c r="L285" s="54"/>
      <c r="M285" s="54"/>
      <c r="N285" s="54"/>
      <c r="O285" s="54"/>
      <c r="P285" s="54"/>
    </row>
    <row r="286" spans="1:16" ht="13" x14ac:dyDescent="0.3">
      <c r="A286" t="s">
        <v>295</v>
      </c>
      <c r="B286" s="54">
        <v>1</v>
      </c>
      <c r="C286" s="2">
        <v>0</v>
      </c>
      <c r="D286" s="54"/>
      <c r="E286" s="54">
        <v>0</v>
      </c>
      <c r="F286" s="54">
        <v>1</v>
      </c>
      <c r="G286" s="54">
        <v>0</v>
      </c>
      <c r="H286" s="54">
        <v>0</v>
      </c>
      <c r="I286" s="54"/>
      <c r="J286" s="54"/>
      <c r="K286" s="54"/>
      <c r="L286" s="54"/>
      <c r="M286" s="54"/>
      <c r="N286" s="54"/>
      <c r="O286" s="54"/>
      <c r="P286" s="54"/>
    </row>
    <row r="287" spans="1:16" ht="13" x14ac:dyDescent="0.3">
      <c r="A287" t="s">
        <v>266</v>
      </c>
      <c r="B287" s="54">
        <v>1</v>
      </c>
      <c r="C287" s="2">
        <v>0</v>
      </c>
      <c r="D287" s="54"/>
      <c r="E287" s="54">
        <v>0</v>
      </c>
      <c r="F287" s="54">
        <v>1</v>
      </c>
      <c r="G287" s="54">
        <v>1</v>
      </c>
      <c r="H287" s="54">
        <v>0</v>
      </c>
      <c r="I287" s="54"/>
      <c r="J287" s="54"/>
      <c r="K287" s="54"/>
      <c r="L287" s="54"/>
      <c r="M287" s="54"/>
      <c r="N287" s="54"/>
      <c r="O287" s="54"/>
      <c r="P287" s="54"/>
    </row>
    <row r="288" spans="1:16" ht="13" x14ac:dyDescent="0.3">
      <c r="A288" t="s">
        <v>261</v>
      </c>
      <c r="B288" s="54">
        <v>1</v>
      </c>
      <c r="C288" s="2">
        <v>0</v>
      </c>
      <c r="D288" s="54"/>
      <c r="E288" s="54">
        <v>0</v>
      </c>
      <c r="F288" s="54">
        <v>1</v>
      </c>
      <c r="G288" s="54">
        <v>0</v>
      </c>
      <c r="H288" s="54">
        <v>0</v>
      </c>
      <c r="I288" s="54"/>
      <c r="J288" s="54"/>
      <c r="K288" s="54"/>
      <c r="L288" s="54"/>
      <c r="M288" s="54"/>
      <c r="N288" s="54"/>
      <c r="O288" s="54"/>
      <c r="P288" s="54"/>
    </row>
    <row r="289" spans="1:16" ht="13" x14ac:dyDescent="0.3">
      <c r="A289" t="s">
        <v>277</v>
      </c>
      <c r="B289" s="54">
        <v>1</v>
      </c>
      <c r="C289" s="2">
        <v>0</v>
      </c>
      <c r="D289" s="54"/>
      <c r="E289" s="54">
        <v>0</v>
      </c>
      <c r="F289" s="54">
        <v>1</v>
      </c>
      <c r="G289" s="54">
        <v>0</v>
      </c>
      <c r="H289" s="54">
        <v>0</v>
      </c>
      <c r="I289" s="54"/>
      <c r="J289" s="54"/>
      <c r="K289" s="54"/>
      <c r="L289" s="54"/>
      <c r="M289" s="54"/>
      <c r="N289" s="54"/>
      <c r="O289" s="54"/>
      <c r="P289" s="54"/>
    </row>
    <row r="290" spans="1:16" ht="13" x14ac:dyDescent="0.3">
      <c r="A290" t="s">
        <v>306</v>
      </c>
      <c r="B290" s="54">
        <v>1</v>
      </c>
      <c r="C290" s="2">
        <v>0</v>
      </c>
      <c r="D290" s="54"/>
      <c r="E290" s="54">
        <v>0</v>
      </c>
      <c r="F290" s="54">
        <v>1</v>
      </c>
      <c r="G290" s="54">
        <v>0</v>
      </c>
      <c r="H290" s="54">
        <v>0</v>
      </c>
      <c r="I290" s="54"/>
      <c r="J290" s="54"/>
      <c r="K290" s="54"/>
      <c r="L290" s="54"/>
      <c r="M290" s="54"/>
      <c r="N290" s="54"/>
      <c r="O290" s="54"/>
      <c r="P290" s="54"/>
    </row>
    <row r="291" spans="1:16" ht="13" x14ac:dyDescent="0.3">
      <c r="A291" t="s">
        <v>322</v>
      </c>
      <c r="B291" s="54">
        <v>1</v>
      </c>
      <c r="C291" s="2">
        <v>0</v>
      </c>
      <c r="D291" s="54"/>
      <c r="E291" s="54">
        <v>0</v>
      </c>
      <c r="F291" s="54">
        <v>1</v>
      </c>
      <c r="G291" s="54">
        <v>0</v>
      </c>
      <c r="H291" s="54">
        <v>0</v>
      </c>
      <c r="I291" s="54"/>
      <c r="J291" s="54"/>
      <c r="K291" s="54"/>
      <c r="L291" s="54"/>
      <c r="M291" s="54"/>
      <c r="N291" s="54"/>
      <c r="O291" s="54"/>
      <c r="P291" s="54"/>
    </row>
    <row r="292" spans="1:16" ht="13" x14ac:dyDescent="0.3">
      <c r="A292" t="s">
        <v>303</v>
      </c>
      <c r="B292" s="54">
        <v>1</v>
      </c>
      <c r="C292" s="2">
        <v>0</v>
      </c>
      <c r="D292" s="54"/>
      <c r="E292" s="54">
        <v>0</v>
      </c>
      <c r="F292" s="54">
        <v>1</v>
      </c>
      <c r="G292" s="54">
        <v>1</v>
      </c>
      <c r="H292" s="54">
        <v>0</v>
      </c>
      <c r="I292" s="54"/>
      <c r="J292" s="54"/>
      <c r="K292" s="54"/>
      <c r="L292" s="54"/>
      <c r="M292" s="54"/>
      <c r="N292" s="54"/>
      <c r="O292" s="54"/>
      <c r="P292" s="54"/>
    </row>
    <row r="293" spans="1:16" ht="13" x14ac:dyDescent="0.3">
      <c r="A293" t="s">
        <v>262</v>
      </c>
      <c r="B293" s="54">
        <v>1</v>
      </c>
      <c r="C293" s="2">
        <v>0</v>
      </c>
      <c r="D293" s="54"/>
      <c r="E293" s="54">
        <v>0</v>
      </c>
      <c r="F293" s="54">
        <v>1</v>
      </c>
      <c r="G293" s="54">
        <v>0</v>
      </c>
      <c r="H293" s="54">
        <v>0</v>
      </c>
      <c r="I293" s="54"/>
      <c r="J293" s="54"/>
      <c r="K293" s="54"/>
      <c r="L293" s="54"/>
      <c r="M293" s="54"/>
      <c r="N293" s="54"/>
      <c r="O293" s="54"/>
      <c r="P293" s="54"/>
    </row>
    <row r="294" spans="1:16" ht="13" x14ac:dyDescent="0.3">
      <c r="A294" t="s">
        <v>243</v>
      </c>
      <c r="B294" s="54">
        <v>1</v>
      </c>
      <c r="C294" s="2">
        <v>0</v>
      </c>
      <c r="D294" s="54"/>
      <c r="E294" s="54">
        <v>0</v>
      </c>
      <c r="F294" s="54">
        <v>1</v>
      </c>
      <c r="G294" s="54">
        <v>0</v>
      </c>
      <c r="H294" s="54">
        <v>0</v>
      </c>
      <c r="I294" s="54"/>
      <c r="J294" s="54"/>
      <c r="K294" s="54"/>
      <c r="L294" s="54"/>
      <c r="M294" s="54"/>
      <c r="N294" s="54"/>
      <c r="O294" s="54"/>
      <c r="P294" s="54"/>
    </row>
    <row r="295" spans="1:16" ht="13" x14ac:dyDescent="0.3">
      <c r="A295" t="s">
        <v>333</v>
      </c>
      <c r="B295" s="54">
        <v>1</v>
      </c>
      <c r="C295" s="2">
        <v>0</v>
      </c>
      <c r="D295" s="54"/>
      <c r="E295" s="54">
        <v>0</v>
      </c>
      <c r="F295" s="54">
        <v>1</v>
      </c>
      <c r="G295" s="54">
        <v>0</v>
      </c>
      <c r="H295" s="54">
        <v>0</v>
      </c>
      <c r="I295" s="54"/>
      <c r="J295" s="54"/>
      <c r="K295" s="54"/>
      <c r="L295" s="54"/>
      <c r="M295" s="54"/>
      <c r="N295" s="54"/>
      <c r="O295" s="54"/>
      <c r="P295" s="54"/>
    </row>
    <row r="296" spans="1:16" ht="13" x14ac:dyDescent="0.3">
      <c r="A296" t="s">
        <v>238</v>
      </c>
      <c r="B296" s="54">
        <v>1</v>
      </c>
      <c r="C296" s="2">
        <v>0</v>
      </c>
      <c r="D296" s="54"/>
      <c r="E296" s="54">
        <v>0</v>
      </c>
      <c r="F296" s="54">
        <v>1</v>
      </c>
      <c r="G296" s="54">
        <v>0</v>
      </c>
      <c r="H296" s="54">
        <v>0</v>
      </c>
      <c r="I296" s="54"/>
      <c r="J296" s="54"/>
      <c r="K296" s="54"/>
      <c r="L296" s="54"/>
      <c r="M296" s="54"/>
      <c r="N296" s="54"/>
      <c r="O296" s="54"/>
      <c r="P296" s="54"/>
    </row>
    <row r="297" spans="1:16" ht="13" x14ac:dyDescent="0.3">
      <c r="A297" t="s">
        <v>248</v>
      </c>
      <c r="B297" s="54">
        <v>1</v>
      </c>
      <c r="C297" s="2">
        <v>0</v>
      </c>
      <c r="D297" s="54"/>
      <c r="E297" s="54">
        <v>0</v>
      </c>
      <c r="F297" s="54">
        <v>1</v>
      </c>
      <c r="G297" s="54">
        <v>0</v>
      </c>
      <c r="H297" s="54">
        <v>0</v>
      </c>
      <c r="I297" s="54"/>
      <c r="J297" s="54"/>
      <c r="K297" s="54"/>
      <c r="L297" s="54"/>
      <c r="M297" s="54"/>
      <c r="N297" s="54"/>
      <c r="O297" s="54"/>
      <c r="P297" s="54"/>
    </row>
    <row r="298" spans="1:16" ht="13" x14ac:dyDescent="0.3">
      <c r="A298" t="s">
        <v>267</v>
      </c>
      <c r="B298" s="54">
        <v>1</v>
      </c>
      <c r="C298" s="2">
        <v>0</v>
      </c>
      <c r="D298" s="54"/>
      <c r="E298" s="54">
        <v>0</v>
      </c>
      <c r="F298" s="54">
        <v>1</v>
      </c>
      <c r="G298" s="54">
        <v>0</v>
      </c>
      <c r="H298" s="54">
        <v>0</v>
      </c>
      <c r="I298" s="54"/>
      <c r="J298" s="54"/>
      <c r="K298" s="54"/>
      <c r="L298" s="54"/>
      <c r="M298" s="54"/>
      <c r="N298" s="54"/>
      <c r="O298" s="54"/>
      <c r="P298" s="54"/>
    </row>
    <row r="299" spans="1:16" ht="13" x14ac:dyDescent="0.3">
      <c r="A299" t="s">
        <v>286</v>
      </c>
      <c r="B299" s="54">
        <v>1</v>
      </c>
      <c r="C299" s="2">
        <v>0</v>
      </c>
      <c r="D299" s="54"/>
      <c r="E299" s="54">
        <v>0</v>
      </c>
      <c r="F299" s="54">
        <v>1</v>
      </c>
      <c r="G299" s="54">
        <v>1</v>
      </c>
      <c r="H299" s="54">
        <v>0</v>
      </c>
      <c r="I299" s="54"/>
      <c r="J299" s="54"/>
      <c r="K299" s="54"/>
      <c r="L299" s="54"/>
      <c r="M299" s="54"/>
      <c r="N299" s="54"/>
      <c r="O299" s="54"/>
      <c r="P299" s="54"/>
    </row>
    <row r="300" spans="1:16" ht="13" x14ac:dyDescent="0.3">
      <c r="A300" t="s">
        <v>252</v>
      </c>
      <c r="B300" s="54">
        <v>1</v>
      </c>
      <c r="C300" s="2">
        <v>0</v>
      </c>
      <c r="D300" s="54"/>
      <c r="E300" s="54">
        <v>0</v>
      </c>
      <c r="F300" s="54">
        <v>1</v>
      </c>
      <c r="G300" s="54">
        <v>1</v>
      </c>
      <c r="H300" s="54">
        <v>0</v>
      </c>
      <c r="I300" s="54"/>
      <c r="J300" s="54"/>
      <c r="K300" s="54"/>
      <c r="L300" s="54"/>
      <c r="M300" s="54"/>
      <c r="N300" s="54"/>
      <c r="O300" s="54"/>
      <c r="P300" s="54"/>
    </row>
    <row r="301" spans="1:16" ht="13.5" thickBot="1" x14ac:dyDescent="0.35">
      <c r="A301" t="s">
        <v>241</v>
      </c>
      <c r="B301" s="54">
        <v>1</v>
      </c>
      <c r="C301" s="2">
        <v>0</v>
      </c>
      <c r="D301" s="54"/>
      <c r="E301" s="54">
        <v>0</v>
      </c>
      <c r="F301" s="54">
        <v>1</v>
      </c>
      <c r="G301" s="54">
        <v>0</v>
      </c>
      <c r="H301" s="54">
        <v>0</v>
      </c>
      <c r="I301" s="54"/>
      <c r="J301" s="54"/>
      <c r="K301" s="54"/>
      <c r="L301" s="54"/>
      <c r="M301" s="54"/>
      <c r="N301" s="54"/>
      <c r="O301" s="54"/>
      <c r="P301" s="54"/>
    </row>
    <row r="302" spans="1:16" ht="13.5" thickBot="1" x14ac:dyDescent="0.35">
      <c r="A302" s="125" t="s">
        <v>415</v>
      </c>
      <c r="B302" s="90">
        <f>SUM(B8:B301)</f>
        <v>243</v>
      </c>
      <c r="C302" s="90">
        <f>SUM(C8:C301)</f>
        <v>51</v>
      </c>
      <c r="D302" s="90"/>
      <c r="E302" s="90">
        <f>SUM(E8:E301)</f>
        <v>88</v>
      </c>
      <c r="F302" s="90">
        <f>SUM(F8:F301)</f>
        <v>155</v>
      </c>
      <c r="G302" s="90">
        <f>SUM(G8:G301)</f>
        <v>15</v>
      </c>
      <c r="H302" s="90">
        <f>SUM(H8:H301)</f>
        <v>4</v>
      </c>
      <c r="I302" s="90"/>
      <c r="J302" s="90"/>
      <c r="K302" s="90"/>
      <c r="L302" s="90"/>
      <c r="M302" s="90"/>
      <c r="N302" s="90"/>
      <c r="O302" s="90"/>
      <c r="P302" s="123"/>
    </row>
    <row r="303" spans="1:16" ht="13.5" thickBot="1" x14ac:dyDescent="0.35">
      <c r="A303" s="125" t="s">
        <v>88</v>
      </c>
      <c r="B303" s="91">
        <f>B302/A5</f>
        <v>0.82653061224489799</v>
      </c>
      <c r="C303" s="91">
        <f>C302/A5</f>
        <v>0.17346938775510204</v>
      </c>
      <c r="D303" s="92"/>
      <c r="E303" s="91">
        <f>E302/A5</f>
        <v>0.29931972789115646</v>
      </c>
      <c r="F303" s="91">
        <f>F302/A5</f>
        <v>0.52721088435374153</v>
      </c>
      <c r="G303" s="91">
        <f>G302/A5</f>
        <v>5.1020408163265307E-2</v>
      </c>
      <c r="H303" s="91">
        <f>H302/A5</f>
        <v>1.3605442176870748E-2</v>
      </c>
      <c r="I303" s="91"/>
      <c r="J303" s="91"/>
      <c r="K303" s="91"/>
      <c r="L303" s="91"/>
      <c r="M303" s="91"/>
      <c r="N303" s="91"/>
      <c r="O303" s="91"/>
      <c r="P303" s="124"/>
    </row>
    <row r="304" spans="1:16" ht="13" x14ac:dyDescent="0.3">
      <c r="A304" s="89"/>
    </row>
    <row r="305" spans="1:16" ht="13" x14ac:dyDescent="0.3">
      <c r="A305" s="89"/>
      <c r="B305" s="51"/>
    </row>
    <row r="306" spans="1:16" ht="13" x14ac:dyDescent="0.3">
      <c r="A306" s="89"/>
      <c r="B306" s="54"/>
      <c r="C306" s="54"/>
      <c r="D306" s="54"/>
      <c r="E306" s="54"/>
      <c r="F306" s="54"/>
      <c r="G306" s="54"/>
      <c r="H306" s="54"/>
      <c r="I306" s="54"/>
      <c r="J306" s="54"/>
      <c r="K306" s="54"/>
      <c r="L306" s="54"/>
      <c r="M306" s="54"/>
      <c r="N306" s="54"/>
      <c r="O306" s="54"/>
      <c r="P306" s="54"/>
    </row>
    <row r="307" spans="1:16" ht="13" x14ac:dyDescent="0.3">
      <c r="A307" s="89"/>
      <c r="B307" s="54"/>
      <c r="C307" s="54"/>
      <c r="D307" s="54"/>
      <c r="E307" s="54"/>
      <c r="F307" s="54"/>
      <c r="G307" s="54"/>
      <c r="H307" s="54"/>
      <c r="I307" s="54"/>
      <c r="J307" s="54"/>
      <c r="K307" s="54"/>
      <c r="L307" s="54"/>
      <c r="M307" s="54"/>
      <c r="N307" s="54"/>
      <c r="O307" s="54"/>
      <c r="P307" s="54"/>
    </row>
    <row r="308" spans="1:16" ht="13" x14ac:dyDescent="0.3">
      <c r="A308" s="89"/>
      <c r="B308" s="54"/>
      <c r="C308" s="54"/>
      <c r="D308" s="54"/>
      <c r="E308" s="54"/>
      <c r="F308" s="54"/>
      <c r="G308" s="54"/>
      <c r="H308" s="54"/>
      <c r="I308" s="54"/>
      <c r="J308" s="54"/>
      <c r="K308" s="54"/>
      <c r="L308" s="54"/>
      <c r="M308" s="54"/>
      <c r="N308" s="54"/>
      <c r="O308" s="54"/>
      <c r="P308" s="54"/>
    </row>
    <row r="309" spans="1:16" ht="13" x14ac:dyDescent="0.3">
      <c r="B309" s="54"/>
      <c r="C309" s="54"/>
      <c r="D309" s="54"/>
      <c r="E309" s="54"/>
      <c r="F309" s="54"/>
      <c r="G309" s="54"/>
      <c r="H309" s="54"/>
      <c r="I309" s="54"/>
      <c r="J309" s="54"/>
      <c r="K309" s="54"/>
      <c r="L309" s="54"/>
      <c r="M309" s="54"/>
      <c r="N309" s="54"/>
      <c r="O309" s="54"/>
      <c r="P309" s="54"/>
    </row>
    <row r="310" spans="1:16" ht="13" x14ac:dyDescent="0.3">
      <c r="A310" s="89"/>
      <c r="B310" s="54"/>
      <c r="C310" s="54"/>
      <c r="D310" s="54"/>
      <c r="E310" s="54"/>
      <c r="F310" s="54"/>
      <c r="G310" s="54"/>
      <c r="H310" s="54"/>
      <c r="I310" s="54"/>
      <c r="J310" s="54"/>
      <c r="K310" s="54"/>
      <c r="L310" s="54"/>
      <c r="M310" s="54"/>
      <c r="N310" s="54"/>
      <c r="O310" s="54"/>
      <c r="P310" s="54"/>
    </row>
    <row r="311" spans="1:16" ht="13" x14ac:dyDescent="0.3">
      <c r="A311" s="89"/>
      <c r="B311" s="54"/>
      <c r="C311" s="54"/>
      <c r="D311" s="54"/>
      <c r="E311" s="54"/>
      <c r="F311" s="54"/>
      <c r="G311" s="54"/>
      <c r="H311" s="54"/>
      <c r="I311" s="54"/>
      <c r="J311" s="54"/>
      <c r="K311" s="54"/>
      <c r="L311" s="54"/>
      <c r="M311" s="54"/>
      <c r="N311" s="54"/>
      <c r="O311" s="54"/>
      <c r="P311" s="54"/>
    </row>
    <row r="312" spans="1:16" ht="13" x14ac:dyDescent="0.3">
      <c r="A312" s="89"/>
      <c r="B312" s="54"/>
      <c r="C312" s="54"/>
      <c r="D312" s="54"/>
      <c r="E312" s="54"/>
      <c r="F312" s="54"/>
      <c r="G312" s="54"/>
      <c r="H312" s="54"/>
      <c r="I312" s="54"/>
      <c r="J312" s="54"/>
      <c r="K312" s="54"/>
      <c r="L312" s="54"/>
      <c r="M312" s="54"/>
      <c r="N312" s="54"/>
      <c r="O312" s="54"/>
      <c r="P312" s="54"/>
    </row>
    <row r="313" spans="1:16" ht="13" x14ac:dyDescent="0.3">
      <c r="A313" s="89"/>
      <c r="B313" s="54"/>
      <c r="C313" s="54"/>
      <c r="D313" s="54"/>
      <c r="E313" s="54"/>
      <c r="F313" s="54"/>
      <c r="G313" s="54"/>
      <c r="H313" s="54"/>
      <c r="I313" s="54"/>
      <c r="J313" s="54"/>
      <c r="K313" s="54"/>
      <c r="L313" s="54"/>
      <c r="M313" s="54"/>
      <c r="N313" s="54"/>
      <c r="O313" s="54"/>
      <c r="P313" s="54"/>
    </row>
    <row r="314" spans="1:16" ht="13" x14ac:dyDescent="0.3">
      <c r="A314" s="89"/>
      <c r="B314" s="54"/>
      <c r="C314" s="54"/>
      <c r="D314" s="54"/>
      <c r="E314" s="54"/>
      <c r="F314" s="54"/>
      <c r="G314" s="54"/>
      <c r="H314" s="54"/>
      <c r="I314" s="54"/>
      <c r="J314" s="54"/>
      <c r="K314" s="54"/>
      <c r="L314" s="54"/>
      <c r="M314" s="54"/>
      <c r="N314" s="54"/>
      <c r="O314" s="54"/>
      <c r="P314" s="54"/>
    </row>
    <row r="315" spans="1:16" ht="13" x14ac:dyDescent="0.3">
      <c r="A315" s="89"/>
      <c r="B315" s="54"/>
      <c r="C315" s="54"/>
      <c r="D315" s="54"/>
      <c r="E315" s="54"/>
      <c r="F315" s="54"/>
      <c r="G315" s="54"/>
      <c r="H315" s="54"/>
      <c r="I315" s="54"/>
      <c r="J315" s="54"/>
      <c r="K315" s="54"/>
      <c r="L315" s="54"/>
      <c r="M315" s="54"/>
      <c r="N315" s="54"/>
      <c r="O315" s="54"/>
      <c r="P315" s="54"/>
    </row>
    <row r="316" spans="1:16" ht="13" x14ac:dyDescent="0.3">
      <c r="A316" s="89"/>
      <c r="B316" s="54"/>
      <c r="C316" s="54"/>
      <c r="D316" s="54"/>
      <c r="E316" s="54"/>
      <c r="F316" s="54"/>
      <c r="G316" s="54"/>
      <c r="H316" s="54"/>
      <c r="I316" s="54"/>
      <c r="J316" s="54"/>
      <c r="K316" s="54"/>
      <c r="L316" s="54"/>
      <c r="M316" s="54"/>
      <c r="N316" s="54"/>
      <c r="O316" s="54"/>
      <c r="P316" s="54"/>
    </row>
    <row r="317" spans="1:16" ht="13" x14ac:dyDescent="0.3">
      <c r="A317" s="89"/>
      <c r="B317" s="54"/>
      <c r="C317" s="54"/>
      <c r="D317" s="54"/>
      <c r="E317" s="54"/>
      <c r="F317" s="54"/>
      <c r="G317" s="54"/>
      <c r="H317" s="54"/>
      <c r="I317" s="54"/>
      <c r="J317" s="54"/>
      <c r="K317" s="54"/>
      <c r="L317" s="54"/>
      <c r="M317" s="54"/>
      <c r="N317" s="54"/>
      <c r="O317" s="54"/>
      <c r="P317" s="54"/>
    </row>
    <row r="318" spans="1:16" ht="13" x14ac:dyDescent="0.3">
      <c r="A318" s="89"/>
      <c r="B318" s="54"/>
      <c r="C318" s="54"/>
      <c r="D318" s="54"/>
      <c r="E318" s="54"/>
      <c r="F318" s="54"/>
      <c r="G318" s="54"/>
      <c r="H318" s="54"/>
      <c r="I318" s="54"/>
      <c r="J318" s="54"/>
      <c r="K318" s="54"/>
      <c r="L318" s="54"/>
      <c r="M318" s="54"/>
      <c r="N318" s="54"/>
      <c r="O318" s="54"/>
      <c r="P318" s="54"/>
    </row>
    <row r="319" spans="1:16" ht="13" x14ac:dyDescent="0.3">
      <c r="A319" s="89"/>
      <c r="B319" s="54"/>
      <c r="C319" s="54"/>
      <c r="D319" s="54"/>
      <c r="E319" s="54"/>
      <c r="F319" s="54"/>
      <c r="G319" s="54"/>
      <c r="H319" s="54"/>
      <c r="I319" s="54"/>
      <c r="J319" s="54"/>
      <c r="K319" s="54"/>
      <c r="L319" s="54"/>
      <c r="M319" s="54"/>
      <c r="N319" s="54"/>
      <c r="O319" s="54"/>
      <c r="P319" s="54"/>
    </row>
    <row r="320" spans="1:16" ht="13" x14ac:dyDescent="0.3">
      <c r="A320" s="89"/>
      <c r="B320" s="54"/>
      <c r="C320" s="54"/>
      <c r="D320" s="54"/>
      <c r="E320" s="54"/>
      <c r="F320" s="54"/>
      <c r="G320" s="54"/>
      <c r="H320" s="54"/>
      <c r="I320" s="54"/>
      <c r="J320" s="54"/>
      <c r="K320" s="54"/>
      <c r="L320" s="54"/>
      <c r="M320" s="54"/>
      <c r="N320" s="54"/>
      <c r="O320" s="54"/>
      <c r="P320" s="54"/>
    </row>
    <row r="321" spans="1:16" ht="13" x14ac:dyDescent="0.3">
      <c r="A321" s="89"/>
      <c r="B321" s="54"/>
      <c r="C321" s="54"/>
      <c r="D321" s="54"/>
      <c r="E321" s="54"/>
      <c r="F321" s="54"/>
      <c r="G321" s="54"/>
      <c r="H321" s="54"/>
      <c r="I321" s="54"/>
      <c r="J321" s="54"/>
      <c r="K321" s="54"/>
      <c r="L321" s="54"/>
      <c r="M321" s="54"/>
      <c r="N321" s="54"/>
      <c r="O321" s="54"/>
      <c r="P321" s="54"/>
    </row>
    <row r="322" spans="1:16" ht="13" x14ac:dyDescent="0.3">
      <c r="A322" s="89"/>
      <c r="B322" s="54"/>
      <c r="C322" s="54"/>
      <c r="D322" s="54"/>
      <c r="E322" s="54"/>
      <c r="F322" s="54"/>
      <c r="G322" s="54"/>
      <c r="H322" s="54"/>
      <c r="I322" s="54"/>
      <c r="J322" s="54"/>
      <c r="K322" s="54"/>
      <c r="L322" s="54"/>
      <c r="M322" s="54"/>
      <c r="N322" s="54"/>
      <c r="O322" s="54"/>
      <c r="P322" s="54"/>
    </row>
    <row r="323" spans="1:16" ht="13" x14ac:dyDescent="0.3">
      <c r="A323" s="89"/>
      <c r="B323" s="54"/>
      <c r="C323" s="54"/>
      <c r="D323" s="54"/>
      <c r="E323" s="54"/>
      <c r="F323" s="54"/>
      <c r="G323" s="54"/>
      <c r="H323" s="54"/>
      <c r="I323" s="54"/>
      <c r="J323" s="54"/>
      <c r="K323" s="54"/>
      <c r="L323" s="54"/>
      <c r="M323" s="54"/>
      <c r="N323" s="54"/>
      <c r="O323" s="54"/>
      <c r="P323" s="54"/>
    </row>
    <row r="324" spans="1:16" ht="13" x14ac:dyDescent="0.3">
      <c r="A324" s="89"/>
      <c r="B324" s="54"/>
      <c r="C324" s="54"/>
      <c r="D324" s="54"/>
      <c r="E324" s="54"/>
      <c r="F324" s="54"/>
      <c r="G324" s="54"/>
      <c r="H324" s="54"/>
      <c r="I324" s="54"/>
      <c r="J324" s="54"/>
      <c r="K324" s="54"/>
      <c r="L324" s="54"/>
      <c r="M324" s="54"/>
      <c r="N324" s="54"/>
      <c r="O324" s="54"/>
      <c r="P324" s="54"/>
    </row>
    <row r="325" spans="1:16" ht="13" x14ac:dyDescent="0.3">
      <c r="A325" s="89"/>
      <c r="B325" s="54"/>
      <c r="C325" s="54"/>
      <c r="D325" s="54"/>
      <c r="E325" s="54"/>
      <c r="F325" s="54"/>
      <c r="G325" s="54"/>
      <c r="H325" s="54"/>
      <c r="I325" s="54"/>
      <c r="J325" s="54"/>
      <c r="K325" s="54"/>
      <c r="L325" s="54"/>
      <c r="M325" s="54"/>
      <c r="N325" s="54"/>
      <c r="O325" s="54"/>
      <c r="P325" s="54"/>
    </row>
    <row r="326" spans="1:16" ht="13" x14ac:dyDescent="0.3">
      <c r="A326" s="89"/>
      <c r="B326" s="54"/>
      <c r="C326" s="54"/>
      <c r="D326" s="54"/>
      <c r="E326" s="54"/>
      <c r="F326" s="54"/>
      <c r="G326" s="54"/>
      <c r="H326" s="54"/>
      <c r="I326" s="54"/>
      <c r="J326" s="54"/>
      <c r="K326" s="54"/>
      <c r="L326" s="54"/>
      <c r="M326" s="54"/>
      <c r="N326" s="54"/>
      <c r="O326" s="54"/>
      <c r="P326" s="54"/>
    </row>
    <row r="327" spans="1:16" ht="13" x14ac:dyDescent="0.3">
      <c r="A327" s="89"/>
      <c r="B327" s="54"/>
      <c r="C327" s="54"/>
      <c r="D327" s="54"/>
      <c r="E327" s="54"/>
      <c r="F327" s="54"/>
      <c r="G327" s="54"/>
      <c r="H327" s="54"/>
      <c r="I327" s="54"/>
      <c r="J327" s="54"/>
      <c r="K327" s="54"/>
      <c r="L327" s="54"/>
      <c r="M327" s="54"/>
      <c r="N327" s="54"/>
      <c r="O327" s="54"/>
      <c r="P327" s="54"/>
    </row>
    <row r="328" spans="1:16" ht="13" x14ac:dyDescent="0.3">
      <c r="A328" s="89"/>
      <c r="B328" s="54"/>
      <c r="C328" s="54"/>
      <c r="D328" s="54"/>
      <c r="E328" s="54"/>
      <c r="F328" s="54"/>
      <c r="G328" s="54"/>
      <c r="H328" s="54"/>
      <c r="I328" s="54"/>
      <c r="J328" s="54"/>
      <c r="K328" s="54"/>
      <c r="L328" s="54"/>
      <c r="M328" s="54"/>
      <c r="N328" s="54"/>
      <c r="O328" s="54"/>
      <c r="P328" s="54"/>
    </row>
    <row r="329" spans="1:16" ht="13" x14ac:dyDescent="0.3">
      <c r="A329" s="89"/>
      <c r="B329" s="54"/>
      <c r="C329" s="54"/>
      <c r="D329" s="54"/>
      <c r="E329" s="54"/>
      <c r="F329" s="54"/>
      <c r="G329" s="54"/>
      <c r="H329" s="54"/>
      <c r="I329" s="54"/>
      <c r="J329" s="54"/>
      <c r="K329" s="54"/>
      <c r="L329" s="54"/>
      <c r="M329" s="54"/>
      <c r="N329" s="54"/>
      <c r="O329" s="54"/>
      <c r="P329" s="54"/>
    </row>
    <row r="330" spans="1:16" ht="13" x14ac:dyDescent="0.3">
      <c r="A330" s="89"/>
      <c r="B330" s="54"/>
      <c r="C330" s="54"/>
      <c r="D330" s="54"/>
      <c r="E330" s="54"/>
      <c r="F330" s="54"/>
      <c r="G330" s="54"/>
      <c r="H330" s="54"/>
      <c r="I330" s="54"/>
      <c r="J330" s="54"/>
      <c r="K330" s="54"/>
      <c r="L330" s="54"/>
      <c r="M330" s="54"/>
      <c r="N330" s="54"/>
      <c r="O330" s="54"/>
      <c r="P330" s="54"/>
    </row>
    <row r="331" spans="1:16" ht="13" x14ac:dyDescent="0.3">
      <c r="A331" s="89"/>
      <c r="B331" s="54"/>
      <c r="C331" s="54"/>
      <c r="D331" s="54"/>
      <c r="E331" s="54"/>
      <c r="F331" s="54"/>
      <c r="G331" s="54"/>
      <c r="H331" s="54"/>
      <c r="I331" s="54"/>
      <c r="J331" s="54"/>
      <c r="K331" s="54"/>
      <c r="L331" s="54"/>
      <c r="M331" s="54"/>
      <c r="N331" s="54"/>
      <c r="O331" s="54"/>
      <c r="P331" s="54"/>
    </row>
    <row r="332" spans="1:16" ht="13" x14ac:dyDescent="0.3">
      <c r="A332" s="89"/>
      <c r="B332" s="54"/>
      <c r="C332" s="54"/>
      <c r="D332" s="54"/>
      <c r="E332" s="54"/>
      <c r="F332" s="54"/>
      <c r="G332" s="54"/>
      <c r="H332" s="54"/>
      <c r="I332" s="54"/>
      <c r="J332" s="54"/>
      <c r="K332" s="54"/>
      <c r="L332" s="54"/>
      <c r="M332" s="54"/>
      <c r="N332" s="54"/>
      <c r="O332" s="54"/>
      <c r="P332" s="54"/>
    </row>
    <row r="333" spans="1:16" ht="13" x14ac:dyDescent="0.3">
      <c r="A333" s="89"/>
      <c r="B333" s="54"/>
      <c r="C333" s="54"/>
      <c r="D333" s="54"/>
      <c r="E333" s="54"/>
      <c r="F333" s="54"/>
      <c r="G333" s="54"/>
      <c r="H333" s="54"/>
      <c r="I333" s="54"/>
      <c r="J333" s="54"/>
      <c r="K333" s="54"/>
      <c r="L333" s="54"/>
      <c r="M333" s="54"/>
      <c r="N333" s="54"/>
      <c r="O333" s="54"/>
      <c r="P333" s="54"/>
    </row>
    <row r="334" spans="1:16" ht="13" x14ac:dyDescent="0.3">
      <c r="A334" s="89"/>
      <c r="B334" s="54"/>
      <c r="C334" s="54"/>
      <c r="D334" s="54"/>
      <c r="E334" s="54"/>
      <c r="F334" s="54"/>
      <c r="G334" s="54"/>
      <c r="H334" s="54"/>
      <c r="I334" s="54"/>
      <c r="J334" s="54"/>
      <c r="K334" s="54"/>
      <c r="L334" s="54"/>
      <c r="M334" s="54"/>
      <c r="N334" s="54"/>
      <c r="O334" s="54"/>
      <c r="P334" s="54"/>
    </row>
    <row r="335" spans="1:16" ht="13" x14ac:dyDescent="0.3">
      <c r="A335" s="89"/>
      <c r="B335" s="54"/>
      <c r="C335" s="54"/>
      <c r="D335" s="54"/>
      <c r="E335" s="54"/>
      <c r="F335" s="54"/>
      <c r="G335" s="54"/>
      <c r="H335" s="54"/>
      <c r="I335" s="54"/>
      <c r="J335" s="54"/>
      <c r="K335" s="54"/>
      <c r="L335" s="54"/>
      <c r="M335" s="54"/>
      <c r="N335" s="54"/>
      <c r="O335" s="54"/>
      <c r="P335" s="54"/>
    </row>
    <row r="336" spans="1:16" ht="13" x14ac:dyDescent="0.3">
      <c r="A336" s="89"/>
      <c r="B336" s="54"/>
      <c r="C336" s="54"/>
      <c r="D336" s="54"/>
      <c r="E336" s="54"/>
      <c r="F336" s="54"/>
      <c r="G336" s="54"/>
      <c r="H336" s="54"/>
      <c r="I336" s="54"/>
      <c r="J336" s="54"/>
      <c r="K336" s="54"/>
      <c r="L336" s="54"/>
      <c r="M336" s="54"/>
      <c r="N336" s="54"/>
      <c r="O336" s="54"/>
      <c r="P336" s="54"/>
    </row>
    <row r="337" spans="1:16" ht="13" x14ac:dyDescent="0.3">
      <c r="A337" s="89"/>
      <c r="B337" s="54"/>
      <c r="C337" s="54"/>
      <c r="D337" s="54"/>
      <c r="E337" s="54"/>
      <c r="F337" s="54"/>
      <c r="G337" s="54"/>
      <c r="H337" s="54"/>
      <c r="I337" s="54"/>
      <c r="J337" s="54"/>
      <c r="K337" s="54"/>
      <c r="L337" s="54"/>
      <c r="M337" s="54"/>
      <c r="N337" s="54"/>
      <c r="O337" s="54"/>
      <c r="P337" s="54"/>
    </row>
    <row r="338" spans="1:16" ht="13" x14ac:dyDescent="0.3">
      <c r="A338" s="89"/>
      <c r="B338" s="54"/>
      <c r="C338" s="54"/>
      <c r="D338" s="54"/>
      <c r="E338" s="54"/>
      <c r="F338" s="54"/>
      <c r="G338" s="54"/>
      <c r="H338" s="54"/>
      <c r="I338" s="54"/>
      <c r="J338" s="54"/>
      <c r="K338" s="54"/>
      <c r="L338" s="54"/>
      <c r="M338" s="54"/>
      <c r="N338" s="54"/>
      <c r="O338" s="54"/>
      <c r="P338" s="54"/>
    </row>
    <row r="339" spans="1:16" ht="13" x14ac:dyDescent="0.3">
      <c r="A339" s="89"/>
      <c r="B339" s="54"/>
      <c r="C339" s="54"/>
      <c r="D339" s="54"/>
      <c r="E339" s="54"/>
      <c r="F339" s="54"/>
      <c r="G339" s="54"/>
      <c r="H339" s="54"/>
      <c r="I339" s="54"/>
      <c r="J339" s="54"/>
      <c r="K339" s="54"/>
      <c r="L339" s="54"/>
      <c r="M339" s="54"/>
      <c r="N339" s="54"/>
      <c r="O339" s="54"/>
      <c r="P339" s="54"/>
    </row>
    <row r="340" spans="1:16" ht="13" x14ac:dyDescent="0.3">
      <c r="A340" s="89"/>
      <c r="B340" s="54"/>
      <c r="C340" s="54"/>
      <c r="D340" s="54"/>
      <c r="E340" s="54"/>
      <c r="F340" s="54"/>
      <c r="G340" s="54"/>
      <c r="H340" s="54"/>
      <c r="I340" s="54"/>
      <c r="J340" s="54"/>
      <c r="K340" s="54"/>
      <c r="L340" s="54"/>
      <c r="M340" s="54"/>
      <c r="N340" s="54"/>
      <c r="O340" s="54"/>
      <c r="P340" s="54"/>
    </row>
    <row r="341" spans="1:16" ht="13" x14ac:dyDescent="0.3">
      <c r="A341" s="89"/>
      <c r="B341" s="54"/>
      <c r="C341" s="54"/>
      <c r="D341" s="54"/>
      <c r="E341" s="54"/>
      <c r="F341" s="54"/>
      <c r="G341" s="54"/>
      <c r="H341" s="54"/>
      <c r="I341" s="54"/>
      <c r="J341" s="54"/>
      <c r="K341" s="54"/>
      <c r="L341" s="54"/>
      <c r="M341" s="54"/>
      <c r="N341" s="54"/>
      <c r="O341" s="54"/>
      <c r="P341" s="54"/>
    </row>
    <row r="342" spans="1:16" ht="13" x14ac:dyDescent="0.3">
      <c r="A342" s="89"/>
      <c r="B342" s="54"/>
      <c r="C342" s="54"/>
      <c r="D342" s="54"/>
      <c r="E342" s="54"/>
      <c r="F342" s="54"/>
      <c r="G342" s="54"/>
      <c r="H342" s="54"/>
      <c r="I342" s="54"/>
      <c r="J342" s="54"/>
      <c r="K342" s="54"/>
      <c r="L342" s="54"/>
      <c r="M342" s="54"/>
      <c r="N342" s="54"/>
      <c r="O342" s="54"/>
      <c r="P342" s="54"/>
    </row>
    <row r="343" spans="1:16" ht="13" x14ac:dyDescent="0.3">
      <c r="A343" s="89"/>
      <c r="B343" s="54"/>
      <c r="C343" s="54"/>
      <c r="D343" s="54"/>
      <c r="E343" s="54"/>
      <c r="F343" s="54"/>
      <c r="G343" s="54"/>
      <c r="H343" s="54"/>
      <c r="I343" s="54"/>
      <c r="J343" s="54"/>
      <c r="K343" s="54"/>
      <c r="L343" s="54"/>
      <c r="M343" s="54"/>
      <c r="N343" s="54"/>
      <c r="O343" s="54"/>
      <c r="P343" s="54"/>
    </row>
    <row r="344" spans="1:16" ht="13" x14ac:dyDescent="0.3">
      <c r="A344" s="89"/>
      <c r="B344" s="54"/>
      <c r="C344" s="54"/>
      <c r="D344" s="54"/>
      <c r="E344" s="54"/>
      <c r="F344" s="54"/>
      <c r="G344" s="54"/>
      <c r="H344" s="54"/>
      <c r="I344" s="54"/>
      <c r="J344" s="54"/>
      <c r="K344" s="54"/>
      <c r="L344" s="54"/>
      <c r="M344" s="54"/>
      <c r="N344" s="54"/>
      <c r="O344" s="54"/>
      <c r="P344" s="54"/>
    </row>
    <row r="345" spans="1:16" ht="13" x14ac:dyDescent="0.3">
      <c r="A345" s="89"/>
      <c r="B345" s="54"/>
      <c r="C345" s="54"/>
      <c r="D345" s="54"/>
      <c r="E345" s="54"/>
      <c r="F345" s="54"/>
      <c r="G345" s="54"/>
      <c r="H345" s="54"/>
      <c r="I345" s="54"/>
      <c r="J345" s="54"/>
      <c r="K345" s="54"/>
      <c r="L345" s="54"/>
      <c r="M345" s="54"/>
      <c r="N345" s="54"/>
      <c r="O345" s="54"/>
      <c r="P345" s="54"/>
    </row>
    <row r="346" spans="1:16" ht="13" x14ac:dyDescent="0.3">
      <c r="A346" s="89"/>
      <c r="B346" s="54"/>
      <c r="C346" s="54"/>
      <c r="D346" s="54"/>
      <c r="E346" s="54"/>
      <c r="F346" s="54"/>
      <c r="G346" s="54"/>
      <c r="H346" s="54"/>
      <c r="I346" s="54"/>
      <c r="J346" s="54"/>
      <c r="K346" s="54"/>
      <c r="L346" s="54"/>
      <c r="M346" s="54"/>
      <c r="N346" s="54"/>
      <c r="O346" s="54"/>
      <c r="P346" s="54"/>
    </row>
    <row r="347" spans="1:16" ht="13" x14ac:dyDescent="0.3">
      <c r="A347" s="89"/>
      <c r="B347" s="54"/>
      <c r="C347" s="54"/>
      <c r="D347" s="54"/>
      <c r="E347" s="54"/>
      <c r="F347" s="54"/>
      <c r="G347" s="54"/>
      <c r="H347" s="54"/>
      <c r="I347" s="54"/>
      <c r="J347" s="54"/>
      <c r="K347" s="54"/>
      <c r="L347" s="54"/>
      <c r="M347" s="54"/>
      <c r="N347" s="54"/>
      <c r="O347" s="54"/>
      <c r="P347" s="54"/>
    </row>
    <row r="348" spans="1:16" ht="13" x14ac:dyDescent="0.3">
      <c r="A348" s="89"/>
      <c r="B348" s="54"/>
      <c r="C348" s="54"/>
      <c r="D348" s="54"/>
      <c r="E348" s="54"/>
      <c r="F348" s="54"/>
      <c r="G348" s="54"/>
      <c r="H348" s="54"/>
      <c r="I348" s="54"/>
      <c r="J348" s="54"/>
      <c r="K348" s="54"/>
      <c r="L348" s="54"/>
      <c r="M348" s="54"/>
      <c r="N348" s="54"/>
      <c r="O348" s="54"/>
      <c r="P348" s="54"/>
    </row>
    <row r="349" spans="1:16" ht="13" x14ac:dyDescent="0.3">
      <c r="A349" s="89"/>
      <c r="B349" s="54"/>
      <c r="C349" s="54"/>
      <c r="D349" s="54"/>
      <c r="E349" s="54"/>
      <c r="F349" s="54"/>
      <c r="G349" s="54"/>
      <c r="H349" s="54"/>
      <c r="I349" s="54"/>
      <c r="J349" s="54"/>
      <c r="K349" s="54"/>
      <c r="L349" s="54"/>
      <c r="M349" s="54"/>
      <c r="N349" s="54"/>
      <c r="O349" s="54"/>
      <c r="P349" s="54"/>
    </row>
    <row r="350" spans="1:16" ht="13" x14ac:dyDescent="0.3">
      <c r="A350" s="89"/>
      <c r="B350" s="54"/>
      <c r="C350" s="54"/>
      <c r="D350" s="54"/>
      <c r="E350" s="54"/>
      <c r="F350" s="54"/>
      <c r="G350" s="54"/>
      <c r="H350" s="54"/>
      <c r="I350" s="54"/>
      <c r="J350" s="54"/>
      <c r="K350" s="54"/>
      <c r="L350" s="54"/>
      <c r="M350" s="54"/>
      <c r="N350" s="54"/>
      <c r="O350" s="54"/>
      <c r="P350" s="54"/>
    </row>
    <row r="351" spans="1:16" ht="13" x14ac:dyDescent="0.3">
      <c r="A351" s="89"/>
      <c r="B351" s="54"/>
      <c r="C351" s="54"/>
      <c r="D351" s="54"/>
      <c r="E351" s="54"/>
      <c r="F351" s="54"/>
      <c r="G351" s="54"/>
      <c r="H351" s="54"/>
      <c r="I351" s="54"/>
      <c r="J351" s="54"/>
      <c r="K351" s="54"/>
      <c r="L351" s="54"/>
      <c r="M351" s="54"/>
      <c r="N351" s="54"/>
      <c r="O351" s="54"/>
      <c r="P351" s="54"/>
    </row>
    <row r="352" spans="1:16" ht="13" x14ac:dyDescent="0.3">
      <c r="A352" s="89"/>
      <c r="B352" s="54"/>
      <c r="C352" s="54"/>
      <c r="D352" s="54"/>
      <c r="E352" s="54"/>
      <c r="F352" s="54"/>
      <c r="G352" s="54"/>
      <c r="H352" s="54"/>
      <c r="I352" s="54"/>
      <c r="J352" s="54"/>
      <c r="K352" s="54"/>
      <c r="L352" s="54"/>
      <c r="M352" s="54"/>
      <c r="N352" s="54"/>
      <c r="O352" s="54"/>
      <c r="P352" s="54"/>
    </row>
    <row r="353" spans="1:16" ht="13" x14ac:dyDescent="0.3">
      <c r="A353" s="89"/>
      <c r="B353" s="54"/>
      <c r="C353" s="54"/>
      <c r="D353" s="54"/>
      <c r="E353" s="54"/>
      <c r="F353" s="54"/>
      <c r="G353" s="54"/>
      <c r="H353" s="54"/>
      <c r="I353" s="54"/>
      <c r="J353" s="54"/>
      <c r="K353" s="54"/>
      <c r="L353" s="54"/>
      <c r="M353" s="54"/>
      <c r="N353" s="54"/>
      <c r="O353" s="54"/>
      <c r="P353" s="54"/>
    </row>
    <row r="354" spans="1:16" ht="13" x14ac:dyDescent="0.3">
      <c r="A354" s="89"/>
      <c r="B354" s="54"/>
      <c r="C354" s="54"/>
      <c r="D354" s="54"/>
      <c r="E354" s="54"/>
      <c r="F354" s="54"/>
      <c r="G354" s="54"/>
      <c r="H354" s="54"/>
      <c r="I354" s="54"/>
      <c r="J354" s="54"/>
      <c r="K354" s="54"/>
      <c r="L354" s="54"/>
      <c r="M354" s="54"/>
      <c r="N354" s="54"/>
      <c r="O354" s="54"/>
      <c r="P354" s="54"/>
    </row>
    <row r="355" spans="1:16" ht="13" x14ac:dyDescent="0.3">
      <c r="A355" s="89"/>
      <c r="B355" s="54"/>
      <c r="C355" s="54"/>
      <c r="D355" s="54"/>
      <c r="E355" s="54"/>
      <c r="F355" s="54"/>
      <c r="G355" s="54"/>
      <c r="H355" s="54"/>
      <c r="I355" s="54"/>
      <c r="J355" s="54"/>
      <c r="K355" s="54"/>
      <c r="L355" s="54"/>
      <c r="M355" s="54"/>
      <c r="N355" s="54"/>
      <c r="O355" s="54"/>
      <c r="P355" s="54"/>
    </row>
    <row r="356" spans="1:16" ht="13" x14ac:dyDescent="0.3">
      <c r="A356" s="89"/>
      <c r="B356" s="54"/>
      <c r="C356" s="54"/>
      <c r="D356" s="54"/>
      <c r="E356" s="54"/>
      <c r="F356" s="54"/>
      <c r="G356" s="54"/>
      <c r="H356" s="54"/>
      <c r="I356" s="54"/>
      <c r="J356" s="54"/>
      <c r="K356" s="54"/>
      <c r="L356" s="54"/>
      <c r="M356" s="54"/>
      <c r="N356" s="54"/>
      <c r="O356" s="54"/>
      <c r="P356" s="54"/>
    </row>
    <row r="357" spans="1:16" ht="13" x14ac:dyDescent="0.3">
      <c r="A357" s="89"/>
      <c r="B357" s="54"/>
      <c r="C357" s="54"/>
      <c r="D357" s="54"/>
      <c r="E357" s="54"/>
      <c r="F357" s="54"/>
      <c r="G357" s="54"/>
      <c r="H357" s="54"/>
      <c r="I357" s="54"/>
      <c r="J357" s="54"/>
      <c r="K357" s="54"/>
      <c r="L357" s="54"/>
      <c r="M357" s="54"/>
      <c r="N357" s="54"/>
      <c r="O357" s="54"/>
      <c r="P357" s="54"/>
    </row>
    <row r="358" spans="1:16" ht="13" x14ac:dyDescent="0.3">
      <c r="A358" s="89"/>
      <c r="B358" s="54"/>
      <c r="C358" s="54"/>
      <c r="D358" s="54"/>
      <c r="E358" s="54"/>
      <c r="F358" s="54"/>
      <c r="G358" s="54"/>
      <c r="H358" s="54"/>
      <c r="I358" s="54"/>
      <c r="J358" s="54"/>
      <c r="K358" s="54"/>
      <c r="L358" s="54"/>
      <c r="M358" s="54"/>
      <c r="N358" s="54"/>
      <c r="O358" s="54"/>
      <c r="P358" s="54"/>
    </row>
    <row r="359" spans="1:16" ht="13" x14ac:dyDescent="0.3">
      <c r="A359" s="89"/>
      <c r="B359" s="54"/>
      <c r="C359" s="54"/>
      <c r="D359" s="54"/>
      <c r="E359" s="54"/>
      <c r="F359" s="54"/>
      <c r="G359" s="54"/>
      <c r="H359" s="54"/>
      <c r="I359" s="54"/>
      <c r="J359" s="54"/>
      <c r="K359" s="54"/>
      <c r="L359" s="54"/>
      <c r="M359" s="54"/>
      <c r="N359" s="54"/>
      <c r="O359" s="54"/>
      <c r="P359" s="54"/>
    </row>
    <row r="360" spans="1:16" ht="13" x14ac:dyDescent="0.3">
      <c r="A360" s="89"/>
      <c r="B360" s="54"/>
      <c r="C360" s="54"/>
      <c r="D360" s="54"/>
      <c r="E360" s="54"/>
      <c r="F360" s="54"/>
      <c r="G360" s="54"/>
      <c r="H360" s="54"/>
      <c r="I360" s="54"/>
      <c r="J360" s="54"/>
      <c r="K360" s="54"/>
      <c r="L360" s="54"/>
      <c r="M360" s="54"/>
      <c r="N360" s="54"/>
      <c r="O360" s="54"/>
      <c r="P360" s="54"/>
    </row>
    <row r="361" spans="1:16" ht="13" x14ac:dyDescent="0.3">
      <c r="A361" s="89"/>
      <c r="B361" s="54"/>
      <c r="C361" s="54"/>
      <c r="D361" s="54"/>
      <c r="E361" s="54"/>
      <c r="F361" s="54"/>
      <c r="G361" s="54"/>
      <c r="H361" s="54"/>
      <c r="I361" s="54"/>
      <c r="J361" s="54"/>
      <c r="K361" s="54"/>
      <c r="L361" s="54"/>
      <c r="M361" s="54"/>
      <c r="N361" s="54"/>
      <c r="O361" s="54"/>
      <c r="P361" s="54"/>
    </row>
    <row r="362" spans="1:16" ht="13" x14ac:dyDescent="0.3">
      <c r="A362" s="89"/>
      <c r="B362" s="54"/>
      <c r="C362" s="54"/>
      <c r="D362" s="54"/>
      <c r="E362" s="54"/>
      <c r="F362" s="54"/>
      <c r="G362" s="54"/>
      <c r="H362" s="54"/>
      <c r="I362" s="54"/>
      <c r="J362" s="54"/>
      <c r="K362" s="54"/>
      <c r="L362" s="54"/>
      <c r="M362" s="54"/>
      <c r="N362" s="54"/>
      <c r="O362" s="54"/>
      <c r="P362" s="54"/>
    </row>
    <row r="363" spans="1:16" ht="13" x14ac:dyDescent="0.3">
      <c r="A363" s="89"/>
      <c r="B363" s="54"/>
      <c r="C363" s="54"/>
      <c r="D363" s="54"/>
      <c r="E363" s="54"/>
      <c r="F363" s="54"/>
      <c r="G363" s="54"/>
      <c r="H363" s="54"/>
      <c r="I363" s="54"/>
      <c r="J363" s="54"/>
      <c r="K363" s="54"/>
      <c r="L363" s="54"/>
      <c r="M363" s="54"/>
      <c r="N363" s="54"/>
      <c r="O363" s="54"/>
      <c r="P363" s="54"/>
    </row>
    <row r="364" spans="1:16" ht="13" x14ac:dyDescent="0.3">
      <c r="A364" s="89"/>
      <c r="B364" s="54"/>
      <c r="C364" s="54"/>
      <c r="D364" s="54"/>
      <c r="E364" s="54"/>
      <c r="F364" s="54"/>
      <c r="G364" s="54"/>
      <c r="H364" s="54"/>
      <c r="I364" s="54"/>
      <c r="J364" s="54"/>
      <c r="K364" s="54"/>
      <c r="L364" s="54"/>
      <c r="M364" s="54"/>
      <c r="N364" s="54"/>
      <c r="O364" s="54"/>
      <c r="P364" s="54"/>
    </row>
    <row r="365" spans="1:16" ht="13" x14ac:dyDescent="0.3">
      <c r="A365" s="89"/>
      <c r="B365" s="54"/>
      <c r="C365" s="54"/>
      <c r="D365" s="54"/>
      <c r="E365" s="54"/>
      <c r="F365" s="54"/>
      <c r="G365" s="54"/>
      <c r="H365" s="54"/>
      <c r="I365" s="54"/>
      <c r="J365" s="54"/>
      <c r="K365" s="54"/>
      <c r="L365" s="54"/>
      <c r="M365" s="54"/>
      <c r="N365" s="54"/>
      <c r="O365" s="54"/>
      <c r="P365" s="54"/>
    </row>
    <row r="366" spans="1:16" ht="13" x14ac:dyDescent="0.3">
      <c r="A366" s="89"/>
      <c r="B366" s="54"/>
      <c r="C366" s="54"/>
      <c r="D366" s="54"/>
      <c r="E366" s="54"/>
      <c r="F366" s="54"/>
      <c r="G366" s="54"/>
      <c r="H366" s="54"/>
      <c r="I366" s="54"/>
      <c r="J366" s="54"/>
      <c r="K366" s="54"/>
      <c r="L366" s="54"/>
      <c r="M366" s="54"/>
      <c r="N366" s="54"/>
      <c r="O366" s="54"/>
      <c r="P366" s="54"/>
    </row>
    <row r="367" spans="1:16" ht="13" x14ac:dyDescent="0.3">
      <c r="A367" s="89"/>
      <c r="B367" s="54"/>
      <c r="C367" s="54"/>
      <c r="D367" s="54"/>
      <c r="E367" s="54"/>
      <c r="F367" s="54"/>
      <c r="G367" s="54"/>
      <c r="H367" s="54"/>
      <c r="I367" s="54"/>
      <c r="J367" s="54"/>
      <c r="K367" s="54"/>
      <c r="L367" s="54"/>
      <c r="M367" s="54"/>
      <c r="N367" s="54"/>
      <c r="O367" s="54"/>
      <c r="P367" s="54"/>
    </row>
    <row r="368" spans="1:16" ht="13" x14ac:dyDescent="0.3">
      <c r="A368" s="89"/>
      <c r="B368" s="54"/>
      <c r="C368" s="54"/>
      <c r="D368" s="54"/>
      <c r="E368" s="54"/>
      <c r="F368" s="54"/>
      <c r="G368" s="54"/>
      <c r="H368" s="54"/>
      <c r="I368" s="54"/>
      <c r="J368" s="54"/>
      <c r="K368" s="54"/>
      <c r="L368" s="54"/>
      <c r="M368" s="54"/>
      <c r="N368" s="54"/>
      <c r="O368" s="54"/>
      <c r="P368" s="54"/>
    </row>
    <row r="369" spans="1:16" ht="13" x14ac:dyDescent="0.3">
      <c r="A369" s="89"/>
      <c r="B369" s="54"/>
      <c r="C369" s="54"/>
      <c r="D369" s="54"/>
      <c r="E369" s="54"/>
      <c r="F369" s="54"/>
      <c r="G369" s="54"/>
      <c r="H369" s="54"/>
      <c r="I369" s="54"/>
      <c r="J369" s="54"/>
      <c r="K369" s="54"/>
      <c r="L369" s="54"/>
      <c r="M369" s="54"/>
      <c r="N369" s="54"/>
      <c r="O369" s="54"/>
      <c r="P369" s="54"/>
    </row>
    <row r="370" spans="1:16" ht="13" x14ac:dyDescent="0.3">
      <c r="A370" s="89"/>
      <c r="B370" s="54"/>
      <c r="C370" s="54"/>
      <c r="D370" s="54"/>
      <c r="E370" s="54"/>
      <c r="F370" s="54"/>
      <c r="G370" s="54"/>
      <c r="H370" s="54"/>
      <c r="I370" s="54"/>
      <c r="J370" s="54"/>
      <c r="K370" s="54"/>
      <c r="L370" s="54"/>
      <c r="M370" s="54"/>
      <c r="N370" s="54"/>
      <c r="O370" s="54"/>
      <c r="P370" s="54"/>
    </row>
    <row r="371" spans="1:16" ht="13" x14ac:dyDescent="0.3">
      <c r="A371" s="89"/>
      <c r="B371" s="54"/>
      <c r="C371" s="54"/>
      <c r="D371" s="54"/>
      <c r="E371" s="54"/>
      <c r="F371" s="54"/>
      <c r="G371" s="54"/>
      <c r="H371" s="54"/>
      <c r="I371" s="54"/>
      <c r="J371" s="54"/>
      <c r="K371" s="54"/>
      <c r="L371" s="54"/>
      <c r="M371" s="54"/>
      <c r="N371" s="54"/>
      <c r="O371" s="54"/>
      <c r="P371" s="54"/>
    </row>
    <row r="372" spans="1:16" ht="13" x14ac:dyDescent="0.3">
      <c r="A372" s="89"/>
      <c r="B372" s="54"/>
      <c r="C372" s="54"/>
      <c r="D372" s="54"/>
      <c r="E372" s="54"/>
      <c r="F372" s="54"/>
      <c r="G372" s="54"/>
      <c r="H372" s="54"/>
      <c r="I372" s="54"/>
      <c r="J372" s="54"/>
      <c r="K372" s="54"/>
      <c r="L372" s="54"/>
      <c r="M372" s="54"/>
      <c r="N372" s="54"/>
      <c r="O372" s="54"/>
      <c r="P372" s="54"/>
    </row>
    <row r="373" spans="1:16" ht="13" x14ac:dyDescent="0.3">
      <c r="A373" s="89"/>
      <c r="B373" s="54"/>
      <c r="C373" s="54"/>
      <c r="D373" s="54"/>
      <c r="E373" s="54"/>
      <c r="F373" s="54"/>
      <c r="G373" s="54"/>
      <c r="H373" s="54"/>
      <c r="I373" s="54"/>
      <c r="J373" s="54"/>
      <c r="K373" s="54"/>
      <c r="L373" s="54"/>
      <c r="M373" s="54"/>
      <c r="N373" s="54"/>
      <c r="O373" s="54"/>
      <c r="P373" s="54"/>
    </row>
    <row r="374" spans="1:16" ht="13" x14ac:dyDescent="0.3">
      <c r="A374" s="89"/>
      <c r="B374" s="54"/>
      <c r="C374" s="54"/>
      <c r="D374" s="54"/>
      <c r="E374" s="54"/>
      <c r="F374" s="54"/>
      <c r="G374" s="54"/>
      <c r="H374" s="54"/>
      <c r="I374" s="54"/>
      <c r="J374" s="54"/>
      <c r="K374" s="54"/>
      <c r="L374" s="54"/>
      <c r="M374" s="54"/>
      <c r="N374" s="54"/>
      <c r="O374" s="54"/>
      <c r="P374" s="54"/>
    </row>
    <row r="375" spans="1:16" ht="13" x14ac:dyDescent="0.3">
      <c r="A375" s="89"/>
      <c r="B375" s="54"/>
      <c r="C375" s="54"/>
      <c r="D375" s="54"/>
      <c r="E375" s="54"/>
      <c r="F375" s="54"/>
      <c r="G375" s="54"/>
      <c r="H375" s="54"/>
      <c r="I375" s="54"/>
      <c r="J375" s="54"/>
      <c r="K375" s="54"/>
      <c r="L375" s="54"/>
      <c r="M375" s="54"/>
      <c r="N375" s="54"/>
      <c r="O375" s="54"/>
      <c r="P375" s="54"/>
    </row>
    <row r="376" spans="1:16" ht="13" x14ac:dyDescent="0.3">
      <c r="A376" s="89"/>
      <c r="B376" s="54"/>
      <c r="C376" s="54"/>
      <c r="D376" s="54"/>
      <c r="E376" s="54"/>
      <c r="F376" s="54"/>
      <c r="G376" s="54"/>
      <c r="H376" s="54"/>
      <c r="I376" s="54"/>
      <c r="J376" s="54"/>
      <c r="K376" s="54"/>
      <c r="L376" s="54"/>
      <c r="M376" s="54"/>
      <c r="N376" s="54"/>
      <c r="O376" s="54"/>
      <c r="P376" s="54"/>
    </row>
    <row r="377" spans="1:16" ht="13" x14ac:dyDescent="0.3">
      <c r="A377" s="89"/>
      <c r="B377" s="54"/>
      <c r="C377" s="54"/>
      <c r="D377" s="54"/>
      <c r="E377" s="54"/>
      <c r="F377" s="54"/>
      <c r="G377" s="54"/>
      <c r="H377" s="54"/>
      <c r="I377" s="54"/>
      <c r="J377" s="54"/>
      <c r="K377" s="54"/>
      <c r="L377" s="54"/>
      <c r="M377" s="54"/>
      <c r="N377" s="54"/>
      <c r="O377" s="54"/>
      <c r="P377" s="54"/>
    </row>
    <row r="378" spans="1:16" ht="13" x14ac:dyDescent="0.3">
      <c r="A378" s="89"/>
      <c r="B378" s="54"/>
      <c r="C378" s="54"/>
      <c r="D378" s="54"/>
      <c r="E378" s="54"/>
      <c r="F378" s="54"/>
      <c r="G378" s="54"/>
      <c r="H378" s="54"/>
      <c r="I378" s="54"/>
      <c r="J378" s="54"/>
      <c r="K378" s="54"/>
      <c r="L378" s="54"/>
      <c r="M378" s="54"/>
      <c r="N378" s="54"/>
      <c r="O378" s="54"/>
      <c r="P378" s="54"/>
    </row>
    <row r="379" spans="1:16" ht="13" x14ac:dyDescent="0.3">
      <c r="A379" s="89"/>
      <c r="B379" s="54"/>
      <c r="C379" s="54"/>
      <c r="D379" s="54"/>
      <c r="E379" s="54"/>
      <c r="F379" s="54"/>
      <c r="G379" s="54"/>
      <c r="H379" s="54"/>
      <c r="I379" s="54"/>
      <c r="J379" s="54"/>
      <c r="K379" s="54"/>
      <c r="L379" s="54"/>
      <c r="M379" s="54"/>
      <c r="N379" s="54"/>
      <c r="O379" s="54"/>
      <c r="P379" s="54"/>
    </row>
    <row r="380" spans="1:16" ht="13" x14ac:dyDescent="0.3">
      <c r="A380" s="89"/>
      <c r="B380" s="54"/>
      <c r="C380" s="54"/>
      <c r="D380" s="54"/>
      <c r="E380" s="54"/>
      <c r="F380" s="54"/>
      <c r="G380" s="54"/>
      <c r="H380" s="54"/>
      <c r="I380" s="54"/>
      <c r="J380" s="54"/>
      <c r="K380" s="54"/>
      <c r="L380" s="54"/>
      <c r="M380" s="54"/>
      <c r="N380" s="54"/>
      <c r="O380" s="54"/>
      <c r="P380" s="54"/>
    </row>
    <row r="381" spans="1:16" ht="13" x14ac:dyDescent="0.3">
      <c r="A381" s="89"/>
      <c r="B381" s="54"/>
      <c r="C381" s="54"/>
      <c r="D381" s="54"/>
      <c r="E381" s="54"/>
      <c r="F381" s="54"/>
      <c r="G381" s="54"/>
      <c r="H381" s="54"/>
      <c r="I381" s="54"/>
      <c r="J381" s="54"/>
      <c r="K381" s="54"/>
      <c r="L381" s="54"/>
      <c r="M381" s="54"/>
      <c r="N381" s="54"/>
      <c r="O381" s="54"/>
      <c r="P381" s="54"/>
    </row>
    <row r="382" spans="1:16" ht="13" x14ac:dyDescent="0.3">
      <c r="A382" s="89"/>
      <c r="B382" s="54"/>
      <c r="C382" s="54"/>
      <c r="D382" s="54"/>
      <c r="E382" s="54"/>
      <c r="F382" s="54"/>
      <c r="G382" s="54"/>
      <c r="H382" s="54"/>
      <c r="I382" s="54"/>
      <c r="J382" s="54"/>
      <c r="K382" s="54"/>
      <c r="L382" s="54"/>
      <c r="M382" s="54"/>
      <c r="N382" s="54"/>
      <c r="O382" s="54"/>
      <c r="P382" s="54"/>
    </row>
    <row r="383" spans="1:16" ht="13" x14ac:dyDescent="0.3">
      <c r="A383" s="89"/>
      <c r="B383" s="54"/>
      <c r="C383" s="54"/>
      <c r="D383" s="54"/>
      <c r="E383" s="54"/>
      <c r="F383" s="54"/>
      <c r="G383" s="54"/>
      <c r="H383" s="54"/>
      <c r="I383" s="54"/>
      <c r="J383" s="54"/>
      <c r="K383" s="54"/>
      <c r="L383" s="54"/>
      <c r="M383" s="54"/>
      <c r="N383" s="54"/>
      <c r="O383" s="54"/>
      <c r="P383" s="54"/>
    </row>
    <row r="384" spans="1:16" ht="13" x14ac:dyDescent="0.3">
      <c r="A384" s="89"/>
      <c r="B384" s="54"/>
      <c r="C384" s="54"/>
      <c r="D384" s="54"/>
      <c r="E384" s="54"/>
      <c r="F384" s="54"/>
      <c r="G384" s="54"/>
      <c r="H384" s="54"/>
      <c r="I384" s="54"/>
      <c r="J384" s="54"/>
      <c r="K384" s="54"/>
      <c r="L384" s="54"/>
      <c r="M384" s="54"/>
      <c r="N384" s="54"/>
      <c r="O384" s="54"/>
      <c r="P384" s="54"/>
    </row>
    <row r="385" spans="1:16" ht="13" x14ac:dyDescent="0.3">
      <c r="A385" s="89"/>
      <c r="B385" s="54"/>
      <c r="C385" s="54"/>
      <c r="D385" s="54"/>
      <c r="E385" s="54"/>
      <c r="F385" s="54"/>
      <c r="G385" s="54"/>
      <c r="H385" s="54"/>
      <c r="I385" s="54"/>
      <c r="J385" s="54"/>
      <c r="K385" s="54"/>
      <c r="L385" s="54"/>
      <c r="M385" s="54"/>
      <c r="N385" s="54"/>
      <c r="O385" s="54"/>
      <c r="P385" s="54"/>
    </row>
    <row r="386" spans="1:16" ht="13" x14ac:dyDescent="0.3">
      <c r="A386" s="89"/>
      <c r="B386" s="54"/>
      <c r="C386" s="54"/>
      <c r="D386" s="54"/>
      <c r="E386" s="54"/>
      <c r="F386" s="54"/>
      <c r="G386" s="54"/>
      <c r="H386" s="54"/>
      <c r="I386" s="54"/>
      <c r="J386" s="54"/>
      <c r="K386" s="54"/>
      <c r="L386" s="54"/>
      <c r="M386" s="54"/>
      <c r="N386" s="54"/>
      <c r="O386" s="54"/>
      <c r="P386" s="54"/>
    </row>
    <row r="387" spans="1:16" ht="13" x14ac:dyDescent="0.3">
      <c r="A387" s="89"/>
      <c r="B387" s="54"/>
      <c r="C387" s="54"/>
      <c r="D387" s="54"/>
      <c r="E387" s="54"/>
      <c r="F387" s="54"/>
      <c r="G387" s="54"/>
      <c r="H387" s="54"/>
      <c r="I387" s="54"/>
      <c r="J387" s="54"/>
      <c r="K387" s="54"/>
      <c r="L387" s="54"/>
      <c r="M387" s="54"/>
      <c r="N387" s="54"/>
      <c r="O387" s="54"/>
      <c r="P387" s="54"/>
    </row>
    <row r="388" spans="1:16" ht="13" x14ac:dyDescent="0.3">
      <c r="A388" s="89"/>
      <c r="B388" s="54"/>
      <c r="C388" s="54"/>
      <c r="D388" s="54"/>
      <c r="E388" s="54"/>
      <c r="F388" s="54"/>
      <c r="G388" s="54"/>
      <c r="H388" s="54"/>
      <c r="I388" s="54"/>
      <c r="J388" s="54"/>
      <c r="K388" s="54"/>
      <c r="L388" s="54"/>
      <c r="M388" s="54"/>
      <c r="N388" s="54"/>
      <c r="O388" s="54"/>
      <c r="P388" s="54"/>
    </row>
    <row r="389" spans="1:16" ht="13" x14ac:dyDescent="0.3">
      <c r="A389" s="89"/>
      <c r="B389" s="54"/>
      <c r="C389" s="54"/>
      <c r="D389" s="54"/>
      <c r="E389" s="54"/>
      <c r="F389" s="54"/>
      <c r="G389" s="54"/>
      <c r="H389" s="54"/>
      <c r="I389" s="54"/>
      <c r="J389" s="54"/>
      <c r="K389" s="54"/>
      <c r="L389" s="54"/>
      <c r="M389" s="54"/>
      <c r="N389" s="54"/>
      <c r="O389" s="54"/>
      <c r="P389" s="54"/>
    </row>
    <row r="390" spans="1:16" ht="13" x14ac:dyDescent="0.3">
      <c r="A390" s="89"/>
      <c r="B390" s="54"/>
      <c r="C390" s="54"/>
      <c r="D390" s="54"/>
      <c r="E390" s="54"/>
      <c r="F390" s="54"/>
      <c r="G390" s="54"/>
      <c r="H390" s="54"/>
      <c r="I390" s="54"/>
      <c r="J390" s="54"/>
      <c r="K390" s="54"/>
      <c r="L390" s="54"/>
      <c r="M390" s="54"/>
      <c r="N390" s="54"/>
      <c r="O390" s="54"/>
      <c r="P390" s="54"/>
    </row>
    <row r="391" spans="1:16" ht="13" x14ac:dyDescent="0.3">
      <c r="A391" s="89"/>
      <c r="B391" s="54"/>
      <c r="C391" s="54"/>
      <c r="D391" s="54"/>
      <c r="E391" s="54"/>
      <c r="F391" s="54"/>
      <c r="G391" s="54"/>
      <c r="H391" s="54"/>
      <c r="I391" s="54"/>
      <c r="J391" s="54"/>
      <c r="K391" s="54"/>
      <c r="L391" s="54"/>
      <c r="M391" s="54"/>
      <c r="N391" s="54"/>
      <c r="O391" s="54"/>
      <c r="P391" s="54"/>
    </row>
    <row r="392" spans="1:16" ht="13" x14ac:dyDescent="0.3">
      <c r="A392" s="89"/>
      <c r="B392" s="54"/>
      <c r="C392" s="54"/>
      <c r="D392" s="54"/>
      <c r="E392" s="54"/>
      <c r="F392" s="54"/>
      <c r="G392" s="54"/>
      <c r="H392" s="54"/>
      <c r="I392" s="54"/>
      <c r="J392" s="54"/>
      <c r="K392" s="54"/>
      <c r="L392" s="54"/>
      <c r="M392" s="54"/>
      <c r="N392" s="54"/>
      <c r="O392" s="54"/>
      <c r="P392" s="54"/>
    </row>
    <row r="393" spans="1:16" ht="13" x14ac:dyDescent="0.3">
      <c r="A393" s="89"/>
      <c r="B393" s="54"/>
      <c r="C393" s="54"/>
      <c r="D393" s="54"/>
      <c r="E393" s="54"/>
      <c r="F393" s="54"/>
      <c r="G393" s="54"/>
      <c r="H393" s="54"/>
      <c r="I393" s="54"/>
      <c r="J393" s="54"/>
      <c r="K393" s="54"/>
      <c r="L393" s="54"/>
      <c r="M393" s="54"/>
      <c r="N393" s="54"/>
      <c r="O393" s="54"/>
      <c r="P393" s="54"/>
    </row>
    <row r="394" spans="1:16" ht="13" x14ac:dyDescent="0.3">
      <c r="A394" s="89"/>
      <c r="B394" s="54"/>
      <c r="C394" s="54"/>
      <c r="D394" s="54"/>
      <c r="E394" s="54"/>
      <c r="F394" s="54"/>
      <c r="G394" s="54"/>
      <c r="H394" s="54"/>
      <c r="I394" s="54"/>
      <c r="J394" s="54"/>
      <c r="K394" s="54"/>
      <c r="L394" s="54"/>
      <c r="M394" s="54"/>
      <c r="N394" s="54"/>
      <c r="O394" s="54"/>
      <c r="P394" s="54"/>
    </row>
    <row r="395" spans="1:16" ht="13" x14ac:dyDescent="0.3">
      <c r="A395" s="89"/>
      <c r="B395" s="54"/>
      <c r="C395" s="54"/>
      <c r="D395" s="54"/>
      <c r="E395" s="54"/>
      <c r="F395" s="54"/>
      <c r="G395" s="54"/>
      <c r="H395" s="54"/>
      <c r="I395" s="54"/>
      <c r="J395" s="54"/>
      <c r="K395" s="54"/>
      <c r="L395" s="54"/>
      <c r="M395" s="54"/>
      <c r="N395" s="54"/>
      <c r="O395" s="54"/>
      <c r="P395" s="54"/>
    </row>
    <row r="396" spans="1:16" ht="13" x14ac:dyDescent="0.3">
      <c r="A396" s="89"/>
      <c r="B396" s="54"/>
      <c r="C396" s="54"/>
      <c r="D396" s="54"/>
      <c r="E396" s="54"/>
      <c r="F396" s="54"/>
      <c r="G396" s="54"/>
      <c r="H396" s="54"/>
      <c r="I396" s="54"/>
      <c r="J396" s="54"/>
      <c r="K396" s="54"/>
      <c r="L396" s="54"/>
      <c r="M396" s="54"/>
      <c r="N396" s="54"/>
      <c r="O396" s="54"/>
      <c r="P396" s="54"/>
    </row>
    <row r="397" spans="1:16" ht="13" x14ac:dyDescent="0.3">
      <c r="A397" s="89"/>
      <c r="B397" s="54"/>
      <c r="C397" s="54"/>
      <c r="D397" s="54"/>
      <c r="E397" s="54"/>
      <c r="F397" s="54"/>
      <c r="G397" s="54"/>
      <c r="H397" s="54"/>
      <c r="I397" s="54"/>
      <c r="J397" s="54"/>
      <c r="K397" s="54"/>
      <c r="L397" s="54"/>
      <c r="M397" s="54"/>
      <c r="N397" s="54"/>
      <c r="O397" s="54"/>
      <c r="P397" s="54"/>
    </row>
    <row r="398" spans="1:16" ht="13" x14ac:dyDescent="0.3">
      <c r="A398" s="89"/>
      <c r="B398" s="54"/>
      <c r="C398" s="54"/>
      <c r="D398" s="54"/>
      <c r="E398" s="54"/>
      <c r="F398" s="54"/>
      <c r="G398" s="54"/>
      <c r="H398" s="54"/>
      <c r="I398" s="54"/>
      <c r="J398" s="54"/>
      <c r="K398" s="54"/>
      <c r="L398" s="54"/>
      <c r="M398" s="54"/>
      <c r="N398" s="54"/>
      <c r="O398" s="54"/>
      <c r="P398" s="54"/>
    </row>
    <row r="399" spans="1:16" ht="13" x14ac:dyDescent="0.3">
      <c r="A399" s="89"/>
      <c r="B399" s="54"/>
      <c r="C399" s="54"/>
      <c r="D399" s="54"/>
      <c r="E399" s="54"/>
      <c r="F399" s="54"/>
      <c r="G399" s="54"/>
      <c r="H399" s="54"/>
      <c r="I399" s="54"/>
      <c r="J399" s="54"/>
      <c r="K399" s="54"/>
      <c r="L399" s="54"/>
      <c r="M399" s="54"/>
      <c r="N399" s="54"/>
      <c r="O399" s="54"/>
      <c r="P399" s="54"/>
    </row>
    <row r="400" spans="1:16" ht="13" x14ac:dyDescent="0.3">
      <c r="A400" s="89"/>
      <c r="B400" s="54"/>
      <c r="C400" s="54"/>
      <c r="D400" s="54"/>
      <c r="E400" s="54"/>
      <c r="F400" s="54"/>
      <c r="G400" s="54"/>
      <c r="H400" s="54"/>
      <c r="I400" s="54"/>
      <c r="J400" s="54"/>
      <c r="K400" s="54"/>
      <c r="L400" s="54"/>
      <c r="M400" s="54"/>
      <c r="N400" s="54"/>
      <c r="O400" s="54"/>
      <c r="P400" s="54"/>
    </row>
    <row r="401" spans="1:16" ht="13" x14ac:dyDescent="0.3">
      <c r="A401" s="89"/>
      <c r="B401" s="54"/>
      <c r="C401" s="54"/>
      <c r="D401" s="54"/>
      <c r="E401" s="54"/>
      <c r="F401" s="54"/>
      <c r="G401" s="54"/>
      <c r="H401" s="54"/>
      <c r="I401" s="54"/>
      <c r="J401" s="54"/>
      <c r="K401" s="54"/>
      <c r="L401" s="54"/>
      <c r="M401" s="54"/>
      <c r="N401" s="54"/>
      <c r="O401" s="54"/>
      <c r="P401" s="54"/>
    </row>
    <row r="402" spans="1:16" ht="13" x14ac:dyDescent="0.3">
      <c r="A402" s="89"/>
      <c r="B402" s="54"/>
      <c r="C402" s="54"/>
      <c r="D402" s="54"/>
      <c r="E402" s="54"/>
      <c r="F402" s="54"/>
      <c r="G402" s="54"/>
      <c r="H402" s="54"/>
      <c r="I402" s="54"/>
      <c r="J402" s="54"/>
      <c r="K402" s="54"/>
      <c r="L402" s="54"/>
      <c r="M402" s="54"/>
      <c r="N402" s="54"/>
      <c r="O402" s="54"/>
      <c r="P402" s="54"/>
    </row>
    <row r="403" spans="1:16" ht="13" x14ac:dyDescent="0.3">
      <c r="A403" s="89"/>
      <c r="B403" s="54"/>
      <c r="C403" s="54"/>
      <c r="D403" s="54"/>
      <c r="E403" s="54"/>
      <c r="F403" s="54"/>
      <c r="G403" s="54"/>
      <c r="H403" s="54"/>
      <c r="I403" s="54"/>
      <c r="J403" s="54"/>
      <c r="K403" s="54"/>
      <c r="L403" s="54"/>
      <c r="M403" s="54"/>
      <c r="N403" s="54"/>
      <c r="O403" s="54"/>
      <c r="P403" s="54"/>
    </row>
    <row r="404" spans="1:16" ht="13" x14ac:dyDescent="0.3">
      <c r="A404" s="89"/>
      <c r="B404" s="54"/>
      <c r="C404" s="54"/>
      <c r="D404" s="54"/>
      <c r="E404" s="54"/>
      <c r="F404" s="54"/>
      <c r="G404" s="54"/>
      <c r="H404" s="54"/>
      <c r="I404" s="54"/>
      <c r="J404" s="54"/>
      <c r="K404" s="54"/>
      <c r="L404" s="54"/>
      <c r="M404" s="54"/>
      <c r="N404" s="54"/>
      <c r="O404" s="54"/>
      <c r="P404" s="54"/>
    </row>
    <row r="405" spans="1:16" ht="13" x14ac:dyDescent="0.3">
      <c r="A405" s="89"/>
      <c r="B405" s="54"/>
      <c r="C405" s="54"/>
      <c r="D405" s="54"/>
      <c r="E405" s="54"/>
      <c r="F405" s="54"/>
      <c r="G405" s="54"/>
      <c r="H405" s="54"/>
      <c r="I405" s="54"/>
      <c r="J405" s="54"/>
      <c r="K405" s="54"/>
      <c r="L405" s="54"/>
      <c r="M405" s="54"/>
      <c r="N405" s="54"/>
      <c r="O405" s="54"/>
      <c r="P405" s="54"/>
    </row>
    <row r="406" spans="1:16" ht="13" x14ac:dyDescent="0.3">
      <c r="A406" s="89"/>
      <c r="B406" s="54"/>
      <c r="C406" s="54"/>
      <c r="D406" s="54"/>
      <c r="E406" s="54"/>
      <c r="F406" s="54"/>
      <c r="G406" s="54"/>
      <c r="H406" s="54"/>
      <c r="I406" s="54"/>
      <c r="J406" s="54"/>
      <c r="K406" s="54"/>
      <c r="L406" s="54"/>
      <c r="M406" s="54"/>
      <c r="N406" s="54"/>
      <c r="O406" s="54"/>
      <c r="P406" s="54"/>
    </row>
    <row r="407" spans="1:16" ht="13" x14ac:dyDescent="0.3">
      <c r="A407" s="89"/>
      <c r="B407" s="54"/>
      <c r="C407" s="54"/>
      <c r="D407" s="54"/>
      <c r="E407" s="54"/>
      <c r="F407" s="54"/>
      <c r="G407" s="54"/>
      <c r="H407" s="54"/>
      <c r="I407" s="54"/>
      <c r="J407" s="54"/>
      <c r="K407" s="54"/>
      <c r="L407" s="54"/>
      <c r="M407" s="54"/>
      <c r="N407" s="54"/>
      <c r="O407" s="54"/>
      <c r="P407" s="54"/>
    </row>
    <row r="408" spans="1:16" ht="13" x14ac:dyDescent="0.3">
      <c r="A408" s="89"/>
      <c r="B408" s="54"/>
      <c r="C408" s="54"/>
      <c r="D408" s="54"/>
      <c r="E408" s="54"/>
      <c r="F408" s="54"/>
      <c r="G408" s="54"/>
      <c r="H408" s="54"/>
      <c r="I408" s="54"/>
      <c r="J408" s="54"/>
      <c r="K408" s="54"/>
      <c r="L408" s="54"/>
      <c r="M408" s="54"/>
      <c r="N408" s="54"/>
      <c r="O408" s="54"/>
      <c r="P408" s="54"/>
    </row>
    <row r="409" spans="1:16" ht="13" x14ac:dyDescent="0.3">
      <c r="A409" s="89"/>
      <c r="B409" s="54"/>
      <c r="C409" s="54"/>
      <c r="D409" s="54"/>
      <c r="E409" s="54"/>
      <c r="F409" s="54"/>
      <c r="G409" s="54"/>
      <c r="H409" s="54"/>
      <c r="I409" s="54"/>
      <c r="J409" s="54"/>
      <c r="K409" s="54"/>
      <c r="L409" s="54"/>
      <c r="M409" s="54"/>
      <c r="N409" s="54"/>
      <c r="O409" s="54"/>
      <c r="P409" s="54"/>
    </row>
    <row r="410" spans="1:16" ht="13" x14ac:dyDescent="0.3">
      <c r="A410" s="89"/>
      <c r="B410" s="54"/>
      <c r="C410" s="54"/>
      <c r="D410" s="54"/>
      <c r="E410" s="54"/>
      <c r="F410" s="54"/>
      <c r="G410" s="54"/>
      <c r="H410" s="54"/>
      <c r="I410" s="54"/>
      <c r="J410" s="54"/>
      <c r="K410" s="54"/>
      <c r="L410" s="54"/>
      <c r="M410" s="54"/>
      <c r="N410" s="54"/>
      <c r="O410" s="54"/>
      <c r="P410" s="54"/>
    </row>
    <row r="411" spans="1:16" ht="13" x14ac:dyDescent="0.3">
      <c r="A411" s="89"/>
      <c r="B411" s="54"/>
      <c r="C411" s="54"/>
      <c r="D411" s="54"/>
      <c r="E411" s="54"/>
      <c r="F411" s="54"/>
      <c r="G411" s="54"/>
      <c r="H411" s="54"/>
      <c r="I411" s="54"/>
      <c r="J411" s="54"/>
      <c r="K411" s="54"/>
      <c r="L411" s="54"/>
      <c r="M411" s="54"/>
      <c r="N411" s="54"/>
      <c r="O411" s="54"/>
      <c r="P411" s="54"/>
    </row>
    <row r="412" spans="1:16" ht="13" x14ac:dyDescent="0.3">
      <c r="A412" s="89"/>
      <c r="B412" s="54"/>
      <c r="C412" s="54"/>
      <c r="D412" s="54"/>
      <c r="E412" s="54"/>
      <c r="F412" s="54"/>
      <c r="G412" s="54"/>
      <c r="H412" s="54"/>
      <c r="I412" s="54"/>
      <c r="J412" s="54"/>
      <c r="K412" s="54"/>
      <c r="L412" s="54"/>
      <c r="M412" s="54"/>
      <c r="N412" s="54"/>
      <c r="O412" s="54"/>
      <c r="P412" s="54"/>
    </row>
    <row r="413" spans="1:16" ht="13" x14ac:dyDescent="0.3">
      <c r="A413" s="89"/>
      <c r="B413" s="54"/>
      <c r="C413" s="54"/>
      <c r="D413" s="54"/>
      <c r="E413" s="54"/>
      <c r="F413" s="54"/>
      <c r="G413" s="54"/>
      <c r="H413" s="54"/>
      <c r="I413" s="54"/>
      <c r="J413" s="54"/>
      <c r="K413" s="54"/>
      <c r="L413" s="54"/>
      <c r="M413" s="54"/>
      <c r="N413" s="54"/>
      <c r="O413" s="54"/>
      <c r="P413" s="54"/>
    </row>
    <row r="414" spans="1:16" ht="13" x14ac:dyDescent="0.3">
      <c r="A414" s="89"/>
      <c r="B414" s="54"/>
      <c r="C414" s="54"/>
      <c r="D414" s="54"/>
      <c r="E414" s="54"/>
      <c r="F414" s="54"/>
      <c r="G414" s="54"/>
      <c r="H414" s="54"/>
      <c r="I414" s="54"/>
      <c r="J414" s="54"/>
      <c r="K414" s="54"/>
      <c r="L414" s="54"/>
      <c r="M414" s="54"/>
      <c r="N414" s="54"/>
      <c r="O414" s="54"/>
      <c r="P414" s="54"/>
    </row>
    <row r="415" spans="1:16" ht="13" x14ac:dyDescent="0.3">
      <c r="A415" s="89"/>
      <c r="B415" s="54"/>
      <c r="C415" s="54"/>
      <c r="D415" s="54"/>
      <c r="E415" s="54"/>
      <c r="F415" s="54"/>
      <c r="G415" s="54"/>
      <c r="H415" s="54"/>
      <c r="I415" s="54"/>
      <c r="J415" s="54"/>
      <c r="K415" s="54"/>
      <c r="L415" s="54"/>
      <c r="M415" s="54"/>
      <c r="N415" s="54"/>
      <c r="O415" s="54"/>
      <c r="P415" s="54"/>
    </row>
    <row r="416" spans="1:16" ht="13" x14ac:dyDescent="0.3">
      <c r="A416" s="89"/>
      <c r="B416" s="54"/>
      <c r="C416" s="54"/>
      <c r="D416" s="54"/>
      <c r="E416" s="54"/>
      <c r="F416" s="54"/>
      <c r="G416" s="54"/>
      <c r="H416" s="54"/>
      <c r="I416" s="54"/>
      <c r="J416" s="54"/>
      <c r="K416" s="54"/>
      <c r="L416" s="54"/>
      <c r="M416" s="54"/>
      <c r="N416" s="54"/>
      <c r="O416" s="54"/>
      <c r="P416" s="54"/>
    </row>
    <row r="417" spans="1:16" ht="13" x14ac:dyDescent="0.3">
      <c r="A417" s="89"/>
      <c r="B417" s="54"/>
      <c r="C417" s="54"/>
      <c r="D417" s="54"/>
      <c r="E417" s="54"/>
      <c r="F417" s="54"/>
      <c r="G417" s="54"/>
      <c r="H417" s="54"/>
      <c r="I417" s="54"/>
      <c r="J417" s="54"/>
      <c r="K417" s="54"/>
      <c r="L417" s="54"/>
      <c r="M417" s="54"/>
      <c r="N417" s="54"/>
      <c r="O417" s="54"/>
      <c r="P417" s="54"/>
    </row>
    <row r="418" spans="1:16" ht="13" x14ac:dyDescent="0.3">
      <c r="A418" s="89"/>
      <c r="B418" s="54"/>
      <c r="C418" s="54"/>
      <c r="D418" s="54"/>
      <c r="E418" s="54"/>
      <c r="F418" s="54"/>
      <c r="G418" s="54"/>
      <c r="H418" s="54"/>
      <c r="I418" s="54"/>
      <c r="J418" s="54"/>
      <c r="K418" s="54"/>
      <c r="L418" s="54"/>
      <c r="M418" s="54"/>
      <c r="N418" s="54"/>
      <c r="O418" s="54"/>
      <c r="P418" s="54"/>
    </row>
    <row r="419" spans="1:16" ht="13" x14ac:dyDescent="0.3">
      <c r="A419" s="89"/>
      <c r="B419" s="54"/>
      <c r="C419" s="54"/>
      <c r="D419" s="54"/>
      <c r="E419" s="54"/>
      <c r="F419" s="54"/>
      <c r="G419" s="54"/>
      <c r="H419" s="54"/>
      <c r="I419" s="54"/>
      <c r="J419" s="54"/>
      <c r="K419" s="54"/>
      <c r="L419" s="54"/>
      <c r="M419" s="54"/>
      <c r="N419" s="54"/>
      <c r="O419" s="54"/>
      <c r="P419" s="54"/>
    </row>
    <row r="420" spans="1:16" ht="13" x14ac:dyDescent="0.3">
      <c r="A420" s="89"/>
      <c r="B420" s="54"/>
      <c r="C420" s="54"/>
      <c r="D420" s="54"/>
      <c r="E420" s="54"/>
      <c r="F420" s="54"/>
      <c r="G420" s="54"/>
      <c r="H420" s="54"/>
      <c r="I420" s="54"/>
      <c r="J420" s="54"/>
      <c r="K420" s="54"/>
      <c r="L420" s="54"/>
      <c r="M420" s="54"/>
      <c r="N420" s="54"/>
      <c r="O420" s="54"/>
      <c r="P420" s="54"/>
    </row>
    <row r="421" spans="1:16" ht="13" x14ac:dyDescent="0.3">
      <c r="A421" s="89"/>
      <c r="B421" s="54"/>
      <c r="C421" s="54"/>
      <c r="D421" s="54"/>
      <c r="E421" s="54"/>
      <c r="F421" s="54"/>
      <c r="G421" s="54"/>
      <c r="H421" s="54"/>
      <c r="I421" s="54"/>
      <c r="J421" s="54"/>
      <c r="K421" s="54"/>
      <c r="L421" s="54"/>
      <c r="M421" s="54"/>
      <c r="N421" s="54"/>
      <c r="O421" s="54"/>
      <c r="P421" s="54"/>
    </row>
    <row r="422" spans="1:16" ht="13" x14ac:dyDescent="0.3">
      <c r="A422" s="89"/>
      <c r="B422" s="54"/>
      <c r="C422" s="54"/>
      <c r="D422" s="54"/>
      <c r="E422" s="54"/>
      <c r="F422" s="54"/>
      <c r="G422" s="54"/>
      <c r="H422" s="54"/>
      <c r="I422" s="54"/>
      <c r="J422" s="54"/>
      <c r="K422" s="54"/>
      <c r="L422" s="54"/>
      <c r="M422" s="54"/>
      <c r="N422" s="54"/>
      <c r="O422" s="54"/>
      <c r="P422" s="54"/>
    </row>
    <row r="423" spans="1:16" ht="13" x14ac:dyDescent="0.3">
      <c r="A423" s="89"/>
      <c r="B423" s="54"/>
      <c r="C423" s="54"/>
      <c r="D423" s="54"/>
      <c r="E423" s="54"/>
      <c r="F423" s="54"/>
      <c r="G423" s="54"/>
      <c r="H423" s="54"/>
      <c r="I423" s="54"/>
      <c r="J423" s="54"/>
      <c r="K423" s="54"/>
      <c r="L423" s="54"/>
      <c r="M423" s="54"/>
      <c r="N423" s="54"/>
      <c r="O423" s="54"/>
      <c r="P423" s="54"/>
    </row>
    <row r="424" spans="1:16" ht="13" x14ac:dyDescent="0.3">
      <c r="A424" s="89"/>
      <c r="B424" s="54"/>
      <c r="C424" s="54"/>
      <c r="D424" s="54"/>
      <c r="E424" s="54"/>
      <c r="F424" s="54"/>
      <c r="G424" s="54"/>
      <c r="H424" s="54"/>
      <c r="I424" s="54"/>
      <c r="J424" s="54"/>
      <c r="K424" s="54"/>
      <c r="L424" s="54"/>
      <c r="M424" s="54"/>
      <c r="N424" s="54"/>
      <c r="O424" s="54"/>
      <c r="P424" s="54"/>
    </row>
    <row r="425" spans="1:16" ht="13" x14ac:dyDescent="0.3">
      <c r="A425" s="89"/>
      <c r="B425" s="54"/>
      <c r="C425" s="54"/>
      <c r="D425" s="54"/>
      <c r="E425" s="54"/>
      <c r="F425" s="54"/>
      <c r="G425" s="54"/>
      <c r="H425" s="54"/>
      <c r="I425" s="54"/>
      <c r="J425" s="54"/>
      <c r="K425" s="54"/>
      <c r="L425" s="54"/>
      <c r="M425" s="54"/>
      <c r="N425" s="54"/>
      <c r="O425" s="54"/>
      <c r="P425" s="54"/>
    </row>
    <row r="426" spans="1:16" ht="13" x14ac:dyDescent="0.3">
      <c r="A426" s="89"/>
      <c r="B426" s="54"/>
      <c r="C426" s="54"/>
      <c r="D426" s="54"/>
      <c r="E426" s="54"/>
      <c r="F426" s="54"/>
      <c r="G426" s="54"/>
      <c r="H426" s="54"/>
      <c r="I426" s="54"/>
      <c r="J426" s="54"/>
      <c r="K426" s="54"/>
      <c r="L426" s="54"/>
      <c r="M426" s="54"/>
      <c r="N426" s="54"/>
      <c r="O426" s="54"/>
      <c r="P426" s="54"/>
    </row>
    <row r="427" spans="1:16" ht="13" x14ac:dyDescent="0.3">
      <c r="A427" s="89"/>
      <c r="B427" s="54"/>
      <c r="C427" s="54"/>
      <c r="D427" s="54"/>
      <c r="E427" s="54"/>
      <c r="F427" s="54"/>
      <c r="G427" s="54"/>
      <c r="H427" s="54"/>
      <c r="I427" s="54"/>
      <c r="J427" s="54"/>
      <c r="K427" s="54"/>
      <c r="L427" s="54"/>
      <c r="M427" s="54"/>
      <c r="N427" s="54"/>
      <c r="O427" s="54"/>
      <c r="P427" s="54"/>
    </row>
    <row r="428" spans="1:16" ht="13" x14ac:dyDescent="0.3">
      <c r="A428" s="89"/>
      <c r="B428" s="54"/>
      <c r="C428" s="54"/>
      <c r="D428" s="54"/>
      <c r="E428" s="54"/>
      <c r="F428" s="54"/>
      <c r="G428" s="54"/>
      <c r="H428" s="54"/>
      <c r="I428" s="54"/>
      <c r="J428" s="54"/>
      <c r="K428" s="54"/>
      <c r="L428" s="54"/>
      <c r="M428" s="54"/>
      <c r="N428" s="54"/>
      <c r="O428" s="54"/>
      <c r="P428" s="54"/>
    </row>
    <row r="429" spans="1:16" ht="13" x14ac:dyDescent="0.3">
      <c r="A429" s="89"/>
      <c r="B429" s="54"/>
      <c r="C429" s="54"/>
      <c r="D429" s="54"/>
      <c r="E429" s="54"/>
      <c r="F429" s="54"/>
      <c r="G429" s="54"/>
      <c r="H429" s="54"/>
      <c r="I429" s="54"/>
      <c r="J429" s="54"/>
      <c r="K429" s="54"/>
      <c r="L429" s="54"/>
      <c r="M429" s="54"/>
      <c r="N429" s="54"/>
      <c r="O429" s="54"/>
      <c r="P429" s="54"/>
    </row>
    <row r="430" spans="1:16" ht="13" x14ac:dyDescent="0.3">
      <c r="A430" s="89"/>
      <c r="B430" s="54"/>
      <c r="C430" s="54"/>
      <c r="D430" s="54"/>
      <c r="E430" s="54"/>
      <c r="F430" s="54"/>
      <c r="G430" s="54"/>
      <c r="H430" s="54"/>
      <c r="I430" s="54"/>
      <c r="J430" s="54"/>
      <c r="K430" s="54"/>
      <c r="L430" s="54"/>
      <c r="M430" s="54"/>
      <c r="N430" s="54"/>
      <c r="O430" s="54"/>
      <c r="P430" s="54"/>
    </row>
    <row r="431" spans="1:16" ht="13" x14ac:dyDescent="0.3">
      <c r="A431" s="89"/>
      <c r="B431" s="54"/>
      <c r="C431" s="54"/>
      <c r="D431" s="54"/>
      <c r="E431" s="54"/>
      <c r="F431" s="54"/>
      <c r="G431" s="54"/>
      <c r="H431" s="54"/>
      <c r="I431" s="54"/>
      <c r="J431" s="54"/>
      <c r="K431" s="54"/>
      <c r="L431" s="54"/>
      <c r="M431" s="54"/>
      <c r="N431" s="54"/>
      <c r="O431" s="54"/>
      <c r="P431" s="54"/>
    </row>
    <row r="432" spans="1:16" ht="13" x14ac:dyDescent="0.3">
      <c r="A432" s="89"/>
      <c r="B432" s="54"/>
      <c r="C432" s="54"/>
      <c r="D432" s="54"/>
      <c r="E432" s="54"/>
      <c r="F432" s="54"/>
      <c r="G432" s="54"/>
      <c r="H432" s="54"/>
      <c r="I432" s="54"/>
      <c r="J432" s="54"/>
      <c r="K432" s="54"/>
      <c r="L432" s="54"/>
      <c r="M432" s="54"/>
      <c r="N432" s="54"/>
      <c r="O432" s="54"/>
      <c r="P432" s="54"/>
    </row>
    <row r="433" spans="1:16" ht="13" x14ac:dyDescent="0.3">
      <c r="A433" s="89"/>
      <c r="B433" s="54"/>
      <c r="C433" s="54"/>
      <c r="D433" s="54"/>
      <c r="E433" s="54"/>
      <c r="F433" s="54"/>
      <c r="G433" s="54"/>
      <c r="H433" s="54"/>
      <c r="I433" s="54"/>
      <c r="J433" s="54"/>
      <c r="K433" s="54"/>
      <c r="L433" s="54"/>
      <c r="M433" s="54"/>
      <c r="N433" s="54"/>
      <c r="O433" s="54"/>
      <c r="P433" s="54"/>
    </row>
    <row r="434" spans="1:16" ht="13" x14ac:dyDescent="0.3">
      <c r="A434" s="89"/>
      <c r="B434" s="54"/>
      <c r="C434" s="54"/>
      <c r="D434" s="54"/>
      <c r="E434" s="54"/>
      <c r="F434" s="54"/>
      <c r="G434" s="54"/>
      <c r="H434" s="54"/>
      <c r="I434" s="54"/>
      <c r="J434" s="54"/>
      <c r="K434" s="54"/>
      <c r="L434" s="54"/>
      <c r="M434" s="54"/>
      <c r="N434" s="54"/>
      <c r="O434" s="54"/>
      <c r="P434" s="54"/>
    </row>
    <row r="435" spans="1:16" ht="13" x14ac:dyDescent="0.3">
      <c r="A435" s="89"/>
      <c r="B435" s="54"/>
      <c r="C435" s="54"/>
      <c r="D435" s="54"/>
      <c r="E435" s="54"/>
      <c r="F435" s="54"/>
      <c r="G435" s="54"/>
      <c r="H435" s="54"/>
      <c r="I435" s="54"/>
      <c r="J435" s="54"/>
      <c r="K435" s="54"/>
      <c r="L435" s="54"/>
      <c r="M435" s="54"/>
      <c r="N435" s="54"/>
      <c r="O435" s="54"/>
      <c r="P435" s="54"/>
    </row>
    <row r="436" spans="1:16" ht="13" x14ac:dyDescent="0.3">
      <c r="A436" s="89"/>
      <c r="B436" s="54"/>
      <c r="C436" s="54"/>
      <c r="D436" s="54"/>
      <c r="E436" s="54"/>
      <c r="F436" s="54"/>
      <c r="G436" s="54"/>
      <c r="H436" s="54"/>
      <c r="I436" s="54"/>
      <c r="J436" s="54"/>
      <c r="K436" s="54"/>
      <c r="L436" s="54"/>
      <c r="M436" s="54"/>
      <c r="N436" s="54"/>
      <c r="O436" s="54"/>
      <c r="P436" s="54"/>
    </row>
    <row r="437" spans="1:16" ht="13" x14ac:dyDescent="0.3">
      <c r="A437" s="89"/>
      <c r="B437" s="54"/>
      <c r="C437" s="54"/>
      <c r="D437" s="54"/>
      <c r="E437" s="54"/>
      <c r="F437" s="54"/>
      <c r="G437" s="54"/>
      <c r="H437" s="54"/>
      <c r="I437" s="54"/>
      <c r="J437" s="54"/>
      <c r="K437" s="54"/>
      <c r="L437" s="54"/>
      <c r="M437" s="54"/>
      <c r="N437" s="54"/>
      <c r="O437" s="54"/>
      <c r="P437" s="54"/>
    </row>
    <row r="438" spans="1:16" ht="13" x14ac:dyDescent="0.3">
      <c r="A438" s="89"/>
      <c r="B438" s="54"/>
      <c r="C438" s="54"/>
      <c r="D438" s="54"/>
      <c r="E438" s="54"/>
      <c r="F438" s="54"/>
      <c r="G438" s="54"/>
      <c r="H438" s="54"/>
      <c r="I438" s="54"/>
      <c r="J438" s="54"/>
      <c r="K438" s="54"/>
      <c r="L438" s="54"/>
      <c r="M438" s="54"/>
      <c r="N438" s="54"/>
      <c r="O438" s="54"/>
      <c r="P438" s="54"/>
    </row>
    <row r="439" spans="1:16" ht="13" x14ac:dyDescent="0.3">
      <c r="A439" s="89"/>
      <c r="B439" s="54"/>
      <c r="C439" s="54"/>
      <c r="D439" s="54"/>
      <c r="E439" s="54"/>
      <c r="F439" s="54"/>
      <c r="G439" s="54"/>
      <c r="H439" s="54"/>
      <c r="I439" s="54"/>
      <c r="J439" s="54"/>
      <c r="K439" s="54"/>
      <c r="L439" s="54"/>
      <c r="M439" s="54"/>
      <c r="N439" s="54"/>
      <c r="O439" s="54"/>
      <c r="P439" s="54"/>
    </row>
    <row r="440" spans="1:16" ht="13" x14ac:dyDescent="0.3">
      <c r="A440" s="89"/>
      <c r="B440" s="54"/>
      <c r="C440" s="54"/>
      <c r="D440" s="54"/>
      <c r="E440" s="54"/>
      <c r="F440" s="54"/>
      <c r="G440" s="54"/>
      <c r="H440" s="54"/>
      <c r="I440" s="54"/>
      <c r="J440" s="54"/>
      <c r="K440" s="54"/>
      <c r="L440" s="54"/>
      <c r="M440" s="54"/>
      <c r="N440" s="54"/>
      <c r="O440" s="54"/>
      <c r="P440" s="54"/>
    </row>
    <row r="441" spans="1:16" ht="13" x14ac:dyDescent="0.3">
      <c r="A441" s="89"/>
      <c r="B441" s="54"/>
      <c r="C441" s="54"/>
      <c r="D441" s="54"/>
      <c r="E441" s="54"/>
      <c r="F441" s="54"/>
      <c r="G441" s="54"/>
      <c r="H441" s="54"/>
      <c r="I441" s="54"/>
      <c r="J441" s="54"/>
      <c r="K441" s="54"/>
      <c r="L441" s="54"/>
      <c r="M441" s="54"/>
      <c r="N441" s="54"/>
      <c r="O441" s="54"/>
      <c r="P441" s="54"/>
    </row>
    <row r="442" spans="1:16" ht="13" x14ac:dyDescent="0.3">
      <c r="A442" s="89"/>
      <c r="B442" s="54"/>
      <c r="C442" s="54"/>
      <c r="D442" s="54"/>
      <c r="E442" s="54"/>
      <c r="F442" s="54"/>
      <c r="G442" s="54"/>
      <c r="H442" s="54"/>
      <c r="I442" s="54"/>
      <c r="J442" s="54"/>
      <c r="K442" s="54"/>
      <c r="L442" s="54"/>
      <c r="M442" s="54"/>
      <c r="N442" s="54"/>
      <c r="O442" s="54"/>
      <c r="P442" s="54"/>
    </row>
    <row r="443" spans="1:16" ht="13" x14ac:dyDescent="0.3">
      <c r="A443" s="89"/>
      <c r="B443" s="54"/>
      <c r="C443" s="54"/>
      <c r="D443" s="54"/>
      <c r="E443" s="54"/>
      <c r="F443" s="54"/>
      <c r="G443" s="54"/>
      <c r="H443" s="54"/>
      <c r="I443" s="54"/>
      <c r="J443" s="54"/>
      <c r="K443" s="54"/>
      <c r="L443" s="54"/>
      <c r="M443" s="54"/>
      <c r="N443" s="54"/>
      <c r="O443" s="54"/>
      <c r="P443" s="54"/>
    </row>
    <row r="444" spans="1:16" ht="13" x14ac:dyDescent="0.3">
      <c r="A444" s="89"/>
      <c r="B444" s="54"/>
      <c r="C444" s="54"/>
      <c r="D444" s="54"/>
      <c r="E444" s="54"/>
      <c r="F444" s="54"/>
      <c r="G444" s="54"/>
      <c r="H444" s="54"/>
      <c r="I444" s="54"/>
      <c r="J444" s="54"/>
      <c r="K444" s="54"/>
      <c r="L444" s="54"/>
      <c r="M444" s="54"/>
      <c r="N444" s="54"/>
      <c r="O444" s="54"/>
      <c r="P444" s="54"/>
    </row>
    <row r="445" spans="1:16" ht="13" x14ac:dyDescent="0.3">
      <c r="A445" s="89"/>
      <c r="B445" s="54"/>
      <c r="C445" s="54"/>
      <c r="D445" s="54"/>
      <c r="E445" s="54"/>
      <c r="F445" s="54"/>
      <c r="G445" s="54"/>
      <c r="H445" s="54"/>
      <c r="I445" s="54"/>
      <c r="J445" s="54"/>
      <c r="K445" s="54"/>
      <c r="L445" s="54"/>
      <c r="M445" s="54"/>
      <c r="N445" s="54"/>
      <c r="O445" s="54"/>
      <c r="P445" s="54"/>
    </row>
    <row r="446" spans="1:16" ht="13" x14ac:dyDescent="0.3">
      <c r="A446" s="89"/>
      <c r="B446" s="54"/>
      <c r="C446" s="54"/>
      <c r="D446" s="54"/>
      <c r="E446" s="54"/>
      <c r="F446" s="54"/>
      <c r="G446" s="54"/>
      <c r="H446" s="54"/>
      <c r="I446" s="54"/>
      <c r="J446" s="54"/>
      <c r="K446" s="54"/>
      <c r="L446" s="54"/>
      <c r="M446" s="54"/>
      <c r="N446" s="54"/>
      <c r="O446" s="54"/>
      <c r="P446" s="54"/>
    </row>
    <row r="447" spans="1:16" ht="13" x14ac:dyDescent="0.3">
      <c r="A447" s="89"/>
      <c r="B447" s="54"/>
      <c r="C447" s="54"/>
      <c r="D447" s="54"/>
      <c r="E447" s="54"/>
      <c r="F447" s="54"/>
      <c r="G447" s="54"/>
      <c r="H447" s="54"/>
      <c r="I447" s="54"/>
      <c r="J447" s="54"/>
      <c r="K447" s="54"/>
      <c r="L447" s="54"/>
      <c r="M447" s="54"/>
      <c r="N447" s="54"/>
      <c r="O447" s="54"/>
      <c r="P447" s="54"/>
    </row>
    <row r="448" spans="1:16" ht="13" x14ac:dyDescent="0.3">
      <c r="A448" s="89"/>
      <c r="B448" s="54"/>
      <c r="C448" s="54"/>
      <c r="D448" s="54"/>
      <c r="E448" s="54"/>
      <c r="F448" s="54"/>
      <c r="G448" s="54"/>
      <c r="H448" s="54"/>
      <c r="I448" s="54"/>
      <c r="J448" s="54"/>
      <c r="K448" s="54"/>
      <c r="L448" s="54"/>
      <c r="M448" s="54"/>
      <c r="N448" s="54"/>
      <c r="O448" s="54"/>
      <c r="P448" s="54"/>
    </row>
    <row r="449" spans="1:16" ht="13" x14ac:dyDescent="0.3">
      <c r="A449" s="89"/>
      <c r="B449" s="54"/>
      <c r="C449" s="54"/>
      <c r="D449" s="54"/>
      <c r="E449" s="54"/>
      <c r="F449" s="54"/>
      <c r="G449" s="54"/>
      <c r="H449" s="54"/>
      <c r="I449" s="54"/>
      <c r="J449" s="54"/>
      <c r="K449" s="54"/>
      <c r="L449" s="54"/>
      <c r="M449" s="54"/>
      <c r="N449" s="54"/>
      <c r="O449" s="54"/>
      <c r="P449" s="54"/>
    </row>
    <row r="450" spans="1:16" ht="13" x14ac:dyDescent="0.3">
      <c r="A450" s="89"/>
      <c r="B450" s="54"/>
      <c r="C450" s="54"/>
      <c r="D450" s="54"/>
      <c r="E450" s="54"/>
      <c r="F450" s="54"/>
      <c r="G450" s="54"/>
      <c r="H450" s="54"/>
      <c r="I450" s="54"/>
      <c r="J450" s="54"/>
      <c r="K450" s="54"/>
      <c r="L450" s="54"/>
      <c r="M450" s="54"/>
      <c r="N450" s="54"/>
      <c r="O450" s="54"/>
      <c r="P450" s="54"/>
    </row>
    <row r="451" spans="1:16" ht="13" x14ac:dyDescent="0.3">
      <c r="A451" s="89"/>
      <c r="B451" s="54"/>
      <c r="C451" s="54"/>
      <c r="D451" s="54"/>
      <c r="E451" s="54"/>
      <c r="F451" s="54"/>
      <c r="G451" s="54"/>
      <c r="H451" s="54"/>
      <c r="I451" s="54"/>
      <c r="J451" s="54"/>
      <c r="K451" s="54"/>
      <c r="L451" s="54"/>
      <c r="M451" s="54"/>
      <c r="N451" s="54"/>
      <c r="O451" s="54"/>
      <c r="P451" s="54"/>
    </row>
    <row r="452" spans="1:16" ht="13" x14ac:dyDescent="0.3">
      <c r="A452" s="89"/>
      <c r="B452" s="54"/>
      <c r="C452" s="54"/>
      <c r="D452" s="54"/>
      <c r="E452" s="54"/>
      <c r="F452" s="54"/>
      <c r="G452" s="54"/>
      <c r="H452" s="54"/>
      <c r="I452" s="54"/>
      <c r="J452" s="54"/>
      <c r="K452" s="54"/>
      <c r="L452" s="54"/>
      <c r="M452" s="54"/>
      <c r="N452" s="54"/>
      <c r="O452" s="54"/>
      <c r="P452" s="54"/>
    </row>
    <row r="453" spans="1:16" ht="13" x14ac:dyDescent="0.3">
      <c r="A453" s="89"/>
      <c r="B453" s="54"/>
      <c r="C453" s="54"/>
      <c r="D453" s="54"/>
      <c r="E453" s="54"/>
      <c r="F453" s="54"/>
      <c r="G453" s="54"/>
      <c r="H453" s="54"/>
      <c r="I453" s="54"/>
      <c r="J453" s="54"/>
      <c r="K453" s="54"/>
      <c r="L453" s="54"/>
      <c r="M453" s="54"/>
      <c r="N453" s="54"/>
      <c r="O453" s="54"/>
      <c r="P453" s="54"/>
    </row>
    <row r="454" spans="1:16" ht="13" x14ac:dyDescent="0.3">
      <c r="A454" s="89"/>
      <c r="B454" s="54"/>
      <c r="C454" s="54"/>
      <c r="D454" s="54"/>
      <c r="E454" s="54"/>
      <c r="F454" s="54"/>
      <c r="G454" s="54"/>
      <c r="H454" s="54"/>
      <c r="I454" s="54"/>
      <c r="J454" s="54"/>
      <c r="K454" s="54"/>
      <c r="L454" s="54"/>
      <c r="M454" s="54"/>
      <c r="N454" s="54"/>
      <c r="O454" s="54"/>
      <c r="P454" s="54"/>
    </row>
    <row r="455" spans="1:16" ht="13" x14ac:dyDescent="0.3">
      <c r="A455" s="89"/>
      <c r="B455" s="54"/>
      <c r="C455" s="54"/>
      <c r="D455" s="54"/>
      <c r="E455" s="54"/>
      <c r="F455" s="54"/>
      <c r="G455" s="54"/>
      <c r="H455" s="54"/>
      <c r="I455" s="54"/>
      <c r="J455" s="54"/>
      <c r="K455" s="54"/>
      <c r="L455" s="54"/>
      <c r="M455" s="54"/>
      <c r="N455" s="54"/>
      <c r="O455" s="54"/>
      <c r="P455" s="54"/>
    </row>
    <row r="456" spans="1:16" ht="13" x14ac:dyDescent="0.3">
      <c r="A456" s="89"/>
      <c r="B456" s="54"/>
      <c r="C456" s="54"/>
      <c r="D456" s="54"/>
      <c r="E456" s="54"/>
      <c r="F456" s="54"/>
      <c r="G456" s="54"/>
      <c r="H456" s="54"/>
      <c r="I456" s="54"/>
      <c r="J456" s="54"/>
      <c r="K456" s="54"/>
      <c r="L456" s="54"/>
      <c r="M456" s="54"/>
      <c r="N456" s="54"/>
      <c r="O456" s="54"/>
      <c r="P456" s="54"/>
    </row>
    <row r="457" spans="1:16" ht="13" x14ac:dyDescent="0.3">
      <c r="A457" s="89"/>
      <c r="B457" s="54"/>
      <c r="C457" s="54"/>
      <c r="D457" s="54"/>
      <c r="E457" s="54"/>
      <c r="F457" s="54"/>
      <c r="G457" s="54"/>
      <c r="H457" s="54"/>
      <c r="I457" s="54"/>
      <c r="J457" s="54"/>
      <c r="K457" s="54"/>
      <c r="L457" s="54"/>
      <c r="M457" s="54"/>
      <c r="N457" s="54"/>
      <c r="O457" s="54"/>
      <c r="P457" s="54"/>
    </row>
    <row r="458" spans="1:16" ht="13" x14ac:dyDescent="0.3">
      <c r="A458" s="89"/>
      <c r="B458" s="54"/>
      <c r="C458" s="54"/>
      <c r="D458" s="54"/>
      <c r="E458" s="54"/>
      <c r="F458" s="54"/>
      <c r="G458" s="54"/>
      <c r="H458" s="54"/>
      <c r="I458" s="54"/>
      <c r="J458" s="54"/>
      <c r="K458" s="54"/>
      <c r="L458" s="54"/>
      <c r="M458" s="54"/>
      <c r="N458" s="54"/>
      <c r="O458" s="54"/>
      <c r="P458" s="54"/>
    </row>
    <row r="459" spans="1:16" ht="13" x14ac:dyDescent="0.3">
      <c r="A459" s="89"/>
      <c r="B459" s="54"/>
      <c r="C459" s="54"/>
      <c r="D459" s="54"/>
      <c r="E459" s="54"/>
      <c r="F459" s="54"/>
      <c r="G459" s="54"/>
      <c r="H459" s="54"/>
      <c r="I459" s="54"/>
      <c r="J459" s="54"/>
      <c r="K459" s="54"/>
      <c r="L459" s="54"/>
      <c r="M459" s="54"/>
      <c r="N459" s="54"/>
      <c r="O459" s="54"/>
      <c r="P459" s="54"/>
    </row>
    <row r="460" spans="1:16" ht="13" x14ac:dyDescent="0.3">
      <c r="A460" s="89"/>
      <c r="B460" s="54"/>
      <c r="C460" s="54"/>
      <c r="D460" s="54"/>
      <c r="E460" s="54"/>
      <c r="F460" s="54"/>
      <c r="G460" s="54"/>
      <c r="H460" s="54"/>
      <c r="I460" s="54"/>
      <c r="J460" s="54"/>
      <c r="K460" s="54"/>
      <c r="L460" s="54"/>
      <c r="M460" s="54"/>
      <c r="N460" s="54"/>
      <c r="O460" s="54"/>
      <c r="P460" s="54"/>
    </row>
    <row r="461" spans="1:16" ht="13" x14ac:dyDescent="0.3">
      <c r="A461" s="89"/>
      <c r="B461" s="54"/>
      <c r="C461" s="54"/>
      <c r="D461" s="54"/>
      <c r="E461" s="54"/>
      <c r="F461" s="54"/>
      <c r="G461" s="54"/>
      <c r="H461" s="54"/>
      <c r="I461" s="54"/>
      <c r="J461" s="54"/>
      <c r="K461" s="54"/>
      <c r="L461" s="54"/>
      <c r="M461" s="54"/>
      <c r="N461" s="54"/>
      <c r="O461" s="54"/>
      <c r="P461" s="54"/>
    </row>
    <row r="462" spans="1:16" ht="13" x14ac:dyDescent="0.3">
      <c r="A462" s="89"/>
      <c r="B462" s="54"/>
      <c r="C462" s="54"/>
      <c r="D462" s="54"/>
      <c r="E462" s="54"/>
      <c r="F462" s="54"/>
      <c r="G462" s="54"/>
      <c r="H462" s="54"/>
      <c r="I462" s="54"/>
      <c r="J462" s="54"/>
      <c r="K462" s="54"/>
      <c r="L462" s="54"/>
      <c r="M462" s="54"/>
      <c r="N462" s="54"/>
      <c r="O462" s="54"/>
      <c r="P462" s="54"/>
    </row>
    <row r="463" spans="1:16" ht="13" x14ac:dyDescent="0.3">
      <c r="A463" s="89"/>
      <c r="B463" s="54"/>
      <c r="C463" s="54"/>
      <c r="D463" s="54"/>
      <c r="E463" s="54"/>
      <c r="F463" s="54"/>
      <c r="G463" s="54"/>
      <c r="H463" s="54"/>
      <c r="I463" s="54"/>
      <c r="J463" s="54"/>
      <c r="K463" s="54"/>
      <c r="L463" s="54"/>
      <c r="M463" s="54"/>
      <c r="N463" s="54"/>
      <c r="O463" s="54"/>
      <c r="P463" s="54"/>
    </row>
    <row r="464" spans="1:16" ht="13" x14ac:dyDescent="0.3">
      <c r="A464" s="89"/>
      <c r="B464" s="54"/>
      <c r="C464" s="54"/>
      <c r="D464" s="54"/>
      <c r="E464" s="54"/>
      <c r="F464" s="54"/>
      <c r="G464" s="54"/>
      <c r="H464" s="54"/>
      <c r="I464" s="54"/>
      <c r="J464" s="54"/>
      <c r="K464" s="54"/>
      <c r="L464" s="54"/>
      <c r="M464" s="54"/>
      <c r="N464" s="54"/>
      <c r="O464" s="54"/>
      <c r="P464" s="54"/>
    </row>
    <row r="465" spans="1:16" ht="13" x14ac:dyDescent="0.3">
      <c r="A465" s="89"/>
      <c r="B465" s="54"/>
      <c r="C465" s="54"/>
      <c r="D465" s="54"/>
      <c r="E465" s="54"/>
      <c r="F465" s="54"/>
      <c r="G465" s="54"/>
      <c r="H465" s="54"/>
      <c r="I465" s="54"/>
      <c r="J465" s="54"/>
      <c r="K465" s="54"/>
      <c r="L465" s="54"/>
      <c r="M465" s="54"/>
      <c r="N465" s="54"/>
      <c r="O465" s="54"/>
      <c r="P465" s="54"/>
    </row>
    <row r="466" spans="1:16" ht="13" x14ac:dyDescent="0.3">
      <c r="A466" s="89"/>
      <c r="B466" s="54"/>
      <c r="C466" s="54"/>
      <c r="D466" s="54"/>
      <c r="E466" s="54"/>
      <c r="F466" s="54"/>
      <c r="G466" s="54"/>
      <c r="H466" s="54"/>
      <c r="I466" s="54"/>
      <c r="J466" s="54"/>
      <c r="K466" s="54"/>
      <c r="L466" s="54"/>
      <c r="M466" s="54"/>
      <c r="N466" s="54"/>
      <c r="O466" s="54"/>
      <c r="P466" s="54"/>
    </row>
    <row r="467" spans="1:16" ht="13" x14ac:dyDescent="0.3">
      <c r="A467" s="89"/>
      <c r="B467" s="54"/>
      <c r="C467" s="54"/>
      <c r="D467" s="54"/>
      <c r="E467" s="54"/>
      <c r="F467" s="54"/>
      <c r="G467" s="54"/>
      <c r="H467" s="54"/>
      <c r="I467" s="54"/>
      <c r="J467" s="54"/>
      <c r="K467" s="54"/>
      <c r="L467" s="54"/>
      <c r="M467" s="54"/>
      <c r="N467" s="54"/>
      <c r="O467" s="54"/>
      <c r="P467" s="54"/>
    </row>
    <row r="468" spans="1:16" ht="13" x14ac:dyDescent="0.3">
      <c r="A468" s="89"/>
      <c r="B468" s="54"/>
      <c r="C468" s="54"/>
      <c r="D468" s="54"/>
      <c r="E468" s="54"/>
      <c r="F468" s="54"/>
      <c r="G468" s="54"/>
      <c r="H468" s="54"/>
      <c r="I468" s="54"/>
      <c r="J468" s="54"/>
      <c r="K468" s="54"/>
      <c r="L468" s="54"/>
      <c r="M468" s="54"/>
      <c r="N468" s="54"/>
      <c r="O468" s="54"/>
      <c r="P468" s="54"/>
    </row>
    <row r="469" spans="1:16" ht="13" x14ac:dyDescent="0.3">
      <c r="A469" s="89"/>
      <c r="B469" s="54"/>
      <c r="C469" s="54"/>
      <c r="D469" s="54"/>
      <c r="E469" s="54"/>
      <c r="F469" s="54"/>
      <c r="G469" s="54"/>
      <c r="H469" s="54"/>
      <c r="I469" s="54"/>
      <c r="J469" s="54"/>
      <c r="K469" s="54"/>
      <c r="L469" s="54"/>
      <c r="M469" s="54"/>
      <c r="N469" s="54"/>
      <c r="O469" s="54"/>
      <c r="P469" s="54"/>
    </row>
    <row r="470" spans="1:16" ht="13" x14ac:dyDescent="0.3">
      <c r="A470" s="89"/>
      <c r="B470" s="54"/>
      <c r="C470" s="54"/>
      <c r="D470" s="54"/>
      <c r="E470" s="54"/>
      <c r="F470" s="54"/>
      <c r="G470" s="54"/>
      <c r="H470" s="54"/>
      <c r="I470" s="54"/>
      <c r="J470" s="54"/>
      <c r="K470" s="54"/>
      <c r="L470" s="54"/>
      <c r="M470" s="54"/>
      <c r="N470" s="54"/>
      <c r="O470" s="54"/>
      <c r="P470" s="54"/>
    </row>
    <row r="471" spans="1:16" ht="13" x14ac:dyDescent="0.3">
      <c r="A471" s="89"/>
      <c r="B471" s="54"/>
      <c r="C471" s="54"/>
      <c r="D471" s="54"/>
      <c r="E471" s="54"/>
      <c r="F471" s="54"/>
      <c r="G471" s="54"/>
      <c r="H471" s="54"/>
      <c r="I471" s="54"/>
      <c r="J471" s="54"/>
      <c r="K471" s="54"/>
      <c r="L471" s="54"/>
      <c r="M471" s="54"/>
      <c r="N471" s="54"/>
      <c r="O471" s="54"/>
      <c r="P471" s="54"/>
    </row>
    <row r="472" spans="1:16" ht="13" x14ac:dyDescent="0.3">
      <c r="A472" s="89"/>
      <c r="B472" s="54"/>
      <c r="C472" s="54"/>
      <c r="D472" s="54"/>
      <c r="E472" s="54"/>
      <c r="F472" s="54"/>
      <c r="G472" s="54"/>
      <c r="H472" s="54"/>
      <c r="I472" s="54"/>
      <c r="J472" s="54"/>
      <c r="K472" s="54"/>
      <c r="L472" s="54"/>
      <c r="M472" s="54"/>
      <c r="N472" s="54"/>
      <c r="O472" s="54"/>
      <c r="P472" s="54"/>
    </row>
    <row r="473" spans="1:16" ht="13" x14ac:dyDescent="0.3">
      <c r="A473" s="89"/>
      <c r="B473" s="54"/>
      <c r="C473" s="54"/>
      <c r="D473" s="54"/>
      <c r="E473" s="54"/>
      <c r="F473" s="54"/>
      <c r="G473" s="54"/>
      <c r="H473" s="54"/>
      <c r="I473" s="54"/>
      <c r="J473" s="54"/>
      <c r="K473" s="54"/>
      <c r="L473" s="54"/>
      <c r="M473" s="54"/>
      <c r="N473" s="54"/>
      <c r="O473" s="54"/>
      <c r="P473" s="54"/>
    </row>
    <row r="474" spans="1:16" ht="13" x14ac:dyDescent="0.3">
      <c r="A474" s="89"/>
      <c r="B474" s="54"/>
      <c r="C474" s="54"/>
      <c r="D474" s="54"/>
      <c r="E474" s="54"/>
      <c r="F474" s="54"/>
      <c r="G474" s="54"/>
      <c r="H474" s="54"/>
      <c r="I474" s="54"/>
      <c r="J474" s="54"/>
      <c r="K474" s="54"/>
      <c r="L474" s="54"/>
      <c r="M474" s="54"/>
      <c r="N474" s="54"/>
      <c r="O474" s="54"/>
      <c r="P474" s="54"/>
    </row>
    <row r="475" spans="1:16" ht="13" x14ac:dyDescent="0.3">
      <c r="A475" s="89"/>
      <c r="B475" s="54"/>
      <c r="C475" s="54"/>
      <c r="D475" s="54"/>
      <c r="E475" s="54"/>
      <c r="F475" s="54"/>
      <c r="G475" s="54"/>
      <c r="H475" s="54"/>
      <c r="I475" s="54"/>
      <c r="J475" s="54"/>
      <c r="K475" s="54"/>
      <c r="L475" s="54"/>
      <c r="M475" s="54"/>
      <c r="N475" s="54"/>
      <c r="O475" s="54"/>
      <c r="P475" s="54"/>
    </row>
    <row r="476" spans="1:16" ht="13" x14ac:dyDescent="0.3">
      <c r="A476" s="89"/>
      <c r="B476" s="54"/>
      <c r="C476" s="54"/>
      <c r="D476" s="54"/>
      <c r="E476" s="54"/>
      <c r="F476" s="54"/>
      <c r="G476" s="54"/>
      <c r="H476" s="54"/>
      <c r="I476" s="54"/>
      <c r="J476" s="54"/>
      <c r="K476" s="54"/>
      <c r="L476" s="54"/>
      <c r="M476" s="54"/>
      <c r="N476" s="54"/>
      <c r="O476" s="54"/>
      <c r="P476" s="54"/>
    </row>
    <row r="477" spans="1:16" ht="13" x14ac:dyDescent="0.3">
      <c r="A477" s="89"/>
      <c r="B477" s="54"/>
      <c r="C477" s="54"/>
      <c r="D477" s="54"/>
      <c r="E477" s="54"/>
      <c r="F477" s="54"/>
      <c r="G477" s="54"/>
      <c r="H477" s="54"/>
      <c r="I477" s="54"/>
      <c r="J477" s="54"/>
      <c r="K477" s="54"/>
      <c r="L477" s="54"/>
      <c r="M477" s="54"/>
      <c r="N477" s="54"/>
      <c r="O477" s="54"/>
      <c r="P477" s="54"/>
    </row>
    <row r="478" spans="1:16" ht="13" x14ac:dyDescent="0.3">
      <c r="A478" s="89"/>
      <c r="B478" s="54"/>
      <c r="C478" s="54"/>
      <c r="D478" s="54"/>
      <c r="E478" s="54"/>
      <c r="F478" s="54"/>
      <c r="G478" s="54"/>
      <c r="H478" s="54"/>
      <c r="I478" s="54"/>
      <c r="J478" s="54"/>
      <c r="K478" s="54"/>
      <c r="L478" s="54"/>
      <c r="M478" s="54"/>
      <c r="N478" s="54"/>
      <c r="O478" s="54"/>
      <c r="P478" s="54"/>
    </row>
    <row r="479" spans="1:16" ht="13" x14ac:dyDescent="0.3">
      <c r="A479" s="89"/>
      <c r="B479" s="54"/>
      <c r="C479" s="54"/>
      <c r="D479" s="54"/>
      <c r="E479" s="54"/>
      <c r="F479" s="54"/>
      <c r="G479" s="54"/>
      <c r="H479" s="54"/>
      <c r="I479" s="54"/>
      <c r="J479" s="54"/>
      <c r="K479" s="54"/>
      <c r="L479" s="54"/>
      <c r="M479" s="54"/>
      <c r="N479" s="54"/>
      <c r="O479" s="54"/>
      <c r="P479" s="54"/>
    </row>
    <row r="480" spans="1:16" ht="13" x14ac:dyDescent="0.3">
      <c r="A480" s="89"/>
      <c r="B480" s="54"/>
      <c r="C480" s="54"/>
      <c r="D480" s="54"/>
      <c r="E480" s="54"/>
      <c r="F480" s="54"/>
      <c r="G480" s="54"/>
      <c r="H480" s="54"/>
      <c r="I480" s="54"/>
      <c r="J480" s="54"/>
      <c r="K480" s="54"/>
      <c r="L480" s="54"/>
      <c r="M480" s="54"/>
      <c r="N480" s="54"/>
      <c r="O480" s="54"/>
      <c r="P480" s="54"/>
    </row>
    <row r="481" spans="1:16" ht="13" x14ac:dyDescent="0.3">
      <c r="A481" s="89"/>
      <c r="B481" s="54"/>
      <c r="C481" s="54"/>
      <c r="D481" s="54"/>
      <c r="E481" s="54"/>
      <c r="F481" s="54"/>
      <c r="G481" s="54"/>
      <c r="H481" s="54"/>
      <c r="I481" s="54"/>
      <c r="J481" s="54"/>
      <c r="K481" s="54"/>
      <c r="L481" s="54"/>
      <c r="M481" s="54"/>
      <c r="N481" s="54"/>
      <c r="O481" s="54"/>
      <c r="P481" s="54"/>
    </row>
    <row r="482" spans="1:16" ht="13" x14ac:dyDescent="0.3">
      <c r="A482" s="89"/>
      <c r="B482" s="54"/>
      <c r="C482" s="54"/>
      <c r="D482" s="54"/>
      <c r="E482" s="54"/>
      <c r="F482" s="54"/>
      <c r="G482" s="54"/>
      <c r="H482" s="54"/>
      <c r="I482" s="54"/>
      <c r="J482" s="54"/>
      <c r="K482" s="54"/>
      <c r="L482" s="54"/>
      <c r="M482" s="54"/>
      <c r="N482" s="54"/>
      <c r="O482" s="54"/>
      <c r="P482" s="54"/>
    </row>
    <row r="483" spans="1:16" ht="13" x14ac:dyDescent="0.3">
      <c r="A483" s="89"/>
      <c r="B483" s="54"/>
      <c r="C483" s="54"/>
      <c r="D483" s="54"/>
      <c r="E483" s="54"/>
      <c r="F483" s="54"/>
      <c r="G483" s="54"/>
      <c r="H483" s="54"/>
      <c r="I483" s="54"/>
      <c r="J483" s="54"/>
      <c r="K483" s="54"/>
      <c r="L483" s="54"/>
      <c r="M483" s="54"/>
      <c r="N483" s="54"/>
      <c r="O483" s="54"/>
      <c r="P483" s="54"/>
    </row>
    <row r="484" spans="1:16" ht="13" x14ac:dyDescent="0.3">
      <c r="A484" s="89"/>
      <c r="B484" s="54"/>
      <c r="C484" s="54"/>
      <c r="D484" s="54"/>
      <c r="E484" s="54"/>
      <c r="F484" s="54"/>
      <c r="G484" s="54"/>
      <c r="H484" s="54"/>
      <c r="I484" s="54"/>
      <c r="J484" s="54"/>
      <c r="K484" s="54"/>
      <c r="L484" s="54"/>
      <c r="M484" s="54"/>
      <c r="N484" s="54"/>
      <c r="O484" s="54"/>
      <c r="P484" s="54"/>
    </row>
    <row r="485" spans="1:16" ht="13" x14ac:dyDescent="0.3">
      <c r="A485" s="89"/>
      <c r="B485" s="54"/>
      <c r="C485" s="54"/>
      <c r="D485" s="54"/>
      <c r="E485" s="54"/>
      <c r="F485" s="54"/>
      <c r="G485" s="54"/>
      <c r="H485" s="54"/>
      <c r="I485" s="54"/>
      <c r="J485" s="54"/>
      <c r="K485" s="54"/>
      <c r="L485" s="54"/>
      <c r="M485" s="54"/>
      <c r="N485" s="54"/>
      <c r="O485" s="54"/>
      <c r="P485" s="54"/>
    </row>
    <row r="486" spans="1:16" ht="13" x14ac:dyDescent="0.3">
      <c r="A486" s="89"/>
      <c r="B486" s="54"/>
      <c r="C486" s="54"/>
      <c r="D486" s="54"/>
      <c r="E486" s="54"/>
      <c r="F486" s="54"/>
      <c r="G486" s="54"/>
      <c r="H486" s="54"/>
      <c r="I486" s="54"/>
      <c r="J486" s="54"/>
      <c r="K486" s="54"/>
      <c r="L486" s="54"/>
      <c r="M486" s="54"/>
      <c r="N486" s="54"/>
      <c r="O486" s="54"/>
      <c r="P486" s="54"/>
    </row>
    <row r="487" spans="1:16" ht="13" x14ac:dyDescent="0.3">
      <c r="A487" s="89"/>
      <c r="B487" s="54"/>
      <c r="C487" s="54"/>
      <c r="D487" s="54"/>
      <c r="E487" s="54"/>
      <c r="F487" s="54"/>
      <c r="G487" s="54"/>
      <c r="H487" s="54"/>
      <c r="I487" s="54"/>
      <c r="J487" s="54"/>
      <c r="K487" s="54"/>
      <c r="L487" s="54"/>
      <c r="M487" s="54"/>
      <c r="N487" s="54"/>
      <c r="O487" s="54"/>
      <c r="P487" s="54"/>
    </row>
    <row r="488" spans="1:16" ht="13" x14ac:dyDescent="0.3">
      <c r="A488" s="89"/>
      <c r="B488" s="54"/>
      <c r="C488" s="54"/>
      <c r="D488" s="54"/>
      <c r="E488" s="54"/>
      <c r="F488" s="54"/>
      <c r="G488" s="54"/>
      <c r="H488" s="54"/>
      <c r="I488" s="54"/>
      <c r="J488" s="54"/>
      <c r="K488" s="54"/>
      <c r="L488" s="54"/>
      <c r="M488" s="54"/>
      <c r="N488" s="54"/>
      <c r="O488" s="54"/>
      <c r="P488" s="54"/>
    </row>
    <row r="489" spans="1:16" ht="13" x14ac:dyDescent="0.3">
      <c r="A489" s="89"/>
      <c r="B489" s="54"/>
      <c r="C489" s="54"/>
      <c r="D489" s="54"/>
      <c r="E489" s="54"/>
      <c r="F489" s="54"/>
      <c r="G489" s="54"/>
      <c r="H489" s="54"/>
      <c r="I489" s="54"/>
      <c r="J489" s="54"/>
      <c r="K489" s="54"/>
      <c r="L489" s="54"/>
      <c r="M489" s="54"/>
      <c r="N489" s="54"/>
      <c r="O489" s="54"/>
      <c r="P489" s="54"/>
    </row>
    <row r="490" spans="1:16" ht="13" x14ac:dyDescent="0.3">
      <c r="A490" s="89"/>
      <c r="B490" s="54"/>
      <c r="C490" s="54"/>
      <c r="D490" s="54"/>
      <c r="E490" s="54"/>
      <c r="F490" s="54"/>
      <c r="G490" s="54"/>
      <c r="H490" s="54"/>
      <c r="I490" s="54"/>
      <c r="J490" s="54"/>
      <c r="K490" s="54"/>
      <c r="L490" s="54"/>
      <c r="M490" s="54"/>
      <c r="N490" s="54"/>
      <c r="O490" s="54"/>
      <c r="P490" s="54"/>
    </row>
    <row r="491" spans="1:16" ht="13" x14ac:dyDescent="0.3">
      <c r="A491" s="89"/>
      <c r="B491" s="54"/>
      <c r="C491" s="54"/>
      <c r="D491" s="54"/>
      <c r="E491" s="54"/>
      <c r="F491" s="54"/>
      <c r="G491" s="54"/>
      <c r="H491" s="54"/>
      <c r="I491" s="54"/>
      <c r="J491" s="54"/>
      <c r="K491" s="54"/>
      <c r="L491" s="54"/>
      <c r="M491" s="54"/>
      <c r="N491" s="54"/>
      <c r="O491" s="54"/>
      <c r="P491" s="54"/>
    </row>
    <row r="492" spans="1:16" ht="13" x14ac:dyDescent="0.3">
      <c r="A492" s="89"/>
      <c r="B492" s="54"/>
      <c r="C492" s="54"/>
      <c r="D492" s="54"/>
      <c r="E492" s="54"/>
      <c r="F492" s="54"/>
      <c r="G492" s="54"/>
      <c r="H492" s="54"/>
      <c r="I492" s="54"/>
      <c r="J492" s="54"/>
      <c r="K492" s="54"/>
      <c r="L492" s="54"/>
      <c r="M492" s="54"/>
      <c r="N492" s="54"/>
      <c r="O492" s="54"/>
      <c r="P492" s="54"/>
    </row>
    <row r="493" spans="1:16" ht="13" x14ac:dyDescent="0.3">
      <c r="A493" s="89"/>
      <c r="B493" s="54"/>
      <c r="C493" s="54"/>
      <c r="D493" s="54"/>
      <c r="E493" s="54"/>
      <c r="F493" s="54"/>
      <c r="G493" s="54"/>
      <c r="H493" s="54"/>
      <c r="I493" s="54"/>
      <c r="J493" s="54"/>
      <c r="K493" s="54"/>
      <c r="L493" s="54"/>
      <c r="M493" s="54"/>
      <c r="N493" s="54"/>
      <c r="O493" s="54"/>
      <c r="P493" s="54"/>
    </row>
    <row r="494" spans="1:16" ht="13" x14ac:dyDescent="0.3">
      <c r="A494" s="89"/>
      <c r="B494" s="54"/>
      <c r="C494" s="54"/>
      <c r="D494" s="54"/>
      <c r="E494" s="54"/>
      <c r="F494" s="54"/>
      <c r="G494" s="54"/>
      <c r="H494" s="54"/>
      <c r="I494" s="54"/>
      <c r="J494" s="54"/>
      <c r="K494" s="54"/>
      <c r="L494" s="54"/>
      <c r="M494" s="54"/>
      <c r="N494" s="54"/>
      <c r="O494" s="54"/>
      <c r="P494" s="54"/>
    </row>
    <row r="495" spans="1:16" ht="13" x14ac:dyDescent="0.3">
      <c r="A495" s="89"/>
      <c r="B495" s="54"/>
      <c r="C495" s="54"/>
      <c r="D495" s="54"/>
      <c r="E495" s="54"/>
      <c r="F495" s="54"/>
      <c r="G495" s="54"/>
      <c r="H495" s="54"/>
      <c r="I495" s="54"/>
      <c r="J495" s="54"/>
      <c r="K495" s="54"/>
      <c r="L495" s="54"/>
      <c r="M495" s="54"/>
      <c r="N495" s="54"/>
      <c r="O495" s="54"/>
      <c r="P495" s="54"/>
    </row>
    <row r="496" spans="1:16" ht="13" x14ac:dyDescent="0.3">
      <c r="A496" s="89"/>
      <c r="B496" s="54"/>
      <c r="C496" s="54"/>
      <c r="D496" s="54"/>
      <c r="E496" s="54"/>
      <c r="F496" s="54"/>
      <c r="G496" s="54"/>
      <c r="H496" s="54"/>
      <c r="I496" s="54"/>
      <c r="J496" s="54"/>
      <c r="K496" s="54"/>
      <c r="L496" s="54"/>
      <c r="M496" s="54"/>
      <c r="N496" s="54"/>
      <c r="O496" s="54"/>
      <c r="P496" s="54"/>
    </row>
    <row r="497" spans="1:16" ht="13" x14ac:dyDescent="0.3">
      <c r="A497" s="89"/>
      <c r="B497" s="54"/>
      <c r="C497" s="54"/>
      <c r="D497" s="54"/>
      <c r="E497" s="54"/>
      <c r="F497" s="54"/>
      <c r="G497" s="54"/>
      <c r="H497" s="54"/>
      <c r="I497" s="54"/>
      <c r="J497" s="54"/>
      <c r="K497" s="54"/>
      <c r="L497" s="54"/>
      <c r="M497" s="54"/>
      <c r="N497" s="54"/>
      <c r="O497" s="54"/>
      <c r="P497" s="54"/>
    </row>
    <row r="498" spans="1:16" ht="13" x14ac:dyDescent="0.3">
      <c r="A498" s="89"/>
      <c r="B498" s="54"/>
      <c r="C498" s="54"/>
      <c r="D498" s="54"/>
      <c r="E498" s="54"/>
      <c r="F498" s="54"/>
      <c r="G498" s="54"/>
      <c r="H498" s="54"/>
      <c r="I498" s="54"/>
      <c r="J498" s="54"/>
      <c r="K498" s="54"/>
      <c r="L498" s="54"/>
      <c r="M498" s="54"/>
      <c r="N498" s="54"/>
      <c r="O498" s="54"/>
      <c r="P498" s="54"/>
    </row>
    <row r="499" spans="1:16" ht="13" x14ac:dyDescent="0.3">
      <c r="A499" s="89"/>
      <c r="B499" s="54"/>
      <c r="C499" s="54"/>
      <c r="D499" s="54"/>
      <c r="E499" s="54"/>
      <c r="F499" s="54"/>
      <c r="G499" s="54"/>
      <c r="H499" s="54"/>
      <c r="I499" s="54"/>
      <c r="J499" s="54"/>
      <c r="K499" s="54"/>
      <c r="L499" s="54"/>
      <c r="M499" s="54"/>
      <c r="N499" s="54"/>
      <c r="O499" s="54"/>
      <c r="P499" s="54"/>
    </row>
    <row r="500" spans="1:16" ht="13" x14ac:dyDescent="0.3">
      <c r="A500" s="89"/>
      <c r="B500" s="54"/>
      <c r="C500" s="54"/>
      <c r="D500" s="54"/>
      <c r="E500" s="54"/>
      <c r="F500" s="54"/>
      <c r="G500" s="54"/>
      <c r="H500" s="54"/>
      <c r="I500" s="54"/>
      <c r="J500" s="54"/>
      <c r="K500" s="54"/>
      <c r="L500" s="54"/>
      <c r="M500" s="54"/>
      <c r="N500" s="54"/>
      <c r="O500" s="54"/>
      <c r="P500" s="54"/>
    </row>
    <row r="501" spans="1:16" ht="13" x14ac:dyDescent="0.3">
      <c r="A501" s="89"/>
      <c r="B501" s="54"/>
      <c r="C501" s="54"/>
      <c r="D501" s="54"/>
      <c r="E501" s="54"/>
      <c r="F501" s="54"/>
      <c r="G501" s="54"/>
      <c r="H501" s="54"/>
      <c r="I501" s="54"/>
      <c r="J501" s="54"/>
      <c r="K501" s="54"/>
      <c r="L501" s="54"/>
      <c r="M501" s="54"/>
      <c r="N501" s="54"/>
      <c r="O501" s="54"/>
      <c r="P501" s="54"/>
    </row>
    <row r="502" spans="1:16" ht="13" x14ac:dyDescent="0.3">
      <c r="A502" s="89"/>
      <c r="B502" s="54"/>
      <c r="C502" s="54"/>
      <c r="D502" s="54"/>
      <c r="E502" s="54"/>
      <c r="F502" s="54"/>
      <c r="G502" s="54"/>
      <c r="H502" s="54"/>
      <c r="I502" s="54"/>
      <c r="J502" s="54"/>
      <c r="K502" s="54"/>
      <c r="L502" s="54"/>
      <c r="M502" s="54"/>
      <c r="N502" s="54"/>
      <c r="O502" s="54"/>
      <c r="P502" s="54"/>
    </row>
    <row r="503" spans="1:16" ht="13" x14ac:dyDescent="0.3">
      <c r="A503" s="89"/>
      <c r="B503" s="54"/>
      <c r="C503" s="54"/>
      <c r="D503" s="54"/>
      <c r="E503" s="54"/>
      <c r="F503" s="54"/>
      <c r="G503" s="54"/>
      <c r="H503" s="54"/>
      <c r="I503" s="54"/>
      <c r="J503" s="54"/>
      <c r="K503" s="54"/>
      <c r="L503" s="54"/>
      <c r="M503" s="54"/>
      <c r="N503" s="54"/>
      <c r="O503" s="54"/>
      <c r="P503" s="54"/>
    </row>
    <row r="504" spans="1:16" ht="13" x14ac:dyDescent="0.3">
      <c r="A504" s="89"/>
      <c r="B504" s="54"/>
      <c r="C504" s="54"/>
      <c r="D504" s="54"/>
      <c r="E504" s="54"/>
      <c r="F504" s="54"/>
      <c r="G504" s="54"/>
      <c r="H504" s="54"/>
      <c r="I504" s="54"/>
      <c r="J504" s="54"/>
      <c r="K504" s="54"/>
      <c r="L504" s="54"/>
      <c r="M504" s="54"/>
      <c r="N504" s="54"/>
      <c r="O504" s="54"/>
      <c r="P504" s="54"/>
    </row>
    <row r="505" spans="1:16" ht="13" x14ac:dyDescent="0.3">
      <c r="A505" s="89"/>
      <c r="B505" s="54"/>
      <c r="C505" s="54"/>
      <c r="D505" s="54"/>
      <c r="E505" s="54"/>
      <c r="F505" s="54"/>
      <c r="G505" s="54"/>
      <c r="H505" s="54"/>
      <c r="I505" s="54"/>
      <c r="J505" s="54"/>
      <c r="K505" s="54"/>
      <c r="L505" s="54"/>
      <c r="M505" s="54"/>
      <c r="N505" s="54"/>
      <c r="O505" s="54"/>
      <c r="P505" s="54"/>
    </row>
    <row r="506" spans="1:16" ht="13" x14ac:dyDescent="0.3">
      <c r="A506" s="89"/>
      <c r="B506" s="54"/>
      <c r="C506" s="54"/>
      <c r="D506" s="54"/>
      <c r="E506" s="54"/>
      <c r="F506" s="54"/>
      <c r="G506" s="54"/>
      <c r="H506" s="54"/>
      <c r="I506" s="54"/>
      <c r="J506" s="54"/>
      <c r="K506" s="54"/>
      <c r="L506" s="54"/>
      <c r="M506" s="54"/>
      <c r="N506" s="54"/>
      <c r="O506" s="54"/>
      <c r="P506" s="54"/>
    </row>
    <row r="507" spans="1:16" ht="13" x14ac:dyDescent="0.3">
      <c r="A507" s="89"/>
      <c r="B507" s="54"/>
      <c r="C507" s="54"/>
      <c r="D507" s="54"/>
      <c r="E507" s="54"/>
      <c r="F507" s="54"/>
      <c r="G507" s="54"/>
      <c r="H507" s="54"/>
      <c r="I507" s="54"/>
      <c r="J507" s="54"/>
      <c r="K507" s="54"/>
      <c r="L507" s="54"/>
      <c r="M507" s="54"/>
      <c r="N507" s="54"/>
      <c r="O507" s="54"/>
      <c r="P507" s="54"/>
    </row>
    <row r="508" spans="1:16" ht="13" x14ac:dyDescent="0.3">
      <c r="A508" s="89"/>
      <c r="B508" s="54"/>
      <c r="C508" s="54"/>
      <c r="D508" s="54"/>
      <c r="E508" s="54"/>
      <c r="F508" s="54"/>
      <c r="G508" s="54"/>
      <c r="H508" s="54"/>
      <c r="I508" s="54"/>
      <c r="J508" s="54"/>
      <c r="K508" s="54"/>
      <c r="L508" s="54"/>
      <c r="M508" s="54"/>
      <c r="N508" s="54"/>
      <c r="O508" s="54"/>
      <c r="P508" s="54"/>
    </row>
    <row r="509" spans="1:16" ht="13" x14ac:dyDescent="0.3">
      <c r="A509" s="89"/>
      <c r="B509" s="54"/>
      <c r="C509" s="54"/>
      <c r="D509" s="54"/>
      <c r="E509" s="54"/>
      <c r="F509" s="54"/>
      <c r="G509" s="54"/>
      <c r="H509" s="54"/>
      <c r="I509" s="54"/>
      <c r="J509" s="54"/>
      <c r="K509" s="54"/>
      <c r="L509" s="54"/>
      <c r="M509" s="54"/>
      <c r="N509" s="54"/>
      <c r="O509" s="54"/>
      <c r="P509" s="54"/>
    </row>
    <row r="510" spans="1:16" ht="13" x14ac:dyDescent="0.3">
      <c r="A510" s="89"/>
      <c r="B510" s="54"/>
      <c r="C510" s="54"/>
      <c r="D510" s="54"/>
      <c r="E510" s="54"/>
      <c r="F510" s="54"/>
      <c r="G510" s="54"/>
      <c r="H510" s="54"/>
      <c r="I510" s="54"/>
      <c r="J510" s="54"/>
      <c r="K510" s="54"/>
      <c r="L510" s="54"/>
      <c r="M510" s="54"/>
      <c r="N510" s="54"/>
      <c r="O510" s="54"/>
      <c r="P510" s="54"/>
    </row>
    <row r="511" spans="1:16" ht="13" x14ac:dyDescent="0.3">
      <c r="A511" s="89"/>
      <c r="B511" s="54"/>
      <c r="C511" s="54"/>
      <c r="D511" s="54"/>
      <c r="E511" s="54"/>
      <c r="F511" s="54"/>
      <c r="G511" s="54"/>
      <c r="H511" s="54"/>
      <c r="I511" s="54"/>
      <c r="J511" s="54"/>
      <c r="K511" s="54"/>
      <c r="L511" s="54"/>
      <c r="M511" s="54"/>
      <c r="N511" s="54"/>
      <c r="O511" s="54"/>
      <c r="P511" s="54"/>
    </row>
    <row r="512" spans="1:16" ht="13" x14ac:dyDescent="0.3">
      <c r="A512" s="89"/>
      <c r="B512" s="54"/>
      <c r="C512" s="54"/>
      <c r="D512" s="54"/>
      <c r="E512" s="54"/>
      <c r="F512" s="54"/>
      <c r="G512" s="54"/>
      <c r="H512" s="54"/>
      <c r="I512" s="54"/>
      <c r="J512" s="54"/>
      <c r="K512" s="54"/>
      <c r="L512" s="54"/>
      <c r="M512" s="54"/>
      <c r="N512" s="54"/>
      <c r="O512" s="54"/>
      <c r="P512" s="54"/>
    </row>
    <row r="513" spans="1:16" ht="13" x14ac:dyDescent="0.3">
      <c r="A513" s="89"/>
      <c r="B513" s="54"/>
      <c r="C513" s="54"/>
      <c r="D513" s="54"/>
      <c r="E513" s="54"/>
      <c r="F513" s="54"/>
      <c r="G513" s="54"/>
      <c r="H513" s="54"/>
      <c r="I513" s="54"/>
      <c r="J513" s="54"/>
      <c r="K513" s="54"/>
      <c r="L513" s="54"/>
      <c r="M513" s="54"/>
      <c r="N513" s="54"/>
      <c r="O513" s="54"/>
      <c r="P513" s="54"/>
    </row>
    <row r="514" spans="1:16" ht="13" x14ac:dyDescent="0.3">
      <c r="A514" s="89"/>
      <c r="B514" s="54"/>
      <c r="C514" s="54"/>
      <c r="D514" s="54"/>
      <c r="E514" s="54"/>
      <c r="F514" s="54"/>
      <c r="G514" s="54"/>
      <c r="H514" s="54"/>
      <c r="I514" s="54"/>
      <c r="J514" s="54"/>
      <c r="K514" s="54"/>
      <c r="L514" s="54"/>
      <c r="M514" s="54"/>
      <c r="N514" s="54"/>
      <c r="O514" s="54"/>
      <c r="P514" s="54"/>
    </row>
    <row r="515" spans="1:16" ht="13" x14ac:dyDescent="0.3">
      <c r="A515" s="89"/>
      <c r="B515" s="54"/>
      <c r="C515" s="54"/>
      <c r="D515" s="54"/>
      <c r="E515" s="54"/>
      <c r="F515" s="54"/>
      <c r="G515" s="54"/>
      <c r="H515" s="54"/>
      <c r="I515" s="54"/>
      <c r="J515" s="54"/>
      <c r="K515" s="54"/>
      <c r="L515" s="54"/>
      <c r="M515" s="54"/>
      <c r="N515" s="54"/>
      <c r="O515" s="54"/>
      <c r="P515" s="54"/>
    </row>
    <row r="516" spans="1:16" ht="13" x14ac:dyDescent="0.3">
      <c r="A516" s="89"/>
      <c r="B516" s="54"/>
      <c r="C516" s="54"/>
      <c r="D516" s="54"/>
      <c r="E516" s="54"/>
      <c r="F516" s="54"/>
      <c r="G516" s="54"/>
      <c r="H516" s="54"/>
      <c r="I516" s="54"/>
      <c r="J516" s="54"/>
      <c r="K516" s="54"/>
      <c r="L516" s="54"/>
      <c r="M516" s="54"/>
      <c r="N516" s="54"/>
      <c r="O516" s="54"/>
      <c r="P516" s="54"/>
    </row>
    <row r="517" spans="1:16" ht="13" x14ac:dyDescent="0.3">
      <c r="A517" s="89"/>
      <c r="B517" s="54"/>
      <c r="C517" s="54"/>
      <c r="D517" s="54"/>
      <c r="E517" s="54"/>
      <c r="F517" s="54"/>
      <c r="G517" s="54"/>
      <c r="H517" s="54"/>
      <c r="I517" s="54"/>
      <c r="J517" s="54"/>
      <c r="K517" s="54"/>
      <c r="L517" s="54"/>
      <c r="M517" s="54"/>
      <c r="N517" s="54"/>
      <c r="O517" s="54"/>
      <c r="P517" s="54"/>
    </row>
    <row r="518" spans="1:16" ht="13" x14ac:dyDescent="0.3">
      <c r="A518" s="89"/>
      <c r="B518" s="54"/>
      <c r="C518" s="54"/>
      <c r="D518" s="54"/>
      <c r="E518" s="54"/>
      <c r="F518" s="54"/>
      <c r="G518" s="54"/>
      <c r="H518" s="54"/>
      <c r="I518" s="54"/>
      <c r="J518" s="54"/>
      <c r="K518" s="54"/>
      <c r="L518" s="54"/>
      <c r="M518" s="54"/>
      <c r="N518" s="54"/>
      <c r="O518" s="54"/>
      <c r="P518" s="54"/>
    </row>
    <row r="519" spans="1:16" ht="13" x14ac:dyDescent="0.3">
      <c r="A519" s="89"/>
      <c r="B519" s="54"/>
      <c r="C519" s="54"/>
      <c r="D519" s="54"/>
      <c r="E519" s="54"/>
      <c r="F519" s="54"/>
      <c r="G519" s="54"/>
      <c r="H519" s="54"/>
      <c r="I519" s="54"/>
      <c r="J519" s="54"/>
      <c r="K519" s="54"/>
      <c r="L519" s="54"/>
      <c r="M519" s="54"/>
      <c r="N519" s="54"/>
      <c r="O519" s="54"/>
      <c r="P519" s="54"/>
    </row>
    <row r="520" spans="1:16" ht="13" x14ac:dyDescent="0.3">
      <c r="A520" s="89"/>
      <c r="B520" s="54"/>
      <c r="C520" s="54"/>
      <c r="D520" s="54"/>
      <c r="E520" s="54"/>
      <c r="F520" s="54"/>
      <c r="G520" s="54"/>
      <c r="H520" s="54"/>
      <c r="I520" s="54"/>
      <c r="J520" s="54"/>
      <c r="K520" s="54"/>
      <c r="L520" s="54"/>
      <c r="M520" s="54"/>
      <c r="N520" s="54"/>
      <c r="O520" s="54"/>
      <c r="P520" s="54"/>
    </row>
    <row r="521" spans="1:16" ht="13" x14ac:dyDescent="0.3">
      <c r="A521" s="89"/>
      <c r="B521" s="54"/>
      <c r="C521" s="54"/>
      <c r="D521" s="54"/>
      <c r="E521" s="54"/>
      <c r="F521" s="54"/>
      <c r="G521" s="54"/>
      <c r="H521" s="54"/>
      <c r="I521" s="54"/>
      <c r="J521" s="54"/>
      <c r="K521" s="54"/>
      <c r="L521" s="54"/>
      <c r="M521" s="54"/>
      <c r="N521" s="54"/>
      <c r="O521" s="54"/>
      <c r="P521" s="54"/>
    </row>
    <row r="522" spans="1:16" ht="13" x14ac:dyDescent="0.3">
      <c r="A522" s="89"/>
      <c r="B522" s="54"/>
      <c r="C522" s="54"/>
      <c r="D522" s="54"/>
      <c r="E522" s="54"/>
      <c r="F522" s="54"/>
      <c r="G522" s="54"/>
      <c r="H522" s="54"/>
      <c r="I522" s="54"/>
      <c r="J522" s="54"/>
      <c r="K522" s="54"/>
      <c r="L522" s="54"/>
      <c r="M522" s="54"/>
      <c r="N522" s="54"/>
      <c r="O522" s="54"/>
      <c r="P522" s="54"/>
    </row>
    <row r="523" spans="1:16" ht="13" x14ac:dyDescent="0.3">
      <c r="A523" s="89"/>
      <c r="B523" s="54"/>
      <c r="C523" s="54"/>
      <c r="D523" s="54"/>
      <c r="E523" s="54"/>
      <c r="F523" s="54"/>
      <c r="G523" s="54"/>
      <c r="H523" s="54"/>
      <c r="I523" s="54"/>
      <c r="J523" s="54"/>
      <c r="K523" s="54"/>
      <c r="L523" s="54"/>
      <c r="M523" s="54"/>
      <c r="N523" s="54"/>
      <c r="O523" s="54"/>
      <c r="P523" s="54"/>
    </row>
    <row r="524" spans="1:16" ht="13" x14ac:dyDescent="0.3">
      <c r="A524" s="89"/>
      <c r="B524" s="54"/>
      <c r="C524" s="54"/>
      <c r="D524" s="54"/>
      <c r="E524" s="54"/>
      <c r="F524" s="54"/>
      <c r="G524" s="54"/>
      <c r="H524" s="54"/>
      <c r="I524" s="54"/>
      <c r="J524" s="54"/>
      <c r="K524" s="54"/>
      <c r="L524" s="54"/>
      <c r="M524" s="54"/>
      <c r="N524" s="54"/>
      <c r="O524" s="54"/>
      <c r="P524" s="54"/>
    </row>
    <row r="525" spans="1:16" ht="13" x14ac:dyDescent="0.3">
      <c r="A525" s="89"/>
      <c r="B525" s="54"/>
      <c r="C525" s="54"/>
      <c r="D525" s="54"/>
      <c r="E525" s="54"/>
      <c r="F525" s="54"/>
      <c r="G525" s="54"/>
      <c r="H525" s="54"/>
      <c r="I525" s="54"/>
      <c r="J525" s="54"/>
      <c r="K525" s="54"/>
      <c r="L525" s="54"/>
      <c r="M525" s="54"/>
      <c r="N525" s="54"/>
      <c r="O525" s="54"/>
      <c r="P525" s="54"/>
    </row>
    <row r="526" spans="1:16" ht="13" x14ac:dyDescent="0.3">
      <c r="A526" s="89"/>
      <c r="B526" s="54"/>
      <c r="C526" s="54"/>
      <c r="D526" s="54"/>
      <c r="E526" s="54"/>
      <c r="F526" s="54"/>
      <c r="G526" s="54"/>
      <c r="H526" s="54"/>
      <c r="I526" s="54"/>
      <c r="J526" s="54"/>
      <c r="K526" s="54"/>
      <c r="L526" s="54"/>
      <c r="M526" s="54"/>
      <c r="N526" s="54"/>
      <c r="O526" s="54"/>
      <c r="P526" s="54"/>
    </row>
    <row r="527" spans="1:16" ht="13" x14ac:dyDescent="0.3">
      <c r="A527" s="89"/>
      <c r="B527" s="54"/>
      <c r="C527" s="54"/>
      <c r="D527" s="54"/>
      <c r="E527" s="54"/>
      <c r="F527" s="54"/>
      <c r="G527" s="54"/>
      <c r="H527" s="54"/>
      <c r="I527" s="54"/>
      <c r="J527" s="54"/>
      <c r="K527" s="54"/>
      <c r="L527" s="54"/>
      <c r="M527" s="54"/>
      <c r="N527" s="54"/>
      <c r="O527" s="54"/>
      <c r="P527" s="54"/>
    </row>
    <row r="528" spans="1:16" ht="13" x14ac:dyDescent="0.3">
      <c r="A528" s="89"/>
      <c r="B528" s="54"/>
      <c r="C528" s="54"/>
      <c r="D528" s="54"/>
      <c r="E528" s="54"/>
      <c r="F528" s="54"/>
      <c r="G528" s="54"/>
      <c r="H528" s="54"/>
      <c r="I528" s="54"/>
      <c r="J528" s="54"/>
      <c r="K528" s="54"/>
      <c r="L528" s="54"/>
      <c r="M528" s="54"/>
      <c r="N528" s="54"/>
      <c r="O528" s="54"/>
      <c r="P528" s="54"/>
    </row>
    <row r="529" spans="1:16" ht="13" x14ac:dyDescent="0.3">
      <c r="A529" s="89"/>
      <c r="B529" s="54"/>
      <c r="C529" s="54"/>
      <c r="D529" s="54"/>
      <c r="E529" s="54"/>
      <c r="F529" s="54"/>
      <c r="G529" s="54"/>
      <c r="H529" s="54"/>
      <c r="I529" s="54"/>
      <c r="J529" s="54"/>
      <c r="K529" s="54"/>
      <c r="L529" s="54"/>
      <c r="M529" s="54"/>
      <c r="N529" s="54"/>
      <c r="O529" s="54"/>
      <c r="P529" s="54"/>
    </row>
    <row r="530" spans="1:16" ht="13" x14ac:dyDescent="0.3">
      <c r="A530" s="89"/>
      <c r="B530" s="54"/>
      <c r="C530" s="54"/>
      <c r="D530" s="54"/>
      <c r="E530" s="54"/>
      <c r="F530" s="54"/>
      <c r="G530" s="54"/>
      <c r="H530" s="54"/>
      <c r="I530" s="54"/>
      <c r="J530" s="54"/>
      <c r="K530" s="54"/>
      <c r="L530" s="54"/>
      <c r="M530" s="54"/>
      <c r="N530" s="54"/>
      <c r="O530" s="54"/>
      <c r="P530" s="54"/>
    </row>
    <row r="531" spans="1:16" ht="13" x14ac:dyDescent="0.3">
      <c r="A531" s="89"/>
      <c r="B531" s="54"/>
      <c r="C531" s="54"/>
      <c r="D531" s="54"/>
      <c r="E531" s="54"/>
      <c r="F531" s="54"/>
      <c r="G531" s="54"/>
      <c r="H531" s="54"/>
      <c r="I531" s="54"/>
      <c r="J531" s="54"/>
      <c r="K531" s="54"/>
      <c r="L531" s="54"/>
      <c r="M531" s="54"/>
      <c r="N531" s="54"/>
      <c r="O531" s="54"/>
      <c r="P531" s="54"/>
    </row>
    <row r="532" spans="1:16" ht="13" x14ac:dyDescent="0.3">
      <c r="A532" s="89"/>
      <c r="B532" s="54"/>
      <c r="C532" s="54"/>
      <c r="D532" s="54"/>
      <c r="E532" s="54"/>
      <c r="F532" s="54"/>
      <c r="G532" s="54"/>
      <c r="H532" s="54"/>
      <c r="I532" s="54"/>
      <c r="J532" s="54"/>
      <c r="K532" s="54"/>
      <c r="L532" s="54"/>
      <c r="M532" s="54"/>
      <c r="N532" s="54"/>
      <c r="O532" s="54"/>
      <c r="P532" s="54"/>
    </row>
    <row r="533" spans="1:16" ht="13" x14ac:dyDescent="0.3">
      <c r="A533" s="89"/>
      <c r="B533" s="54"/>
      <c r="C533" s="54"/>
      <c r="D533" s="54"/>
      <c r="E533" s="54"/>
      <c r="F533" s="54"/>
      <c r="G533" s="54"/>
      <c r="H533" s="54"/>
      <c r="I533" s="54"/>
      <c r="J533" s="54"/>
      <c r="K533" s="54"/>
      <c r="L533" s="54"/>
      <c r="M533" s="54"/>
      <c r="N533" s="54"/>
      <c r="O533" s="54"/>
      <c r="P533" s="54"/>
    </row>
    <row r="534" spans="1:16" ht="13" x14ac:dyDescent="0.3">
      <c r="A534" s="89"/>
      <c r="B534" s="54"/>
      <c r="C534" s="54"/>
      <c r="D534" s="54"/>
      <c r="E534" s="54"/>
      <c r="F534" s="54"/>
      <c r="G534" s="54"/>
      <c r="H534" s="54"/>
      <c r="I534" s="54"/>
      <c r="J534" s="54"/>
      <c r="K534" s="54"/>
      <c r="L534" s="54"/>
      <c r="M534" s="54"/>
      <c r="N534" s="54"/>
      <c r="O534" s="54"/>
      <c r="P534" s="54"/>
    </row>
    <row r="535" spans="1:16" ht="13" x14ac:dyDescent="0.3">
      <c r="A535" s="89"/>
      <c r="B535" s="54"/>
      <c r="C535" s="54"/>
      <c r="D535" s="54"/>
      <c r="E535" s="54"/>
      <c r="F535" s="54"/>
      <c r="G535" s="54"/>
      <c r="H535" s="54"/>
      <c r="I535" s="54"/>
      <c r="J535" s="54"/>
      <c r="K535" s="54"/>
      <c r="L535" s="54"/>
      <c r="M535" s="54"/>
      <c r="N535" s="54"/>
      <c r="O535" s="54"/>
      <c r="P535" s="54"/>
    </row>
    <row r="536" spans="1:16" ht="13" x14ac:dyDescent="0.3">
      <c r="A536" s="89"/>
      <c r="B536" s="54"/>
      <c r="C536" s="54"/>
      <c r="D536" s="54"/>
      <c r="E536" s="54"/>
      <c r="F536" s="54"/>
      <c r="G536" s="54"/>
      <c r="H536" s="54"/>
      <c r="I536" s="54"/>
      <c r="J536" s="54"/>
      <c r="K536" s="54"/>
      <c r="L536" s="54"/>
      <c r="M536" s="54"/>
      <c r="N536" s="54"/>
      <c r="O536" s="54"/>
      <c r="P536" s="54"/>
    </row>
    <row r="537" spans="1:16" ht="13" x14ac:dyDescent="0.3">
      <c r="A537" s="89"/>
      <c r="B537" s="54"/>
      <c r="C537" s="54"/>
      <c r="D537" s="54"/>
      <c r="E537" s="54"/>
      <c r="F537" s="54"/>
      <c r="G537" s="54"/>
      <c r="H537" s="54"/>
      <c r="I537" s="54"/>
      <c r="J537" s="54"/>
      <c r="K537" s="54"/>
      <c r="L537" s="54"/>
      <c r="M537" s="54"/>
      <c r="N537" s="54"/>
      <c r="O537" s="54"/>
      <c r="P537" s="54"/>
    </row>
    <row r="538" spans="1:16" ht="13" x14ac:dyDescent="0.3">
      <c r="A538" s="89"/>
      <c r="B538" s="54"/>
      <c r="C538" s="54"/>
      <c r="D538" s="54"/>
      <c r="E538" s="54"/>
      <c r="F538" s="54"/>
      <c r="G538" s="54"/>
      <c r="H538" s="54"/>
      <c r="I538" s="54"/>
      <c r="J538" s="54"/>
      <c r="K538" s="54"/>
      <c r="L538" s="54"/>
      <c r="M538" s="54"/>
      <c r="N538" s="54"/>
      <c r="O538" s="54"/>
      <c r="P538" s="54"/>
    </row>
    <row r="539" spans="1:16" ht="13" x14ac:dyDescent="0.3">
      <c r="A539" s="89"/>
      <c r="B539" s="54"/>
      <c r="C539" s="54"/>
      <c r="D539" s="54"/>
      <c r="E539" s="54"/>
      <c r="F539" s="54"/>
      <c r="G539" s="54"/>
      <c r="H539" s="54"/>
      <c r="I539" s="54"/>
      <c r="J539" s="54"/>
      <c r="K539" s="54"/>
      <c r="L539" s="54"/>
      <c r="M539" s="54"/>
      <c r="N539" s="54"/>
      <c r="O539" s="54"/>
      <c r="P539" s="54"/>
    </row>
    <row r="540" spans="1:16" ht="13" x14ac:dyDescent="0.3">
      <c r="A540" s="89"/>
      <c r="B540" s="54"/>
      <c r="C540" s="54"/>
      <c r="D540" s="54"/>
      <c r="E540" s="54"/>
      <c r="F540" s="54"/>
      <c r="G540" s="54"/>
      <c r="H540" s="54"/>
      <c r="I540" s="54"/>
      <c r="J540" s="54"/>
      <c r="K540" s="54"/>
      <c r="L540" s="54"/>
      <c r="M540" s="54"/>
      <c r="N540" s="54"/>
      <c r="O540" s="54"/>
      <c r="P540" s="54"/>
    </row>
    <row r="541" spans="1:16" ht="13" x14ac:dyDescent="0.3">
      <c r="A541" s="89"/>
      <c r="B541" s="54"/>
      <c r="C541" s="54"/>
      <c r="D541" s="54"/>
      <c r="E541" s="54"/>
      <c r="F541" s="54"/>
      <c r="G541" s="54"/>
      <c r="H541" s="54"/>
      <c r="I541" s="54"/>
      <c r="J541" s="54"/>
      <c r="K541" s="54"/>
      <c r="L541" s="54"/>
      <c r="M541" s="54"/>
      <c r="N541" s="54"/>
      <c r="O541" s="54"/>
      <c r="P541" s="54"/>
    </row>
    <row r="542" spans="1:16" ht="13" x14ac:dyDescent="0.3">
      <c r="A542" s="89"/>
      <c r="B542" s="54"/>
      <c r="C542" s="54"/>
      <c r="D542" s="54"/>
      <c r="E542" s="54"/>
      <c r="F542" s="54"/>
      <c r="G542" s="54"/>
      <c r="H542" s="54"/>
      <c r="I542" s="54"/>
      <c r="J542" s="54"/>
      <c r="K542" s="54"/>
      <c r="L542" s="54"/>
      <c r="M542" s="54"/>
      <c r="N542" s="54"/>
      <c r="O542" s="54"/>
      <c r="P542" s="54"/>
    </row>
    <row r="543" spans="1:16" ht="13" x14ac:dyDescent="0.3">
      <c r="A543" s="89"/>
      <c r="B543" s="54"/>
      <c r="C543" s="54"/>
      <c r="D543" s="54"/>
      <c r="E543" s="54"/>
      <c r="F543" s="54"/>
      <c r="G543" s="54"/>
      <c r="H543" s="54"/>
      <c r="I543" s="54"/>
      <c r="J543" s="54"/>
      <c r="K543" s="54"/>
      <c r="L543" s="54"/>
      <c r="M543" s="54"/>
      <c r="N543" s="54"/>
      <c r="O543" s="54"/>
      <c r="P543" s="54"/>
    </row>
    <row r="544" spans="1:16" ht="13" x14ac:dyDescent="0.3">
      <c r="A544" s="89"/>
      <c r="B544" s="54"/>
      <c r="C544" s="54"/>
      <c r="D544" s="54"/>
      <c r="E544" s="54"/>
      <c r="F544" s="54"/>
      <c r="G544" s="54"/>
      <c r="H544" s="54"/>
      <c r="I544" s="54"/>
      <c r="J544" s="54"/>
      <c r="K544" s="54"/>
      <c r="L544" s="54"/>
      <c r="M544" s="54"/>
      <c r="N544" s="54"/>
      <c r="O544" s="54"/>
      <c r="P544" s="54"/>
    </row>
    <row r="545" spans="1:16" ht="13" x14ac:dyDescent="0.3">
      <c r="A545" s="89"/>
      <c r="B545" s="54"/>
      <c r="C545" s="54"/>
      <c r="D545" s="54"/>
      <c r="E545" s="54"/>
      <c r="F545" s="54"/>
      <c r="G545" s="54"/>
      <c r="H545" s="54"/>
      <c r="I545" s="54"/>
      <c r="J545" s="54"/>
      <c r="K545" s="54"/>
      <c r="L545" s="54"/>
      <c r="M545" s="54"/>
      <c r="N545" s="54"/>
      <c r="O545" s="54"/>
      <c r="P545" s="54"/>
    </row>
    <row r="546" spans="1:16" ht="13" x14ac:dyDescent="0.3">
      <c r="A546" s="89"/>
      <c r="B546" s="54"/>
      <c r="C546" s="54"/>
      <c r="D546" s="54"/>
      <c r="E546" s="54"/>
      <c r="F546" s="54"/>
      <c r="G546" s="54"/>
      <c r="H546" s="54"/>
      <c r="I546" s="54"/>
      <c r="J546" s="54"/>
      <c r="K546" s="54"/>
      <c r="L546" s="54"/>
      <c r="M546" s="54"/>
      <c r="N546" s="54"/>
      <c r="O546" s="54"/>
      <c r="P546" s="54"/>
    </row>
    <row r="547" spans="1:16" ht="13" x14ac:dyDescent="0.3">
      <c r="A547" s="89"/>
      <c r="B547" s="54"/>
      <c r="C547" s="54"/>
      <c r="D547" s="54"/>
      <c r="E547" s="54"/>
      <c r="F547" s="54"/>
      <c r="G547" s="54"/>
      <c r="H547" s="54"/>
      <c r="I547" s="54"/>
      <c r="J547" s="54"/>
      <c r="K547" s="54"/>
      <c r="L547" s="54"/>
      <c r="M547" s="54"/>
      <c r="N547" s="54"/>
      <c r="O547" s="54"/>
      <c r="P547" s="54"/>
    </row>
    <row r="548" spans="1:16" ht="13" x14ac:dyDescent="0.3">
      <c r="A548" s="89"/>
      <c r="B548" s="54"/>
      <c r="C548" s="54"/>
      <c r="D548" s="54"/>
      <c r="E548" s="54"/>
      <c r="F548" s="54"/>
      <c r="G548" s="54"/>
      <c r="H548" s="54"/>
      <c r="I548" s="54"/>
      <c r="J548" s="54"/>
      <c r="K548" s="54"/>
      <c r="L548" s="54"/>
      <c r="M548" s="54"/>
      <c r="N548" s="54"/>
      <c r="O548" s="54"/>
      <c r="P548" s="54"/>
    </row>
    <row r="549" spans="1:16" ht="13" x14ac:dyDescent="0.3">
      <c r="A549" s="89"/>
      <c r="B549" s="54"/>
      <c r="C549" s="54"/>
      <c r="D549" s="54"/>
      <c r="E549" s="54"/>
      <c r="F549" s="54"/>
      <c r="G549" s="54"/>
      <c r="H549" s="54"/>
      <c r="I549" s="54"/>
      <c r="J549" s="54"/>
      <c r="K549" s="54"/>
      <c r="L549" s="54"/>
      <c r="M549" s="54"/>
      <c r="N549" s="54"/>
      <c r="O549" s="54"/>
      <c r="P549" s="54"/>
    </row>
    <row r="550" spans="1:16" ht="13" x14ac:dyDescent="0.3">
      <c r="A550" s="89"/>
      <c r="B550" s="54"/>
      <c r="C550" s="54"/>
      <c r="D550" s="54"/>
      <c r="E550" s="54"/>
      <c r="F550" s="54"/>
      <c r="G550" s="54"/>
      <c r="H550" s="54"/>
      <c r="I550" s="54"/>
      <c r="J550" s="54"/>
      <c r="K550" s="54"/>
      <c r="L550" s="54"/>
      <c r="M550" s="54"/>
      <c r="N550" s="54"/>
      <c r="O550" s="54"/>
      <c r="P550" s="54"/>
    </row>
    <row r="551" spans="1:16" ht="13" x14ac:dyDescent="0.3">
      <c r="A551" s="89"/>
      <c r="B551" s="54"/>
      <c r="C551" s="54"/>
      <c r="D551" s="54"/>
      <c r="E551" s="54"/>
      <c r="F551" s="54"/>
      <c r="G551" s="54"/>
      <c r="H551" s="54"/>
      <c r="I551" s="54"/>
      <c r="J551" s="54"/>
      <c r="K551" s="54"/>
      <c r="L551" s="54"/>
      <c r="M551" s="54"/>
      <c r="N551" s="54"/>
      <c r="O551" s="54"/>
      <c r="P551" s="54"/>
    </row>
    <row r="552" spans="1:16" ht="13" x14ac:dyDescent="0.3">
      <c r="A552" s="89"/>
      <c r="B552" s="54"/>
      <c r="C552" s="54"/>
      <c r="D552" s="54"/>
      <c r="E552" s="54"/>
      <c r="F552" s="54"/>
      <c r="G552" s="54"/>
      <c r="H552" s="54"/>
      <c r="I552" s="54"/>
      <c r="J552" s="54"/>
      <c r="K552" s="54"/>
      <c r="L552" s="54"/>
      <c r="M552" s="54"/>
      <c r="N552" s="54"/>
      <c r="O552" s="54"/>
      <c r="P552" s="54"/>
    </row>
    <row r="553" spans="1:16" ht="13" x14ac:dyDescent="0.3">
      <c r="A553" s="89"/>
      <c r="B553" s="54"/>
      <c r="C553" s="54"/>
      <c r="D553" s="54"/>
      <c r="E553" s="54"/>
      <c r="F553" s="54"/>
      <c r="G553" s="54"/>
      <c r="H553" s="54"/>
      <c r="I553" s="54"/>
      <c r="J553" s="54"/>
      <c r="K553" s="54"/>
      <c r="L553" s="54"/>
      <c r="M553" s="54"/>
      <c r="N553" s="54"/>
      <c r="O553" s="54"/>
      <c r="P553" s="54"/>
    </row>
    <row r="554" spans="1:16" ht="13" x14ac:dyDescent="0.3">
      <c r="A554" s="89"/>
      <c r="B554" s="54"/>
      <c r="C554" s="54"/>
      <c r="D554" s="54"/>
      <c r="E554" s="54"/>
      <c r="F554" s="54"/>
      <c r="G554" s="54"/>
      <c r="H554" s="54"/>
      <c r="I554" s="54"/>
      <c r="J554" s="54"/>
      <c r="K554" s="54"/>
      <c r="L554" s="54"/>
      <c r="M554" s="54"/>
      <c r="N554" s="54"/>
      <c r="O554" s="54"/>
      <c r="P554" s="54"/>
    </row>
    <row r="555" spans="1:16" ht="13" x14ac:dyDescent="0.3">
      <c r="A555" s="89"/>
      <c r="B555" s="54"/>
      <c r="C555" s="54"/>
      <c r="D555" s="54"/>
      <c r="E555" s="54"/>
      <c r="F555" s="54"/>
      <c r="G555" s="54"/>
      <c r="H555" s="54"/>
      <c r="I555" s="54"/>
      <c r="J555" s="54"/>
      <c r="K555" s="54"/>
      <c r="L555" s="54"/>
      <c r="M555" s="54"/>
      <c r="N555" s="54"/>
      <c r="O555" s="54"/>
      <c r="P555" s="54"/>
    </row>
    <row r="556" spans="1:16" ht="13" x14ac:dyDescent="0.3">
      <c r="A556" s="89"/>
      <c r="B556" s="54"/>
      <c r="C556" s="54"/>
      <c r="D556" s="54"/>
      <c r="E556" s="54"/>
      <c r="F556" s="54"/>
      <c r="G556" s="54"/>
      <c r="H556" s="54"/>
      <c r="I556" s="54"/>
      <c r="J556" s="54"/>
      <c r="K556" s="54"/>
      <c r="L556" s="54"/>
      <c r="M556" s="54"/>
      <c r="N556" s="54"/>
      <c r="O556" s="54"/>
      <c r="P556" s="54"/>
    </row>
    <row r="557" spans="1:16" ht="13" x14ac:dyDescent="0.3">
      <c r="A557" s="89"/>
      <c r="B557" s="54"/>
      <c r="C557" s="54"/>
      <c r="D557" s="54"/>
      <c r="E557" s="54"/>
      <c r="F557" s="54"/>
      <c r="G557" s="54"/>
      <c r="H557" s="54"/>
      <c r="I557" s="54"/>
      <c r="J557" s="54"/>
      <c r="K557" s="54"/>
      <c r="L557" s="54"/>
      <c r="M557" s="54"/>
      <c r="N557" s="54"/>
      <c r="O557" s="54"/>
      <c r="P557" s="54"/>
    </row>
    <row r="558" spans="1:16" ht="13" x14ac:dyDescent="0.3">
      <c r="A558" s="89"/>
      <c r="B558" s="54"/>
      <c r="C558" s="54"/>
      <c r="D558" s="54"/>
      <c r="E558" s="54"/>
      <c r="F558" s="54"/>
      <c r="G558" s="54"/>
      <c r="H558" s="54"/>
      <c r="I558" s="54"/>
      <c r="J558" s="54"/>
      <c r="K558" s="54"/>
      <c r="L558" s="54"/>
      <c r="M558" s="54"/>
      <c r="N558" s="54"/>
      <c r="O558" s="54"/>
      <c r="P558" s="54"/>
    </row>
    <row r="559" spans="1:16" ht="13" x14ac:dyDescent="0.3">
      <c r="A559" s="89"/>
      <c r="B559" s="54"/>
      <c r="C559" s="54"/>
      <c r="D559" s="54"/>
      <c r="E559" s="54"/>
      <c r="F559" s="54"/>
      <c r="G559" s="54"/>
      <c r="H559" s="54"/>
      <c r="I559" s="54"/>
      <c r="J559" s="54"/>
      <c r="K559" s="54"/>
      <c r="L559" s="54"/>
      <c r="M559" s="54"/>
      <c r="N559" s="54"/>
      <c r="O559" s="54"/>
      <c r="P559" s="54"/>
    </row>
    <row r="560" spans="1:16" ht="13" x14ac:dyDescent="0.3">
      <c r="A560" s="89"/>
      <c r="B560" s="54"/>
      <c r="C560" s="54"/>
      <c r="D560" s="54"/>
      <c r="E560" s="54"/>
      <c r="F560" s="54"/>
      <c r="G560" s="54"/>
      <c r="H560" s="54"/>
      <c r="I560" s="54"/>
      <c r="J560" s="54"/>
      <c r="K560" s="54"/>
      <c r="L560" s="54"/>
      <c r="M560" s="54"/>
      <c r="N560" s="54"/>
      <c r="O560" s="54"/>
      <c r="P560" s="54"/>
    </row>
    <row r="561" spans="1:16" ht="13" x14ac:dyDescent="0.3">
      <c r="A561" s="89"/>
      <c r="B561" s="54"/>
      <c r="C561" s="54"/>
      <c r="D561" s="54"/>
      <c r="E561" s="54"/>
      <c r="F561" s="54"/>
      <c r="G561" s="54"/>
      <c r="H561" s="54"/>
      <c r="I561" s="54"/>
      <c r="J561" s="54"/>
      <c r="K561" s="54"/>
      <c r="L561" s="54"/>
      <c r="M561" s="54"/>
      <c r="N561" s="54"/>
      <c r="O561" s="54"/>
      <c r="P561" s="54"/>
    </row>
    <row r="562" spans="1:16" ht="13" x14ac:dyDescent="0.3">
      <c r="A562" s="89"/>
      <c r="B562" s="54"/>
      <c r="C562" s="54"/>
      <c r="D562" s="54"/>
      <c r="E562" s="54"/>
      <c r="F562" s="54"/>
      <c r="G562" s="54"/>
      <c r="H562" s="54"/>
      <c r="I562" s="54"/>
      <c r="J562" s="54"/>
      <c r="K562" s="54"/>
      <c r="L562" s="54"/>
      <c r="M562" s="54"/>
      <c r="N562" s="54"/>
      <c r="O562" s="54"/>
      <c r="P562" s="54"/>
    </row>
    <row r="563" spans="1:16" ht="13" x14ac:dyDescent="0.3">
      <c r="A563" s="89"/>
      <c r="B563" s="54"/>
      <c r="C563" s="54"/>
      <c r="D563" s="54"/>
      <c r="E563" s="54"/>
      <c r="F563" s="54"/>
      <c r="G563" s="54"/>
      <c r="H563" s="54"/>
      <c r="I563" s="54"/>
      <c r="J563" s="54"/>
      <c r="K563" s="54"/>
      <c r="L563" s="54"/>
      <c r="M563" s="54"/>
      <c r="N563" s="54"/>
      <c r="O563" s="54"/>
      <c r="P563" s="54"/>
    </row>
    <row r="564" spans="1:16" ht="13" x14ac:dyDescent="0.3">
      <c r="A564" s="89"/>
      <c r="B564" s="54"/>
      <c r="C564" s="54"/>
      <c r="D564" s="54"/>
      <c r="E564" s="54"/>
      <c r="F564" s="54"/>
      <c r="G564" s="54"/>
      <c r="H564" s="54"/>
      <c r="I564" s="54"/>
      <c r="J564" s="54"/>
      <c r="K564" s="54"/>
      <c r="L564" s="54"/>
      <c r="M564" s="54"/>
      <c r="N564" s="54"/>
      <c r="O564" s="54"/>
      <c r="P564" s="54"/>
    </row>
    <row r="565" spans="1:16" ht="13" x14ac:dyDescent="0.3">
      <c r="A565" s="89"/>
      <c r="B565" s="54"/>
      <c r="C565" s="54"/>
      <c r="D565" s="54"/>
      <c r="E565" s="54"/>
      <c r="F565" s="54"/>
      <c r="G565" s="54"/>
      <c r="H565" s="54"/>
      <c r="I565" s="54"/>
      <c r="J565" s="54"/>
      <c r="K565" s="54"/>
      <c r="L565" s="54"/>
      <c r="M565" s="54"/>
      <c r="N565" s="54"/>
      <c r="O565" s="54"/>
      <c r="P565" s="54"/>
    </row>
    <row r="566" spans="1:16" ht="13" x14ac:dyDescent="0.3">
      <c r="A566" s="89"/>
      <c r="B566" s="54"/>
      <c r="C566" s="54"/>
      <c r="D566" s="54"/>
      <c r="E566" s="54"/>
      <c r="F566" s="54"/>
      <c r="G566" s="54"/>
      <c r="H566" s="54"/>
      <c r="I566" s="54"/>
      <c r="J566" s="54"/>
      <c r="K566" s="54"/>
      <c r="L566" s="54"/>
      <c r="M566" s="54"/>
      <c r="N566" s="54"/>
      <c r="O566" s="54"/>
      <c r="P566" s="54"/>
    </row>
    <row r="567" spans="1:16" ht="13" x14ac:dyDescent="0.3">
      <c r="A567" s="89"/>
      <c r="B567" s="54"/>
      <c r="C567" s="54"/>
      <c r="D567" s="54"/>
      <c r="E567" s="54"/>
      <c r="F567" s="54"/>
      <c r="G567" s="54"/>
      <c r="H567" s="54"/>
      <c r="I567" s="54"/>
      <c r="J567" s="54"/>
      <c r="K567" s="54"/>
      <c r="L567" s="54"/>
      <c r="M567" s="54"/>
      <c r="N567" s="54"/>
      <c r="O567" s="54"/>
      <c r="P567" s="54"/>
    </row>
    <row r="568" spans="1:16" ht="13" x14ac:dyDescent="0.3">
      <c r="A568" s="89"/>
      <c r="B568" s="54"/>
      <c r="C568" s="54"/>
      <c r="D568" s="54"/>
      <c r="E568" s="54"/>
      <c r="F568" s="54"/>
      <c r="G568" s="54"/>
      <c r="H568" s="54"/>
      <c r="I568" s="54"/>
      <c r="J568" s="54"/>
      <c r="K568" s="54"/>
      <c r="L568" s="54"/>
      <c r="M568" s="54"/>
      <c r="N568" s="54"/>
      <c r="O568" s="54"/>
      <c r="P568" s="54"/>
    </row>
    <row r="569" spans="1:16" ht="13" x14ac:dyDescent="0.3">
      <c r="A569" s="89"/>
      <c r="B569" s="54"/>
      <c r="C569" s="54"/>
      <c r="D569" s="54"/>
      <c r="E569" s="54"/>
      <c r="F569" s="54"/>
      <c r="G569" s="54"/>
      <c r="H569" s="54"/>
      <c r="I569" s="54"/>
      <c r="J569" s="54"/>
      <c r="K569" s="54"/>
      <c r="L569" s="54"/>
      <c r="M569" s="54"/>
      <c r="N569" s="54"/>
      <c r="O569" s="54"/>
      <c r="P569" s="54"/>
    </row>
    <row r="570" spans="1:16" ht="13" x14ac:dyDescent="0.3">
      <c r="A570" s="89"/>
      <c r="B570" s="54"/>
      <c r="C570" s="54"/>
      <c r="D570" s="54"/>
      <c r="E570" s="54"/>
      <c r="F570" s="54"/>
      <c r="G570" s="54"/>
      <c r="H570" s="54"/>
      <c r="I570" s="54"/>
      <c r="J570" s="54"/>
      <c r="K570" s="54"/>
      <c r="L570" s="54"/>
      <c r="M570" s="54"/>
      <c r="N570" s="54"/>
      <c r="O570" s="54"/>
      <c r="P570" s="54"/>
    </row>
    <row r="571" spans="1:16" ht="13" x14ac:dyDescent="0.3">
      <c r="A571" s="89"/>
      <c r="B571" s="54"/>
      <c r="C571" s="54"/>
      <c r="D571" s="54"/>
      <c r="E571" s="54"/>
      <c r="F571" s="54"/>
      <c r="G571" s="54"/>
      <c r="H571" s="54"/>
      <c r="I571" s="54"/>
      <c r="J571" s="54"/>
      <c r="K571" s="54"/>
      <c r="L571" s="54"/>
      <c r="M571" s="54"/>
      <c r="N571" s="54"/>
      <c r="O571" s="54"/>
      <c r="P571" s="54"/>
    </row>
    <row r="572" spans="1:16" ht="13" x14ac:dyDescent="0.3">
      <c r="A572" s="89"/>
      <c r="B572" s="54"/>
      <c r="C572" s="54"/>
      <c r="D572" s="54"/>
      <c r="E572" s="54"/>
      <c r="F572" s="54"/>
      <c r="G572" s="54"/>
      <c r="H572" s="54"/>
      <c r="I572" s="54"/>
      <c r="J572" s="54"/>
      <c r="K572" s="54"/>
      <c r="L572" s="54"/>
      <c r="M572" s="54"/>
      <c r="N572" s="54"/>
      <c r="O572" s="54"/>
      <c r="P572" s="54"/>
    </row>
    <row r="573" spans="1:16" ht="13" x14ac:dyDescent="0.3">
      <c r="A573" s="89"/>
      <c r="B573" s="54"/>
      <c r="C573" s="54"/>
      <c r="D573" s="54"/>
      <c r="E573" s="54"/>
      <c r="F573" s="54"/>
      <c r="G573" s="54"/>
      <c r="H573" s="54"/>
      <c r="I573" s="54"/>
      <c r="J573" s="54"/>
      <c r="K573" s="54"/>
      <c r="L573" s="54"/>
      <c r="M573" s="54"/>
      <c r="N573" s="54"/>
      <c r="O573" s="54"/>
      <c r="P573" s="54"/>
    </row>
    <row r="574" spans="1:16" ht="13" x14ac:dyDescent="0.3">
      <c r="A574" s="89"/>
      <c r="B574" s="54"/>
      <c r="C574" s="54"/>
      <c r="D574" s="54"/>
      <c r="E574" s="54"/>
      <c r="F574" s="54"/>
      <c r="G574" s="54"/>
      <c r="H574" s="54"/>
      <c r="I574" s="54"/>
      <c r="J574" s="54"/>
      <c r="K574" s="54"/>
      <c r="L574" s="54"/>
      <c r="M574" s="54"/>
      <c r="N574" s="54"/>
      <c r="O574" s="54"/>
      <c r="P574" s="54"/>
    </row>
    <row r="575" spans="1:16" ht="13" x14ac:dyDescent="0.3">
      <c r="A575" s="89"/>
      <c r="B575" s="54"/>
      <c r="C575" s="54"/>
      <c r="D575" s="54"/>
      <c r="E575" s="54"/>
      <c r="F575" s="54"/>
      <c r="G575" s="54"/>
      <c r="H575" s="54"/>
      <c r="I575" s="54"/>
      <c r="J575" s="54"/>
      <c r="K575" s="54"/>
      <c r="L575" s="54"/>
      <c r="M575" s="54"/>
      <c r="N575" s="54"/>
      <c r="O575" s="54"/>
      <c r="P575" s="54"/>
    </row>
    <row r="576" spans="1:16" ht="13" x14ac:dyDescent="0.3">
      <c r="A576" s="89"/>
      <c r="B576" s="54"/>
      <c r="C576" s="54"/>
      <c r="D576" s="54"/>
      <c r="E576" s="54"/>
      <c r="F576" s="54"/>
      <c r="G576" s="54"/>
      <c r="H576" s="54"/>
      <c r="I576" s="54"/>
      <c r="J576" s="54"/>
      <c r="K576" s="54"/>
      <c r="L576" s="54"/>
      <c r="M576" s="54"/>
      <c r="N576" s="54"/>
      <c r="O576" s="54"/>
      <c r="P576" s="54"/>
    </row>
    <row r="577" spans="1:16" ht="13" x14ac:dyDescent="0.3">
      <c r="A577" s="89"/>
      <c r="B577" s="54"/>
      <c r="C577" s="54"/>
      <c r="D577" s="54"/>
      <c r="E577" s="54"/>
      <c r="F577" s="54"/>
      <c r="G577" s="54"/>
      <c r="H577" s="54"/>
      <c r="I577" s="54"/>
      <c r="J577" s="54"/>
      <c r="K577" s="54"/>
      <c r="L577" s="54"/>
      <c r="M577" s="54"/>
      <c r="N577" s="54"/>
      <c r="O577" s="54"/>
      <c r="P577" s="54"/>
    </row>
    <row r="578" spans="1:16" ht="13" x14ac:dyDescent="0.3">
      <c r="A578" s="89"/>
      <c r="B578" s="54"/>
      <c r="C578" s="54"/>
      <c r="D578" s="54"/>
      <c r="E578" s="54"/>
      <c r="F578" s="54"/>
      <c r="G578" s="54"/>
      <c r="H578" s="54"/>
      <c r="I578" s="54"/>
      <c r="J578" s="54"/>
      <c r="K578" s="54"/>
      <c r="L578" s="54"/>
      <c r="M578" s="54"/>
      <c r="N578" s="54"/>
      <c r="O578" s="54"/>
      <c r="P578" s="54"/>
    </row>
    <row r="579" spans="1:16" ht="13" x14ac:dyDescent="0.3">
      <c r="A579" s="89"/>
      <c r="B579" s="54"/>
      <c r="C579" s="54"/>
      <c r="D579" s="54"/>
      <c r="E579" s="54"/>
      <c r="F579" s="54"/>
      <c r="G579" s="54"/>
      <c r="H579" s="54"/>
      <c r="I579" s="54"/>
      <c r="J579" s="54"/>
      <c r="K579" s="54"/>
      <c r="L579" s="54"/>
      <c r="M579" s="54"/>
      <c r="N579" s="54"/>
      <c r="O579" s="54"/>
      <c r="P579" s="54"/>
    </row>
    <row r="580" spans="1:16" ht="13" x14ac:dyDescent="0.3">
      <c r="A580" s="89"/>
      <c r="B580" s="54"/>
      <c r="C580" s="54"/>
      <c r="D580" s="54"/>
      <c r="E580" s="54"/>
      <c r="F580" s="54"/>
      <c r="G580" s="54"/>
      <c r="H580" s="54"/>
      <c r="I580" s="54"/>
      <c r="J580" s="54"/>
      <c r="K580" s="54"/>
      <c r="L580" s="54"/>
      <c r="M580" s="54"/>
      <c r="N580" s="54"/>
      <c r="O580" s="54"/>
      <c r="P580" s="54"/>
    </row>
    <row r="581" spans="1:16" ht="13" x14ac:dyDescent="0.3">
      <c r="A581" s="89"/>
      <c r="B581" s="54"/>
      <c r="C581" s="54"/>
      <c r="D581" s="54"/>
      <c r="E581" s="54"/>
      <c r="F581" s="54"/>
      <c r="G581" s="54"/>
      <c r="H581" s="54"/>
      <c r="I581" s="54"/>
      <c r="J581" s="54"/>
      <c r="K581" s="54"/>
      <c r="L581" s="54"/>
      <c r="M581" s="54"/>
      <c r="N581" s="54"/>
      <c r="O581" s="54"/>
      <c r="P581" s="54"/>
    </row>
    <row r="582" spans="1:16" ht="13" x14ac:dyDescent="0.3">
      <c r="A582" s="89"/>
      <c r="B582" s="54"/>
      <c r="C582" s="54"/>
      <c r="D582" s="54"/>
      <c r="E582" s="54"/>
      <c r="F582" s="54"/>
      <c r="G582" s="54"/>
      <c r="H582" s="54"/>
      <c r="I582" s="54"/>
      <c r="J582" s="54"/>
      <c r="K582" s="54"/>
      <c r="L582" s="54"/>
      <c r="M582" s="54"/>
      <c r="N582" s="54"/>
      <c r="O582" s="54"/>
      <c r="P582" s="54"/>
    </row>
    <row r="583" spans="1:16" ht="13" x14ac:dyDescent="0.3">
      <c r="A583" s="89"/>
      <c r="B583" s="54"/>
      <c r="C583" s="54"/>
      <c r="D583" s="54"/>
      <c r="E583" s="54"/>
      <c r="F583" s="54"/>
      <c r="G583" s="54"/>
      <c r="H583" s="54"/>
      <c r="I583" s="54"/>
      <c r="J583" s="54"/>
      <c r="K583" s="54"/>
      <c r="L583" s="54"/>
      <c r="M583" s="54"/>
      <c r="N583" s="54"/>
      <c r="O583" s="54"/>
      <c r="P583" s="54"/>
    </row>
    <row r="584" spans="1:16" ht="13" x14ac:dyDescent="0.3">
      <c r="A584" s="89"/>
      <c r="B584" s="54"/>
      <c r="C584" s="54"/>
      <c r="D584" s="54"/>
      <c r="E584" s="54"/>
      <c r="F584" s="54"/>
      <c r="G584" s="54"/>
      <c r="H584" s="54"/>
      <c r="I584" s="54"/>
      <c r="J584" s="54"/>
      <c r="K584" s="54"/>
      <c r="L584" s="54"/>
      <c r="M584" s="54"/>
      <c r="N584" s="54"/>
      <c r="O584" s="54"/>
      <c r="P584" s="54"/>
    </row>
    <row r="585" spans="1:16" ht="13" x14ac:dyDescent="0.3">
      <c r="A585" s="89"/>
      <c r="B585" s="54"/>
      <c r="C585" s="54"/>
      <c r="D585" s="54"/>
      <c r="E585" s="54"/>
      <c r="F585" s="54"/>
      <c r="G585" s="54"/>
      <c r="H585" s="54"/>
      <c r="I585" s="54"/>
      <c r="J585" s="54"/>
      <c r="K585" s="54"/>
      <c r="L585" s="54"/>
      <c r="M585" s="54"/>
      <c r="N585" s="54"/>
      <c r="O585" s="54"/>
      <c r="P585" s="54"/>
    </row>
    <row r="586" spans="1:16" ht="13" x14ac:dyDescent="0.3">
      <c r="A586" s="89"/>
      <c r="B586" s="54"/>
      <c r="C586" s="54"/>
      <c r="D586" s="54"/>
      <c r="E586" s="54"/>
      <c r="F586" s="54"/>
      <c r="G586" s="54"/>
      <c r="H586" s="54"/>
      <c r="I586" s="54"/>
      <c r="J586" s="54"/>
      <c r="K586" s="54"/>
      <c r="L586" s="54"/>
      <c r="M586" s="54"/>
      <c r="N586" s="54"/>
      <c r="O586" s="54"/>
      <c r="P586" s="54"/>
    </row>
    <row r="587" spans="1:16" ht="13" x14ac:dyDescent="0.3">
      <c r="A587" s="89"/>
      <c r="B587" s="54"/>
      <c r="C587" s="54"/>
      <c r="D587" s="54"/>
      <c r="E587" s="54"/>
      <c r="F587" s="54"/>
      <c r="G587" s="54"/>
      <c r="H587" s="54"/>
      <c r="I587" s="54"/>
      <c r="J587" s="54"/>
      <c r="K587" s="54"/>
      <c r="L587" s="54"/>
      <c r="M587" s="54"/>
      <c r="N587" s="54"/>
      <c r="O587" s="54"/>
      <c r="P587" s="54"/>
    </row>
    <row r="588" spans="1:16" ht="13" x14ac:dyDescent="0.3">
      <c r="A588" s="89"/>
      <c r="B588" s="54"/>
      <c r="C588" s="54"/>
      <c r="D588" s="54"/>
      <c r="E588" s="54"/>
      <c r="F588" s="54"/>
      <c r="G588" s="54"/>
      <c r="H588" s="54"/>
      <c r="I588" s="54"/>
      <c r="J588" s="54"/>
      <c r="K588" s="54"/>
      <c r="L588" s="54"/>
      <c r="M588" s="54"/>
      <c r="N588" s="54"/>
      <c r="O588" s="54"/>
      <c r="P588" s="54"/>
    </row>
    <row r="589" spans="1:16" ht="13" x14ac:dyDescent="0.3">
      <c r="A589" s="89"/>
      <c r="B589" s="54"/>
      <c r="C589" s="54"/>
      <c r="D589" s="54"/>
      <c r="E589" s="54"/>
      <c r="F589" s="54"/>
      <c r="G589" s="54"/>
      <c r="H589" s="54"/>
      <c r="I589" s="54"/>
      <c r="J589" s="54"/>
      <c r="K589" s="54"/>
      <c r="L589" s="54"/>
      <c r="M589" s="54"/>
      <c r="N589" s="54"/>
      <c r="O589" s="54"/>
      <c r="P589" s="54"/>
    </row>
    <row r="590" spans="1:16" ht="13" x14ac:dyDescent="0.3">
      <c r="A590" s="89"/>
      <c r="B590" s="54"/>
      <c r="C590" s="54"/>
      <c r="D590" s="54"/>
      <c r="E590" s="54"/>
      <c r="F590" s="54"/>
      <c r="G590" s="54"/>
      <c r="H590" s="54"/>
      <c r="I590" s="54"/>
      <c r="J590" s="54"/>
      <c r="K590" s="54"/>
      <c r="L590" s="54"/>
      <c r="M590" s="54"/>
      <c r="N590" s="54"/>
      <c r="O590" s="54"/>
      <c r="P590" s="54"/>
    </row>
    <row r="591" spans="1:16" ht="13" x14ac:dyDescent="0.3">
      <c r="A591" s="89"/>
      <c r="B591" s="54"/>
      <c r="C591" s="54"/>
      <c r="D591" s="54"/>
      <c r="E591" s="54"/>
      <c r="F591" s="54"/>
      <c r="G591" s="54"/>
      <c r="H591" s="54"/>
      <c r="I591" s="54"/>
      <c r="J591" s="54"/>
      <c r="K591" s="54"/>
      <c r="L591" s="54"/>
      <c r="M591" s="54"/>
      <c r="N591" s="54"/>
      <c r="O591" s="54"/>
      <c r="P591" s="54"/>
    </row>
    <row r="592" spans="1:16" ht="13" x14ac:dyDescent="0.3">
      <c r="A592" s="89"/>
      <c r="B592" s="54"/>
      <c r="C592" s="54"/>
      <c r="D592" s="54"/>
      <c r="E592" s="54"/>
      <c r="F592" s="54"/>
      <c r="G592" s="54"/>
      <c r="H592" s="54"/>
      <c r="I592" s="54"/>
      <c r="J592" s="54"/>
      <c r="K592" s="54"/>
      <c r="L592" s="54"/>
      <c r="M592" s="54"/>
      <c r="N592" s="54"/>
      <c r="O592" s="54"/>
      <c r="P592" s="54"/>
    </row>
    <row r="593" spans="1:16" ht="13" x14ac:dyDescent="0.3">
      <c r="A593" s="89"/>
      <c r="B593" s="54"/>
      <c r="C593" s="54"/>
      <c r="D593" s="54"/>
      <c r="E593" s="54"/>
      <c r="F593" s="54"/>
      <c r="G593" s="54"/>
      <c r="H593" s="54"/>
      <c r="I593" s="54"/>
      <c r="J593" s="54"/>
      <c r="K593" s="54"/>
      <c r="L593" s="54"/>
      <c r="M593" s="54"/>
      <c r="N593" s="54"/>
      <c r="O593" s="54"/>
      <c r="P593" s="54"/>
    </row>
    <row r="594" spans="1:16" ht="13" x14ac:dyDescent="0.3">
      <c r="A594" s="89"/>
      <c r="B594" s="54"/>
      <c r="C594" s="54"/>
      <c r="D594" s="54"/>
      <c r="E594" s="54"/>
      <c r="F594" s="54"/>
      <c r="G594" s="54"/>
      <c r="H594" s="54"/>
      <c r="I594" s="54"/>
      <c r="J594" s="54"/>
      <c r="K594" s="54"/>
      <c r="L594" s="54"/>
      <c r="M594" s="54"/>
      <c r="N594" s="54"/>
      <c r="O594" s="54"/>
      <c r="P594" s="54"/>
    </row>
    <row r="595" spans="1:16" ht="13" x14ac:dyDescent="0.3">
      <c r="A595" s="89"/>
      <c r="B595" s="54"/>
      <c r="C595" s="54"/>
      <c r="D595" s="54"/>
      <c r="E595" s="54"/>
      <c r="F595" s="54"/>
      <c r="G595" s="54"/>
      <c r="H595" s="54"/>
      <c r="I595" s="54"/>
      <c r="J595" s="54"/>
      <c r="K595" s="54"/>
      <c r="L595" s="54"/>
      <c r="M595" s="54"/>
      <c r="N595" s="54"/>
      <c r="O595" s="54"/>
      <c r="P595" s="54"/>
    </row>
    <row r="596" spans="1:16" ht="13" x14ac:dyDescent="0.3">
      <c r="A596" s="89"/>
      <c r="B596" s="54"/>
      <c r="C596" s="54"/>
      <c r="D596" s="54"/>
      <c r="E596" s="54"/>
      <c r="F596" s="54"/>
      <c r="G596" s="54"/>
      <c r="H596" s="54"/>
      <c r="I596" s="54"/>
      <c r="J596" s="54"/>
      <c r="K596" s="54"/>
      <c r="L596" s="54"/>
      <c r="M596" s="54"/>
      <c r="N596" s="54"/>
      <c r="O596" s="54"/>
      <c r="P596" s="54"/>
    </row>
    <row r="597" spans="1:16" ht="13" x14ac:dyDescent="0.3">
      <c r="A597" s="89"/>
      <c r="B597" s="54"/>
      <c r="C597" s="54"/>
      <c r="D597" s="54"/>
      <c r="E597" s="54"/>
      <c r="F597" s="54"/>
      <c r="G597" s="54"/>
      <c r="H597" s="54"/>
      <c r="I597" s="54"/>
      <c r="J597" s="54"/>
      <c r="K597" s="54"/>
      <c r="L597" s="54"/>
      <c r="M597" s="54"/>
      <c r="N597" s="54"/>
      <c r="O597" s="54"/>
      <c r="P597" s="54"/>
    </row>
    <row r="598" spans="1:16" ht="13" x14ac:dyDescent="0.3">
      <c r="A598" s="89"/>
      <c r="B598" s="54"/>
      <c r="C598" s="54"/>
      <c r="D598" s="54"/>
      <c r="E598" s="54"/>
      <c r="F598" s="54"/>
      <c r="G598" s="54"/>
      <c r="H598" s="54"/>
      <c r="I598" s="54"/>
      <c r="J598" s="54"/>
      <c r="K598" s="54"/>
      <c r="L598" s="54"/>
      <c r="M598" s="54"/>
      <c r="N598" s="54"/>
      <c r="O598" s="54"/>
      <c r="P598" s="54"/>
    </row>
    <row r="599" spans="1:16" ht="13" x14ac:dyDescent="0.3">
      <c r="A599" s="89"/>
      <c r="B599" s="54"/>
      <c r="C599" s="54"/>
      <c r="D599" s="54"/>
      <c r="E599" s="54"/>
      <c r="F599" s="54"/>
      <c r="G599" s="54"/>
      <c r="H599" s="54"/>
      <c r="I599" s="54"/>
      <c r="J599" s="54"/>
      <c r="K599" s="54"/>
      <c r="L599" s="54"/>
      <c r="M599" s="54"/>
      <c r="N599" s="54"/>
      <c r="O599" s="54"/>
      <c r="P599" s="54"/>
    </row>
    <row r="600" spans="1:16" ht="13" x14ac:dyDescent="0.3">
      <c r="A600" s="89"/>
      <c r="B600" s="54"/>
      <c r="C600" s="54"/>
      <c r="D600" s="54"/>
      <c r="E600" s="54"/>
      <c r="F600" s="54"/>
      <c r="G600" s="54"/>
      <c r="H600" s="54"/>
      <c r="I600" s="54"/>
      <c r="J600" s="54"/>
      <c r="K600" s="54"/>
      <c r="L600" s="54"/>
      <c r="M600" s="54"/>
      <c r="N600" s="54"/>
      <c r="O600" s="54"/>
      <c r="P600" s="54"/>
    </row>
    <row r="601" spans="1:16" ht="13" x14ac:dyDescent="0.3">
      <c r="A601" s="89"/>
      <c r="B601" s="54"/>
      <c r="C601" s="54"/>
      <c r="D601" s="54"/>
      <c r="E601" s="54"/>
      <c r="F601" s="54"/>
      <c r="G601" s="54"/>
      <c r="H601" s="54"/>
      <c r="I601" s="54"/>
      <c r="J601" s="54"/>
      <c r="K601" s="54"/>
      <c r="L601" s="54"/>
      <c r="M601" s="54"/>
      <c r="N601" s="54"/>
      <c r="O601" s="54"/>
      <c r="P601" s="54"/>
    </row>
    <row r="602" spans="1:16" ht="13" x14ac:dyDescent="0.3">
      <c r="A602" s="89"/>
      <c r="B602" s="54"/>
      <c r="C602" s="54"/>
      <c r="D602" s="54"/>
      <c r="E602" s="54"/>
      <c r="F602" s="54"/>
      <c r="G602" s="54"/>
      <c r="H602" s="54"/>
      <c r="I602" s="54"/>
      <c r="J602" s="54"/>
      <c r="K602" s="54"/>
      <c r="L602" s="54"/>
      <c r="M602" s="54"/>
      <c r="N602" s="54"/>
      <c r="O602" s="54"/>
      <c r="P602" s="54"/>
    </row>
    <row r="603" spans="1:16" ht="13" x14ac:dyDescent="0.3">
      <c r="A603" s="89"/>
      <c r="B603" s="54"/>
      <c r="C603" s="54"/>
      <c r="D603" s="54"/>
      <c r="E603" s="54"/>
      <c r="F603" s="54"/>
      <c r="G603" s="54"/>
      <c r="H603" s="54"/>
      <c r="I603" s="54"/>
      <c r="J603" s="54"/>
      <c r="K603" s="54"/>
      <c r="L603" s="54"/>
      <c r="M603" s="54"/>
      <c r="N603" s="54"/>
      <c r="O603" s="54"/>
      <c r="P603" s="54"/>
    </row>
    <row r="604" spans="1:16" ht="13" x14ac:dyDescent="0.3">
      <c r="A604" s="89"/>
      <c r="B604" s="54"/>
      <c r="C604" s="54"/>
      <c r="D604" s="54"/>
      <c r="E604" s="54"/>
      <c r="F604" s="54"/>
      <c r="G604" s="54"/>
      <c r="H604" s="54"/>
      <c r="I604" s="54"/>
      <c r="J604" s="54"/>
      <c r="K604" s="54"/>
      <c r="L604" s="54"/>
      <c r="M604" s="54"/>
      <c r="N604" s="54"/>
      <c r="O604" s="54"/>
      <c r="P604" s="54"/>
    </row>
    <row r="605" spans="1:16" ht="13" x14ac:dyDescent="0.3">
      <c r="A605" s="89"/>
      <c r="B605" s="54"/>
      <c r="C605" s="54"/>
      <c r="D605" s="54"/>
      <c r="E605" s="54"/>
      <c r="F605" s="54"/>
      <c r="G605" s="54"/>
      <c r="H605" s="54"/>
      <c r="I605" s="54"/>
      <c r="J605" s="54"/>
      <c r="K605" s="54"/>
      <c r="L605" s="54"/>
      <c r="M605" s="54"/>
      <c r="N605" s="54"/>
      <c r="O605" s="54"/>
      <c r="P605" s="54"/>
    </row>
    <row r="606" spans="1:16" ht="13" x14ac:dyDescent="0.3">
      <c r="A606" s="89"/>
      <c r="B606" s="54"/>
      <c r="C606" s="54"/>
      <c r="D606" s="54"/>
      <c r="E606" s="54"/>
      <c r="F606" s="54"/>
      <c r="G606" s="54"/>
      <c r="H606" s="54"/>
      <c r="I606" s="54"/>
      <c r="J606" s="54"/>
      <c r="K606" s="54"/>
      <c r="L606" s="54"/>
      <c r="M606" s="54"/>
      <c r="N606" s="54"/>
      <c r="O606" s="54"/>
      <c r="P606" s="54"/>
    </row>
    <row r="607" spans="1:16" ht="13" x14ac:dyDescent="0.3">
      <c r="A607" s="89"/>
      <c r="B607" s="54"/>
      <c r="C607" s="54"/>
      <c r="D607" s="54"/>
      <c r="E607" s="54"/>
      <c r="F607" s="54"/>
      <c r="G607" s="54"/>
      <c r="H607" s="54"/>
      <c r="I607" s="54"/>
      <c r="J607" s="54"/>
      <c r="K607" s="54"/>
      <c r="L607" s="54"/>
      <c r="M607" s="54"/>
      <c r="N607" s="54"/>
      <c r="O607" s="54"/>
      <c r="P607" s="54"/>
    </row>
    <row r="608" spans="1:16" ht="13" x14ac:dyDescent="0.3">
      <c r="A608" s="89"/>
      <c r="B608" s="54"/>
      <c r="C608" s="54"/>
      <c r="D608" s="54"/>
      <c r="E608" s="54"/>
      <c r="F608" s="54"/>
      <c r="G608" s="54"/>
      <c r="H608" s="54"/>
      <c r="I608" s="54"/>
      <c r="J608" s="54"/>
      <c r="K608" s="54"/>
      <c r="L608" s="54"/>
      <c r="M608" s="54"/>
      <c r="N608" s="54"/>
      <c r="O608" s="54"/>
      <c r="P608" s="54"/>
    </row>
    <row r="609" spans="1:16" ht="13" x14ac:dyDescent="0.3">
      <c r="A609" s="89"/>
      <c r="B609" s="54"/>
      <c r="C609" s="54"/>
      <c r="D609" s="54"/>
      <c r="E609" s="54"/>
      <c r="F609" s="54"/>
      <c r="G609" s="54"/>
      <c r="H609" s="54"/>
      <c r="I609" s="54"/>
      <c r="J609" s="54"/>
      <c r="K609" s="54"/>
      <c r="L609" s="54"/>
      <c r="M609" s="54"/>
      <c r="N609" s="54"/>
      <c r="O609" s="54"/>
      <c r="P609" s="54"/>
    </row>
    <row r="610" spans="1:16" ht="13" x14ac:dyDescent="0.3">
      <c r="A610" s="89"/>
      <c r="B610" s="54"/>
      <c r="C610" s="54"/>
      <c r="D610" s="54"/>
      <c r="E610" s="54"/>
      <c r="F610" s="54"/>
      <c r="G610" s="54"/>
      <c r="H610" s="54"/>
      <c r="I610" s="54"/>
      <c r="J610" s="54"/>
      <c r="K610" s="54"/>
      <c r="L610" s="54"/>
      <c r="M610" s="54"/>
      <c r="N610" s="54"/>
      <c r="O610" s="54"/>
      <c r="P610" s="54"/>
    </row>
    <row r="611" spans="1:16" ht="13" x14ac:dyDescent="0.3">
      <c r="A611" s="89"/>
      <c r="B611" s="54"/>
      <c r="C611" s="54"/>
      <c r="D611" s="54"/>
      <c r="E611" s="54"/>
      <c r="F611" s="54"/>
      <c r="G611" s="54"/>
      <c r="H611" s="54"/>
      <c r="I611" s="54"/>
      <c r="J611" s="54"/>
      <c r="K611" s="54"/>
      <c r="L611" s="54"/>
      <c r="M611" s="54"/>
      <c r="N611" s="54"/>
      <c r="O611" s="54"/>
      <c r="P611" s="54"/>
    </row>
    <row r="612" spans="1:16" ht="13" x14ac:dyDescent="0.3">
      <c r="A612" s="89"/>
      <c r="B612" s="54"/>
      <c r="C612" s="54"/>
      <c r="D612" s="54"/>
      <c r="E612" s="54"/>
      <c r="F612" s="54"/>
      <c r="G612" s="54"/>
      <c r="H612" s="54"/>
      <c r="I612" s="54"/>
      <c r="J612" s="54"/>
      <c r="K612" s="54"/>
      <c r="L612" s="54"/>
      <c r="M612" s="54"/>
      <c r="N612" s="54"/>
      <c r="O612" s="54"/>
      <c r="P612" s="54"/>
    </row>
    <row r="613" spans="1:16" ht="13" x14ac:dyDescent="0.3">
      <c r="A613" s="89"/>
      <c r="B613" s="54"/>
      <c r="C613" s="54"/>
      <c r="D613" s="54"/>
      <c r="E613" s="54"/>
      <c r="F613" s="54"/>
      <c r="G613" s="54"/>
      <c r="H613" s="54"/>
      <c r="I613" s="54"/>
      <c r="J613" s="54"/>
      <c r="K613" s="54"/>
      <c r="L613" s="54"/>
      <c r="M613" s="54"/>
      <c r="N613" s="54"/>
      <c r="O613" s="54"/>
      <c r="P613" s="54"/>
    </row>
    <row r="614" spans="1:16" ht="13" x14ac:dyDescent="0.3">
      <c r="A614" s="89"/>
      <c r="B614" s="54"/>
      <c r="C614" s="54"/>
      <c r="D614" s="54"/>
      <c r="E614" s="54"/>
      <c r="F614" s="54"/>
      <c r="G614" s="54"/>
      <c r="H614" s="54"/>
      <c r="I614" s="54"/>
      <c r="J614" s="54"/>
      <c r="K614" s="54"/>
      <c r="L614" s="54"/>
      <c r="M614" s="54"/>
      <c r="N614" s="54"/>
      <c r="O614" s="54"/>
      <c r="P614" s="54"/>
    </row>
    <row r="615" spans="1:16" ht="13" x14ac:dyDescent="0.3">
      <c r="A615" s="89"/>
      <c r="B615" s="54"/>
      <c r="C615" s="54"/>
      <c r="D615" s="54"/>
      <c r="E615" s="54"/>
      <c r="F615" s="54"/>
      <c r="G615" s="54"/>
      <c r="H615" s="54"/>
      <c r="I615" s="54"/>
      <c r="J615" s="54"/>
      <c r="K615" s="54"/>
      <c r="L615" s="54"/>
      <c r="M615" s="54"/>
      <c r="N615" s="54"/>
      <c r="O615" s="54"/>
      <c r="P615" s="54"/>
    </row>
    <row r="616" spans="1:16" ht="13" x14ac:dyDescent="0.3">
      <c r="A616" s="89"/>
      <c r="B616" s="54"/>
      <c r="C616" s="54"/>
      <c r="D616" s="54"/>
      <c r="E616" s="54"/>
      <c r="F616" s="54"/>
      <c r="G616" s="54"/>
      <c r="H616" s="54"/>
      <c r="I616" s="54"/>
      <c r="J616" s="54"/>
      <c r="K616" s="54"/>
      <c r="L616" s="54"/>
      <c r="M616" s="54"/>
      <c r="N616" s="54"/>
      <c r="O616" s="54"/>
      <c r="P616" s="54"/>
    </row>
    <row r="617" spans="1:16" ht="13" x14ac:dyDescent="0.3">
      <c r="A617" s="89"/>
      <c r="B617" s="54"/>
      <c r="C617" s="54"/>
      <c r="D617" s="54"/>
      <c r="E617" s="54"/>
      <c r="F617" s="54"/>
      <c r="G617" s="54"/>
      <c r="H617" s="54"/>
      <c r="I617" s="54"/>
      <c r="J617" s="54"/>
      <c r="K617" s="54"/>
      <c r="L617" s="54"/>
      <c r="M617" s="54"/>
      <c r="N617" s="54"/>
      <c r="O617" s="54"/>
      <c r="P617" s="54"/>
    </row>
    <row r="618" spans="1:16" ht="13" x14ac:dyDescent="0.3">
      <c r="A618" s="89"/>
      <c r="B618" s="54"/>
      <c r="C618" s="54"/>
      <c r="D618" s="54"/>
      <c r="E618" s="54"/>
      <c r="F618" s="54"/>
      <c r="G618" s="54"/>
      <c r="H618" s="54"/>
      <c r="I618" s="54"/>
      <c r="J618" s="54"/>
      <c r="K618" s="54"/>
      <c r="L618" s="54"/>
      <c r="M618" s="54"/>
      <c r="N618" s="54"/>
      <c r="O618" s="54"/>
      <c r="P618" s="54"/>
    </row>
    <row r="619" spans="1:16" ht="13" x14ac:dyDescent="0.3">
      <c r="A619" s="89"/>
      <c r="B619" s="54"/>
      <c r="C619" s="54"/>
      <c r="D619" s="54"/>
      <c r="E619" s="54"/>
      <c r="F619" s="54"/>
      <c r="G619" s="54"/>
      <c r="H619" s="54"/>
      <c r="I619" s="54"/>
      <c r="J619" s="54"/>
      <c r="K619" s="54"/>
      <c r="L619" s="54"/>
      <c r="M619" s="54"/>
      <c r="N619" s="54"/>
      <c r="O619" s="54"/>
      <c r="P619" s="54"/>
    </row>
    <row r="620" spans="1:16" ht="13" x14ac:dyDescent="0.3">
      <c r="A620" s="89"/>
      <c r="B620" s="54"/>
      <c r="C620" s="54"/>
      <c r="D620" s="54"/>
      <c r="E620" s="54"/>
      <c r="F620" s="54"/>
      <c r="G620" s="54"/>
      <c r="H620" s="54"/>
      <c r="I620" s="54"/>
      <c r="J620" s="54"/>
      <c r="K620" s="54"/>
      <c r="L620" s="54"/>
      <c r="M620" s="54"/>
      <c r="N620" s="54"/>
      <c r="O620" s="54"/>
      <c r="P620" s="54"/>
    </row>
    <row r="621" spans="1:16" ht="13" x14ac:dyDescent="0.3">
      <c r="A621" s="89"/>
      <c r="B621" s="54"/>
      <c r="C621" s="54"/>
      <c r="D621" s="54"/>
      <c r="E621" s="54"/>
      <c r="F621" s="54"/>
      <c r="G621" s="54"/>
      <c r="H621" s="54"/>
      <c r="I621" s="54"/>
      <c r="J621" s="54"/>
      <c r="K621" s="54"/>
      <c r="L621" s="54"/>
      <c r="M621" s="54"/>
      <c r="N621" s="54"/>
      <c r="O621" s="54"/>
      <c r="P621" s="54"/>
    </row>
    <row r="622" spans="1:16" ht="13" x14ac:dyDescent="0.3">
      <c r="A622" s="89"/>
      <c r="B622" s="54"/>
      <c r="C622" s="54"/>
      <c r="D622" s="54"/>
      <c r="E622" s="54"/>
      <c r="F622" s="54"/>
      <c r="G622" s="54"/>
      <c r="H622" s="54"/>
      <c r="I622" s="54"/>
      <c r="J622" s="54"/>
      <c r="K622" s="54"/>
      <c r="L622" s="54"/>
      <c r="M622" s="54"/>
      <c r="N622" s="54"/>
      <c r="O622" s="54"/>
      <c r="P622" s="54"/>
    </row>
    <row r="623" spans="1:16" ht="13" x14ac:dyDescent="0.3">
      <c r="A623" s="89"/>
      <c r="B623" s="54"/>
      <c r="C623" s="54"/>
      <c r="D623" s="54"/>
      <c r="E623" s="54"/>
      <c r="F623" s="54"/>
      <c r="G623" s="54"/>
      <c r="H623" s="54"/>
      <c r="I623" s="54"/>
      <c r="J623" s="54"/>
      <c r="K623" s="54"/>
      <c r="L623" s="54"/>
      <c r="M623" s="54"/>
      <c r="N623" s="54"/>
      <c r="O623" s="54"/>
      <c r="P623" s="54"/>
    </row>
    <row r="624" spans="1:16" ht="13" x14ac:dyDescent="0.3">
      <c r="A624" s="89"/>
      <c r="B624" s="54"/>
      <c r="C624" s="54"/>
      <c r="D624" s="54"/>
      <c r="E624" s="54"/>
      <c r="F624" s="54"/>
      <c r="G624" s="54"/>
      <c r="H624" s="54"/>
      <c r="I624" s="54"/>
      <c r="J624" s="54"/>
      <c r="K624" s="54"/>
      <c r="L624" s="54"/>
      <c r="M624" s="54"/>
      <c r="N624" s="54"/>
      <c r="O624" s="54"/>
      <c r="P624" s="54"/>
    </row>
    <row r="625" spans="1:16" ht="13" x14ac:dyDescent="0.3">
      <c r="A625" s="89"/>
      <c r="B625" s="54"/>
      <c r="C625" s="54"/>
      <c r="D625" s="54"/>
      <c r="E625" s="54"/>
      <c r="F625" s="54"/>
      <c r="G625" s="54"/>
      <c r="H625" s="54"/>
      <c r="I625" s="54"/>
      <c r="J625" s="54"/>
      <c r="K625" s="54"/>
      <c r="L625" s="54"/>
      <c r="M625" s="54"/>
      <c r="N625" s="54"/>
      <c r="O625" s="54"/>
      <c r="P625" s="54"/>
    </row>
    <row r="626" spans="1:16" ht="13" x14ac:dyDescent="0.3">
      <c r="A626" s="89"/>
      <c r="B626" s="54"/>
      <c r="C626" s="54"/>
      <c r="D626" s="54"/>
      <c r="E626" s="54"/>
      <c r="F626" s="54"/>
      <c r="G626" s="54"/>
      <c r="H626" s="54"/>
      <c r="I626" s="54"/>
      <c r="J626" s="54"/>
      <c r="K626" s="54"/>
      <c r="L626" s="54"/>
      <c r="M626" s="54"/>
      <c r="N626" s="54"/>
      <c r="O626" s="54"/>
      <c r="P626" s="54"/>
    </row>
    <row r="627" spans="1:16" ht="13" x14ac:dyDescent="0.3">
      <c r="A627" s="89"/>
      <c r="B627" s="54"/>
      <c r="C627" s="54"/>
      <c r="D627" s="54"/>
      <c r="E627" s="54"/>
      <c r="F627" s="54"/>
      <c r="G627" s="54"/>
      <c r="H627" s="54"/>
      <c r="I627" s="54"/>
      <c r="J627" s="54"/>
      <c r="K627" s="54"/>
      <c r="L627" s="54"/>
      <c r="M627" s="54"/>
      <c r="N627" s="54"/>
      <c r="O627" s="54"/>
      <c r="P627" s="54"/>
    </row>
    <row r="628" spans="1:16" ht="13" x14ac:dyDescent="0.3">
      <c r="A628" s="89"/>
      <c r="B628" s="54"/>
      <c r="C628" s="54"/>
      <c r="D628" s="54"/>
      <c r="E628" s="54"/>
      <c r="F628" s="54"/>
      <c r="G628" s="54"/>
      <c r="H628" s="54"/>
      <c r="I628" s="54"/>
      <c r="J628" s="54"/>
      <c r="K628" s="54"/>
      <c r="L628" s="54"/>
      <c r="M628" s="54"/>
      <c r="N628" s="54"/>
      <c r="O628" s="54"/>
      <c r="P628" s="54"/>
    </row>
    <row r="629" spans="1:16" ht="13" x14ac:dyDescent="0.3">
      <c r="A629" s="89"/>
      <c r="B629" s="54"/>
      <c r="C629" s="54"/>
      <c r="D629" s="54"/>
      <c r="E629" s="54"/>
      <c r="F629" s="54"/>
      <c r="G629" s="54"/>
      <c r="H629" s="54"/>
      <c r="I629" s="54"/>
      <c r="J629" s="54"/>
      <c r="K629" s="54"/>
      <c r="L629" s="54"/>
      <c r="M629" s="54"/>
      <c r="N629" s="54"/>
      <c r="O629" s="54"/>
      <c r="P629" s="54"/>
    </row>
    <row r="630" spans="1:16" ht="13" x14ac:dyDescent="0.3">
      <c r="A630" s="89"/>
      <c r="B630" s="54"/>
      <c r="C630" s="54"/>
      <c r="D630" s="54"/>
      <c r="E630" s="54"/>
      <c r="F630" s="54"/>
      <c r="G630" s="54"/>
      <c r="H630" s="54"/>
      <c r="I630" s="54"/>
      <c r="J630" s="54"/>
      <c r="K630" s="54"/>
      <c r="L630" s="54"/>
      <c r="M630" s="54"/>
      <c r="N630" s="54"/>
      <c r="O630" s="54"/>
      <c r="P630" s="54"/>
    </row>
    <row r="631" spans="1:16" ht="13" x14ac:dyDescent="0.3">
      <c r="A631" s="89"/>
      <c r="B631" s="54"/>
      <c r="C631" s="54"/>
      <c r="D631" s="54"/>
      <c r="E631" s="54"/>
      <c r="F631" s="54"/>
      <c r="G631" s="54"/>
      <c r="H631" s="54"/>
      <c r="I631" s="54"/>
      <c r="J631" s="54"/>
      <c r="K631" s="54"/>
      <c r="L631" s="54"/>
      <c r="M631" s="54"/>
      <c r="N631" s="54"/>
      <c r="O631" s="54"/>
      <c r="P631" s="54"/>
    </row>
    <row r="632" spans="1:16" ht="13" x14ac:dyDescent="0.3">
      <c r="A632" s="89"/>
      <c r="B632" s="54"/>
      <c r="C632" s="54"/>
      <c r="D632" s="54"/>
      <c r="E632" s="54"/>
      <c r="F632" s="54"/>
      <c r="G632" s="54"/>
      <c r="H632" s="54"/>
      <c r="I632" s="54"/>
      <c r="J632" s="54"/>
      <c r="K632" s="54"/>
      <c r="L632" s="54"/>
      <c r="M632" s="54"/>
      <c r="N632" s="54"/>
      <c r="O632" s="54"/>
      <c r="P632" s="54"/>
    </row>
    <row r="633" spans="1:16" ht="13" x14ac:dyDescent="0.3">
      <c r="A633" s="89"/>
      <c r="B633" s="54"/>
      <c r="C633" s="54"/>
      <c r="D633" s="54"/>
      <c r="E633" s="54"/>
      <c r="F633" s="54"/>
      <c r="G633" s="54"/>
      <c r="H633" s="54"/>
      <c r="I633" s="54"/>
      <c r="J633" s="54"/>
      <c r="K633" s="54"/>
      <c r="L633" s="54"/>
      <c r="M633" s="54"/>
      <c r="N633" s="54"/>
      <c r="O633" s="54"/>
      <c r="P633" s="54"/>
    </row>
    <row r="634" spans="1:16" ht="13" x14ac:dyDescent="0.3">
      <c r="A634" s="89"/>
      <c r="B634" s="54"/>
      <c r="C634" s="54"/>
      <c r="D634" s="54"/>
      <c r="E634" s="54"/>
      <c r="F634" s="54"/>
      <c r="G634" s="54"/>
      <c r="H634" s="54"/>
      <c r="I634" s="54"/>
      <c r="J634" s="54"/>
      <c r="K634" s="54"/>
      <c r="L634" s="54"/>
      <c r="M634" s="54"/>
      <c r="N634" s="54"/>
      <c r="O634" s="54"/>
      <c r="P634" s="54"/>
    </row>
    <row r="635" spans="1:16" ht="13" x14ac:dyDescent="0.3">
      <c r="A635" s="89"/>
      <c r="B635" s="54"/>
      <c r="C635" s="54"/>
      <c r="D635" s="54"/>
      <c r="E635" s="54"/>
      <c r="F635" s="54"/>
      <c r="G635" s="54"/>
      <c r="H635" s="54"/>
      <c r="I635" s="54"/>
      <c r="J635" s="54"/>
      <c r="K635" s="54"/>
      <c r="L635" s="54"/>
      <c r="M635" s="54"/>
      <c r="N635" s="54"/>
      <c r="O635" s="54"/>
      <c r="P635" s="54"/>
    </row>
    <row r="636" spans="1:16" ht="13" x14ac:dyDescent="0.3">
      <c r="A636" s="89"/>
      <c r="B636" s="54"/>
      <c r="C636" s="54"/>
      <c r="D636" s="54"/>
      <c r="E636" s="54"/>
      <c r="F636" s="54"/>
      <c r="G636" s="54"/>
      <c r="H636" s="54"/>
      <c r="I636" s="54"/>
      <c r="J636" s="54"/>
      <c r="K636" s="54"/>
      <c r="L636" s="54"/>
      <c r="M636" s="54"/>
      <c r="N636" s="54"/>
      <c r="O636" s="54"/>
      <c r="P636" s="54"/>
    </row>
    <row r="637" spans="1:16" ht="13" x14ac:dyDescent="0.3">
      <c r="A637" s="89"/>
      <c r="B637" s="54"/>
      <c r="C637" s="54"/>
      <c r="D637" s="54"/>
      <c r="E637" s="54"/>
      <c r="F637" s="54"/>
      <c r="G637" s="54"/>
      <c r="H637" s="54"/>
      <c r="I637" s="54"/>
      <c r="J637" s="54"/>
      <c r="K637" s="54"/>
      <c r="L637" s="54"/>
      <c r="M637" s="54"/>
      <c r="N637" s="54"/>
      <c r="O637" s="54"/>
      <c r="P637" s="54"/>
    </row>
    <row r="638" spans="1:16" ht="13" x14ac:dyDescent="0.3">
      <c r="A638" s="89"/>
      <c r="B638" s="54"/>
      <c r="C638" s="54"/>
      <c r="D638" s="54"/>
      <c r="E638" s="54"/>
      <c r="F638" s="54"/>
      <c r="G638" s="54"/>
      <c r="H638" s="54"/>
      <c r="I638" s="54"/>
      <c r="J638" s="54"/>
      <c r="K638" s="54"/>
      <c r="L638" s="54"/>
      <c r="M638" s="54"/>
      <c r="N638" s="54"/>
      <c r="O638" s="54"/>
      <c r="P638" s="54"/>
    </row>
    <row r="639" spans="1:16" ht="13" x14ac:dyDescent="0.3">
      <c r="A639" s="89"/>
      <c r="B639" s="54"/>
      <c r="C639" s="54"/>
      <c r="D639" s="54"/>
      <c r="E639" s="54"/>
      <c r="F639" s="54"/>
      <c r="G639" s="54"/>
      <c r="H639" s="54"/>
      <c r="I639" s="54"/>
      <c r="J639" s="54"/>
      <c r="K639" s="54"/>
      <c r="L639" s="54"/>
      <c r="M639" s="54"/>
      <c r="N639" s="54"/>
      <c r="O639" s="54"/>
      <c r="P639" s="54"/>
    </row>
    <row r="640" spans="1:16" ht="13" x14ac:dyDescent="0.3">
      <c r="A640" s="89"/>
      <c r="B640" s="54"/>
      <c r="C640" s="54"/>
      <c r="D640" s="54"/>
      <c r="E640" s="54"/>
      <c r="F640" s="54"/>
      <c r="G640" s="54"/>
      <c r="H640" s="54"/>
      <c r="I640" s="54"/>
      <c r="J640" s="54"/>
      <c r="K640" s="54"/>
      <c r="L640" s="54"/>
      <c r="M640" s="54"/>
      <c r="N640" s="54"/>
      <c r="O640" s="54"/>
      <c r="P640" s="54"/>
    </row>
    <row r="641" spans="1:16" ht="13" x14ac:dyDescent="0.3">
      <c r="A641" s="89"/>
      <c r="B641" s="54"/>
      <c r="C641" s="54"/>
      <c r="D641" s="54"/>
      <c r="E641" s="54"/>
      <c r="F641" s="54"/>
      <c r="G641" s="54"/>
      <c r="H641" s="54"/>
      <c r="I641" s="54"/>
      <c r="J641" s="54"/>
      <c r="K641" s="54"/>
      <c r="L641" s="54"/>
      <c r="M641" s="54"/>
      <c r="N641" s="54"/>
      <c r="O641" s="54"/>
      <c r="P641" s="54"/>
    </row>
    <row r="642" spans="1:16" ht="13" x14ac:dyDescent="0.3">
      <c r="A642" s="89"/>
      <c r="B642" s="54"/>
      <c r="C642" s="54"/>
      <c r="D642" s="54"/>
      <c r="E642" s="54"/>
      <c r="F642" s="54"/>
      <c r="G642" s="54"/>
      <c r="H642" s="54"/>
      <c r="I642" s="54"/>
      <c r="J642" s="54"/>
      <c r="K642" s="54"/>
      <c r="L642" s="54"/>
      <c r="M642" s="54"/>
      <c r="N642" s="54"/>
      <c r="O642" s="54"/>
      <c r="P642" s="54"/>
    </row>
    <row r="643" spans="1:16" ht="13" x14ac:dyDescent="0.3">
      <c r="A643" s="89"/>
      <c r="B643" s="54"/>
      <c r="C643" s="54"/>
      <c r="D643" s="54"/>
      <c r="E643" s="54"/>
      <c r="F643" s="54"/>
      <c r="G643" s="54"/>
      <c r="H643" s="54"/>
      <c r="I643" s="54"/>
      <c r="J643" s="54"/>
      <c r="K643" s="54"/>
      <c r="L643" s="54"/>
      <c r="M643" s="54"/>
      <c r="N643" s="54"/>
      <c r="O643" s="54"/>
      <c r="P643" s="54"/>
    </row>
    <row r="644" spans="1:16" ht="13" x14ac:dyDescent="0.3">
      <c r="A644" s="89"/>
      <c r="B644" s="54"/>
      <c r="C644" s="54"/>
      <c r="D644" s="54"/>
      <c r="E644" s="54"/>
      <c r="F644" s="54"/>
      <c r="G644" s="54"/>
      <c r="H644" s="54"/>
      <c r="I644" s="54"/>
      <c r="J644" s="54"/>
      <c r="K644" s="54"/>
      <c r="L644" s="54"/>
      <c r="M644" s="54"/>
      <c r="N644" s="54"/>
      <c r="O644" s="54"/>
      <c r="P644" s="54"/>
    </row>
    <row r="645" spans="1:16" ht="13" x14ac:dyDescent="0.3">
      <c r="A645" s="89"/>
      <c r="B645" s="54"/>
      <c r="C645" s="54"/>
      <c r="D645" s="54"/>
      <c r="E645" s="54"/>
      <c r="F645" s="54"/>
      <c r="G645" s="54"/>
      <c r="H645" s="54"/>
      <c r="I645" s="54"/>
      <c r="J645" s="54"/>
      <c r="K645" s="54"/>
      <c r="L645" s="54"/>
      <c r="M645" s="54"/>
      <c r="N645" s="54"/>
      <c r="O645" s="54"/>
      <c r="P645" s="54"/>
    </row>
    <row r="646" spans="1:16" ht="13" x14ac:dyDescent="0.3">
      <c r="A646" s="89"/>
      <c r="B646" s="54"/>
      <c r="C646" s="54"/>
      <c r="D646" s="54"/>
      <c r="E646" s="54"/>
      <c r="F646" s="54"/>
      <c r="G646" s="54"/>
      <c r="H646" s="54"/>
      <c r="I646" s="54"/>
      <c r="J646" s="54"/>
      <c r="K646" s="54"/>
      <c r="L646" s="54"/>
      <c r="M646" s="54"/>
      <c r="N646" s="54"/>
      <c r="O646" s="54"/>
      <c r="P646" s="54"/>
    </row>
    <row r="647" spans="1:16" ht="13" x14ac:dyDescent="0.3">
      <c r="A647" s="89"/>
      <c r="B647" s="54"/>
      <c r="C647" s="54"/>
      <c r="D647" s="54"/>
      <c r="E647" s="54"/>
      <c r="F647" s="54"/>
      <c r="G647" s="54"/>
      <c r="H647" s="54"/>
      <c r="I647" s="54"/>
      <c r="J647" s="54"/>
      <c r="K647" s="54"/>
      <c r="L647" s="54"/>
      <c r="M647" s="54"/>
      <c r="N647" s="54"/>
      <c r="O647" s="54"/>
      <c r="P647" s="54"/>
    </row>
    <row r="648" spans="1:16" ht="13" x14ac:dyDescent="0.3">
      <c r="A648" s="89"/>
      <c r="B648" s="54"/>
      <c r="C648" s="54"/>
      <c r="D648" s="54"/>
      <c r="E648" s="54"/>
      <c r="F648" s="54"/>
      <c r="G648" s="54"/>
      <c r="H648" s="54"/>
      <c r="I648" s="54"/>
      <c r="J648" s="54"/>
      <c r="K648" s="54"/>
      <c r="L648" s="54"/>
      <c r="M648" s="54"/>
      <c r="N648" s="54"/>
      <c r="O648" s="54"/>
      <c r="P648" s="54"/>
    </row>
    <row r="649" spans="1:16" ht="13" x14ac:dyDescent="0.3">
      <c r="A649" s="89"/>
      <c r="B649" s="54"/>
      <c r="C649" s="54"/>
      <c r="D649" s="54"/>
      <c r="E649" s="54"/>
      <c r="F649" s="54"/>
      <c r="G649" s="54"/>
      <c r="H649" s="54"/>
      <c r="I649" s="54"/>
      <c r="J649" s="54"/>
      <c r="K649" s="54"/>
      <c r="L649" s="54"/>
      <c r="M649" s="54"/>
      <c r="N649" s="54"/>
      <c r="O649" s="54"/>
      <c r="P649" s="54"/>
    </row>
    <row r="650" spans="1:16" ht="13" x14ac:dyDescent="0.3">
      <c r="A650" s="89"/>
      <c r="B650" s="54"/>
      <c r="C650" s="54"/>
      <c r="D650" s="54"/>
      <c r="E650" s="54"/>
      <c r="F650" s="54"/>
      <c r="G650" s="54"/>
      <c r="H650" s="54"/>
      <c r="I650" s="54"/>
      <c r="J650" s="54"/>
      <c r="K650" s="54"/>
      <c r="L650" s="54"/>
      <c r="M650" s="54"/>
      <c r="N650" s="54"/>
      <c r="O650" s="54"/>
      <c r="P650" s="54"/>
    </row>
    <row r="651" spans="1:16" ht="13" x14ac:dyDescent="0.3">
      <c r="A651" s="89"/>
      <c r="B651" s="54"/>
      <c r="C651" s="54"/>
      <c r="D651" s="54"/>
      <c r="E651" s="54"/>
      <c r="F651" s="54"/>
      <c r="G651" s="54"/>
      <c r="H651" s="54"/>
      <c r="I651" s="54"/>
      <c r="J651" s="54"/>
      <c r="K651" s="54"/>
      <c r="L651" s="54"/>
      <c r="M651" s="54"/>
      <c r="N651" s="54"/>
      <c r="O651" s="54"/>
      <c r="P651" s="54"/>
    </row>
    <row r="652" spans="1:16" ht="13" x14ac:dyDescent="0.3">
      <c r="A652" s="89"/>
      <c r="B652" s="54"/>
      <c r="C652" s="54"/>
      <c r="D652" s="54"/>
      <c r="E652" s="54"/>
      <c r="F652" s="54"/>
      <c r="G652" s="54"/>
      <c r="H652" s="54"/>
      <c r="I652" s="54"/>
      <c r="J652" s="54"/>
      <c r="K652" s="54"/>
      <c r="L652" s="54"/>
      <c r="M652" s="54"/>
      <c r="N652" s="54"/>
      <c r="O652" s="54"/>
      <c r="P652" s="54"/>
    </row>
    <row r="653" spans="1:16" ht="13" x14ac:dyDescent="0.3">
      <c r="A653" s="89"/>
      <c r="B653" s="54"/>
      <c r="C653" s="54"/>
      <c r="D653" s="54"/>
      <c r="E653" s="54"/>
      <c r="F653" s="54"/>
      <c r="G653" s="54"/>
      <c r="H653" s="54"/>
      <c r="I653" s="54"/>
      <c r="J653" s="54"/>
      <c r="K653" s="54"/>
      <c r="L653" s="54"/>
      <c r="M653" s="54"/>
      <c r="N653" s="54"/>
      <c r="O653" s="54"/>
      <c r="P653" s="54"/>
    </row>
    <row r="654" spans="1:16" ht="13" x14ac:dyDescent="0.3">
      <c r="A654" s="89"/>
      <c r="B654" s="54"/>
      <c r="C654" s="54"/>
      <c r="D654" s="54"/>
      <c r="E654" s="54"/>
      <c r="F654" s="54"/>
      <c r="G654" s="54"/>
      <c r="H654" s="54"/>
      <c r="I654" s="54"/>
      <c r="J654" s="54"/>
      <c r="K654" s="54"/>
      <c r="L654" s="54"/>
      <c r="M654" s="54"/>
      <c r="N654" s="54"/>
      <c r="O654" s="54"/>
      <c r="P654" s="54"/>
    </row>
    <row r="655" spans="1:16" ht="13" x14ac:dyDescent="0.3">
      <c r="A655" s="89"/>
      <c r="B655" s="54"/>
      <c r="C655" s="54"/>
      <c r="D655" s="54"/>
      <c r="E655" s="54"/>
      <c r="F655" s="54"/>
      <c r="G655" s="54"/>
      <c r="H655" s="54"/>
      <c r="I655" s="54"/>
      <c r="J655" s="54"/>
      <c r="K655" s="54"/>
      <c r="L655" s="54"/>
      <c r="M655" s="54"/>
      <c r="N655" s="54"/>
      <c r="O655" s="54"/>
      <c r="P655" s="54"/>
    </row>
    <row r="656" spans="1:16" ht="13" x14ac:dyDescent="0.3">
      <c r="A656" s="89"/>
      <c r="B656" s="54"/>
      <c r="C656" s="54"/>
      <c r="D656" s="54"/>
      <c r="E656" s="54"/>
      <c r="F656" s="54"/>
      <c r="G656" s="54"/>
      <c r="H656" s="54"/>
      <c r="I656" s="54"/>
      <c r="J656" s="54"/>
      <c r="K656" s="54"/>
      <c r="L656" s="54"/>
      <c r="M656" s="54"/>
      <c r="N656" s="54"/>
      <c r="O656" s="54"/>
      <c r="P656" s="54"/>
    </row>
    <row r="657" spans="1:16" ht="13" x14ac:dyDescent="0.3">
      <c r="A657" s="89"/>
      <c r="B657" s="54"/>
      <c r="C657" s="54"/>
      <c r="D657" s="54"/>
      <c r="E657" s="54"/>
      <c r="F657" s="54"/>
      <c r="G657" s="54"/>
      <c r="H657" s="54"/>
      <c r="I657" s="54"/>
      <c r="J657" s="54"/>
      <c r="K657" s="54"/>
      <c r="L657" s="54"/>
      <c r="M657" s="54"/>
      <c r="N657" s="54"/>
      <c r="O657" s="54"/>
      <c r="P657" s="54"/>
    </row>
    <row r="658" spans="1:16" ht="13" x14ac:dyDescent="0.3">
      <c r="A658" s="89"/>
      <c r="B658" s="54"/>
      <c r="C658" s="54"/>
      <c r="D658" s="54"/>
      <c r="E658" s="54"/>
      <c r="F658" s="54"/>
      <c r="G658" s="54"/>
      <c r="H658" s="54"/>
      <c r="I658" s="54"/>
      <c r="J658" s="54"/>
      <c r="K658" s="54"/>
      <c r="L658" s="54"/>
      <c r="M658" s="54"/>
      <c r="N658" s="54"/>
      <c r="O658" s="54"/>
      <c r="P658" s="54"/>
    </row>
    <row r="659" spans="1:16" ht="13" x14ac:dyDescent="0.3">
      <c r="A659" s="89"/>
      <c r="B659" s="54"/>
      <c r="C659" s="54"/>
      <c r="D659" s="54"/>
      <c r="E659" s="54"/>
      <c r="F659" s="54"/>
      <c r="G659" s="54"/>
      <c r="H659" s="54"/>
      <c r="I659" s="54"/>
      <c r="J659" s="54"/>
      <c r="K659" s="54"/>
      <c r="L659" s="54"/>
      <c r="M659" s="54"/>
      <c r="N659" s="54"/>
      <c r="O659" s="54"/>
      <c r="P659" s="54"/>
    </row>
    <row r="660" spans="1:16" ht="13" x14ac:dyDescent="0.3">
      <c r="A660" s="89"/>
      <c r="B660" s="54"/>
      <c r="C660" s="54"/>
      <c r="D660" s="54"/>
      <c r="E660" s="54"/>
      <c r="F660" s="54"/>
      <c r="G660" s="54"/>
      <c r="H660" s="54"/>
      <c r="I660" s="54"/>
      <c r="J660" s="54"/>
      <c r="K660" s="54"/>
      <c r="L660" s="54"/>
      <c r="M660" s="54"/>
      <c r="N660" s="54"/>
      <c r="O660" s="54"/>
      <c r="P660" s="54"/>
    </row>
    <row r="661" spans="1:16" ht="13" x14ac:dyDescent="0.3">
      <c r="A661" s="89"/>
      <c r="B661" s="54"/>
      <c r="C661" s="54"/>
      <c r="D661" s="54"/>
      <c r="E661" s="54"/>
      <c r="F661" s="54"/>
      <c r="G661" s="54"/>
      <c r="H661" s="54"/>
      <c r="I661" s="54"/>
      <c r="J661" s="54"/>
      <c r="K661" s="54"/>
      <c r="L661" s="54"/>
      <c r="M661" s="54"/>
      <c r="N661" s="54"/>
      <c r="O661" s="54"/>
      <c r="P661" s="54"/>
    </row>
    <row r="662" spans="1:16" ht="13" x14ac:dyDescent="0.3">
      <c r="A662" s="89"/>
      <c r="B662" s="54"/>
      <c r="C662" s="54"/>
      <c r="D662" s="54"/>
      <c r="E662" s="54"/>
      <c r="F662" s="54"/>
      <c r="G662" s="54"/>
      <c r="H662" s="54"/>
      <c r="I662" s="54"/>
      <c r="J662" s="54"/>
      <c r="K662" s="54"/>
      <c r="L662" s="54"/>
      <c r="M662" s="54"/>
      <c r="N662" s="54"/>
      <c r="O662" s="54"/>
      <c r="P662" s="54"/>
    </row>
    <row r="663" spans="1:16" ht="13" x14ac:dyDescent="0.3">
      <c r="A663" s="89"/>
      <c r="B663" s="54"/>
      <c r="C663" s="54"/>
      <c r="D663" s="54"/>
      <c r="E663" s="54"/>
      <c r="F663" s="54"/>
      <c r="G663" s="54"/>
      <c r="H663" s="54"/>
      <c r="I663" s="54"/>
      <c r="J663" s="54"/>
      <c r="K663" s="54"/>
      <c r="L663" s="54"/>
      <c r="M663" s="54"/>
      <c r="N663" s="54"/>
      <c r="O663" s="54"/>
      <c r="P663" s="54"/>
    </row>
    <row r="664" spans="1:16" ht="13" x14ac:dyDescent="0.3">
      <c r="A664" s="89"/>
      <c r="B664" s="54"/>
      <c r="C664" s="54"/>
      <c r="D664" s="54"/>
      <c r="E664" s="54"/>
      <c r="F664" s="54"/>
      <c r="G664" s="54"/>
      <c r="H664" s="54"/>
      <c r="I664" s="54"/>
      <c r="J664" s="54"/>
      <c r="K664" s="54"/>
      <c r="L664" s="54"/>
      <c r="M664" s="54"/>
      <c r="N664" s="54"/>
      <c r="O664" s="54"/>
      <c r="P664" s="54"/>
    </row>
    <row r="665" spans="1:16" ht="13" x14ac:dyDescent="0.3">
      <c r="A665" s="89"/>
      <c r="B665" s="54"/>
      <c r="C665" s="54"/>
      <c r="D665" s="54"/>
      <c r="E665" s="54"/>
      <c r="F665" s="54"/>
      <c r="G665" s="54"/>
      <c r="H665" s="54"/>
      <c r="I665" s="54"/>
      <c r="J665" s="54"/>
      <c r="K665" s="54"/>
      <c r="L665" s="54"/>
      <c r="M665" s="54"/>
      <c r="N665" s="54"/>
      <c r="O665" s="54"/>
      <c r="P665" s="54"/>
    </row>
    <row r="666" spans="1:16" ht="13" x14ac:dyDescent="0.3">
      <c r="A666" s="89"/>
      <c r="B666" s="54"/>
      <c r="C666" s="54"/>
      <c r="D666" s="54"/>
      <c r="E666" s="54"/>
      <c r="F666" s="54"/>
      <c r="G666" s="54"/>
      <c r="H666" s="54"/>
      <c r="I666" s="54"/>
      <c r="J666" s="54"/>
      <c r="K666" s="54"/>
      <c r="L666" s="54"/>
      <c r="M666" s="54"/>
      <c r="N666" s="54"/>
      <c r="O666" s="54"/>
      <c r="P666" s="54"/>
    </row>
    <row r="667" spans="1:16" ht="13" x14ac:dyDescent="0.3">
      <c r="A667" s="89"/>
      <c r="B667" s="54"/>
      <c r="C667" s="54"/>
      <c r="D667" s="54"/>
      <c r="E667" s="54"/>
      <c r="F667" s="54"/>
      <c r="G667" s="54"/>
      <c r="H667" s="54"/>
      <c r="I667" s="54"/>
      <c r="J667" s="54"/>
      <c r="K667" s="54"/>
      <c r="L667" s="54"/>
      <c r="M667" s="54"/>
      <c r="N667" s="54"/>
      <c r="O667" s="54"/>
      <c r="P667" s="54"/>
    </row>
    <row r="668" spans="1:16" ht="13" x14ac:dyDescent="0.3">
      <c r="A668" s="89"/>
      <c r="B668" s="54"/>
      <c r="C668" s="54"/>
      <c r="D668" s="54"/>
      <c r="E668" s="54"/>
      <c r="F668" s="54"/>
      <c r="G668" s="54"/>
      <c r="H668" s="54"/>
      <c r="I668" s="54"/>
      <c r="J668" s="54"/>
      <c r="K668" s="54"/>
      <c r="L668" s="54"/>
      <c r="M668" s="54"/>
      <c r="N668" s="54"/>
      <c r="O668" s="54"/>
      <c r="P668" s="54"/>
    </row>
    <row r="669" spans="1:16" ht="13" x14ac:dyDescent="0.3">
      <c r="A669" s="89"/>
      <c r="B669" s="54"/>
      <c r="C669" s="54"/>
      <c r="D669" s="54"/>
      <c r="E669" s="54"/>
      <c r="F669" s="54"/>
      <c r="G669" s="54"/>
      <c r="H669" s="54"/>
      <c r="I669" s="54"/>
      <c r="J669" s="54"/>
      <c r="K669" s="54"/>
      <c r="L669" s="54"/>
      <c r="M669" s="54"/>
      <c r="N669" s="54"/>
      <c r="O669" s="54"/>
      <c r="P669" s="54"/>
    </row>
    <row r="670" spans="1:16" ht="13" x14ac:dyDescent="0.3">
      <c r="A670" s="89"/>
      <c r="B670" s="54"/>
      <c r="C670" s="54"/>
      <c r="D670" s="54"/>
      <c r="E670" s="54"/>
      <c r="F670" s="54"/>
      <c r="G670" s="54"/>
      <c r="H670" s="54"/>
      <c r="I670" s="54"/>
      <c r="J670" s="54"/>
      <c r="K670" s="54"/>
      <c r="L670" s="54"/>
      <c r="M670" s="54"/>
      <c r="N670" s="54"/>
      <c r="O670" s="54"/>
      <c r="P670" s="54"/>
    </row>
    <row r="671" spans="1:16" ht="13" x14ac:dyDescent="0.3">
      <c r="A671" s="89"/>
      <c r="B671" s="54"/>
      <c r="C671" s="54"/>
      <c r="D671" s="54"/>
      <c r="E671" s="54"/>
      <c r="F671" s="54"/>
      <c r="G671" s="54"/>
      <c r="H671" s="54"/>
      <c r="I671" s="54"/>
      <c r="J671" s="54"/>
      <c r="K671" s="54"/>
      <c r="L671" s="54"/>
      <c r="M671" s="54"/>
      <c r="N671" s="54"/>
      <c r="O671" s="54"/>
      <c r="P671" s="54"/>
    </row>
    <row r="672" spans="1:16" ht="13" x14ac:dyDescent="0.3">
      <c r="A672" s="89"/>
      <c r="B672" s="54"/>
      <c r="C672" s="54"/>
      <c r="D672" s="54"/>
      <c r="E672" s="54"/>
      <c r="F672" s="54"/>
      <c r="G672" s="54"/>
      <c r="H672" s="54"/>
      <c r="I672" s="54"/>
      <c r="J672" s="54"/>
      <c r="K672" s="54"/>
      <c r="L672" s="54"/>
      <c r="M672" s="54"/>
      <c r="N672" s="54"/>
      <c r="O672" s="54"/>
      <c r="P672" s="54"/>
    </row>
    <row r="673" spans="1:17" ht="13" x14ac:dyDescent="0.3">
      <c r="A673" s="89"/>
      <c r="B673" s="54"/>
      <c r="C673" s="54"/>
      <c r="D673" s="54"/>
      <c r="E673" s="54"/>
      <c r="F673" s="54"/>
      <c r="G673" s="54"/>
      <c r="H673" s="54"/>
      <c r="I673" s="54"/>
      <c r="J673" s="54"/>
      <c r="K673" s="54"/>
      <c r="L673" s="54"/>
      <c r="M673" s="54"/>
      <c r="N673" s="54"/>
      <c r="O673" s="54"/>
      <c r="P673" s="54"/>
      <c r="Q673" s="54"/>
    </row>
    <row r="674" spans="1:17" ht="13" x14ac:dyDescent="0.3">
      <c r="A674" s="89"/>
      <c r="B674" s="54"/>
      <c r="C674" s="54"/>
      <c r="D674" s="54"/>
      <c r="E674" s="54"/>
      <c r="F674" s="54"/>
      <c r="G674" s="54"/>
      <c r="H674" s="54"/>
      <c r="I674" s="54"/>
      <c r="J674" s="54"/>
      <c r="K674" s="54"/>
      <c r="L674" s="54"/>
      <c r="M674" s="54"/>
      <c r="N674" s="54"/>
      <c r="O674" s="54"/>
      <c r="P674" s="54"/>
      <c r="Q674" s="54"/>
    </row>
    <row r="675" spans="1:17" ht="13" x14ac:dyDescent="0.3">
      <c r="A675" s="89"/>
      <c r="B675" s="54"/>
      <c r="C675" s="54"/>
      <c r="D675" s="54"/>
      <c r="E675" s="54"/>
      <c r="F675" s="54"/>
      <c r="G675" s="54"/>
      <c r="H675" s="54"/>
      <c r="I675" s="54"/>
      <c r="J675" s="54"/>
      <c r="K675" s="54"/>
      <c r="L675" s="54"/>
      <c r="M675" s="54"/>
      <c r="N675" s="54"/>
      <c r="O675" s="54"/>
      <c r="P675" s="54"/>
      <c r="Q675" s="54"/>
    </row>
    <row r="676" spans="1:17" ht="13" x14ac:dyDescent="0.3">
      <c r="A676" s="89"/>
      <c r="B676" s="54"/>
      <c r="C676" s="54"/>
      <c r="D676" s="54"/>
      <c r="E676" s="54"/>
      <c r="F676" s="54"/>
      <c r="G676" s="54"/>
      <c r="H676" s="54"/>
      <c r="I676" s="54"/>
      <c r="J676" s="54"/>
      <c r="K676" s="54"/>
      <c r="L676" s="54"/>
      <c r="M676" s="54"/>
      <c r="N676" s="54"/>
      <c r="O676" s="54"/>
      <c r="P676" s="54"/>
      <c r="Q676" s="54"/>
    </row>
    <row r="677" spans="1:17" ht="13" x14ac:dyDescent="0.3">
      <c r="A677" s="89"/>
      <c r="B677" s="54"/>
      <c r="C677" s="54"/>
      <c r="D677" s="54"/>
      <c r="E677" s="54"/>
      <c r="F677" s="54"/>
      <c r="G677" s="54"/>
      <c r="H677" s="54"/>
      <c r="I677" s="54"/>
      <c r="J677" s="54"/>
      <c r="K677" s="54"/>
      <c r="L677" s="54"/>
      <c r="M677" s="54"/>
      <c r="N677" s="54"/>
      <c r="O677" s="54"/>
      <c r="P677" s="54"/>
      <c r="Q677" s="54"/>
    </row>
    <row r="678" spans="1:17" ht="13" x14ac:dyDescent="0.3">
      <c r="A678" s="89"/>
      <c r="B678" s="54"/>
      <c r="C678" s="54"/>
      <c r="D678" s="54"/>
      <c r="E678" s="54"/>
      <c r="F678" s="54"/>
      <c r="G678" s="54"/>
      <c r="H678" s="54"/>
      <c r="I678" s="54"/>
      <c r="J678" s="54"/>
      <c r="K678" s="54"/>
      <c r="L678" s="54"/>
      <c r="M678" s="54"/>
      <c r="N678" s="54"/>
      <c r="O678" s="54"/>
      <c r="P678" s="54"/>
      <c r="Q678" s="54"/>
    </row>
    <row r="679" spans="1:17" ht="13" x14ac:dyDescent="0.3">
      <c r="A679" s="89"/>
      <c r="B679" s="54"/>
      <c r="C679" s="54"/>
      <c r="D679" s="54"/>
      <c r="E679" s="54"/>
      <c r="F679" s="54"/>
      <c r="G679" s="54"/>
      <c r="H679" s="54"/>
      <c r="I679" s="54"/>
      <c r="J679" s="54"/>
      <c r="K679" s="54"/>
      <c r="L679" s="54"/>
      <c r="M679" s="54"/>
      <c r="N679" s="54"/>
      <c r="O679" s="54"/>
      <c r="P679" s="54"/>
      <c r="Q679" s="54"/>
    </row>
    <row r="680" spans="1:17" ht="13" x14ac:dyDescent="0.3">
      <c r="A680" s="89"/>
      <c r="B680" s="54"/>
      <c r="C680" s="54"/>
      <c r="D680" s="54"/>
      <c r="E680" s="54"/>
      <c r="F680" s="54"/>
      <c r="G680" s="54"/>
      <c r="H680" s="54"/>
      <c r="I680" s="54"/>
      <c r="J680" s="54"/>
      <c r="K680" s="54"/>
      <c r="L680" s="54"/>
      <c r="M680" s="54"/>
      <c r="N680" s="54"/>
      <c r="O680" s="54"/>
      <c r="P680" s="54"/>
      <c r="Q680" s="54"/>
    </row>
    <row r="681" spans="1:17" ht="13" x14ac:dyDescent="0.3">
      <c r="A681" s="89"/>
      <c r="B681" s="54"/>
      <c r="C681" s="54"/>
      <c r="D681" s="54"/>
      <c r="E681" s="54"/>
      <c r="F681" s="54"/>
      <c r="G681" s="54"/>
      <c r="H681" s="54"/>
      <c r="I681" s="54"/>
      <c r="J681" s="54"/>
      <c r="K681" s="54"/>
      <c r="L681" s="54"/>
      <c r="M681" s="54"/>
      <c r="N681" s="54"/>
      <c r="O681" s="54"/>
      <c r="P681" s="54"/>
      <c r="Q681" s="54"/>
    </row>
    <row r="682" spans="1:17" ht="13" x14ac:dyDescent="0.3">
      <c r="A682" s="89"/>
      <c r="B682" s="54"/>
      <c r="C682" s="54"/>
      <c r="D682" s="54"/>
      <c r="E682" s="54"/>
      <c r="F682" s="54"/>
      <c r="G682" s="54"/>
      <c r="H682" s="54"/>
      <c r="I682" s="54"/>
      <c r="J682" s="54"/>
      <c r="K682" s="54"/>
      <c r="L682" s="54"/>
      <c r="M682" s="54"/>
      <c r="N682" s="54"/>
      <c r="O682" s="54"/>
      <c r="P682" s="54"/>
      <c r="Q682" s="54"/>
    </row>
    <row r="683" spans="1:17" ht="13" x14ac:dyDescent="0.3">
      <c r="A683" s="89"/>
      <c r="B683" s="54"/>
      <c r="C683" s="54"/>
      <c r="D683" s="54"/>
      <c r="E683" s="54"/>
      <c r="F683" s="54"/>
      <c r="G683" s="54"/>
      <c r="H683" s="54"/>
      <c r="I683" s="54"/>
      <c r="J683" s="54"/>
      <c r="K683" s="54"/>
      <c r="L683" s="54"/>
      <c r="M683" s="54"/>
      <c r="N683" s="54"/>
      <c r="O683" s="54"/>
      <c r="P683" s="54"/>
      <c r="Q683" s="54"/>
    </row>
    <row r="684" spans="1:17" ht="13" x14ac:dyDescent="0.3">
      <c r="A684" s="89"/>
      <c r="B684" s="54"/>
      <c r="C684" s="54"/>
      <c r="D684" s="54"/>
      <c r="E684" s="54"/>
      <c r="F684" s="54"/>
      <c r="G684" s="54"/>
      <c r="H684" s="54"/>
      <c r="I684" s="54"/>
      <c r="J684" s="54"/>
      <c r="K684" s="54"/>
      <c r="L684" s="54"/>
      <c r="M684" s="54"/>
      <c r="N684" s="54"/>
      <c r="O684" s="54"/>
      <c r="P684" s="54"/>
      <c r="Q684" s="54"/>
    </row>
    <row r="685" spans="1:17" ht="13" x14ac:dyDescent="0.3">
      <c r="A685" s="89"/>
      <c r="B685" s="54"/>
      <c r="C685" s="54"/>
      <c r="D685" s="54"/>
      <c r="E685" s="54"/>
      <c r="F685" s="54"/>
      <c r="G685" s="54"/>
      <c r="H685" s="54"/>
      <c r="I685" s="54"/>
      <c r="J685" s="54"/>
      <c r="K685" s="54"/>
      <c r="L685" s="54"/>
      <c r="M685" s="54"/>
      <c r="N685" s="54"/>
      <c r="O685" s="54"/>
      <c r="P685" s="54"/>
      <c r="Q685" s="54"/>
    </row>
    <row r="686" spans="1:17" ht="13" x14ac:dyDescent="0.3">
      <c r="A686" s="89"/>
      <c r="B686" s="54"/>
      <c r="C686" s="54"/>
      <c r="D686" s="54"/>
      <c r="E686" s="54"/>
      <c r="F686" s="54"/>
      <c r="G686" s="54"/>
      <c r="H686" s="54"/>
      <c r="I686" s="54"/>
      <c r="J686" s="54"/>
      <c r="K686" s="54"/>
      <c r="L686" s="54"/>
      <c r="M686" s="54"/>
      <c r="N686" s="54"/>
      <c r="O686" s="54"/>
      <c r="P686" s="54"/>
      <c r="Q686" s="54"/>
    </row>
    <row r="687" spans="1:17" ht="13" x14ac:dyDescent="0.3">
      <c r="A687" s="89"/>
      <c r="B687" s="54"/>
      <c r="C687" s="54"/>
      <c r="D687" s="54"/>
      <c r="E687" s="54"/>
      <c r="F687" s="54"/>
      <c r="G687" s="54"/>
      <c r="H687" s="54"/>
      <c r="I687" s="54"/>
      <c r="J687" s="54"/>
      <c r="K687" s="54"/>
      <c r="L687" s="54"/>
      <c r="M687" s="54"/>
      <c r="N687" s="54"/>
      <c r="O687" s="54"/>
      <c r="P687" s="54"/>
      <c r="Q687" s="54"/>
    </row>
    <row r="688" spans="1:17" ht="13" x14ac:dyDescent="0.3">
      <c r="A688" s="89"/>
      <c r="B688" s="54"/>
      <c r="C688" s="54"/>
      <c r="D688" s="54"/>
      <c r="E688" s="54"/>
      <c r="F688" s="54"/>
      <c r="G688" s="54"/>
      <c r="H688" s="54"/>
      <c r="I688" s="54"/>
      <c r="J688" s="54"/>
      <c r="K688" s="54"/>
      <c r="L688" s="54"/>
      <c r="M688" s="54"/>
      <c r="N688" s="54"/>
      <c r="O688" s="54"/>
      <c r="P688" s="54"/>
      <c r="Q688" s="54"/>
    </row>
    <row r="689" spans="1:17" ht="13" x14ac:dyDescent="0.3">
      <c r="A689" s="89"/>
      <c r="B689" s="54"/>
      <c r="C689" s="54"/>
      <c r="D689" s="54"/>
      <c r="E689" s="54"/>
      <c r="F689" s="54"/>
      <c r="G689" s="54"/>
      <c r="H689" s="54"/>
      <c r="I689" s="54"/>
      <c r="J689" s="54"/>
      <c r="K689" s="54"/>
      <c r="L689" s="54"/>
      <c r="M689" s="54"/>
      <c r="N689" s="54"/>
      <c r="O689" s="54"/>
      <c r="P689" s="54"/>
      <c r="Q689" s="54"/>
    </row>
    <row r="690" spans="1:17" ht="13" x14ac:dyDescent="0.3">
      <c r="D690" s="54"/>
      <c r="E690" s="54"/>
    </row>
    <row r="691" spans="1:17" ht="15.75" customHeight="1" x14ac:dyDescent="0.3">
      <c r="D691" s="54"/>
      <c r="E691" s="54"/>
    </row>
    <row r="692" spans="1:17" ht="15.75" customHeight="1" x14ac:dyDescent="0.3">
      <c r="D692" s="54"/>
      <c r="E692" s="54"/>
    </row>
    <row r="693" spans="1:17" ht="13" x14ac:dyDescent="0.3">
      <c r="D693" s="54"/>
      <c r="E693" s="54"/>
    </row>
    <row r="694" spans="1:17" ht="13" x14ac:dyDescent="0.3">
      <c r="D694" s="54"/>
      <c r="E694" s="54"/>
    </row>
    <row r="695" spans="1:17" ht="13" x14ac:dyDescent="0.3">
      <c r="A695" s="89"/>
      <c r="D695" s="54"/>
      <c r="E695" s="54"/>
    </row>
    <row r="696" spans="1:17" ht="13" x14ac:dyDescent="0.3">
      <c r="A696" s="89"/>
      <c r="D696" s="54"/>
      <c r="E696" s="54"/>
    </row>
    <row r="697" spans="1:17" ht="13" x14ac:dyDescent="0.3">
      <c r="A697" s="89"/>
      <c r="D697" s="54"/>
      <c r="E697" s="54"/>
    </row>
    <row r="698" spans="1:17" ht="13" x14ac:dyDescent="0.3">
      <c r="A698" s="89"/>
      <c r="D698" s="54"/>
      <c r="E698" s="54"/>
    </row>
    <row r="699" spans="1:17" ht="13" x14ac:dyDescent="0.3">
      <c r="A699" s="89"/>
      <c r="D699" s="54"/>
      <c r="E699" s="54"/>
    </row>
    <row r="700" spans="1:17" ht="13" x14ac:dyDescent="0.3">
      <c r="A700" s="89"/>
      <c r="D700" s="54"/>
      <c r="E700" s="54"/>
    </row>
    <row r="701" spans="1:17" ht="13" x14ac:dyDescent="0.3">
      <c r="A701" s="89"/>
      <c r="D701" s="54"/>
      <c r="E701" s="54"/>
    </row>
    <row r="702" spans="1:17" ht="13" x14ac:dyDescent="0.3">
      <c r="A702" s="89"/>
      <c r="D702" s="54"/>
      <c r="E702" s="54"/>
    </row>
    <row r="703" spans="1:17" ht="13" x14ac:dyDescent="0.3">
      <c r="A703" s="89"/>
      <c r="D703" s="54"/>
      <c r="E703" s="54"/>
    </row>
    <row r="704" spans="1:17" ht="13" x14ac:dyDescent="0.3">
      <c r="A704" s="89"/>
      <c r="D704" s="54"/>
      <c r="E704" s="54"/>
    </row>
    <row r="705" spans="1:5" ht="13" x14ac:dyDescent="0.3">
      <c r="A705" s="89"/>
      <c r="D705" s="54"/>
      <c r="E705" s="54"/>
    </row>
    <row r="706" spans="1:5" ht="13" x14ac:dyDescent="0.3">
      <c r="A706" s="89"/>
      <c r="D706" s="54"/>
      <c r="E706" s="54"/>
    </row>
    <row r="707" spans="1:5" ht="13" x14ac:dyDescent="0.3">
      <c r="A707" s="89"/>
      <c r="D707" s="54"/>
      <c r="E707" s="54"/>
    </row>
    <row r="708" spans="1:5" ht="13" x14ac:dyDescent="0.3">
      <c r="A708" s="89"/>
      <c r="D708" s="54"/>
      <c r="E708" s="54"/>
    </row>
    <row r="709" spans="1:5" ht="13" x14ac:dyDescent="0.3">
      <c r="A709" s="89"/>
      <c r="D709" s="54"/>
      <c r="E709" s="54"/>
    </row>
    <row r="710" spans="1:5" ht="13" x14ac:dyDescent="0.3">
      <c r="A710" s="89"/>
      <c r="D710" s="54"/>
      <c r="E710" s="54"/>
    </row>
    <row r="711" spans="1:5" ht="13" x14ac:dyDescent="0.3">
      <c r="A711" s="89"/>
      <c r="D711" s="54"/>
      <c r="E711" s="54"/>
    </row>
    <row r="712" spans="1:5" ht="13" x14ac:dyDescent="0.3">
      <c r="A712" s="89"/>
      <c r="D712" s="54"/>
      <c r="E712" s="54"/>
    </row>
    <row r="713" spans="1:5" ht="13" x14ac:dyDescent="0.3">
      <c r="A713" s="89"/>
      <c r="D713" s="54"/>
      <c r="E713" s="54"/>
    </row>
    <row r="714" spans="1:5" ht="13" x14ac:dyDescent="0.3">
      <c r="A714" s="89"/>
      <c r="D714" s="54"/>
      <c r="E714" s="54"/>
    </row>
    <row r="715" spans="1:5" ht="13" x14ac:dyDescent="0.3">
      <c r="A715" s="89"/>
      <c r="D715" s="54"/>
      <c r="E715" s="54"/>
    </row>
    <row r="716" spans="1:5" ht="13" x14ac:dyDescent="0.3">
      <c r="A716" s="89"/>
      <c r="D716" s="54"/>
      <c r="E716" s="54"/>
    </row>
    <row r="717" spans="1:5" ht="13" x14ac:dyDescent="0.3">
      <c r="A717" s="89"/>
      <c r="D717" s="54"/>
      <c r="E717" s="54"/>
    </row>
    <row r="718" spans="1:5" ht="13" x14ac:dyDescent="0.3">
      <c r="A718" s="89"/>
      <c r="D718" s="54"/>
      <c r="E718" s="54"/>
    </row>
    <row r="719" spans="1:5" ht="13" x14ac:dyDescent="0.3">
      <c r="A719" s="89"/>
      <c r="D719" s="54"/>
      <c r="E719" s="54"/>
    </row>
    <row r="720" spans="1:5" ht="13" x14ac:dyDescent="0.3">
      <c r="A720" s="89"/>
      <c r="D720" s="54"/>
      <c r="E720" s="54"/>
    </row>
    <row r="721" spans="1:5" ht="13" x14ac:dyDescent="0.3">
      <c r="A721" s="89"/>
      <c r="D721" s="54"/>
      <c r="E721" s="54"/>
    </row>
    <row r="722" spans="1:5" ht="13" x14ac:dyDescent="0.3">
      <c r="A722" s="89"/>
      <c r="D722" s="54"/>
      <c r="E722" s="54"/>
    </row>
    <row r="723" spans="1:5" ht="13" x14ac:dyDescent="0.3">
      <c r="A723" s="89"/>
      <c r="D723" s="54"/>
      <c r="E723" s="54"/>
    </row>
    <row r="724" spans="1:5" ht="13" x14ac:dyDescent="0.3">
      <c r="A724" s="89"/>
      <c r="D724" s="54"/>
      <c r="E724" s="54"/>
    </row>
    <row r="725" spans="1:5" ht="13" x14ac:dyDescent="0.3">
      <c r="A725" s="89"/>
      <c r="D725" s="54"/>
      <c r="E725" s="54"/>
    </row>
    <row r="726" spans="1:5" ht="13" x14ac:dyDescent="0.3">
      <c r="A726" s="89"/>
      <c r="D726" s="54"/>
      <c r="E726" s="54"/>
    </row>
    <row r="727" spans="1:5" ht="13" x14ac:dyDescent="0.3">
      <c r="A727" s="89"/>
      <c r="D727" s="54"/>
      <c r="E727" s="54"/>
    </row>
    <row r="728" spans="1:5" ht="13" x14ac:dyDescent="0.3">
      <c r="A728" s="89"/>
      <c r="D728" s="54"/>
      <c r="E728" s="54"/>
    </row>
    <row r="729" spans="1:5" ht="13" x14ac:dyDescent="0.3">
      <c r="A729" s="89"/>
      <c r="D729" s="54"/>
      <c r="E729" s="54"/>
    </row>
    <row r="730" spans="1:5" ht="13" x14ac:dyDescent="0.3">
      <c r="A730" s="89"/>
      <c r="D730" s="54"/>
      <c r="E730" s="54"/>
    </row>
    <row r="731" spans="1:5" ht="13" x14ac:dyDescent="0.3">
      <c r="A731" s="89"/>
      <c r="D731" s="54"/>
      <c r="E731" s="54"/>
    </row>
    <row r="732" spans="1:5" ht="13" x14ac:dyDescent="0.3">
      <c r="A732" s="89"/>
      <c r="D732" s="54"/>
      <c r="E732" s="54"/>
    </row>
    <row r="733" spans="1:5" ht="13" x14ac:dyDescent="0.3">
      <c r="A733" s="89"/>
      <c r="D733" s="54"/>
      <c r="E733" s="54"/>
    </row>
    <row r="734" spans="1:5" ht="13" x14ac:dyDescent="0.3">
      <c r="A734" s="89"/>
      <c r="D734" s="54"/>
      <c r="E734" s="54"/>
    </row>
    <row r="735" spans="1:5" ht="13" x14ac:dyDescent="0.3">
      <c r="A735" s="89"/>
      <c r="D735" s="54"/>
      <c r="E735" s="54"/>
    </row>
    <row r="736" spans="1:5" ht="13" x14ac:dyDescent="0.3">
      <c r="A736" s="89"/>
      <c r="D736" s="54"/>
      <c r="E736" s="54"/>
    </row>
    <row r="737" spans="1:5" ht="13" x14ac:dyDescent="0.3">
      <c r="A737" s="89"/>
      <c r="D737" s="54"/>
      <c r="E737" s="54"/>
    </row>
    <row r="738" spans="1:5" ht="13" x14ac:dyDescent="0.3">
      <c r="A738" s="89"/>
      <c r="D738" s="54"/>
      <c r="E738" s="54"/>
    </row>
    <row r="739" spans="1:5" ht="13" x14ac:dyDescent="0.3">
      <c r="A739" s="89"/>
      <c r="D739" s="54"/>
      <c r="E739" s="54"/>
    </row>
    <row r="740" spans="1:5" ht="13" x14ac:dyDescent="0.3">
      <c r="A740" s="89"/>
      <c r="D740" s="54"/>
      <c r="E740" s="54"/>
    </row>
    <row r="741" spans="1:5" ht="13" x14ac:dyDescent="0.3">
      <c r="A741" s="89"/>
      <c r="D741" s="54"/>
      <c r="E741" s="54"/>
    </row>
    <row r="742" spans="1:5" ht="13" x14ac:dyDescent="0.3">
      <c r="A742" s="89"/>
      <c r="D742" s="54"/>
      <c r="E742" s="54"/>
    </row>
    <row r="743" spans="1:5" ht="13" x14ac:dyDescent="0.3">
      <c r="A743" s="89"/>
      <c r="D743" s="54"/>
      <c r="E743" s="54"/>
    </row>
    <row r="744" spans="1:5" ht="13" x14ac:dyDescent="0.3">
      <c r="A744" s="89"/>
      <c r="D744" s="54"/>
      <c r="E744" s="54"/>
    </row>
    <row r="745" spans="1:5" ht="13" x14ac:dyDescent="0.3">
      <c r="A745" s="89"/>
      <c r="D745" s="54"/>
      <c r="E745" s="54"/>
    </row>
    <row r="746" spans="1:5" ht="13" x14ac:dyDescent="0.3">
      <c r="A746" s="89"/>
      <c r="D746" s="54"/>
      <c r="E746" s="54"/>
    </row>
    <row r="747" spans="1:5" ht="13" x14ac:dyDescent="0.3">
      <c r="A747" s="89"/>
      <c r="D747" s="54"/>
      <c r="E747" s="54"/>
    </row>
    <row r="748" spans="1:5" ht="13" x14ac:dyDescent="0.3">
      <c r="A748" s="89"/>
      <c r="D748" s="54"/>
      <c r="E748" s="54"/>
    </row>
    <row r="749" spans="1:5" ht="13" x14ac:dyDescent="0.3">
      <c r="A749" s="89"/>
      <c r="D749" s="54"/>
      <c r="E749" s="54"/>
    </row>
    <row r="750" spans="1:5" ht="13" x14ac:dyDescent="0.3">
      <c r="A750" s="89"/>
      <c r="D750" s="54"/>
      <c r="E750" s="54"/>
    </row>
    <row r="751" spans="1:5" ht="13" x14ac:dyDescent="0.3">
      <c r="A751" s="89"/>
      <c r="D751" s="54"/>
      <c r="E751" s="54"/>
    </row>
    <row r="752" spans="1:5" ht="13" x14ac:dyDescent="0.3">
      <c r="A752" s="89"/>
      <c r="D752" s="54"/>
      <c r="E752" s="54"/>
    </row>
    <row r="753" spans="1:5" ht="13" x14ac:dyDescent="0.3">
      <c r="A753" s="89"/>
      <c r="D753" s="54"/>
      <c r="E753" s="54"/>
    </row>
    <row r="754" spans="1:5" ht="13" x14ac:dyDescent="0.3">
      <c r="A754" s="89"/>
      <c r="D754" s="54"/>
      <c r="E754" s="54"/>
    </row>
    <row r="755" spans="1:5" ht="13" x14ac:dyDescent="0.3">
      <c r="A755" s="89"/>
      <c r="D755" s="54"/>
      <c r="E755" s="54"/>
    </row>
    <row r="756" spans="1:5" ht="13" x14ac:dyDescent="0.3">
      <c r="A756" s="89"/>
      <c r="D756" s="54"/>
      <c r="E756" s="54"/>
    </row>
    <row r="757" spans="1:5" ht="13" x14ac:dyDescent="0.3">
      <c r="A757" s="89"/>
      <c r="D757" s="54"/>
      <c r="E757" s="54"/>
    </row>
    <row r="758" spans="1:5" ht="13" x14ac:dyDescent="0.3">
      <c r="A758" s="89"/>
      <c r="D758" s="54"/>
      <c r="E758" s="54"/>
    </row>
    <row r="759" spans="1:5" ht="13" x14ac:dyDescent="0.3">
      <c r="A759" s="89"/>
      <c r="D759" s="54"/>
      <c r="E759" s="54"/>
    </row>
    <row r="760" spans="1:5" ht="13" x14ac:dyDescent="0.3">
      <c r="A760" s="89"/>
      <c r="D760" s="54"/>
      <c r="E760" s="54"/>
    </row>
    <row r="761" spans="1:5" ht="13" x14ac:dyDescent="0.3">
      <c r="A761" s="89"/>
      <c r="D761" s="54"/>
      <c r="E761" s="54"/>
    </row>
    <row r="762" spans="1:5" ht="13" x14ac:dyDescent="0.3">
      <c r="A762" s="89"/>
      <c r="D762" s="54"/>
      <c r="E762" s="54"/>
    </row>
    <row r="763" spans="1:5" ht="13" x14ac:dyDescent="0.3">
      <c r="A763" s="89"/>
      <c r="D763" s="54"/>
      <c r="E763" s="54"/>
    </row>
    <row r="764" spans="1:5" ht="13" x14ac:dyDescent="0.3">
      <c r="A764" s="89"/>
      <c r="D764" s="54"/>
      <c r="E764" s="54"/>
    </row>
    <row r="765" spans="1:5" ht="13" x14ac:dyDescent="0.3">
      <c r="A765" s="89"/>
      <c r="D765" s="54"/>
      <c r="E765" s="54"/>
    </row>
    <row r="766" spans="1:5" ht="13" x14ac:dyDescent="0.3">
      <c r="A766" s="89"/>
      <c r="D766" s="54"/>
      <c r="E766" s="54"/>
    </row>
    <row r="767" spans="1:5" ht="13" x14ac:dyDescent="0.3">
      <c r="A767" s="89"/>
      <c r="D767" s="54"/>
      <c r="E767" s="54"/>
    </row>
    <row r="768" spans="1:5" ht="13" x14ac:dyDescent="0.3">
      <c r="A768" s="89"/>
      <c r="D768" s="54"/>
      <c r="E768" s="54"/>
    </row>
    <row r="769" spans="1:5" ht="13" x14ac:dyDescent="0.3">
      <c r="A769" s="89"/>
      <c r="D769" s="54"/>
      <c r="E769" s="54"/>
    </row>
    <row r="770" spans="1:5" ht="13" x14ac:dyDescent="0.3">
      <c r="A770" s="89"/>
      <c r="D770" s="54"/>
      <c r="E770" s="54"/>
    </row>
    <row r="771" spans="1:5" ht="13" x14ac:dyDescent="0.3">
      <c r="A771" s="89"/>
      <c r="D771" s="54"/>
      <c r="E771" s="54"/>
    </row>
    <row r="772" spans="1:5" ht="13" x14ac:dyDescent="0.3">
      <c r="A772" s="89"/>
      <c r="D772" s="54"/>
      <c r="E772" s="54"/>
    </row>
    <row r="773" spans="1:5" ht="13" x14ac:dyDescent="0.3">
      <c r="A773" s="89"/>
      <c r="D773" s="54"/>
      <c r="E773" s="54"/>
    </row>
    <row r="774" spans="1:5" ht="13" x14ac:dyDescent="0.3">
      <c r="A774" s="89"/>
      <c r="D774" s="54"/>
      <c r="E774" s="54"/>
    </row>
    <row r="775" spans="1:5" ht="13" x14ac:dyDescent="0.3">
      <c r="A775" s="89"/>
      <c r="D775" s="54"/>
      <c r="E775" s="54"/>
    </row>
    <row r="776" spans="1:5" ht="13" x14ac:dyDescent="0.3">
      <c r="A776" s="89"/>
      <c r="D776" s="54"/>
      <c r="E776" s="54"/>
    </row>
    <row r="777" spans="1:5" ht="13" x14ac:dyDescent="0.3">
      <c r="A777" s="89"/>
      <c r="D777" s="54"/>
      <c r="E777" s="54"/>
    </row>
    <row r="778" spans="1:5" ht="13" x14ac:dyDescent="0.3">
      <c r="A778" s="89"/>
      <c r="D778" s="54"/>
      <c r="E778" s="54"/>
    </row>
    <row r="779" spans="1:5" ht="13" x14ac:dyDescent="0.3">
      <c r="A779" s="89"/>
      <c r="D779" s="54"/>
      <c r="E779" s="54"/>
    </row>
    <row r="780" spans="1:5" ht="13" x14ac:dyDescent="0.3">
      <c r="A780" s="89"/>
      <c r="D780" s="54"/>
      <c r="E780" s="54"/>
    </row>
    <row r="781" spans="1:5" ht="13" x14ac:dyDescent="0.3">
      <c r="A781" s="89"/>
      <c r="D781" s="54"/>
      <c r="E781" s="54"/>
    </row>
    <row r="782" spans="1:5" ht="13" x14ac:dyDescent="0.3">
      <c r="A782" s="89"/>
      <c r="D782" s="54"/>
      <c r="E782" s="54"/>
    </row>
    <row r="783" spans="1:5" ht="13" x14ac:dyDescent="0.3">
      <c r="A783" s="89"/>
      <c r="D783" s="54"/>
      <c r="E783" s="54"/>
    </row>
    <row r="784" spans="1:5" ht="13" x14ac:dyDescent="0.3">
      <c r="A784" s="89"/>
      <c r="D784" s="54"/>
      <c r="E784" s="54"/>
    </row>
    <row r="785" spans="1:5" ht="13" x14ac:dyDescent="0.3">
      <c r="A785" s="89"/>
      <c r="D785" s="54"/>
      <c r="E785" s="54"/>
    </row>
    <row r="786" spans="1:5" ht="13" x14ac:dyDescent="0.3">
      <c r="A786" s="89"/>
      <c r="D786" s="54"/>
      <c r="E786" s="54"/>
    </row>
    <row r="787" spans="1:5" ht="13" x14ac:dyDescent="0.3">
      <c r="A787" s="89"/>
      <c r="D787" s="54"/>
      <c r="E787" s="54"/>
    </row>
    <row r="788" spans="1:5" ht="13" x14ac:dyDescent="0.3">
      <c r="A788" s="89"/>
      <c r="D788" s="54"/>
      <c r="E788" s="54"/>
    </row>
    <row r="789" spans="1:5" ht="13" x14ac:dyDescent="0.3">
      <c r="A789" s="89"/>
      <c r="D789" s="54"/>
      <c r="E789" s="54"/>
    </row>
    <row r="790" spans="1:5" ht="13" x14ac:dyDescent="0.3">
      <c r="A790" s="89"/>
      <c r="D790" s="54"/>
      <c r="E790" s="54"/>
    </row>
    <row r="791" spans="1:5" ht="13" x14ac:dyDescent="0.3">
      <c r="A791" s="89"/>
      <c r="D791" s="54"/>
      <c r="E791" s="54"/>
    </row>
    <row r="792" spans="1:5" ht="13" x14ac:dyDescent="0.3">
      <c r="A792" s="89"/>
      <c r="D792" s="54"/>
      <c r="E792" s="54"/>
    </row>
    <row r="793" spans="1:5" ht="13" x14ac:dyDescent="0.3">
      <c r="A793" s="89"/>
      <c r="D793" s="54"/>
      <c r="E793" s="54"/>
    </row>
    <row r="794" spans="1:5" ht="13" x14ac:dyDescent="0.3">
      <c r="A794" s="89"/>
      <c r="D794" s="54"/>
      <c r="E794" s="54"/>
    </row>
    <row r="795" spans="1:5" ht="13" x14ac:dyDescent="0.3">
      <c r="A795" s="89"/>
      <c r="D795" s="54"/>
      <c r="E795" s="54"/>
    </row>
    <row r="796" spans="1:5" ht="13" x14ac:dyDescent="0.3">
      <c r="A796" s="89"/>
      <c r="D796" s="54"/>
      <c r="E796" s="54"/>
    </row>
    <row r="797" spans="1:5" ht="13" x14ac:dyDescent="0.3">
      <c r="A797" s="89"/>
      <c r="D797" s="54"/>
      <c r="E797" s="54"/>
    </row>
    <row r="798" spans="1:5" ht="13" x14ac:dyDescent="0.3">
      <c r="A798" s="89"/>
      <c r="D798" s="54"/>
      <c r="E798" s="54"/>
    </row>
    <row r="799" spans="1:5" ht="13" x14ac:dyDescent="0.3">
      <c r="A799" s="89"/>
      <c r="D799" s="54"/>
      <c r="E799" s="54"/>
    </row>
    <row r="800" spans="1:5" ht="13" x14ac:dyDescent="0.3">
      <c r="A800" s="89"/>
      <c r="D800" s="54"/>
      <c r="E800" s="54"/>
    </row>
    <row r="801" spans="1:5" ht="13" x14ac:dyDescent="0.3">
      <c r="A801" s="89"/>
      <c r="D801" s="54"/>
      <c r="E801" s="54"/>
    </row>
    <row r="802" spans="1:5" ht="13" x14ac:dyDescent="0.3">
      <c r="A802" s="89"/>
      <c r="D802" s="54"/>
      <c r="E802" s="54"/>
    </row>
    <row r="803" spans="1:5" ht="13" x14ac:dyDescent="0.3">
      <c r="A803" s="89"/>
      <c r="D803" s="54"/>
      <c r="E803" s="54"/>
    </row>
    <row r="804" spans="1:5" ht="13" x14ac:dyDescent="0.3">
      <c r="A804" s="89"/>
      <c r="D804" s="54"/>
      <c r="E804" s="54"/>
    </row>
    <row r="805" spans="1:5" ht="13" x14ac:dyDescent="0.3">
      <c r="A805" s="89"/>
      <c r="D805" s="54"/>
      <c r="E805" s="54"/>
    </row>
    <row r="806" spans="1:5" ht="13" x14ac:dyDescent="0.3">
      <c r="A806" s="89"/>
      <c r="D806" s="54"/>
      <c r="E806" s="54"/>
    </row>
    <row r="807" spans="1:5" ht="13" x14ac:dyDescent="0.3">
      <c r="A807" s="89"/>
      <c r="D807" s="54"/>
      <c r="E807" s="54"/>
    </row>
    <row r="808" spans="1:5" ht="13" x14ac:dyDescent="0.3">
      <c r="A808" s="89"/>
      <c r="D808" s="54"/>
      <c r="E808" s="54"/>
    </row>
    <row r="809" spans="1:5" ht="13" x14ac:dyDescent="0.3">
      <c r="A809" s="89"/>
      <c r="D809" s="54"/>
      <c r="E809" s="54"/>
    </row>
    <row r="810" spans="1:5" ht="13" x14ac:dyDescent="0.3">
      <c r="A810" s="89"/>
      <c r="D810" s="54"/>
      <c r="E810" s="54"/>
    </row>
    <row r="811" spans="1:5" ht="13" x14ac:dyDescent="0.3">
      <c r="A811" s="89"/>
      <c r="D811" s="54"/>
      <c r="E811" s="54"/>
    </row>
    <row r="812" spans="1:5" ht="13" x14ac:dyDescent="0.3">
      <c r="A812" s="89"/>
      <c r="D812" s="54"/>
      <c r="E812" s="54"/>
    </row>
    <row r="813" spans="1:5" ht="13" x14ac:dyDescent="0.3">
      <c r="A813" s="89"/>
      <c r="D813" s="54"/>
      <c r="E813" s="54"/>
    </row>
    <row r="814" spans="1:5" ht="13" x14ac:dyDescent="0.3">
      <c r="A814" s="89"/>
      <c r="D814" s="54"/>
      <c r="E814" s="54"/>
    </row>
    <row r="815" spans="1:5" ht="13" x14ac:dyDescent="0.3">
      <c r="A815" s="89"/>
      <c r="D815" s="54"/>
      <c r="E815" s="54"/>
    </row>
    <row r="816" spans="1:5" ht="13" x14ac:dyDescent="0.3">
      <c r="A816" s="89"/>
      <c r="D816" s="54"/>
      <c r="E816" s="54"/>
    </row>
    <row r="817" spans="1:5" ht="13" x14ac:dyDescent="0.3">
      <c r="A817" s="89"/>
      <c r="D817" s="54"/>
      <c r="E817" s="54"/>
    </row>
    <row r="818" spans="1:5" ht="13" x14ac:dyDescent="0.3">
      <c r="A818" s="89"/>
      <c r="D818" s="54"/>
      <c r="E818" s="54"/>
    </row>
    <row r="819" spans="1:5" ht="13" x14ac:dyDescent="0.3">
      <c r="A819" s="89"/>
      <c r="D819" s="54"/>
      <c r="E819" s="54"/>
    </row>
    <row r="820" spans="1:5" ht="13" x14ac:dyDescent="0.3">
      <c r="A820" s="89"/>
      <c r="D820" s="54"/>
      <c r="E820" s="54"/>
    </row>
    <row r="821" spans="1:5" ht="13" x14ac:dyDescent="0.3">
      <c r="A821" s="89"/>
      <c r="D821" s="54"/>
      <c r="E821" s="54"/>
    </row>
    <row r="822" spans="1:5" ht="13" x14ac:dyDescent="0.3">
      <c r="A822" s="89"/>
      <c r="D822" s="54"/>
      <c r="E822" s="54"/>
    </row>
    <row r="823" spans="1:5" ht="13" x14ac:dyDescent="0.3">
      <c r="A823" s="89"/>
      <c r="D823" s="54"/>
      <c r="E823" s="54"/>
    </row>
    <row r="824" spans="1:5" ht="13" x14ac:dyDescent="0.3">
      <c r="A824" s="89"/>
      <c r="D824" s="54"/>
      <c r="E824" s="54"/>
    </row>
    <row r="825" spans="1:5" ht="13" x14ac:dyDescent="0.3">
      <c r="A825" s="89"/>
      <c r="D825" s="54"/>
      <c r="E825" s="54"/>
    </row>
    <row r="826" spans="1:5" ht="13" x14ac:dyDescent="0.3">
      <c r="A826" s="89"/>
    </row>
    <row r="827" spans="1:5" ht="13" x14ac:dyDescent="0.3">
      <c r="A827" s="89"/>
    </row>
    <row r="828" spans="1:5" ht="13" x14ac:dyDescent="0.3">
      <c r="A828" s="89"/>
    </row>
    <row r="829" spans="1:5" ht="13" x14ac:dyDescent="0.3">
      <c r="A829" s="89"/>
    </row>
    <row r="830" spans="1:5" ht="13" x14ac:dyDescent="0.3">
      <c r="A830" s="89"/>
    </row>
    <row r="831" spans="1:5" ht="13" x14ac:dyDescent="0.3">
      <c r="A831" s="89"/>
    </row>
    <row r="832" spans="1:5" ht="13" x14ac:dyDescent="0.3">
      <c r="A832" s="89"/>
    </row>
    <row r="833" spans="1:1" ht="13" x14ac:dyDescent="0.3">
      <c r="A833" s="89"/>
    </row>
    <row r="834" spans="1:1" ht="13" x14ac:dyDescent="0.3">
      <c r="A834" s="89"/>
    </row>
    <row r="835" spans="1:1" ht="13" x14ac:dyDescent="0.3">
      <c r="A835" s="89"/>
    </row>
    <row r="836" spans="1:1" ht="13" x14ac:dyDescent="0.3">
      <c r="A836" s="89"/>
    </row>
    <row r="837" spans="1:1" ht="13" x14ac:dyDescent="0.3">
      <c r="A837" s="89"/>
    </row>
    <row r="838" spans="1:1" ht="13" x14ac:dyDescent="0.3">
      <c r="A838" s="89"/>
    </row>
    <row r="839" spans="1:1" ht="13" x14ac:dyDescent="0.3">
      <c r="A839" s="89"/>
    </row>
    <row r="840" spans="1:1" ht="13" x14ac:dyDescent="0.3">
      <c r="A840" s="89"/>
    </row>
    <row r="841" spans="1:1" ht="13" x14ac:dyDescent="0.3">
      <c r="A841" s="89"/>
    </row>
    <row r="842" spans="1:1" ht="13" x14ac:dyDescent="0.3">
      <c r="A842" s="89"/>
    </row>
    <row r="843" spans="1:1" ht="13" x14ac:dyDescent="0.3">
      <c r="A843" s="89"/>
    </row>
    <row r="844" spans="1:1" ht="13" x14ac:dyDescent="0.3">
      <c r="A844" s="89"/>
    </row>
    <row r="845" spans="1:1" ht="13" x14ac:dyDescent="0.3">
      <c r="A845" s="89"/>
    </row>
    <row r="846" spans="1:1" ht="13" x14ac:dyDescent="0.3">
      <c r="A846" s="89"/>
    </row>
    <row r="847" spans="1:1" ht="13" x14ac:dyDescent="0.3">
      <c r="A847" s="89"/>
    </row>
    <row r="848" spans="1:1" ht="13" x14ac:dyDescent="0.3">
      <c r="A848" s="89"/>
    </row>
    <row r="849" spans="1:1" ht="13" x14ac:dyDescent="0.3">
      <c r="A849" s="89"/>
    </row>
    <row r="850" spans="1:1" ht="13" x14ac:dyDescent="0.3">
      <c r="A850" s="89"/>
    </row>
    <row r="851" spans="1:1" ht="13" x14ac:dyDescent="0.3">
      <c r="A851" s="89"/>
    </row>
    <row r="852" spans="1:1" ht="13" x14ac:dyDescent="0.3">
      <c r="A852" s="89"/>
    </row>
    <row r="853" spans="1:1" ht="13" x14ac:dyDescent="0.3">
      <c r="A853" s="89"/>
    </row>
    <row r="854" spans="1:1" ht="13" x14ac:dyDescent="0.3">
      <c r="A854" s="89"/>
    </row>
    <row r="855" spans="1:1" ht="13" x14ac:dyDescent="0.3">
      <c r="A855" s="89"/>
    </row>
    <row r="856" spans="1:1" ht="13" x14ac:dyDescent="0.3">
      <c r="A856" s="89"/>
    </row>
    <row r="857" spans="1:1" ht="13" x14ac:dyDescent="0.3">
      <c r="A857" s="89"/>
    </row>
    <row r="858" spans="1:1" ht="13" x14ac:dyDescent="0.3">
      <c r="A858" s="89"/>
    </row>
    <row r="859" spans="1:1" ht="13" x14ac:dyDescent="0.3">
      <c r="A859" s="89"/>
    </row>
    <row r="860" spans="1:1" ht="13" x14ac:dyDescent="0.3">
      <c r="A860" s="89"/>
    </row>
    <row r="861" spans="1:1" ht="13" x14ac:dyDescent="0.3">
      <c r="A861" s="89"/>
    </row>
    <row r="862" spans="1:1" ht="13" x14ac:dyDescent="0.3">
      <c r="A862" s="89"/>
    </row>
    <row r="863" spans="1:1" ht="13" x14ac:dyDescent="0.3">
      <c r="A863" s="89"/>
    </row>
    <row r="864" spans="1:1" ht="13" x14ac:dyDescent="0.3">
      <c r="A864" s="89"/>
    </row>
    <row r="865" spans="1:1" ht="13" x14ac:dyDescent="0.3">
      <c r="A865" s="89"/>
    </row>
    <row r="866" spans="1:1" ht="13" x14ac:dyDescent="0.3">
      <c r="A866" s="89"/>
    </row>
    <row r="867" spans="1:1" ht="13" x14ac:dyDescent="0.3">
      <c r="A867" s="89"/>
    </row>
    <row r="868" spans="1:1" ht="13" x14ac:dyDescent="0.3">
      <c r="A868" s="89"/>
    </row>
    <row r="869" spans="1:1" ht="13" x14ac:dyDescent="0.3">
      <c r="A869" s="89"/>
    </row>
    <row r="870" spans="1:1" ht="13" x14ac:dyDescent="0.3">
      <c r="A870" s="89"/>
    </row>
    <row r="871" spans="1:1" ht="13" x14ac:dyDescent="0.3">
      <c r="A871" s="89"/>
    </row>
    <row r="872" spans="1:1" ht="13" x14ac:dyDescent="0.3">
      <c r="A872" s="89"/>
    </row>
    <row r="873" spans="1:1" ht="13" x14ac:dyDescent="0.3">
      <c r="A873" s="89"/>
    </row>
    <row r="874" spans="1:1" ht="13" x14ac:dyDescent="0.3">
      <c r="A874" s="89"/>
    </row>
    <row r="875" spans="1:1" ht="13" x14ac:dyDescent="0.3">
      <c r="A875" s="89"/>
    </row>
    <row r="876" spans="1:1" ht="13" x14ac:dyDescent="0.3">
      <c r="A876" s="89"/>
    </row>
    <row r="877" spans="1:1" ht="13" x14ac:dyDescent="0.3">
      <c r="A877" s="89"/>
    </row>
    <row r="878" spans="1:1" ht="13" x14ac:dyDescent="0.3">
      <c r="A878" s="89"/>
    </row>
    <row r="879" spans="1:1" ht="13" x14ac:dyDescent="0.3">
      <c r="A879" s="89"/>
    </row>
    <row r="880" spans="1:1" ht="13" x14ac:dyDescent="0.3">
      <c r="A880" s="89"/>
    </row>
    <row r="881" spans="1:1" ht="13" x14ac:dyDescent="0.3">
      <c r="A881" s="89"/>
    </row>
    <row r="882" spans="1:1" ht="13" x14ac:dyDescent="0.3">
      <c r="A882" s="89"/>
    </row>
    <row r="883" spans="1:1" ht="13" x14ac:dyDescent="0.3">
      <c r="A883" s="89"/>
    </row>
    <row r="884" spans="1:1" ht="13" x14ac:dyDescent="0.3">
      <c r="A884" s="89"/>
    </row>
    <row r="885" spans="1:1" ht="13" x14ac:dyDescent="0.3">
      <c r="A885" s="89"/>
    </row>
    <row r="886" spans="1:1" ht="13" x14ac:dyDescent="0.3">
      <c r="A886" s="89"/>
    </row>
    <row r="887" spans="1:1" ht="13" x14ac:dyDescent="0.3">
      <c r="A887" s="89"/>
    </row>
    <row r="888" spans="1:1" ht="13" x14ac:dyDescent="0.3">
      <c r="A888" s="89"/>
    </row>
    <row r="889" spans="1:1" ht="13" x14ac:dyDescent="0.3">
      <c r="A889" s="89"/>
    </row>
    <row r="890" spans="1:1" ht="13" x14ac:dyDescent="0.3">
      <c r="A890" s="89"/>
    </row>
    <row r="891" spans="1:1" ht="13" x14ac:dyDescent="0.3">
      <c r="A891" s="89"/>
    </row>
    <row r="892" spans="1:1" ht="13" x14ac:dyDescent="0.3">
      <c r="A892" s="89"/>
    </row>
    <row r="893" spans="1:1" ht="13" x14ac:dyDescent="0.3">
      <c r="A893" s="89"/>
    </row>
    <row r="894" spans="1:1" ht="13" x14ac:dyDescent="0.3">
      <c r="A894" s="89"/>
    </row>
    <row r="895" spans="1:1" ht="13" x14ac:dyDescent="0.3">
      <c r="A895" s="89"/>
    </row>
    <row r="896" spans="1:1" ht="13" x14ac:dyDescent="0.3">
      <c r="A896" s="89"/>
    </row>
    <row r="897" spans="1:1" ht="13" x14ac:dyDescent="0.3">
      <c r="A897" s="89"/>
    </row>
    <row r="898" spans="1:1" ht="13" x14ac:dyDescent="0.3">
      <c r="A898" s="89"/>
    </row>
    <row r="899" spans="1:1" ht="13" x14ac:dyDescent="0.3">
      <c r="A899" s="89"/>
    </row>
    <row r="900" spans="1:1" ht="13" x14ac:dyDescent="0.3">
      <c r="A900" s="89"/>
    </row>
    <row r="901" spans="1:1" ht="13" x14ac:dyDescent="0.3">
      <c r="A901" s="89"/>
    </row>
    <row r="902" spans="1:1" ht="13" x14ac:dyDescent="0.3">
      <c r="A902" s="89"/>
    </row>
    <row r="903" spans="1:1" ht="13" x14ac:dyDescent="0.3">
      <c r="A903" s="89"/>
    </row>
    <row r="904" spans="1:1" ht="13" x14ac:dyDescent="0.3">
      <c r="A904" s="89"/>
    </row>
    <row r="905" spans="1:1" ht="13" x14ac:dyDescent="0.3">
      <c r="A905" s="89"/>
    </row>
    <row r="906" spans="1:1" ht="13" x14ac:dyDescent="0.3">
      <c r="A906" s="89"/>
    </row>
    <row r="907" spans="1:1" ht="13" x14ac:dyDescent="0.3">
      <c r="A907" s="89"/>
    </row>
    <row r="908" spans="1:1" ht="13" x14ac:dyDescent="0.3">
      <c r="A908" s="89"/>
    </row>
    <row r="909" spans="1:1" ht="13" x14ac:dyDescent="0.3">
      <c r="A909" s="89"/>
    </row>
    <row r="910" spans="1:1" ht="13" x14ac:dyDescent="0.3">
      <c r="A910" s="89"/>
    </row>
    <row r="911" spans="1:1" ht="13" x14ac:dyDescent="0.3">
      <c r="A911" s="89"/>
    </row>
    <row r="912" spans="1:1" ht="13" x14ac:dyDescent="0.3">
      <c r="A912" s="89"/>
    </row>
    <row r="913" spans="1:1" ht="13" x14ac:dyDescent="0.3">
      <c r="A913" s="89"/>
    </row>
    <row r="914" spans="1:1" ht="13" x14ac:dyDescent="0.3">
      <c r="A914" s="89"/>
    </row>
    <row r="915" spans="1:1" ht="13" x14ac:dyDescent="0.3">
      <c r="A915" s="89"/>
    </row>
    <row r="916" spans="1:1" ht="13" x14ac:dyDescent="0.3">
      <c r="A916" s="89"/>
    </row>
    <row r="917" spans="1:1" ht="13" x14ac:dyDescent="0.3">
      <c r="A917" s="89"/>
    </row>
    <row r="918" spans="1:1" ht="13" x14ac:dyDescent="0.3">
      <c r="A918" s="89"/>
    </row>
    <row r="919" spans="1:1" ht="13" x14ac:dyDescent="0.3">
      <c r="A919" s="89"/>
    </row>
    <row r="920" spans="1:1" ht="13" x14ac:dyDescent="0.3">
      <c r="A920" s="89"/>
    </row>
    <row r="921" spans="1:1" ht="13" x14ac:dyDescent="0.3">
      <c r="A921" s="89"/>
    </row>
    <row r="922" spans="1:1" ht="13" x14ac:dyDescent="0.3">
      <c r="A922" s="89"/>
    </row>
    <row r="923" spans="1:1" ht="13" x14ac:dyDescent="0.3">
      <c r="A923" s="89"/>
    </row>
    <row r="924" spans="1:1" ht="13" x14ac:dyDescent="0.3">
      <c r="A924" s="89"/>
    </row>
    <row r="925" spans="1:1" ht="13" x14ac:dyDescent="0.3">
      <c r="A925" s="89"/>
    </row>
    <row r="926" spans="1:1" ht="13" x14ac:dyDescent="0.3">
      <c r="A926" s="89"/>
    </row>
    <row r="927" spans="1:1" ht="13" x14ac:dyDescent="0.3">
      <c r="A927" s="89"/>
    </row>
    <row r="928" spans="1:1" ht="13" x14ac:dyDescent="0.3">
      <c r="A928" s="89"/>
    </row>
    <row r="929" spans="1:1" ht="13" x14ac:dyDescent="0.3">
      <c r="A929" s="89"/>
    </row>
    <row r="930" spans="1:1" ht="13" x14ac:dyDescent="0.3">
      <c r="A930" s="89"/>
    </row>
    <row r="931" spans="1:1" ht="13" x14ac:dyDescent="0.3">
      <c r="A931" s="89"/>
    </row>
    <row r="932" spans="1:1" ht="13" x14ac:dyDescent="0.3">
      <c r="A932" s="89"/>
    </row>
    <row r="933" spans="1:1" ht="13" x14ac:dyDescent="0.3">
      <c r="A933" s="89"/>
    </row>
    <row r="934" spans="1:1" ht="13" x14ac:dyDescent="0.3">
      <c r="A934" s="89"/>
    </row>
    <row r="935" spans="1:1" ht="13" x14ac:dyDescent="0.3">
      <c r="A935" s="89"/>
    </row>
    <row r="936" spans="1:1" ht="13" x14ac:dyDescent="0.3">
      <c r="A936" s="89"/>
    </row>
    <row r="937" spans="1:1" ht="13" x14ac:dyDescent="0.3">
      <c r="A937" s="89"/>
    </row>
    <row r="938" spans="1:1" ht="13" x14ac:dyDescent="0.3">
      <c r="A938" s="89"/>
    </row>
    <row r="939" spans="1:1" ht="13" x14ac:dyDescent="0.3">
      <c r="A939" s="89"/>
    </row>
    <row r="940" spans="1:1" ht="13" x14ac:dyDescent="0.3">
      <c r="A940" s="89"/>
    </row>
    <row r="941" spans="1:1" ht="13" x14ac:dyDescent="0.3">
      <c r="A941" s="89"/>
    </row>
    <row r="942" spans="1:1" ht="13" x14ac:dyDescent="0.3">
      <c r="A942" s="89"/>
    </row>
    <row r="943" spans="1:1" ht="13" x14ac:dyDescent="0.3">
      <c r="A943" s="89"/>
    </row>
    <row r="944" spans="1:1" ht="13" x14ac:dyDescent="0.3">
      <c r="A944" s="89"/>
    </row>
    <row r="945" spans="1:1" ht="13" x14ac:dyDescent="0.3">
      <c r="A945" s="89"/>
    </row>
    <row r="946" spans="1:1" ht="13" x14ac:dyDescent="0.3">
      <c r="A946" s="89"/>
    </row>
    <row r="947" spans="1:1" ht="13" x14ac:dyDescent="0.3">
      <c r="A947" s="89"/>
    </row>
    <row r="948" spans="1:1" ht="13" x14ac:dyDescent="0.3">
      <c r="A948" s="89"/>
    </row>
    <row r="949" spans="1:1" ht="13" x14ac:dyDescent="0.3">
      <c r="A949" s="89"/>
    </row>
    <row r="950" spans="1:1" ht="13" x14ac:dyDescent="0.3">
      <c r="A950" s="89"/>
    </row>
    <row r="951" spans="1:1" ht="13" x14ac:dyDescent="0.3">
      <c r="A951" s="89"/>
    </row>
    <row r="952" spans="1:1" ht="13" x14ac:dyDescent="0.3">
      <c r="A952" s="89"/>
    </row>
    <row r="953" spans="1:1" ht="13" x14ac:dyDescent="0.3">
      <c r="A953" s="89"/>
    </row>
    <row r="954" spans="1:1" ht="13" x14ac:dyDescent="0.3">
      <c r="A954" s="89"/>
    </row>
    <row r="955" spans="1:1" ht="13" x14ac:dyDescent="0.3">
      <c r="A955" s="89"/>
    </row>
    <row r="956" spans="1:1" ht="13" x14ac:dyDescent="0.3">
      <c r="A956" s="89"/>
    </row>
    <row r="957" spans="1:1" ht="13" x14ac:dyDescent="0.3">
      <c r="A957" s="89"/>
    </row>
    <row r="958" spans="1:1" ht="13" x14ac:dyDescent="0.3">
      <c r="A958" s="89"/>
    </row>
    <row r="959" spans="1:1" ht="13" x14ac:dyDescent="0.3">
      <c r="A959" s="89"/>
    </row>
    <row r="960" spans="1:1" ht="13" x14ac:dyDescent="0.3">
      <c r="A960" s="89"/>
    </row>
    <row r="961" spans="1:1" ht="13" x14ac:dyDescent="0.3">
      <c r="A961" s="89"/>
    </row>
    <row r="962" spans="1:1" ht="13" x14ac:dyDescent="0.3">
      <c r="A962" s="89"/>
    </row>
    <row r="963" spans="1:1" ht="13" x14ac:dyDescent="0.3">
      <c r="A963" s="89"/>
    </row>
    <row r="964" spans="1:1" ht="13" x14ac:dyDescent="0.3">
      <c r="A964" s="89"/>
    </row>
    <row r="965" spans="1:1" ht="13" x14ac:dyDescent="0.3">
      <c r="A965" s="89"/>
    </row>
    <row r="966" spans="1:1" ht="13" x14ac:dyDescent="0.3">
      <c r="A966" s="89"/>
    </row>
    <row r="967" spans="1:1" ht="13" x14ac:dyDescent="0.3">
      <c r="A967" s="89"/>
    </row>
    <row r="968" spans="1:1" ht="13" x14ac:dyDescent="0.3">
      <c r="A968" s="89"/>
    </row>
    <row r="969" spans="1:1" ht="13" x14ac:dyDescent="0.3">
      <c r="A969" s="89"/>
    </row>
    <row r="970" spans="1:1" ht="13" x14ac:dyDescent="0.3">
      <c r="A970" s="89"/>
    </row>
    <row r="971" spans="1:1" ht="13" x14ac:dyDescent="0.3">
      <c r="A971" s="89"/>
    </row>
    <row r="972" spans="1:1" ht="13" x14ac:dyDescent="0.3">
      <c r="A972" s="89"/>
    </row>
    <row r="973" spans="1:1" ht="13" x14ac:dyDescent="0.3">
      <c r="A973" s="89"/>
    </row>
    <row r="974" spans="1:1" ht="13" x14ac:dyDescent="0.3">
      <c r="A974" s="89"/>
    </row>
    <row r="975" spans="1:1" ht="13" x14ac:dyDescent="0.3">
      <c r="A975" s="89"/>
    </row>
    <row r="976" spans="1:1" ht="13" x14ac:dyDescent="0.3">
      <c r="A976" s="89"/>
    </row>
    <row r="977" spans="1:1" ht="13" x14ac:dyDescent="0.3">
      <c r="A977" s="89"/>
    </row>
    <row r="978" spans="1:1" ht="13" x14ac:dyDescent="0.3">
      <c r="A978" s="89"/>
    </row>
    <row r="979" spans="1:1" ht="13" x14ac:dyDescent="0.3">
      <c r="A979" s="89"/>
    </row>
    <row r="980" spans="1:1" ht="13" x14ac:dyDescent="0.3">
      <c r="A980" s="89"/>
    </row>
    <row r="981" spans="1:1" ht="13" x14ac:dyDescent="0.3">
      <c r="A981" s="89"/>
    </row>
    <row r="982" spans="1:1" ht="13" x14ac:dyDescent="0.3">
      <c r="A982" s="89"/>
    </row>
    <row r="983" spans="1:1" ht="13" x14ac:dyDescent="0.3">
      <c r="A983" s="89"/>
    </row>
    <row r="984" spans="1:1" ht="13" x14ac:dyDescent="0.3">
      <c r="A984" s="89"/>
    </row>
    <row r="985" spans="1:1" ht="13" x14ac:dyDescent="0.3">
      <c r="A985" s="89"/>
    </row>
    <row r="986" spans="1:1" ht="13" x14ac:dyDescent="0.3">
      <c r="A986" s="89"/>
    </row>
    <row r="987" spans="1:1" ht="13" x14ac:dyDescent="0.3">
      <c r="A987" s="89"/>
    </row>
    <row r="988" spans="1:1" ht="13" x14ac:dyDescent="0.3">
      <c r="A988" s="89"/>
    </row>
    <row r="989" spans="1:1" ht="13" x14ac:dyDescent="0.3">
      <c r="A989" s="89"/>
    </row>
    <row r="990" spans="1:1" ht="13" x14ac:dyDescent="0.3">
      <c r="A990" s="89"/>
    </row>
    <row r="991" spans="1:1" ht="13" x14ac:dyDescent="0.3">
      <c r="A991" s="89"/>
    </row>
    <row r="992" spans="1:1" ht="13" x14ac:dyDescent="0.3">
      <c r="A992" s="89"/>
    </row>
    <row r="993" spans="1:1" ht="13" x14ac:dyDescent="0.3">
      <c r="A993" s="89"/>
    </row>
    <row r="994" spans="1:1" ht="13" x14ac:dyDescent="0.3">
      <c r="A994" s="89"/>
    </row>
    <row r="995" spans="1:1" ht="13" x14ac:dyDescent="0.3">
      <c r="A995" s="89"/>
    </row>
    <row r="996" spans="1:1" ht="13" x14ac:dyDescent="0.3">
      <c r="A996" s="89"/>
    </row>
    <row r="997" spans="1:1" ht="13" x14ac:dyDescent="0.3">
      <c r="A997" s="89"/>
    </row>
    <row r="998" spans="1:1" ht="13" x14ac:dyDescent="0.3">
      <c r="A998" s="89"/>
    </row>
    <row r="999" spans="1:1" ht="13" x14ac:dyDescent="0.3">
      <c r="A999" s="89"/>
    </row>
    <row r="1000" spans="1:1" ht="13" x14ac:dyDescent="0.3">
      <c r="A1000" s="89"/>
    </row>
    <row r="1001" spans="1:1" ht="13" x14ac:dyDescent="0.3">
      <c r="A1001" s="89"/>
    </row>
    <row r="1002" spans="1:1" ht="13" x14ac:dyDescent="0.3">
      <c r="A1002" s="89"/>
    </row>
    <row r="1003" spans="1:1" ht="13" x14ac:dyDescent="0.3">
      <c r="A1003" s="89"/>
    </row>
    <row r="1004" spans="1:1" ht="13" x14ac:dyDescent="0.3">
      <c r="A1004" s="89"/>
    </row>
    <row r="1005" spans="1:1" ht="13" x14ac:dyDescent="0.3">
      <c r="A1005" s="89"/>
    </row>
    <row r="1006" spans="1:1" ht="13" x14ac:dyDescent="0.3">
      <c r="A1006" s="89"/>
    </row>
    <row r="1007" spans="1:1" ht="13" x14ac:dyDescent="0.3">
      <c r="A1007" s="89"/>
    </row>
    <row r="1008" spans="1:1" ht="13" x14ac:dyDescent="0.3">
      <c r="A1008" s="89"/>
    </row>
    <row r="1009" spans="1:1" ht="13" x14ac:dyDescent="0.3">
      <c r="A1009" s="89"/>
    </row>
    <row r="1010" spans="1:1" ht="13" x14ac:dyDescent="0.3">
      <c r="A1010" s="89"/>
    </row>
    <row r="1011" spans="1:1" ht="13" x14ac:dyDescent="0.3">
      <c r="A1011" s="89"/>
    </row>
    <row r="1012" spans="1:1" ht="13" x14ac:dyDescent="0.3">
      <c r="A1012" s="89"/>
    </row>
    <row r="1013" spans="1:1" ht="13" x14ac:dyDescent="0.3">
      <c r="A1013" s="89"/>
    </row>
    <row r="1014" spans="1:1" ht="13" x14ac:dyDescent="0.3">
      <c r="A1014" s="89"/>
    </row>
    <row r="1015" spans="1:1" ht="13" x14ac:dyDescent="0.3">
      <c r="A1015" s="89"/>
    </row>
    <row r="1016" spans="1:1" ht="13" x14ac:dyDescent="0.3">
      <c r="A1016" s="89"/>
    </row>
    <row r="1017" spans="1:1" ht="13" x14ac:dyDescent="0.3">
      <c r="A1017" s="89"/>
    </row>
    <row r="1018" spans="1:1" ht="13" x14ac:dyDescent="0.3">
      <c r="A1018" s="89"/>
    </row>
    <row r="1019" spans="1:1" ht="13" x14ac:dyDescent="0.3">
      <c r="A1019" s="89"/>
    </row>
    <row r="1020" spans="1:1" ht="13" x14ac:dyDescent="0.3">
      <c r="A1020" s="89"/>
    </row>
    <row r="1021" spans="1:1" ht="13" x14ac:dyDescent="0.3">
      <c r="A1021" s="89"/>
    </row>
    <row r="1022" spans="1:1" ht="13" x14ac:dyDescent="0.3">
      <c r="A1022" s="89"/>
    </row>
    <row r="1023" spans="1:1" ht="13" x14ac:dyDescent="0.3">
      <c r="A1023" s="89"/>
    </row>
    <row r="1024" spans="1:1" ht="13" x14ac:dyDescent="0.3">
      <c r="A1024" s="89"/>
    </row>
    <row r="1025" spans="1:1" ht="13" x14ac:dyDescent="0.3">
      <c r="A1025" s="89"/>
    </row>
    <row r="1026" spans="1:1" ht="13" x14ac:dyDescent="0.3">
      <c r="A1026" s="89"/>
    </row>
    <row r="1027" spans="1:1" ht="13" x14ac:dyDescent="0.3">
      <c r="A1027" s="89"/>
    </row>
    <row r="1028" spans="1:1" ht="13" x14ac:dyDescent="0.3">
      <c r="A1028" s="89"/>
    </row>
    <row r="1029" spans="1:1" ht="13" x14ac:dyDescent="0.3">
      <c r="A1029" s="89"/>
    </row>
    <row r="1030" spans="1:1" ht="13" x14ac:dyDescent="0.3">
      <c r="A1030" s="89"/>
    </row>
    <row r="1031" spans="1:1" ht="13" x14ac:dyDescent="0.3">
      <c r="A1031" s="89"/>
    </row>
    <row r="1032" spans="1:1" ht="13" x14ac:dyDescent="0.3">
      <c r="A1032" s="89"/>
    </row>
    <row r="1033" spans="1:1" ht="13" x14ac:dyDescent="0.3">
      <c r="A1033" s="89"/>
    </row>
    <row r="1034" spans="1:1" ht="13" x14ac:dyDescent="0.3">
      <c r="A1034" s="89"/>
    </row>
    <row r="1035" spans="1:1" ht="13" x14ac:dyDescent="0.3">
      <c r="A1035" s="89"/>
    </row>
    <row r="1036" spans="1:1" ht="13" x14ac:dyDescent="0.3">
      <c r="A1036" s="89"/>
    </row>
    <row r="1037" spans="1:1" ht="13" x14ac:dyDescent="0.3">
      <c r="A1037" s="89"/>
    </row>
    <row r="1038" spans="1:1" ht="13" x14ac:dyDescent="0.3">
      <c r="A1038" s="89"/>
    </row>
    <row r="1039" spans="1:1" ht="13" x14ac:dyDescent="0.3">
      <c r="A1039" s="89"/>
    </row>
    <row r="1040" spans="1:1" ht="13" x14ac:dyDescent="0.3">
      <c r="A1040" s="89"/>
    </row>
    <row r="1041" spans="1:1" ht="13" x14ac:dyDescent="0.3">
      <c r="A1041" s="89"/>
    </row>
    <row r="1042" spans="1:1" ht="13" x14ac:dyDescent="0.3">
      <c r="A1042" s="89"/>
    </row>
    <row r="1043" spans="1:1" ht="13" x14ac:dyDescent="0.3">
      <c r="A1043" s="89"/>
    </row>
    <row r="1044" spans="1:1" ht="13" x14ac:dyDescent="0.3">
      <c r="A1044" s="89"/>
    </row>
    <row r="1045" spans="1:1" ht="13" x14ac:dyDescent="0.3">
      <c r="A1045" s="89"/>
    </row>
    <row r="1046" spans="1:1" ht="13" x14ac:dyDescent="0.3">
      <c r="A1046" s="89"/>
    </row>
    <row r="1047" spans="1:1" ht="13" x14ac:dyDescent="0.3">
      <c r="A1047" s="89"/>
    </row>
    <row r="1048" spans="1:1" ht="13" x14ac:dyDescent="0.3">
      <c r="A1048" s="89"/>
    </row>
    <row r="1049" spans="1:1" ht="13" x14ac:dyDescent="0.3">
      <c r="A1049" s="89"/>
    </row>
    <row r="1050" spans="1:1" ht="13" x14ac:dyDescent="0.3">
      <c r="A1050" s="89"/>
    </row>
    <row r="1051" spans="1:1" ht="13" x14ac:dyDescent="0.3">
      <c r="A1051" s="89"/>
    </row>
    <row r="1052" spans="1:1" ht="13" x14ac:dyDescent="0.3">
      <c r="A1052" s="89"/>
    </row>
    <row r="1053" spans="1:1" ht="13" x14ac:dyDescent="0.3">
      <c r="A1053" s="89"/>
    </row>
    <row r="1054" spans="1:1" ht="13" x14ac:dyDescent="0.3">
      <c r="A1054" s="89"/>
    </row>
    <row r="1055" spans="1:1" ht="13" x14ac:dyDescent="0.3">
      <c r="A1055" s="89"/>
    </row>
    <row r="1056" spans="1:1" ht="13" x14ac:dyDescent="0.3">
      <c r="A1056" s="89"/>
    </row>
    <row r="1057" spans="1:1" ht="13" x14ac:dyDescent="0.3">
      <c r="A1057" s="89"/>
    </row>
    <row r="1058" spans="1:1" ht="13" x14ac:dyDescent="0.3">
      <c r="A1058" s="89"/>
    </row>
    <row r="1059" spans="1:1" ht="13" x14ac:dyDescent="0.3">
      <c r="A1059" s="89"/>
    </row>
    <row r="1060" spans="1:1" ht="13" x14ac:dyDescent="0.3">
      <c r="A1060" s="89"/>
    </row>
    <row r="1061" spans="1:1" ht="13" x14ac:dyDescent="0.3">
      <c r="A1061" s="89"/>
    </row>
    <row r="1062" spans="1:1" ht="13" x14ac:dyDescent="0.3">
      <c r="A1062" s="89"/>
    </row>
    <row r="1063" spans="1:1" ht="13" x14ac:dyDescent="0.3">
      <c r="A1063" s="89"/>
    </row>
    <row r="1064" spans="1:1" ht="13" x14ac:dyDescent="0.3">
      <c r="A1064" s="89"/>
    </row>
    <row r="1065" spans="1:1" ht="13" x14ac:dyDescent="0.3">
      <c r="A1065" s="89"/>
    </row>
    <row r="1066" spans="1:1" ht="13" x14ac:dyDescent="0.3">
      <c r="A1066" s="89"/>
    </row>
    <row r="1067" spans="1:1" ht="13" x14ac:dyDescent="0.3">
      <c r="A1067" s="89"/>
    </row>
    <row r="1068" spans="1:1" ht="13" x14ac:dyDescent="0.3">
      <c r="A1068" s="89"/>
    </row>
    <row r="1069" spans="1:1" ht="13" x14ac:dyDescent="0.3">
      <c r="A1069" s="89"/>
    </row>
    <row r="1070" spans="1:1" ht="13" x14ac:dyDescent="0.3">
      <c r="A1070" s="89"/>
    </row>
    <row r="1071" spans="1:1" ht="13" x14ac:dyDescent="0.3">
      <c r="A1071" s="89"/>
    </row>
    <row r="1072" spans="1:1" ht="13" x14ac:dyDescent="0.3">
      <c r="A1072" s="89"/>
    </row>
    <row r="1073" spans="1:1" ht="13" x14ac:dyDescent="0.3">
      <c r="A1073" s="89"/>
    </row>
    <row r="1074" spans="1:1" ht="13" x14ac:dyDescent="0.3">
      <c r="A1074" s="89"/>
    </row>
    <row r="1075" spans="1:1" ht="13" x14ac:dyDescent="0.3">
      <c r="A1075" s="89"/>
    </row>
    <row r="1076" spans="1:1" ht="13" x14ac:dyDescent="0.3">
      <c r="A1076" s="89"/>
    </row>
    <row r="1077" spans="1:1" ht="13" x14ac:dyDescent="0.3">
      <c r="A1077" s="89"/>
    </row>
    <row r="1078" spans="1:1" ht="13" x14ac:dyDescent="0.3">
      <c r="A1078" s="89"/>
    </row>
    <row r="1079" spans="1:1" ht="13" x14ac:dyDescent="0.3">
      <c r="A1079" s="89"/>
    </row>
    <row r="1080" spans="1:1" ht="13" x14ac:dyDescent="0.3">
      <c r="A1080" s="89"/>
    </row>
    <row r="1081" spans="1:1" ht="13" x14ac:dyDescent="0.3">
      <c r="A1081" s="89"/>
    </row>
    <row r="1082" spans="1:1" ht="13" x14ac:dyDescent="0.3">
      <c r="A1082" s="89"/>
    </row>
    <row r="1083" spans="1:1" ht="13" x14ac:dyDescent="0.3">
      <c r="A1083" s="89"/>
    </row>
    <row r="1084" spans="1:1" ht="13" x14ac:dyDescent="0.3">
      <c r="A1084" s="89"/>
    </row>
    <row r="1085" spans="1:1" ht="13" x14ac:dyDescent="0.3">
      <c r="A1085" s="89"/>
    </row>
    <row r="1086" spans="1:1" ht="13" x14ac:dyDescent="0.3">
      <c r="A1086" s="89"/>
    </row>
    <row r="1087" spans="1:1" ht="13" x14ac:dyDescent="0.3">
      <c r="A1087" s="89"/>
    </row>
    <row r="1088" spans="1:1" ht="13" x14ac:dyDescent="0.3">
      <c r="A1088" s="89"/>
    </row>
    <row r="1089" spans="1:1" ht="13" x14ac:dyDescent="0.3">
      <c r="A1089" s="89"/>
    </row>
    <row r="1090" spans="1:1" ht="13" x14ac:dyDescent="0.3">
      <c r="A1090" s="89"/>
    </row>
    <row r="1091" spans="1:1" ht="13" x14ac:dyDescent="0.3">
      <c r="A1091" s="89"/>
    </row>
    <row r="1092" spans="1:1" ht="13" x14ac:dyDescent="0.3">
      <c r="A1092" s="89"/>
    </row>
    <row r="1093" spans="1:1" ht="13" x14ac:dyDescent="0.3">
      <c r="A1093" s="89"/>
    </row>
    <row r="1094" spans="1:1" ht="13" x14ac:dyDescent="0.3">
      <c r="A1094" s="89"/>
    </row>
    <row r="1095" spans="1:1" ht="13" x14ac:dyDescent="0.3">
      <c r="A1095" s="89"/>
    </row>
    <row r="1096" spans="1:1" ht="13" x14ac:dyDescent="0.3">
      <c r="A1096" s="89"/>
    </row>
    <row r="1097" spans="1:1" ht="13" x14ac:dyDescent="0.3">
      <c r="A1097" s="89"/>
    </row>
    <row r="1098" spans="1:1" ht="13" x14ac:dyDescent="0.3">
      <c r="A1098" s="89"/>
    </row>
    <row r="1099" spans="1:1" ht="13" x14ac:dyDescent="0.3">
      <c r="A1099" s="89"/>
    </row>
    <row r="1100" spans="1:1" ht="13" x14ac:dyDescent="0.3">
      <c r="A1100" s="89"/>
    </row>
    <row r="1101" spans="1:1" ht="13" x14ac:dyDescent="0.3">
      <c r="A1101" s="89"/>
    </row>
    <row r="1102" spans="1:1" ht="13" x14ac:dyDescent="0.3">
      <c r="A1102" s="89"/>
    </row>
    <row r="1103" spans="1:1" ht="13" x14ac:dyDescent="0.3">
      <c r="A1103" s="89"/>
    </row>
    <row r="1104" spans="1:1" ht="13" x14ac:dyDescent="0.3">
      <c r="A1104" s="89"/>
    </row>
    <row r="1105" spans="1:1" ht="13" x14ac:dyDescent="0.3">
      <c r="A1105" s="89"/>
    </row>
    <row r="1106" spans="1:1" ht="13" x14ac:dyDescent="0.3">
      <c r="A1106" s="89"/>
    </row>
    <row r="1107" spans="1:1" ht="13" x14ac:dyDescent="0.3">
      <c r="A1107" s="89"/>
    </row>
    <row r="1108" spans="1:1" ht="13" x14ac:dyDescent="0.3">
      <c r="A1108" s="89"/>
    </row>
    <row r="1109" spans="1:1" ht="13" x14ac:dyDescent="0.3">
      <c r="A1109" s="89"/>
    </row>
    <row r="1110" spans="1:1" ht="13" x14ac:dyDescent="0.3">
      <c r="A1110" s="89"/>
    </row>
    <row r="1111" spans="1:1" ht="13" x14ac:dyDescent="0.3">
      <c r="A1111" s="89"/>
    </row>
    <row r="1112" spans="1:1" ht="13" x14ac:dyDescent="0.3">
      <c r="A1112" s="89"/>
    </row>
    <row r="1113" spans="1:1" ht="13" x14ac:dyDescent="0.3">
      <c r="A1113" s="89"/>
    </row>
    <row r="1114" spans="1:1" ht="13" x14ac:dyDescent="0.3">
      <c r="A1114" s="89"/>
    </row>
    <row r="1115" spans="1:1" ht="13" x14ac:dyDescent="0.3">
      <c r="A1115" s="89"/>
    </row>
    <row r="1116" spans="1:1" ht="13" x14ac:dyDescent="0.3">
      <c r="A1116" s="89"/>
    </row>
    <row r="1117" spans="1:1" ht="13" x14ac:dyDescent="0.3">
      <c r="A1117" s="89"/>
    </row>
    <row r="1118" spans="1:1" ht="13" x14ac:dyDescent="0.3">
      <c r="A1118" s="89"/>
    </row>
    <row r="1119" spans="1:1" ht="13" x14ac:dyDescent="0.3">
      <c r="A1119" s="89"/>
    </row>
    <row r="1120" spans="1:1" ht="13" x14ac:dyDescent="0.3">
      <c r="A1120" s="89"/>
    </row>
    <row r="1121" spans="1:1" ht="13" x14ac:dyDescent="0.3">
      <c r="A1121" s="89"/>
    </row>
    <row r="1122" spans="1:1" ht="13" x14ac:dyDescent="0.3">
      <c r="A1122" s="89"/>
    </row>
    <row r="1123" spans="1:1" ht="13" x14ac:dyDescent="0.3">
      <c r="A1123" s="89"/>
    </row>
    <row r="1124" spans="1:1" ht="13" x14ac:dyDescent="0.3">
      <c r="A1124" s="89"/>
    </row>
    <row r="1125" spans="1:1" ht="13" x14ac:dyDescent="0.3">
      <c r="A1125" s="89"/>
    </row>
    <row r="1126" spans="1:1" ht="13" x14ac:dyDescent="0.3">
      <c r="A1126" s="89"/>
    </row>
    <row r="1127" spans="1:1" ht="13" x14ac:dyDescent="0.3">
      <c r="A1127" s="89"/>
    </row>
    <row r="1128" spans="1:1" ht="13" x14ac:dyDescent="0.3">
      <c r="A1128" s="89"/>
    </row>
    <row r="1129" spans="1:1" ht="13" x14ac:dyDescent="0.3">
      <c r="A1129" s="89"/>
    </row>
    <row r="1130" spans="1:1" ht="13" x14ac:dyDescent="0.3">
      <c r="A1130" s="89"/>
    </row>
    <row r="1131" spans="1:1" ht="13" x14ac:dyDescent="0.3">
      <c r="A1131" s="89"/>
    </row>
    <row r="1132" spans="1:1" ht="13" x14ac:dyDescent="0.3">
      <c r="A1132" s="89"/>
    </row>
    <row r="1133" spans="1:1" ht="13" x14ac:dyDescent="0.3">
      <c r="A1133" s="89"/>
    </row>
    <row r="1134" spans="1:1" ht="13" x14ac:dyDescent="0.3">
      <c r="A1134" s="89"/>
    </row>
    <row r="1135" spans="1:1" ht="13" x14ac:dyDescent="0.3">
      <c r="A1135" s="89"/>
    </row>
    <row r="1136" spans="1:1" ht="13" x14ac:dyDescent="0.3">
      <c r="A1136" s="89"/>
    </row>
    <row r="1137" spans="1:1" ht="13" x14ac:dyDescent="0.3">
      <c r="A1137" s="89"/>
    </row>
    <row r="1138" spans="1:1" ht="13" x14ac:dyDescent="0.3">
      <c r="A1138" s="89"/>
    </row>
    <row r="1139" spans="1:1" ht="13" x14ac:dyDescent="0.3">
      <c r="A1139" s="89"/>
    </row>
    <row r="1140" spans="1:1" ht="13" x14ac:dyDescent="0.3">
      <c r="A1140" s="89"/>
    </row>
    <row r="1141" spans="1:1" ht="13" x14ac:dyDescent="0.3">
      <c r="A1141" s="89"/>
    </row>
    <row r="1142" spans="1:1" ht="13" x14ac:dyDescent="0.3">
      <c r="A1142" s="89"/>
    </row>
    <row r="1143" spans="1:1" ht="13" x14ac:dyDescent="0.3">
      <c r="A1143" s="89"/>
    </row>
    <row r="1144" spans="1:1" ht="13" x14ac:dyDescent="0.3">
      <c r="A1144" s="89"/>
    </row>
    <row r="1145" spans="1:1" ht="13" x14ac:dyDescent="0.3">
      <c r="A1145" s="89"/>
    </row>
    <row r="1146" spans="1:1" ht="13" x14ac:dyDescent="0.3">
      <c r="A1146" s="89"/>
    </row>
    <row r="1147" spans="1:1" ht="13" x14ac:dyDescent="0.3">
      <c r="A1147" s="89"/>
    </row>
    <row r="1148" spans="1:1" ht="13" x14ac:dyDescent="0.3">
      <c r="A1148" s="89"/>
    </row>
    <row r="1149" spans="1:1" ht="13" x14ac:dyDescent="0.3">
      <c r="A1149" s="89"/>
    </row>
    <row r="1150" spans="1:1" ht="13" x14ac:dyDescent="0.3">
      <c r="A1150" s="89"/>
    </row>
    <row r="1151" spans="1:1" ht="13" x14ac:dyDescent="0.3">
      <c r="A1151" s="89"/>
    </row>
    <row r="1152" spans="1:1" ht="13" x14ac:dyDescent="0.3">
      <c r="A1152" s="89"/>
    </row>
    <row r="1153" spans="1:1" ht="13" x14ac:dyDescent="0.3">
      <c r="A1153" s="89"/>
    </row>
    <row r="1154" spans="1:1" ht="13" x14ac:dyDescent="0.3">
      <c r="A1154" s="89"/>
    </row>
    <row r="1155" spans="1:1" ht="13" x14ac:dyDescent="0.3">
      <c r="A1155" s="89"/>
    </row>
    <row r="1156" spans="1:1" ht="13" x14ac:dyDescent="0.3">
      <c r="A1156" s="89"/>
    </row>
    <row r="1157" spans="1:1" ht="13" x14ac:dyDescent="0.3">
      <c r="A1157" s="89"/>
    </row>
    <row r="1158" spans="1:1" ht="13" x14ac:dyDescent="0.3">
      <c r="A1158" s="89"/>
    </row>
    <row r="1159" spans="1:1" ht="13" x14ac:dyDescent="0.3">
      <c r="A1159" s="89"/>
    </row>
    <row r="1160" spans="1:1" ht="13" x14ac:dyDescent="0.3">
      <c r="A1160" s="89"/>
    </row>
    <row r="1161" spans="1:1" ht="13" x14ac:dyDescent="0.3">
      <c r="A1161" s="89"/>
    </row>
    <row r="1162" spans="1:1" ht="13" x14ac:dyDescent="0.3">
      <c r="A1162" s="89"/>
    </row>
    <row r="1163" spans="1:1" ht="13" x14ac:dyDescent="0.3">
      <c r="A1163" s="89"/>
    </row>
    <row r="1164" spans="1:1" ht="13" x14ac:dyDescent="0.3">
      <c r="A1164" s="89"/>
    </row>
    <row r="1165" spans="1:1" ht="13" x14ac:dyDescent="0.3">
      <c r="A1165" s="89"/>
    </row>
    <row r="1166" spans="1:1" ht="13" x14ac:dyDescent="0.3">
      <c r="A1166" s="89"/>
    </row>
    <row r="1167" spans="1:1" ht="13" x14ac:dyDescent="0.3">
      <c r="A1167" s="89"/>
    </row>
    <row r="1168" spans="1:1" ht="13" x14ac:dyDescent="0.3">
      <c r="A1168" s="89"/>
    </row>
    <row r="1169" spans="1:1" ht="13" x14ac:dyDescent="0.3">
      <c r="A1169" s="89"/>
    </row>
    <row r="1170" spans="1:1" ht="13" x14ac:dyDescent="0.3">
      <c r="A1170" s="89"/>
    </row>
    <row r="1171" spans="1:1" ht="13" x14ac:dyDescent="0.3">
      <c r="A1171" s="89"/>
    </row>
    <row r="1172" spans="1:1" ht="13" x14ac:dyDescent="0.3">
      <c r="A1172" s="89"/>
    </row>
    <row r="1173" spans="1:1" ht="13" x14ac:dyDescent="0.3">
      <c r="A1173" s="89"/>
    </row>
    <row r="1174" spans="1:1" ht="13" x14ac:dyDescent="0.3">
      <c r="A1174" s="89"/>
    </row>
    <row r="1175" spans="1:1" ht="13" x14ac:dyDescent="0.3">
      <c r="A1175" s="89"/>
    </row>
    <row r="1176" spans="1:1" ht="13" x14ac:dyDescent="0.3">
      <c r="A1176" s="89"/>
    </row>
    <row r="1177" spans="1:1" ht="13" x14ac:dyDescent="0.3">
      <c r="A1177" s="89"/>
    </row>
    <row r="1178" spans="1:1" ht="13" x14ac:dyDescent="0.3">
      <c r="A1178" s="89"/>
    </row>
    <row r="1179" spans="1:1" ht="13" x14ac:dyDescent="0.3">
      <c r="A1179" s="89"/>
    </row>
    <row r="1180" spans="1:1" ht="13" x14ac:dyDescent="0.3">
      <c r="A1180" s="89"/>
    </row>
    <row r="1181" spans="1:1" ht="13" x14ac:dyDescent="0.3">
      <c r="A1181" s="89"/>
    </row>
    <row r="1182" spans="1:1" ht="13" x14ac:dyDescent="0.3">
      <c r="A1182" s="89"/>
    </row>
    <row r="1183" spans="1:1" ht="13" x14ac:dyDescent="0.3">
      <c r="A1183" s="89"/>
    </row>
    <row r="1184" spans="1:1" ht="13" x14ac:dyDescent="0.3">
      <c r="A1184" s="89"/>
    </row>
    <row r="1185" spans="1:1" ht="13" x14ac:dyDescent="0.3">
      <c r="A1185" s="89"/>
    </row>
    <row r="1186" spans="1:1" ht="13" x14ac:dyDescent="0.3">
      <c r="A1186" s="89"/>
    </row>
    <row r="1187" spans="1:1" ht="13" x14ac:dyDescent="0.3">
      <c r="A1187" s="89"/>
    </row>
    <row r="1188" spans="1:1" ht="13" x14ac:dyDescent="0.3">
      <c r="A1188" s="89"/>
    </row>
    <row r="1189" spans="1:1" ht="13" x14ac:dyDescent="0.3">
      <c r="A1189" s="89"/>
    </row>
    <row r="1190" spans="1:1" ht="13" x14ac:dyDescent="0.3">
      <c r="A1190" s="89"/>
    </row>
    <row r="1191" spans="1:1" ht="13" x14ac:dyDescent="0.3">
      <c r="A1191" s="89"/>
    </row>
    <row r="1192" spans="1:1" ht="13" x14ac:dyDescent="0.3">
      <c r="A1192" s="89"/>
    </row>
    <row r="1193" spans="1:1" ht="13" x14ac:dyDescent="0.3">
      <c r="A1193" s="89"/>
    </row>
    <row r="1194" spans="1:1" ht="13" x14ac:dyDescent="0.3">
      <c r="A1194" s="89"/>
    </row>
    <row r="1195" spans="1:1" ht="13" x14ac:dyDescent="0.3">
      <c r="A1195" s="89"/>
    </row>
    <row r="1196" spans="1:1" ht="13" x14ac:dyDescent="0.3">
      <c r="A1196" s="89"/>
    </row>
    <row r="1197" spans="1:1" ht="13" x14ac:dyDescent="0.3">
      <c r="A1197" s="89"/>
    </row>
    <row r="1198" spans="1:1" ht="13" x14ac:dyDescent="0.3">
      <c r="A1198" s="89"/>
    </row>
    <row r="1199" spans="1:1" ht="13" x14ac:dyDescent="0.3">
      <c r="A1199" s="89"/>
    </row>
    <row r="1200" spans="1:1" ht="13" x14ac:dyDescent="0.3">
      <c r="A1200" s="89"/>
    </row>
    <row r="1201" spans="1:1" ht="13" x14ac:dyDescent="0.3">
      <c r="A1201" s="89"/>
    </row>
    <row r="1202" spans="1:1" ht="13" x14ac:dyDescent="0.3">
      <c r="A1202" s="89"/>
    </row>
    <row r="1203" spans="1:1" ht="13" x14ac:dyDescent="0.3">
      <c r="A1203" s="89"/>
    </row>
    <row r="1204" spans="1:1" ht="13" x14ac:dyDescent="0.3">
      <c r="A1204" s="89"/>
    </row>
    <row r="1205" spans="1:1" ht="13" x14ac:dyDescent="0.3">
      <c r="A1205" s="89"/>
    </row>
    <row r="1206" spans="1:1" ht="13" x14ac:dyDescent="0.3">
      <c r="A1206" s="89"/>
    </row>
    <row r="1207" spans="1:1" ht="13" x14ac:dyDescent="0.3">
      <c r="A1207" s="89"/>
    </row>
    <row r="1208" spans="1:1" ht="13" x14ac:dyDescent="0.3">
      <c r="A1208" s="89"/>
    </row>
    <row r="1209" spans="1:1" ht="13" x14ac:dyDescent="0.3">
      <c r="A1209" s="89"/>
    </row>
    <row r="1210" spans="1:1" ht="13" x14ac:dyDescent="0.3">
      <c r="A1210" s="89"/>
    </row>
    <row r="1211" spans="1:1" ht="13" x14ac:dyDescent="0.3">
      <c r="A1211" s="89"/>
    </row>
    <row r="1212" spans="1:1" ht="13" x14ac:dyDescent="0.3">
      <c r="A1212" s="89"/>
    </row>
    <row r="1213" spans="1:1" ht="13" x14ac:dyDescent="0.3">
      <c r="A1213" s="89"/>
    </row>
    <row r="1214" spans="1:1" ht="13" x14ac:dyDescent="0.3">
      <c r="A1214" s="89"/>
    </row>
    <row r="1215" spans="1:1" ht="13" x14ac:dyDescent="0.3">
      <c r="A1215" s="89"/>
    </row>
    <row r="1216" spans="1:1" ht="13" x14ac:dyDescent="0.3">
      <c r="A1216" s="89"/>
    </row>
    <row r="1217" spans="1:1" ht="13" x14ac:dyDescent="0.3">
      <c r="A1217" s="89"/>
    </row>
    <row r="1218" spans="1:1" ht="13" x14ac:dyDescent="0.3">
      <c r="A1218" s="89"/>
    </row>
    <row r="1219" spans="1:1" ht="13" x14ac:dyDescent="0.3">
      <c r="A1219" s="89"/>
    </row>
    <row r="1220" spans="1:1" ht="13" x14ac:dyDescent="0.3">
      <c r="A1220" s="89"/>
    </row>
    <row r="1221" spans="1:1" ht="13" x14ac:dyDescent="0.3">
      <c r="A1221" s="89"/>
    </row>
    <row r="1222" spans="1:1" ht="13" x14ac:dyDescent="0.3">
      <c r="A1222" s="89"/>
    </row>
    <row r="1223" spans="1:1" ht="13" x14ac:dyDescent="0.3">
      <c r="A1223" s="89"/>
    </row>
    <row r="1224" spans="1:1" ht="13" x14ac:dyDescent="0.3">
      <c r="A1224" s="89"/>
    </row>
    <row r="1225" spans="1:1" ht="13" x14ac:dyDescent="0.3">
      <c r="A1225" s="89"/>
    </row>
    <row r="1226" spans="1:1" ht="13" x14ac:dyDescent="0.3">
      <c r="A1226" s="89"/>
    </row>
    <row r="1227" spans="1:1" ht="13" x14ac:dyDescent="0.3">
      <c r="A1227" s="89"/>
    </row>
    <row r="1228" spans="1:1" ht="13" x14ac:dyDescent="0.3">
      <c r="A1228" s="89"/>
    </row>
    <row r="1229" spans="1:1" ht="13" x14ac:dyDescent="0.3">
      <c r="A1229" s="89"/>
    </row>
    <row r="1230" spans="1:1" ht="13" x14ac:dyDescent="0.3">
      <c r="A1230" s="89"/>
    </row>
    <row r="1231" spans="1:1" ht="13" x14ac:dyDescent="0.3">
      <c r="A1231" s="89"/>
    </row>
    <row r="1232" spans="1:1" ht="13" x14ac:dyDescent="0.3">
      <c r="A1232" s="89"/>
    </row>
    <row r="1233" spans="1:1" ht="13" x14ac:dyDescent="0.3">
      <c r="A1233" s="89"/>
    </row>
    <row r="1234" spans="1:1" ht="13" x14ac:dyDescent="0.3">
      <c r="A1234" s="89"/>
    </row>
    <row r="1235" spans="1:1" ht="13" x14ac:dyDescent="0.3">
      <c r="A1235" s="89"/>
    </row>
    <row r="1236" spans="1:1" ht="13" x14ac:dyDescent="0.3">
      <c r="A1236" s="89"/>
    </row>
    <row r="1237" spans="1:1" ht="13" x14ac:dyDescent="0.3">
      <c r="A1237" s="89"/>
    </row>
    <row r="1238" spans="1:1" ht="13" x14ac:dyDescent="0.3">
      <c r="A1238" s="89"/>
    </row>
    <row r="1239" spans="1:1" ht="13" x14ac:dyDescent="0.3">
      <c r="A1239" s="89"/>
    </row>
    <row r="1240" spans="1:1" ht="13" x14ac:dyDescent="0.3">
      <c r="A1240" s="89"/>
    </row>
    <row r="1241" spans="1:1" ht="13" x14ac:dyDescent="0.3">
      <c r="A1241" s="89"/>
    </row>
    <row r="1242" spans="1:1" ht="13" x14ac:dyDescent="0.3">
      <c r="A1242" s="89"/>
    </row>
    <row r="1243" spans="1:1" ht="13" x14ac:dyDescent="0.3">
      <c r="A1243" s="89"/>
    </row>
    <row r="1244" spans="1:1" ht="13" x14ac:dyDescent="0.3">
      <c r="A1244" s="89"/>
    </row>
    <row r="1245" spans="1:1" ht="13" x14ac:dyDescent="0.3">
      <c r="A1245" s="89"/>
    </row>
    <row r="1246" spans="1:1" ht="13" x14ac:dyDescent="0.3">
      <c r="A1246" s="89"/>
    </row>
    <row r="1247" spans="1:1" ht="13" x14ac:dyDescent="0.3">
      <c r="A1247" s="89"/>
    </row>
    <row r="1248" spans="1:1" ht="13" x14ac:dyDescent="0.3">
      <c r="A1248" s="89"/>
    </row>
    <row r="1249" spans="1:1" ht="13" x14ac:dyDescent="0.3">
      <c r="A1249" s="89"/>
    </row>
    <row r="1250" spans="1:1" ht="13" x14ac:dyDescent="0.3">
      <c r="A1250" s="89"/>
    </row>
    <row r="1251" spans="1:1" ht="13" x14ac:dyDescent="0.3">
      <c r="A1251" s="89"/>
    </row>
    <row r="1252" spans="1:1" ht="13" x14ac:dyDescent="0.3">
      <c r="A1252" s="89"/>
    </row>
    <row r="1253" spans="1:1" ht="13" x14ac:dyDescent="0.3">
      <c r="A1253" s="89"/>
    </row>
    <row r="1254" spans="1:1" ht="13" x14ac:dyDescent="0.3">
      <c r="A1254" s="89"/>
    </row>
    <row r="1255" spans="1:1" ht="13" x14ac:dyDescent="0.3">
      <c r="A1255" s="89"/>
    </row>
    <row r="1256" spans="1:1" ht="13" x14ac:dyDescent="0.3">
      <c r="A1256" s="89"/>
    </row>
    <row r="1257" spans="1:1" ht="13" x14ac:dyDescent="0.3">
      <c r="A1257" s="89"/>
    </row>
    <row r="1258" spans="1:1" ht="13" x14ac:dyDescent="0.3">
      <c r="A1258" s="89"/>
    </row>
  </sheetData>
  <autoFilter ref="A7:C692" xr:uid="{00000000-0009-0000-0000-00000A000000}"/>
  <mergeCells count="1">
    <mergeCell ref="E5:P5"/>
  </mergeCells>
  <phoneticPr fontId="7" type="noConversion"/>
  <hyperlinks>
    <hyperlink ref="A1" location="Obsah!A1" display="Obsah" xr:uid="{C59D2D6A-B137-42D2-89FC-D14958FB5924}"/>
  </hyperlinks>
  <pageMargins left="0.7" right="0.7" top="0.78740157499999996" bottom="0.78740157499999996"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2D84B-610E-49C0-ADAA-C83C358CE3F7}">
  <sheetPr>
    <tabColor rgb="FF92D050"/>
  </sheetPr>
  <dimension ref="A1:AS244"/>
  <sheetViews>
    <sheetView topLeftCell="A202" workbookViewId="0">
      <selection activeCell="K217" sqref="K217"/>
    </sheetView>
  </sheetViews>
  <sheetFormatPr defaultRowHeight="12.5" x14ac:dyDescent="0.25"/>
  <cols>
    <col min="3" max="3" width="29.7265625" customWidth="1"/>
    <col min="17" max="17" width="12.26953125" bestFit="1" customWidth="1"/>
  </cols>
  <sheetData>
    <row r="1" spans="1:45" s="2" customFormat="1" ht="14.5" x14ac:dyDescent="0.3">
      <c r="A1" s="52" t="s">
        <v>167</v>
      </c>
      <c r="B1" s="53" t="s">
        <v>10</v>
      </c>
      <c r="C1" s="53" t="s">
        <v>127</v>
      </c>
      <c r="D1" s="53" t="s">
        <v>12</v>
      </c>
      <c r="E1" s="53" t="s">
        <v>15</v>
      </c>
      <c r="F1" s="53" t="s">
        <v>17</v>
      </c>
      <c r="G1" s="53" t="s">
        <v>20</v>
      </c>
      <c r="H1" s="53" t="s">
        <v>21</v>
      </c>
      <c r="I1" s="53" t="s">
        <v>22</v>
      </c>
      <c r="J1" s="53" t="s">
        <v>23</v>
      </c>
      <c r="K1" s="53" t="s">
        <v>24</v>
      </c>
      <c r="L1" s="53" t="s">
        <v>26</v>
      </c>
      <c r="M1" s="53" t="s">
        <v>27</v>
      </c>
      <c r="N1" s="53" t="s">
        <v>123</v>
      </c>
      <c r="O1" s="53" t="s">
        <v>124</v>
      </c>
      <c r="P1" s="53" t="s">
        <v>481</v>
      </c>
      <c r="Q1" s="53" t="s">
        <v>482</v>
      </c>
      <c r="S1" s="2" t="s">
        <v>483</v>
      </c>
    </row>
    <row r="2" spans="1:45" s="2" customFormat="1" ht="13" x14ac:dyDescent="0.3">
      <c r="A2">
        <v>40918</v>
      </c>
      <c r="B2">
        <v>1</v>
      </c>
      <c r="C2" t="s">
        <v>246</v>
      </c>
      <c r="D2">
        <v>4</v>
      </c>
      <c r="E2">
        <v>3</v>
      </c>
      <c r="F2">
        <v>4</v>
      </c>
      <c r="G2">
        <v>4</v>
      </c>
      <c r="H2">
        <v>4</v>
      </c>
      <c r="I2">
        <v>1</v>
      </c>
      <c r="J2">
        <v>3</v>
      </c>
      <c r="K2">
        <v>2</v>
      </c>
      <c r="L2">
        <v>3</v>
      </c>
      <c r="M2">
        <v>3</v>
      </c>
      <c r="N2">
        <v>4</v>
      </c>
      <c r="O2">
        <v>2</v>
      </c>
      <c r="P2" s="54">
        <f>SUM(D2:O2)</f>
        <v>37</v>
      </c>
      <c r="Q2" s="45">
        <v>1</v>
      </c>
      <c r="R2" s="54"/>
      <c r="S2" s="171">
        <f>AVERAGE(P2:P90)</f>
        <v>37.08988764044944</v>
      </c>
      <c r="T2" s="54"/>
      <c r="U2" s="45"/>
      <c r="V2" s="54"/>
      <c r="W2" s="54"/>
      <c r="X2" s="45"/>
      <c r="Y2" s="54"/>
      <c r="Z2" s="54"/>
      <c r="AA2" s="54"/>
      <c r="AB2" s="54"/>
      <c r="AC2" s="54"/>
      <c r="AD2" s="54"/>
      <c r="AE2" s="54"/>
      <c r="AF2" s="54"/>
      <c r="AG2" s="54"/>
      <c r="AH2" s="54"/>
      <c r="AI2" s="54"/>
      <c r="AJ2" s="54"/>
      <c r="AK2" s="54"/>
      <c r="AL2" s="54"/>
      <c r="AM2" s="54"/>
      <c r="AN2" s="54"/>
      <c r="AO2" s="54"/>
      <c r="AP2" s="54"/>
      <c r="AQ2" s="54"/>
      <c r="AR2" s="54"/>
      <c r="AS2" s="54"/>
    </row>
    <row r="3" spans="1:45" s="2" customFormat="1" ht="13" x14ac:dyDescent="0.3">
      <c r="A3">
        <v>40964</v>
      </c>
      <c r="B3">
        <v>0</v>
      </c>
      <c r="C3" t="s">
        <v>246</v>
      </c>
      <c r="D3">
        <v>4</v>
      </c>
      <c r="E3">
        <v>4</v>
      </c>
      <c r="F3">
        <v>4</v>
      </c>
      <c r="G3">
        <v>3</v>
      </c>
      <c r="H3">
        <v>3</v>
      </c>
      <c r="I3">
        <v>2</v>
      </c>
      <c r="J3">
        <v>4</v>
      </c>
      <c r="K3">
        <v>4</v>
      </c>
      <c r="L3">
        <v>3</v>
      </c>
      <c r="M3">
        <v>4</v>
      </c>
      <c r="N3">
        <v>3</v>
      </c>
      <c r="O3">
        <v>3</v>
      </c>
      <c r="P3" s="54">
        <f t="shared" ref="P3:P66" si="0">SUM(D3:O3)</f>
        <v>41</v>
      </c>
      <c r="Q3" s="45">
        <v>1</v>
      </c>
      <c r="R3" s="54"/>
      <c r="S3" s="59" t="s">
        <v>485</v>
      </c>
      <c r="T3" s="54"/>
      <c r="U3" s="45"/>
      <c r="V3" s="54"/>
      <c r="W3" s="54"/>
      <c r="X3" s="45"/>
      <c r="Y3" s="54"/>
      <c r="Z3" s="54"/>
      <c r="AA3" s="54"/>
      <c r="AB3" s="54"/>
      <c r="AC3" s="54"/>
      <c r="AD3" s="54"/>
      <c r="AE3" s="54"/>
      <c r="AF3" s="54"/>
      <c r="AG3" s="54"/>
      <c r="AH3" s="54"/>
      <c r="AI3" s="54"/>
      <c r="AJ3" s="54"/>
      <c r="AK3" s="54"/>
      <c r="AL3" s="54"/>
      <c r="AM3" s="54"/>
      <c r="AN3" s="54"/>
      <c r="AO3" s="54"/>
      <c r="AP3" s="54"/>
      <c r="AQ3" s="54"/>
      <c r="AR3" s="54"/>
      <c r="AS3" s="54"/>
    </row>
    <row r="4" spans="1:45" s="2" customFormat="1" ht="13" x14ac:dyDescent="0.3">
      <c r="A4">
        <v>41037</v>
      </c>
      <c r="B4">
        <v>0</v>
      </c>
      <c r="C4" t="s">
        <v>246</v>
      </c>
      <c r="D4">
        <v>3</v>
      </c>
      <c r="E4">
        <v>3</v>
      </c>
      <c r="F4">
        <v>4</v>
      </c>
      <c r="G4">
        <v>2</v>
      </c>
      <c r="H4">
        <v>3</v>
      </c>
      <c r="I4">
        <v>3</v>
      </c>
      <c r="J4">
        <v>3</v>
      </c>
      <c r="K4">
        <v>3</v>
      </c>
      <c r="L4">
        <v>3</v>
      </c>
      <c r="M4">
        <v>3</v>
      </c>
      <c r="N4">
        <v>3</v>
      </c>
      <c r="O4">
        <v>3</v>
      </c>
      <c r="P4" s="54">
        <f t="shared" si="0"/>
        <v>36</v>
      </c>
      <c r="Q4" s="45">
        <v>1</v>
      </c>
      <c r="R4" s="54"/>
      <c r="S4" s="126">
        <f>_xlfn.STDEV.S(P2:P90)</f>
        <v>5.0195989731121138</v>
      </c>
      <c r="T4" s="54"/>
      <c r="U4" s="45"/>
      <c r="V4" s="54"/>
      <c r="W4" s="54"/>
      <c r="X4" s="45"/>
      <c r="Y4" s="54"/>
      <c r="Z4" s="54"/>
      <c r="AA4" s="54"/>
      <c r="AB4" s="54"/>
      <c r="AC4" s="54"/>
      <c r="AD4" s="54"/>
      <c r="AE4" s="54"/>
      <c r="AF4" s="54"/>
      <c r="AG4" s="54"/>
      <c r="AH4" s="54"/>
      <c r="AI4" s="54"/>
      <c r="AJ4" s="54"/>
      <c r="AK4" s="54"/>
      <c r="AL4" s="54"/>
      <c r="AM4" s="54"/>
      <c r="AN4" s="54"/>
      <c r="AO4" s="54"/>
      <c r="AP4" s="54"/>
      <c r="AQ4" s="54"/>
      <c r="AR4" s="54"/>
      <c r="AS4" s="54"/>
    </row>
    <row r="5" spans="1:45" s="2" customFormat="1" ht="13" x14ac:dyDescent="0.3">
      <c r="A5">
        <v>41073</v>
      </c>
      <c r="B5">
        <v>0</v>
      </c>
      <c r="C5" t="s">
        <v>246</v>
      </c>
      <c r="D5">
        <v>2</v>
      </c>
      <c r="E5">
        <v>2</v>
      </c>
      <c r="F5">
        <v>3</v>
      </c>
      <c r="G5">
        <v>3</v>
      </c>
      <c r="H5">
        <v>3</v>
      </c>
      <c r="I5">
        <v>2</v>
      </c>
      <c r="J5">
        <v>3</v>
      </c>
      <c r="K5">
        <v>2</v>
      </c>
      <c r="L5">
        <v>2</v>
      </c>
      <c r="M5">
        <v>3</v>
      </c>
      <c r="N5">
        <v>3</v>
      </c>
      <c r="O5">
        <v>2</v>
      </c>
      <c r="P5" s="54">
        <f t="shared" si="0"/>
        <v>30</v>
      </c>
      <c r="Q5" s="45">
        <v>1</v>
      </c>
      <c r="R5" s="54"/>
      <c r="S5" s="54"/>
      <c r="T5" s="54"/>
      <c r="U5" s="45"/>
      <c r="V5" s="54"/>
      <c r="W5" s="54"/>
      <c r="X5" s="45"/>
      <c r="Y5" s="54"/>
      <c r="Z5" s="54"/>
      <c r="AA5" s="54"/>
      <c r="AB5" s="54"/>
      <c r="AC5" s="54"/>
      <c r="AD5" s="54"/>
      <c r="AE5" s="54"/>
      <c r="AF5" s="54"/>
      <c r="AG5" s="54"/>
      <c r="AH5" s="54"/>
      <c r="AI5" s="54"/>
      <c r="AJ5" s="54"/>
      <c r="AK5" s="54"/>
      <c r="AL5" s="54"/>
      <c r="AM5" s="54"/>
      <c r="AN5" s="54"/>
      <c r="AO5" s="54"/>
      <c r="AP5" s="54"/>
      <c r="AQ5" s="54"/>
      <c r="AR5" s="54"/>
      <c r="AS5" s="54"/>
    </row>
    <row r="6" spans="1:45" s="2" customFormat="1" ht="13" x14ac:dyDescent="0.3">
      <c r="A6">
        <v>41227</v>
      </c>
      <c r="B6">
        <v>0</v>
      </c>
      <c r="C6" t="s">
        <v>246</v>
      </c>
      <c r="D6">
        <v>3</v>
      </c>
      <c r="E6">
        <v>4</v>
      </c>
      <c r="F6">
        <v>4</v>
      </c>
      <c r="G6">
        <v>2</v>
      </c>
      <c r="H6">
        <v>4</v>
      </c>
      <c r="I6">
        <v>3</v>
      </c>
      <c r="J6">
        <v>4</v>
      </c>
      <c r="K6">
        <v>4</v>
      </c>
      <c r="L6">
        <v>2</v>
      </c>
      <c r="M6">
        <v>3</v>
      </c>
      <c r="N6">
        <v>4</v>
      </c>
      <c r="O6">
        <v>4</v>
      </c>
      <c r="P6" s="54">
        <f t="shared" si="0"/>
        <v>41</v>
      </c>
      <c r="Q6" s="45">
        <v>1</v>
      </c>
      <c r="R6" s="54"/>
      <c r="S6" s="2" t="s">
        <v>484</v>
      </c>
      <c r="T6" s="54"/>
      <c r="U6" s="45"/>
      <c r="V6" s="54"/>
      <c r="W6" s="54"/>
      <c r="X6" s="45"/>
      <c r="Y6" s="54"/>
      <c r="Z6" s="54"/>
      <c r="AA6" s="54"/>
      <c r="AB6" s="54"/>
      <c r="AC6" s="54"/>
      <c r="AD6" s="54"/>
      <c r="AE6" s="54"/>
      <c r="AF6" s="54"/>
      <c r="AG6" s="54"/>
      <c r="AH6" s="54"/>
      <c r="AI6" s="54"/>
      <c r="AJ6" s="54"/>
      <c r="AK6" s="54"/>
      <c r="AL6" s="54"/>
      <c r="AM6" s="54"/>
      <c r="AN6" s="54"/>
      <c r="AO6" s="54"/>
      <c r="AP6" s="54"/>
      <c r="AQ6" s="54"/>
      <c r="AR6" s="54"/>
      <c r="AS6" s="54"/>
    </row>
    <row r="7" spans="1:45" s="2" customFormat="1" ht="13" x14ac:dyDescent="0.3">
      <c r="A7">
        <v>41238</v>
      </c>
      <c r="B7">
        <v>1</v>
      </c>
      <c r="C7" t="s">
        <v>246</v>
      </c>
      <c r="D7">
        <v>3</v>
      </c>
      <c r="E7">
        <v>3</v>
      </c>
      <c r="F7">
        <v>3</v>
      </c>
      <c r="G7">
        <v>3</v>
      </c>
      <c r="H7">
        <v>3</v>
      </c>
      <c r="I7">
        <v>2</v>
      </c>
      <c r="J7">
        <v>3</v>
      </c>
      <c r="K7">
        <v>2</v>
      </c>
      <c r="L7">
        <v>3</v>
      </c>
      <c r="M7">
        <v>3</v>
      </c>
      <c r="N7">
        <v>3</v>
      </c>
      <c r="O7">
        <v>3</v>
      </c>
      <c r="P7" s="54">
        <f t="shared" si="0"/>
        <v>34</v>
      </c>
      <c r="Q7" s="45">
        <v>1</v>
      </c>
      <c r="R7" s="54"/>
      <c r="S7" s="171">
        <f>AVERAGE(P91:P244)</f>
        <v>33.168831168831169</v>
      </c>
      <c r="T7" s="54"/>
      <c r="U7" s="45"/>
      <c r="V7" s="54"/>
      <c r="W7" s="54"/>
      <c r="X7" s="45"/>
      <c r="Y7" s="54"/>
      <c r="Z7" s="54"/>
      <c r="AA7" s="54"/>
      <c r="AB7" s="54"/>
      <c r="AC7" s="54"/>
      <c r="AD7" s="54"/>
      <c r="AE7" s="54"/>
      <c r="AF7" s="54"/>
      <c r="AG7" s="54"/>
      <c r="AH7" s="54"/>
      <c r="AI7" s="54"/>
      <c r="AJ7" s="54"/>
      <c r="AK7" s="54"/>
      <c r="AL7" s="54"/>
      <c r="AM7" s="54"/>
      <c r="AN7" s="54"/>
      <c r="AO7" s="54"/>
      <c r="AP7" s="54"/>
      <c r="AQ7" s="54"/>
      <c r="AR7" s="54"/>
      <c r="AS7" s="54"/>
    </row>
    <row r="8" spans="1:45" s="2" customFormat="1" ht="13" x14ac:dyDescent="0.3">
      <c r="A8">
        <v>41264</v>
      </c>
      <c r="B8">
        <v>0</v>
      </c>
      <c r="C8" t="s">
        <v>246</v>
      </c>
      <c r="D8">
        <v>2</v>
      </c>
      <c r="E8">
        <v>3</v>
      </c>
      <c r="F8">
        <v>2</v>
      </c>
      <c r="G8">
        <v>2</v>
      </c>
      <c r="H8">
        <v>2</v>
      </c>
      <c r="I8">
        <v>3</v>
      </c>
      <c r="J8">
        <v>2</v>
      </c>
      <c r="K8">
        <v>1</v>
      </c>
      <c r="L8">
        <v>2</v>
      </c>
      <c r="M8">
        <v>2</v>
      </c>
      <c r="N8">
        <v>2</v>
      </c>
      <c r="O8">
        <v>2</v>
      </c>
      <c r="P8" s="54">
        <f t="shared" si="0"/>
        <v>25</v>
      </c>
      <c r="Q8" s="45">
        <v>1</v>
      </c>
      <c r="R8" s="54"/>
      <c r="S8" s="84" t="s">
        <v>485</v>
      </c>
      <c r="T8" s="54"/>
      <c r="U8" s="45"/>
      <c r="V8" s="54"/>
      <c r="W8" s="54"/>
      <c r="X8" s="45"/>
      <c r="Y8" s="54"/>
      <c r="Z8" s="54"/>
      <c r="AA8" s="54"/>
      <c r="AB8" s="54"/>
      <c r="AC8" s="54"/>
      <c r="AD8" s="54"/>
      <c r="AE8" s="54"/>
      <c r="AF8" s="54"/>
      <c r="AG8" s="54"/>
      <c r="AH8" s="54"/>
      <c r="AI8" s="54"/>
      <c r="AJ8" s="54"/>
      <c r="AK8" s="54"/>
      <c r="AL8" s="54"/>
      <c r="AM8" s="54"/>
      <c r="AN8" s="54"/>
      <c r="AO8" s="54"/>
      <c r="AP8" s="54"/>
      <c r="AQ8" s="54"/>
      <c r="AR8" s="54"/>
      <c r="AS8" s="54"/>
    </row>
    <row r="9" spans="1:45" s="2" customFormat="1" ht="13" x14ac:dyDescent="0.3">
      <c r="A9">
        <v>41275</v>
      </c>
      <c r="B9">
        <v>0</v>
      </c>
      <c r="C9" t="s">
        <v>234</v>
      </c>
      <c r="D9">
        <v>4</v>
      </c>
      <c r="E9">
        <v>3</v>
      </c>
      <c r="F9">
        <v>4</v>
      </c>
      <c r="G9">
        <v>3</v>
      </c>
      <c r="H9">
        <v>4</v>
      </c>
      <c r="I9">
        <v>4</v>
      </c>
      <c r="J9">
        <v>4</v>
      </c>
      <c r="K9">
        <v>4</v>
      </c>
      <c r="L9">
        <v>3</v>
      </c>
      <c r="M9">
        <v>3</v>
      </c>
      <c r="N9">
        <v>3</v>
      </c>
      <c r="O9">
        <v>3</v>
      </c>
      <c r="P9" s="54">
        <f t="shared" si="0"/>
        <v>42</v>
      </c>
      <c r="Q9" s="45">
        <v>1</v>
      </c>
      <c r="R9" s="54"/>
      <c r="S9" s="171">
        <f>_xlfn.STDEV.S(P91:P244)</f>
        <v>6.6527356354632126</v>
      </c>
      <c r="T9" s="54"/>
      <c r="U9" s="45"/>
      <c r="V9" s="54"/>
      <c r="W9" s="54"/>
      <c r="X9" s="45"/>
      <c r="Y9" s="54"/>
      <c r="Z9" s="54"/>
      <c r="AA9" s="54"/>
      <c r="AB9" s="54"/>
      <c r="AC9" s="54"/>
      <c r="AD9" s="54"/>
      <c r="AE9" s="54"/>
      <c r="AF9" s="54"/>
      <c r="AG9" s="54"/>
      <c r="AH9" s="54"/>
      <c r="AI9" s="54"/>
      <c r="AJ9" s="54"/>
      <c r="AK9" s="54"/>
      <c r="AL9" s="54"/>
      <c r="AM9" s="54"/>
      <c r="AN9" s="54"/>
      <c r="AO9" s="54"/>
      <c r="AP9" s="54"/>
      <c r="AQ9" s="54"/>
      <c r="AR9" s="54"/>
      <c r="AS9" s="54"/>
    </row>
    <row r="10" spans="1:45" s="2" customFormat="1" ht="13" x14ac:dyDescent="0.3">
      <c r="A10">
        <v>41457</v>
      </c>
      <c r="B10">
        <v>0</v>
      </c>
      <c r="C10" t="s">
        <v>234</v>
      </c>
      <c r="D10">
        <v>3</v>
      </c>
      <c r="E10">
        <v>3</v>
      </c>
      <c r="F10">
        <v>3</v>
      </c>
      <c r="G10">
        <v>2</v>
      </c>
      <c r="H10">
        <v>3</v>
      </c>
      <c r="I10">
        <v>2</v>
      </c>
      <c r="J10">
        <v>2</v>
      </c>
      <c r="K10">
        <v>3</v>
      </c>
      <c r="L10">
        <v>3</v>
      </c>
      <c r="M10">
        <v>3</v>
      </c>
      <c r="N10">
        <v>2</v>
      </c>
      <c r="O10">
        <v>3</v>
      </c>
      <c r="P10" s="54">
        <f t="shared" si="0"/>
        <v>32</v>
      </c>
      <c r="Q10" s="45">
        <v>1</v>
      </c>
      <c r="R10" s="54"/>
      <c r="S10" s="54"/>
      <c r="T10" s="54"/>
      <c r="U10" s="45"/>
      <c r="V10" s="54"/>
      <c r="W10" s="54"/>
      <c r="X10" s="45"/>
      <c r="Y10" s="54"/>
      <c r="Z10" s="54"/>
      <c r="AA10" s="54"/>
      <c r="AB10" s="54"/>
      <c r="AC10" s="54"/>
      <c r="AD10" s="54"/>
      <c r="AE10" s="54"/>
      <c r="AF10" s="54"/>
      <c r="AG10" s="54"/>
      <c r="AH10" s="54"/>
      <c r="AI10" s="54"/>
      <c r="AJ10" s="54"/>
      <c r="AK10" s="54"/>
      <c r="AL10" s="54"/>
      <c r="AM10" s="54"/>
      <c r="AN10" s="54"/>
      <c r="AO10" s="54"/>
      <c r="AP10" s="54"/>
      <c r="AQ10" s="54"/>
      <c r="AR10" s="54"/>
      <c r="AS10" s="54"/>
    </row>
    <row r="11" spans="1:45" s="2" customFormat="1" ht="13" x14ac:dyDescent="0.3">
      <c r="A11">
        <v>41525</v>
      </c>
      <c r="B11">
        <v>0</v>
      </c>
      <c r="C11" t="s">
        <v>246</v>
      </c>
      <c r="D11">
        <v>2</v>
      </c>
      <c r="E11">
        <v>4</v>
      </c>
      <c r="F11">
        <v>4</v>
      </c>
      <c r="G11">
        <v>3</v>
      </c>
      <c r="H11">
        <v>3</v>
      </c>
      <c r="I11">
        <v>3</v>
      </c>
      <c r="J11">
        <v>3</v>
      </c>
      <c r="K11">
        <v>3</v>
      </c>
      <c r="L11">
        <v>3</v>
      </c>
      <c r="M11">
        <v>3</v>
      </c>
      <c r="N11">
        <v>4</v>
      </c>
      <c r="O11">
        <v>3</v>
      </c>
      <c r="P11" s="54">
        <f t="shared" si="0"/>
        <v>38</v>
      </c>
      <c r="Q11" s="45">
        <v>1</v>
      </c>
      <c r="R11" s="54"/>
      <c r="S11" s="54"/>
      <c r="T11" s="54"/>
      <c r="U11" s="45"/>
      <c r="V11" s="54"/>
      <c r="W11" s="54"/>
      <c r="X11" s="45"/>
      <c r="Y11" s="54"/>
      <c r="Z11" s="54"/>
      <c r="AA11" s="54"/>
      <c r="AB11" s="54"/>
      <c r="AC11" s="54"/>
      <c r="AD11" s="54"/>
      <c r="AE11" s="54"/>
      <c r="AF11" s="54"/>
      <c r="AG11" s="54"/>
      <c r="AH11" s="54"/>
      <c r="AI11" s="54"/>
      <c r="AJ11" s="54"/>
      <c r="AK11" s="54"/>
      <c r="AL11" s="54"/>
      <c r="AM11" s="54"/>
      <c r="AN11" s="54"/>
      <c r="AO11" s="54"/>
      <c r="AP11" s="54"/>
      <c r="AQ11" s="54"/>
      <c r="AR11" s="54"/>
      <c r="AS11" s="54"/>
    </row>
    <row r="12" spans="1:45" s="2" customFormat="1" ht="13" x14ac:dyDescent="0.3">
      <c r="A12">
        <v>42105</v>
      </c>
      <c r="B12">
        <v>0</v>
      </c>
      <c r="C12" t="s">
        <v>246</v>
      </c>
      <c r="D12">
        <v>4</v>
      </c>
      <c r="E12">
        <v>3</v>
      </c>
      <c r="F12">
        <v>2</v>
      </c>
      <c r="G12">
        <v>3</v>
      </c>
      <c r="H12">
        <v>3</v>
      </c>
      <c r="I12">
        <v>3</v>
      </c>
      <c r="J12">
        <v>3</v>
      </c>
      <c r="K12">
        <v>2</v>
      </c>
      <c r="L12">
        <v>3</v>
      </c>
      <c r="M12">
        <v>3</v>
      </c>
      <c r="N12">
        <v>2</v>
      </c>
      <c r="O12">
        <v>3</v>
      </c>
      <c r="P12" s="54">
        <f t="shared" si="0"/>
        <v>34</v>
      </c>
      <c r="Q12" s="45">
        <v>1</v>
      </c>
      <c r="R12" s="54"/>
      <c r="S12" s="54"/>
      <c r="T12" s="54"/>
      <c r="U12" s="45"/>
      <c r="V12" s="54"/>
      <c r="W12" s="54"/>
      <c r="X12" s="45"/>
      <c r="Y12" s="54"/>
      <c r="Z12" s="54"/>
      <c r="AA12" s="54"/>
      <c r="AB12" s="54"/>
      <c r="AC12" s="54"/>
      <c r="AD12" s="54"/>
      <c r="AE12" s="54"/>
      <c r="AF12" s="54"/>
      <c r="AG12" s="54"/>
      <c r="AH12" s="54"/>
      <c r="AI12" s="54"/>
      <c r="AJ12" s="54"/>
      <c r="AK12" s="54"/>
      <c r="AL12" s="54"/>
      <c r="AM12" s="54"/>
      <c r="AN12" s="54"/>
      <c r="AO12" s="54"/>
      <c r="AP12" s="54"/>
      <c r="AQ12" s="54"/>
      <c r="AR12" s="54"/>
      <c r="AS12" s="54"/>
    </row>
    <row r="13" spans="1:45" s="2" customFormat="1" ht="13" x14ac:dyDescent="0.3">
      <c r="A13">
        <v>42320</v>
      </c>
      <c r="B13">
        <v>0</v>
      </c>
      <c r="C13" t="s">
        <v>234</v>
      </c>
      <c r="D13">
        <v>1</v>
      </c>
      <c r="E13">
        <v>3</v>
      </c>
      <c r="F13">
        <v>4</v>
      </c>
      <c r="G13">
        <v>2</v>
      </c>
      <c r="H13">
        <v>3</v>
      </c>
      <c r="I13">
        <v>2</v>
      </c>
      <c r="J13">
        <v>3</v>
      </c>
      <c r="K13">
        <v>1</v>
      </c>
      <c r="L13">
        <v>2</v>
      </c>
      <c r="M13">
        <v>3</v>
      </c>
      <c r="N13">
        <v>3</v>
      </c>
      <c r="O13">
        <v>3</v>
      </c>
      <c r="P13" s="54">
        <f t="shared" si="0"/>
        <v>30</v>
      </c>
      <c r="Q13" s="45">
        <v>1</v>
      </c>
      <c r="R13" s="54"/>
      <c r="S13" s="54"/>
      <c r="T13" s="54"/>
      <c r="U13" s="45"/>
      <c r="V13" s="54"/>
      <c r="W13" s="54"/>
      <c r="X13" s="45"/>
      <c r="Y13" s="54"/>
      <c r="Z13" s="54"/>
      <c r="AA13" s="54"/>
      <c r="AB13" s="54"/>
      <c r="AC13" s="54"/>
      <c r="AD13" s="54"/>
      <c r="AE13" s="54"/>
      <c r="AF13" s="54"/>
      <c r="AG13" s="54"/>
      <c r="AH13" s="54"/>
      <c r="AI13" s="54"/>
      <c r="AJ13" s="54"/>
      <c r="AK13" s="54"/>
      <c r="AL13" s="54"/>
      <c r="AM13" s="54"/>
      <c r="AN13" s="54"/>
      <c r="AO13" s="54"/>
      <c r="AP13" s="54"/>
      <c r="AQ13" s="54"/>
      <c r="AR13" s="54"/>
      <c r="AS13" s="54"/>
    </row>
    <row r="14" spans="1:45" s="2" customFormat="1" ht="13" x14ac:dyDescent="0.3">
      <c r="A14">
        <v>42789</v>
      </c>
      <c r="B14">
        <v>0</v>
      </c>
      <c r="C14" t="s">
        <v>246</v>
      </c>
      <c r="D14">
        <v>1</v>
      </c>
      <c r="E14">
        <v>2</v>
      </c>
      <c r="F14">
        <v>4</v>
      </c>
      <c r="G14">
        <v>2</v>
      </c>
      <c r="H14">
        <v>3</v>
      </c>
      <c r="I14">
        <v>2</v>
      </c>
      <c r="J14">
        <v>3</v>
      </c>
      <c r="K14">
        <v>2</v>
      </c>
      <c r="L14">
        <v>2</v>
      </c>
      <c r="M14">
        <v>2</v>
      </c>
      <c r="N14">
        <v>3</v>
      </c>
      <c r="O14">
        <v>3</v>
      </c>
      <c r="P14" s="54">
        <f t="shared" si="0"/>
        <v>29</v>
      </c>
      <c r="Q14" s="45">
        <v>1</v>
      </c>
      <c r="R14" s="54"/>
      <c r="T14" s="54"/>
      <c r="U14" s="45"/>
      <c r="V14" s="54"/>
      <c r="W14" s="54"/>
      <c r="X14" s="45"/>
      <c r="Y14" s="54"/>
      <c r="Z14" s="54"/>
      <c r="AA14" s="54"/>
      <c r="AB14" s="54"/>
      <c r="AC14" s="54"/>
      <c r="AD14" s="54"/>
      <c r="AE14" s="54"/>
      <c r="AF14" s="54"/>
      <c r="AG14" s="54"/>
      <c r="AH14" s="54"/>
      <c r="AI14" s="54"/>
      <c r="AJ14" s="54"/>
      <c r="AK14" s="54"/>
      <c r="AL14" s="54"/>
      <c r="AM14" s="54"/>
      <c r="AN14" s="54"/>
      <c r="AO14" s="54"/>
      <c r="AP14" s="54"/>
      <c r="AQ14" s="54"/>
      <c r="AR14" s="54"/>
      <c r="AS14" s="54"/>
    </row>
    <row r="15" spans="1:45" s="2" customFormat="1" ht="13" x14ac:dyDescent="0.3">
      <c r="A15">
        <v>42802</v>
      </c>
      <c r="B15">
        <v>1</v>
      </c>
      <c r="C15" t="s">
        <v>246</v>
      </c>
      <c r="D15">
        <v>4</v>
      </c>
      <c r="E15">
        <v>2</v>
      </c>
      <c r="F15">
        <v>3</v>
      </c>
      <c r="G15">
        <v>2</v>
      </c>
      <c r="H15">
        <v>3</v>
      </c>
      <c r="I15">
        <v>3</v>
      </c>
      <c r="J15">
        <v>3</v>
      </c>
      <c r="K15">
        <v>3</v>
      </c>
      <c r="L15">
        <v>3</v>
      </c>
      <c r="M15">
        <v>3</v>
      </c>
      <c r="N15">
        <v>3</v>
      </c>
      <c r="O15">
        <v>3</v>
      </c>
      <c r="P15" s="54">
        <f t="shared" si="0"/>
        <v>35</v>
      </c>
      <c r="Q15" s="45">
        <v>1</v>
      </c>
      <c r="R15" s="54"/>
      <c r="T15" s="54"/>
      <c r="U15" s="45"/>
      <c r="V15" s="54"/>
      <c r="W15" s="54"/>
      <c r="X15" s="45"/>
      <c r="Y15" s="54"/>
      <c r="Z15" s="54"/>
      <c r="AA15" s="54"/>
      <c r="AB15" s="54"/>
      <c r="AC15" s="54"/>
      <c r="AD15" s="54"/>
      <c r="AE15" s="54"/>
      <c r="AF15" s="54"/>
      <c r="AG15" s="54"/>
      <c r="AH15" s="54"/>
      <c r="AI15" s="54"/>
      <c r="AJ15" s="54"/>
      <c r="AK15" s="54"/>
      <c r="AL15" s="54"/>
      <c r="AM15" s="54"/>
      <c r="AN15" s="54"/>
      <c r="AO15" s="54"/>
      <c r="AP15" s="54"/>
      <c r="AQ15" s="54"/>
      <c r="AR15" s="54"/>
      <c r="AS15" s="54"/>
    </row>
    <row r="16" spans="1:45" s="2" customFormat="1" ht="13" x14ac:dyDescent="0.3">
      <c r="A16">
        <v>42819</v>
      </c>
      <c r="B16">
        <v>0</v>
      </c>
      <c r="C16" t="s">
        <v>246</v>
      </c>
      <c r="D16">
        <v>3</v>
      </c>
      <c r="E16">
        <v>2</v>
      </c>
      <c r="F16">
        <v>3</v>
      </c>
      <c r="G16">
        <v>2</v>
      </c>
      <c r="H16">
        <v>3</v>
      </c>
      <c r="I16">
        <v>2</v>
      </c>
      <c r="J16">
        <v>2</v>
      </c>
      <c r="K16">
        <v>2</v>
      </c>
      <c r="L16">
        <v>3</v>
      </c>
      <c r="M16">
        <v>3</v>
      </c>
      <c r="N16">
        <v>2</v>
      </c>
      <c r="O16">
        <v>2</v>
      </c>
      <c r="P16" s="54">
        <f t="shared" si="0"/>
        <v>29</v>
      </c>
      <c r="Q16" s="45">
        <v>1</v>
      </c>
      <c r="R16" s="54"/>
      <c r="S16" s="54"/>
      <c r="T16" s="54"/>
      <c r="U16" s="45"/>
      <c r="V16" s="54"/>
      <c r="W16" s="54"/>
      <c r="X16" s="45"/>
      <c r="Y16" s="54"/>
      <c r="Z16" s="54"/>
      <c r="AA16" s="54"/>
      <c r="AB16" s="54"/>
      <c r="AC16" s="54"/>
      <c r="AD16" s="54"/>
      <c r="AE16" s="54"/>
      <c r="AF16" s="54"/>
      <c r="AG16" s="54"/>
      <c r="AH16" s="54"/>
      <c r="AI16" s="54"/>
      <c r="AJ16" s="54"/>
      <c r="AK16" s="54"/>
      <c r="AL16" s="54"/>
      <c r="AM16" s="54"/>
      <c r="AN16" s="54"/>
      <c r="AO16" s="54"/>
      <c r="AP16" s="54"/>
      <c r="AQ16" s="54"/>
      <c r="AR16" s="54"/>
      <c r="AS16" s="54"/>
    </row>
    <row r="17" spans="1:45" s="2" customFormat="1" ht="13" x14ac:dyDescent="0.3">
      <c r="A17">
        <v>42831</v>
      </c>
      <c r="B17">
        <v>1</v>
      </c>
      <c r="C17" t="s">
        <v>246</v>
      </c>
      <c r="D17">
        <v>4</v>
      </c>
      <c r="E17">
        <v>3</v>
      </c>
      <c r="F17">
        <v>4</v>
      </c>
      <c r="G17">
        <v>3</v>
      </c>
      <c r="H17">
        <v>3</v>
      </c>
      <c r="I17">
        <v>4</v>
      </c>
      <c r="J17">
        <v>3</v>
      </c>
      <c r="K17">
        <v>1</v>
      </c>
      <c r="L17">
        <v>4</v>
      </c>
      <c r="M17">
        <v>3</v>
      </c>
      <c r="N17">
        <v>3</v>
      </c>
      <c r="O17">
        <v>3</v>
      </c>
      <c r="P17" s="54">
        <f t="shared" si="0"/>
        <v>38</v>
      </c>
      <c r="Q17" s="45">
        <v>1</v>
      </c>
      <c r="R17" s="54"/>
      <c r="S17" s="54"/>
      <c r="T17" s="54"/>
      <c r="U17" s="45"/>
      <c r="V17" s="54"/>
      <c r="W17" s="54"/>
      <c r="X17" s="45"/>
      <c r="Y17" s="54"/>
      <c r="Z17" s="54"/>
      <c r="AA17" s="54"/>
      <c r="AB17" s="54"/>
      <c r="AC17" s="54"/>
      <c r="AD17" s="54"/>
      <c r="AE17" s="54"/>
      <c r="AF17" s="54"/>
      <c r="AG17" s="54"/>
      <c r="AH17" s="54"/>
      <c r="AI17" s="54"/>
      <c r="AJ17" s="54"/>
      <c r="AK17" s="54"/>
      <c r="AL17" s="54"/>
      <c r="AM17" s="54"/>
      <c r="AN17" s="54"/>
      <c r="AO17" s="54"/>
      <c r="AP17" s="54"/>
      <c r="AQ17" s="54"/>
      <c r="AR17" s="54"/>
      <c r="AS17" s="54"/>
    </row>
    <row r="18" spans="1:45" s="2" customFormat="1" ht="13" x14ac:dyDescent="0.3">
      <c r="A18">
        <v>42932</v>
      </c>
      <c r="B18">
        <v>1</v>
      </c>
      <c r="C18" t="s">
        <v>246</v>
      </c>
      <c r="D18">
        <v>4</v>
      </c>
      <c r="E18">
        <v>4</v>
      </c>
      <c r="F18">
        <v>4</v>
      </c>
      <c r="G18">
        <v>3</v>
      </c>
      <c r="H18">
        <v>3</v>
      </c>
      <c r="I18">
        <v>2</v>
      </c>
      <c r="J18">
        <v>4</v>
      </c>
      <c r="K18">
        <v>4</v>
      </c>
      <c r="L18">
        <v>4</v>
      </c>
      <c r="M18">
        <v>4</v>
      </c>
      <c r="N18">
        <v>2</v>
      </c>
      <c r="O18">
        <v>2</v>
      </c>
      <c r="P18" s="54">
        <f t="shared" si="0"/>
        <v>40</v>
      </c>
      <c r="Q18" s="45">
        <v>1</v>
      </c>
      <c r="R18" s="54"/>
      <c r="S18" s="54"/>
      <c r="T18" s="54"/>
      <c r="U18" s="45"/>
      <c r="V18" s="54"/>
      <c r="W18" s="54"/>
      <c r="X18" s="45"/>
      <c r="Y18" s="54"/>
      <c r="Z18" s="54"/>
      <c r="AA18" s="54"/>
      <c r="AB18" s="54"/>
      <c r="AC18" s="54"/>
      <c r="AD18" s="54"/>
      <c r="AE18" s="54"/>
      <c r="AF18" s="54"/>
      <c r="AG18" s="54"/>
      <c r="AH18" s="54"/>
      <c r="AI18" s="54"/>
      <c r="AJ18" s="54"/>
      <c r="AK18" s="54"/>
      <c r="AL18" s="54"/>
      <c r="AM18" s="54"/>
      <c r="AN18" s="54"/>
      <c r="AO18" s="54"/>
      <c r="AP18" s="54"/>
      <c r="AQ18" s="54"/>
      <c r="AR18" s="54"/>
      <c r="AS18" s="54"/>
    </row>
    <row r="19" spans="1:45" s="2" customFormat="1" ht="13" x14ac:dyDescent="0.3">
      <c r="A19">
        <v>42956</v>
      </c>
      <c r="B19">
        <v>1</v>
      </c>
      <c r="C19" t="s">
        <v>234</v>
      </c>
      <c r="D19">
        <v>2</v>
      </c>
      <c r="E19">
        <v>4</v>
      </c>
      <c r="F19">
        <v>4</v>
      </c>
      <c r="G19">
        <v>3</v>
      </c>
      <c r="H19">
        <v>3</v>
      </c>
      <c r="I19">
        <v>2</v>
      </c>
      <c r="J19">
        <v>3</v>
      </c>
      <c r="K19">
        <v>2</v>
      </c>
      <c r="L19">
        <v>3</v>
      </c>
      <c r="M19">
        <v>3</v>
      </c>
      <c r="N19">
        <v>2</v>
      </c>
      <c r="O19">
        <v>3</v>
      </c>
      <c r="P19" s="54">
        <f t="shared" si="0"/>
        <v>34</v>
      </c>
      <c r="Q19" s="45">
        <v>1</v>
      </c>
      <c r="R19" s="54"/>
      <c r="S19" s="54"/>
      <c r="T19" s="54"/>
      <c r="U19" s="45"/>
      <c r="V19" s="54"/>
      <c r="W19" s="54"/>
      <c r="X19" s="45"/>
      <c r="Y19" s="54"/>
      <c r="Z19" s="54"/>
      <c r="AA19" s="54"/>
      <c r="AB19" s="54"/>
      <c r="AC19" s="54"/>
      <c r="AD19" s="54"/>
      <c r="AE19" s="54"/>
      <c r="AF19" s="54"/>
      <c r="AG19" s="54"/>
      <c r="AH19" s="54"/>
      <c r="AI19" s="54"/>
      <c r="AJ19" s="54"/>
      <c r="AK19" s="54"/>
      <c r="AL19" s="54"/>
      <c r="AM19" s="54"/>
      <c r="AN19" s="54"/>
      <c r="AO19" s="54"/>
      <c r="AP19" s="54"/>
      <c r="AQ19" s="54"/>
      <c r="AR19" s="54"/>
      <c r="AS19" s="54"/>
    </row>
    <row r="20" spans="1:45" s="2" customFormat="1" ht="13" x14ac:dyDescent="0.3">
      <c r="A20">
        <v>42979</v>
      </c>
      <c r="B20">
        <v>0</v>
      </c>
      <c r="C20" t="s">
        <v>246</v>
      </c>
      <c r="D20">
        <v>1</v>
      </c>
      <c r="E20">
        <v>3</v>
      </c>
      <c r="F20">
        <v>4</v>
      </c>
      <c r="G20">
        <v>4</v>
      </c>
      <c r="H20">
        <v>4</v>
      </c>
      <c r="I20">
        <v>4</v>
      </c>
      <c r="J20">
        <v>3</v>
      </c>
      <c r="K20">
        <v>3</v>
      </c>
      <c r="L20">
        <v>3</v>
      </c>
      <c r="M20">
        <v>3</v>
      </c>
      <c r="N20">
        <v>3</v>
      </c>
      <c r="O20">
        <v>3</v>
      </c>
      <c r="P20" s="54">
        <f t="shared" si="0"/>
        <v>38</v>
      </c>
      <c r="Q20" s="45">
        <v>1</v>
      </c>
      <c r="R20" s="54"/>
      <c r="S20" s="54"/>
      <c r="T20" s="54"/>
      <c r="U20" s="45"/>
      <c r="V20" s="54"/>
      <c r="W20" s="54"/>
      <c r="X20" s="45"/>
      <c r="Y20" s="54"/>
      <c r="Z20" s="54"/>
      <c r="AA20" s="54"/>
      <c r="AB20" s="54"/>
      <c r="AC20" s="54"/>
      <c r="AD20" s="54"/>
      <c r="AE20" s="54"/>
      <c r="AF20" s="54"/>
      <c r="AG20" s="54"/>
      <c r="AH20" s="54"/>
      <c r="AI20" s="54"/>
      <c r="AJ20" s="54"/>
      <c r="AK20" s="54"/>
      <c r="AL20" s="54"/>
      <c r="AM20" s="54"/>
      <c r="AN20" s="54"/>
      <c r="AO20" s="54"/>
      <c r="AP20" s="54"/>
      <c r="AQ20" s="54"/>
      <c r="AR20" s="54"/>
      <c r="AS20" s="54"/>
    </row>
    <row r="21" spans="1:45" s="2" customFormat="1" ht="13" x14ac:dyDescent="0.3">
      <c r="A21">
        <v>43014</v>
      </c>
      <c r="B21">
        <v>0</v>
      </c>
      <c r="C21" t="s">
        <v>234</v>
      </c>
      <c r="D21">
        <v>4</v>
      </c>
      <c r="E21">
        <v>4</v>
      </c>
      <c r="F21">
        <v>4</v>
      </c>
      <c r="G21">
        <v>2</v>
      </c>
      <c r="H21">
        <v>4</v>
      </c>
      <c r="I21">
        <v>3</v>
      </c>
      <c r="J21">
        <v>3</v>
      </c>
      <c r="K21">
        <v>4</v>
      </c>
      <c r="L21">
        <v>4</v>
      </c>
      <c r="M21">
        <v>3</v>
      </c>
      <c r="N21">
        <v>4</v>
      </c>
      <c r="O21">
        <v>4</v>
      </c>
      <c r="P21" s="54">
        <f t="shared" si="0"/>
        <v>43</v>
      </c>
      <c r="Q21" s="45">
        <v>1</v>
      </c>
      <c r="R21" s="54"/>
      <c r="S21" s="54"/>
      <c r="T21" s="54"/>
      <c r="U21" s="45"/>
      <c r="V21" s="54"/>
      <c r="W21" s="54"/>
      <c r="X21" s="45"/>
      <c r="Y21" s="54"/>
      <c r="Z21" s="54"/>
      <c r="AA21" s="54"/>
      <c r="AB21" s="54"/>
      <c r="AC21" s="54"/>
      <c r="AD21" s="54"/>
      <c r="AE21" s="54"/>
      <c r="AF21" s="54"/>
      <c r="AG21" s="54"/>
      <c r="AH21" s="54"/>
      <c r="AI21" s="54"/>
      <c r="AJ21" s="54"/>
      <c r="AK21" s="54"/>
      <c r="AL21" s="54"/>
      <c r="AM21" s="54"/>
      <c r="AN21" s="54"/>
      <c r="AO21" s="54"/>
      <c r="AP21" s="54"/>
      <c r="AQ21" s="54"/>
      <c r="AR21" s="54"/>
      <c r="AS21" s="54"/>
    </row>
    <row r="22" spans="1:45" s="2" customFormat="1" ht="13" x14ac:dyDescent="0.3">
      <c r="A22">
        <v>43031</v>
      </c>
      <c r="B22">
        <v>0</v>
      </c>
      <c r="C22" t="s">
        <v>246</v>
      </c>
      <c r="D22">
        <v>3</v>
      </c>
      <c r="E22">
        <v>2</v>
      </c>
      <c r="F22">
        <v>4</v>
      </c>
      <c r="G22">
        <v>3</v>
      </c>
      <c r="H22">
        <v>2</v>
      </c>
      <c r="I22">
        <v>3</v>
      </c>
      <c r="J22">
        <v>2</v>
      </c>
      <c r="K22">
        <v>4</v>
      </c>
      <c r="L22">
        <v>3</v>
      </c>
      <c r="M22">
        <v>3</v>
      </c>
      <c r="N22">
        <v>3</v>
      </c>
      <c r="O22">
        <v>3</v>
      </c>
      <c r="P22" s="54">
        <f t="shared" si="0"/>
        <v>35</v>
      </c>
      <c r="Q22" s="45">
        <v>1</v>
      </c>
      <c r="R22" s="54"/>
      <c r="S22" s="54"/>
      <c r="T22" s="54"/>
      <c r="U22" s="45"/>
      <c r="V22" s="54"/>
      <c r="W22" s="54"/>
      <c r="X22" s="45"/>
      <c r="Y22" s="54"/>
      <c r="Z22" s="54"/>
      <c r="AA22" s="54"/>
      <c r="AB22" s="54"/>
      <c r="AC22" s="54"/>
      <c r="AD22" s="54"/>
      <c r="AE22" s="54"/>
      <c r="AF22" s="54"/>
      <c r="AG22" s="54"/>
      <c r="AH22" s="54"/>
      <c r="AI22" s="54"/>
      <c r="AJ22" s="54"/>
      <c r="AK22" s="54"/>
      <c r="AL22" s="54"/>
      <c r="AM22" s="54"/>
      <c r="AN22" s="54"/>
      <c r="AO22" s="54"/>
      <c r="AP22" s="54"/>
      <c r="AQ22" s="54"/>
      <c r="AR22" s="54"/>
      <c r="AS22" s="54"/>
    </row>
    <row r="23" spans="1:45" s="2" customFormat="1" ht="13" x14ac:dyDescent="0.3">
      <c r="A23">
        <v>43053</v>
      </c>
      <c r="B23">
        <v>1</v>
      </c>
      <c r="C23" t="s">
        <v>246</v>
      </c>
      <c r="D23">
        <v>2</v>
      </c>
      <c r="E23">
        <v>2</v>
      </c>
      <c r="F23">
        <v>3</v>
      </c>
      <c r="G23">
        <v>2</v>
      </c>
      <c r="H23">
        <v>2</v>
      </c>
      <c r="I23">
        <v>2</v>
      </c>
      <c r="J23">
        <v>3</v>
      </c>
      <c r="K23">
        <v>4</v>
      </c>
      <c r="L23">
        <v>3</v>
      </c>
      <c r="M23">
        <v>3</v>
      </c>
      <c r="N23">
        <v>4</v>
      </c>
      <c r="O23">
        <v>3</v>
      </c>
      <c r="P23" s="54">
        <f t="shared" si="0"/>
        <v>33</v>
      </c>
      <c r="Q23" s="45">
        <v>1</v>
      </c>
      <c r="R23" s="54"/>
      <c r="S23" s="54"/>
      <c r="T23" s="54"/>
      <c r="U23" s="45"/>
      <c r="V23" s="54"/>
      <c r="W23" s="54"/>
      <c r="X23" s="45"/>
      <c r="Y23" s="54"/>
      <c r="Z23" s="54"/>
      <c r="AA23" s="54"/>
      <c r="AB23" s="54"/>
      <c r="AC23" s="54"/>
      <c r="AD23" s="54"/>
      <c r="AE23" s="54"/>
      <c r="AF23" s="54"/>
      <c r="AG23" s="54"/>
      <c r="AH23" s="54"/>
      <c r="AI23" s="54"/>
      <c r="AJ23" s="54"/>
      <c r="AK23" s="54"/>
      <c r="AL23" s="54"/>
      <c r="AM23" s="54"/>
      <c r="AN23" s="54"/>
      <c r="AO23" s="54"/>
      <c r="AP23" s="54"/>
      <c r="AQ23" s="54"/>
      <c r="AR23" s="54"/>
      <c r="AS23" s="54"/>
    </row>
    <row r="24" spans="1:45" s="2" customFormat="1" ht="13" x14ac:dyDescent="0.3">
      <c r="A24">
        <v>43054</v>
      </c>
      <c r="B24">
        <v>1</v>
      </c>
      <c r="C24" t="s">
        <v>246</v>
      </c>
      <c r="D24">
        <v>3</v>
      </c>
      <c r="E24">
        <v>3</v>
      </c>
      <c r="F24">
        <v>4</v>
      </c>
      <c r="G24">
        <v>3</v>
      </c>
      <c r="H24">
        <v>3</v>
      </c>
      <c r="I24">
        <v>2</v>
      </c>
      <c r="J24">
        <v>3</v>
      </c>
      <c r="K24">
        <v>3</v>
      </c>
      <c r="L24">
        <v>4</v>
      </c>
      <c r="M24">
        <v>3</v>
      </c>
      <c r="N24">
        <v>3</v>
      </c>
      <c r="O24">
        <v>3</v>
      </c>
      <c r="P24" s="54">
        <f t="shared" si="0"/>
        <v>37</v>
      </c>
      <c r="Q24" s="45">
        <v>1</v>
      </c>
      <c r="R24" s="54"/>
      <c r="S24" s="54"/>
      <c r="T24" s="54"/>
      <c r="U24" s="45"/>
      <c r="V24" s="54"/>
      <c r="W24" s="54"/>
      <c r="X24" s="45"/>
      <c r="Y24" s="54"/>
      <c r="Z24" s="54"/>
      <c r="AA24" s="54"/>
      <c r="AB24" s="54"/>
      <c r="AC24" s="54"/>
      <c r="AD24" s="54"/>
      <c r="AE24" s="54"/>
      <c r="AF24" s="54"/>
      <c r="AG24" s="54"/>
      <c r="AH24" s="54"/>
      <c r="AI24" s="54"/>
      <c r="AJ24" s="54"/>
      <c r="AK24" s="54"/>
      <c r="AL24" s="54"/>
      <c r="AM24" s="54"/>
      <c r="AN24" s="54"/>
      <c r="AO24" s="54"/>
      <c r="AP24" s="54"/>
      <c r="AQ24" s="54"/>
      <c r="AR24" s="54"/>
      <c r="AS24" s="54"/>
    </row>
    <row r="25" spans="1:45" s="2" customFormat="1" ht="13" x14ac:dyDescent="0.3">
      <c r="A25">
        <v>43089</v>
      </c>
      <c r="B25">
        <v>0</v>
      </c>
      <c r="C25" t="s">
        <v>234</v>
      </c>
      <c r="D25">
        <v>4</v>
      </c>
      <c r="E25">
        <v>3</v>
      </c>
      <c r="F25">
        <v>4</v>
      </c>
      <c r="G25">
        <v>3</v>
      </c>
      <c r="H25">
        <v>4</v>
      </c>
      <c r="I25">
        <v>4</v>
      </c>
      <c r="J25">
        <v>4</v>
      </c>
      <c r="K25">
        <v>4</v>
      </c>
      <c r="L25">
        <v>4</v>
      </c>
      <c r="M25">
        <v>4</v>
      </c>
      <c r="N25">
        <v>4</v>
      </c>
      <c r="O25">
        <v>3</v>
      </c>
      <c r="P25" s="54">
        <f t="shared" si="0"/>
        <v>45</v>
      </c>
      <c r="Q25" s="45">
        <v>1</v>
      </c>
      <c r="R25" s="54"/>
      <c r="S25" s="54"/>
      <c r="T25" s="54"/>
      <c r="U25" s="45"/>
      <c r="V25" s="54"/>
      <c r="W25" s="54"/>
      <c r="X25" s="45"/>
      <c r="Y25" s="54"/>
      <c r="Z25" s="54"/>
      <c r="AA25" s="54"/>
      <c r="AB25" s="54"/>
      <c r="AC25" s="54"/>
      <c r="AD25" s="54"/>
      <c r="AE25" s="54"/>
      <c r="AF25" s="54"/>
      <c r="AG25" s="54"/>
      <c r="AH25" s="54"/>
      <c r="AI25" s="54"/>
      <c r="AJ25" s="54"/>
      <c r="AK25" s="54"/>
      <c r="AL25" s="54"/>
      <c r="AM25" s="54"/>
      <c r="AN25" s="54"/>
      <c r="AO25" s="54"/>
      <c r="AP25" s="54"/>
      <c r="AQ25" s="54"/>
      <c r="AR25" s="54"/>
      <c r="AS25" s="54"/>
    </row>
    <row r="26" spans="1:45" s="2" customFormat="1" ht="13" x14ac:dyDescent="0.3">
      <c r="A26">
        <v>43094</v>
      </c>
      <c r="B26">
        <v>0</v>
      </c>
      <c r="C26" t="s">
        <v>246</v>
      </c>
      <c r="D26">
        <v>3</v>
      </c>
      <c r="E26">
        <v>4</v>
      </c>
      <c r="F26">
        <v>4</v>
      </c>
      <c r="G26">
        <v>4</v>
      </c>
      <c r="H26">
        <v>4</v>
      </c>
      <c r="I26">
        <v>4</v>
      </c>
      <c r="J26">
        <v>4</v>
      </c>
      <c r="K26">
        <v>3</v>
      </c>
      <c r="L26">
        <v>3</v>
      </c>
      <c r="M26">
        <v>3</v>
      </c>
      <c r="N26">
        <v>3</v>
      </c>
      <c r="O26">
        <v>3</v>
      </c>
      <c r="P26" s="54">
        <f t="shared" si="0"/>
        <v>42</v>
      </c>
      <c r="Q26" s="45">
        <v>1</v>
      </c>
      <c r="R26" s="54"/>
      <c r="S26" s="54"/>
      <c r="T26" s="54"/>
      <c r="U26" s="45"/>
      <c r="V26" s="54"/>
      <c r="W26" s="54"/>
      <c r="X26" s="45"/>
      <c r="Y26" s="54"/>
      <c r="Z26" s="54"/>
      <c r="AA26" s="54"/>
      <c r="AB26" s="54"/>
      <c r="AC26" s="54"/>
      <c r="AD26" s="54"/>
      <c r="AE26" s="54"/>
      <c r="AF26" s="54"/>
      <c r="AG26" s="54"/>
      <c r="AH26" s="54"/>
      <c r="AI26" s="54"/>
      <c r="AJ26" s="54"/>
      <c r="AK26" s="54"/>
      <c r="AL26" s="54"/>
      <c r="AM26" s="54"/>
      <c r="AN26" s="54"/>
      <c r="AO26" s="54"/>
      <c r="AP26" s="54"/>
      <c r="AQ26" s="54"/>
      <c r="AR26" s="54"/>
      <c r="AS26" s="54"/>
    </row>
    <row r="27" spans="1:45" s="2" customFormat="1" ht="13" x14ac:dyDescent="0.3">
      <c r="A27">
        <v>43100</v>
      </c>
      <c r="B27">
        <v>0</v>
      </c>
      <c r="C27" t="s">
        <v>234</v>
      </c>
      <c r="D27">
        <v>1</v>
      </c>
      <c r="E27">
        <v>2</v>
      </c>
      <c r="F27">
        <v>4</v>
      </c>
      <c r="G27">
        <v>3</v>
      </c>
      <c r="H27">
        <v>3</v>
      </c>
      <c r="I27">
        <v>4</v>
      </c>
      <c r="J27">
        <v>2</v>
      </c>
      <c r="K27">
        <v>1</v>
      </c>
      <c r="L27">
        <v>2</v>
      </c>
      <c r="M27">
        <v>3</v>
      </c>
      <c r="N27">
        <v>4</v>
      </c>
      <c r="O27">
        <v>2</v>
      </c>
      <c r="P27" s="54">
        <f t="shared" si="0"/>
        <v>31</v>
      </c>
      <c r="Q27" s="45">
        <v>1</v>
      </c>
      <c r="R27" s="54"/>
      <c r="S27" s="54"/>
      <c r="T27" s="54"/>
      <c r="U27" s="45"/>
      <c r="V27" s="54"/>
      <c r="W27" s="54"/>
      <c r="X27" s="45"/>
      <c r="Y27" s="54"/>
      <c r="Z27" s="54"/>
      <c r="AA27" s="54"/>
      <c r="AB27" s="54"/>
      <c r="AC27" s="54"/>
      <c r="AD27" s="54"/>
      <c r="AE27" s="54"/>
      <c r="AF27" s="54"/>
      <c r="AG27" s="54"/>
      <c r="AH27" s="54"/>
      <c r="AI27" s="54"/>
      <c r="AJ27" s="54"/>
      <c r="AK27" s="54"/>
      <c r="AL27" s="54"/>
      <c r="AM27" s="54"/>
      <c r="AN27" s="54"/>
      <c r="AO27" s="54"/>
      <c r="AP27" s="54"/>
      <c r="AQ27" s="54"/>
      <c r="AR27" s="54"/>
      <c r="AS27" s="54"/>
    </row>
    <row r="28" spans="1:45" s="2" customFormat="1" ht="13" x14ac:dyDescent="0.3">
      <c r="A28">
        <v>43220</v>
      </c>
      <c r="B28">
        <v>0</v>
      </c>
      <c r="C28" t="s">
        <v>246</v>
      </c>
      <c r="D28">
        <v>3</v>
      </c>
      <c r="E28">
        <v>4</v>
      </c>
      <c r="F28">
        <v>4</v>
      </c>
      <c r="G28">
        <v>4</v>
      </c>
      <c r="H28">
        <v>4</v>
      </c>
      <c r="I28">
        <v>3</v>
      </c>
      <c r="J28">
        <v>2</v>
      </c>
      <c r="K28">
        <v>3</v>
      </c>
      <c r="L28">
        <v>4</v>
      </c>
      <c r="M28">
        <v>4</v>
      </c>
      <c r="N28">
        <v>4</v>
      </c>
      <c r="O28">
        <v>3</v>
      </c>
      <c r="P28" s="54">
        <f t="shared" si="0"/>
        <v>42</v>
      </c>
      <c r="Q28" s="45">
        <v>1</v>
      </c>
      <c r="R28" s="54"/>
      <c r="S28" s="54"/>
      <c r="T28" s="54"/>
      <c r="U28" s="45"/>
      <c r="V28" s="54"/>
      <c r="W28" s="54"/>
      <c r="X28" s="45"/>
      <c r="Y28" s="54"/>
      <c r="Z28" s="54"/>
      <c r="AA28" s="54"/>
      <c r="AB28" s="54"/>
      <c r="AC28" s="54"/>
      <c r="AD28" s="54"/>
      <c r="AE28" s="54"/>
      <c r="AF28" s="54"/>
      <c r="AG28" s="54"/>
      <c r="AH28" s="54"/>
      <c r="AI28" s="54"/>
      <c r="AJ28" s="54"/>
      <c r="AK28" s="54"/>
      <c r="AL28" s="54"/>
      <c r="AM28" s="54"/>
      <c r="AN28" s="54"/>
      <c r="AO28" s="54"/>
      <c r="AP28" s="54"/>
      <c r="AQ28" s="54"/>
      <c r="AR28" s="54"/>
      <c r="AS28" s="54"/>
    </row>
    <row r="29" spans="1:45" s="2" customFormat="1" ht="13" x14ac:dyDescent="0.3">
      <c r="A29">
        <v>43281</v>
      </c>
      <c r="B29">
        <v>0</v>
      </c>
      <c r="C29" t="s">
        <v>246</v>
      </c>
      <c r="D29">
        <v>2</v>
      </c>
      <c r="E29">
        <v>4</v>
      </c>
      <c r="F29">
        <v>4</v>
      </c>
      <c r="G29">
        <v>3</v>
      </c>
      <c r="H29">
        <v>4</v>
      </c>
      <c r="I29">
        <v>4</v>
      </c>
      <c r="J29">
        <v>4</v>
      </c>
      <c r="K29">
        <v>4</v>
      </c>
      <c r="L29">
        <v>4</v>
      </c>
      <c r="M29">
        <v>4</v>
      </c>
      <c r="N29">
        <v>3</v>
      </c>
      <c r="O29">
        <v>4</v>
      </c>
      <c r="P29" s="54">
        <f t="shared" si="0"/>
        <v>44</v>
      </c>
      <c r="Q29" s="45">
        <v>1</v>
      </c>
      <c r="R29" s="54"/>
      <c r="S29" s="54"/>
      <c r="T29" s="54"/>
      <c r="U29" s="45"/>
      <c r="V29" s="54"/>
      <c r="W29" s="54"/>
      <c r="X29" s="45"/>
      <c r="Y29" s="54"/>
      <c r="Z29" s="54"/>
      <c r="AA29" s="54"/>
      <c r="AB29" s="54"/>
      <c r="AC29" s="54"/>
      <c r="AD29" s="54"/>
      <c r="AE29" s="54"/>
      <c r="AF29" s="54"/>
      <c r="AG29" s="54"/>
      <c r="AH29" s="54"/>
      <c r="AI29" s="54"/>
      <c r="AJ29" s="54"/>
      <c r="AK29" s="54"/>
      <c r="AL29" s="54"/>
      <c r="AM29" s="54"/>
      <c r="AN29" s="54"/>
      <c r="AO29" s="54"/>
      <c r="AP29" s="54"/>
      <c r="AQ29" s="54"/>
      <c r="AR29" s="54"/>
      <c r="AS29" s="54"/>
    </row>
    <row r="30" spans="1:45" s="2" customFormat="1" ht="13" x14ac:dyDescent="0.3">
      <c r="A30">
        <v>43288</v>
      </c>
      <c r="B30">
        <v>0</v>
      </c>
      <c r="C30" t="s">
        <v>234</v>
      </c>
      <c r="D30">
        <v>3</v>
      </c>
      <c r="E30">
        <v>3</v>
      </c>
      <c r="F30">
        <v>2</v>
      </c>
      <c r="G30">
        <v>3</v>
      </c>
      <c r="H30">
        <v>4</v>
      </c>
      <c r="I30">
        <v>3</v>
      </c>
      <c r="J30">
        <v>4</v>
      </c>
      <c r="K30">
        <v>3</v>
      </c>
      <c r="L30">
        <v>4</v>
      </c>
      <c r="M30">
        <v>4</v>
      </c>
      <c r="N30">
        <v>4</v>
      </c>
      <c r="O30">
        <v>1</v>
      </c>
      <c r="P30" s="54">
        <f t="shared" si="0"/>
        <v>38</v>
      </c>
      <c r="Q30" s="45">
        <v>1</v>
      </c>
      <c r="R30" s="54"/>
      <c r="S30" s="54"/>
      <c r="T30" s="54"/>
      <c r="U30" s="45"/>
      <c r="V30" s="54"/>
      <c r="W30" s="54"/>
      <c r="X30" s="45"/>
      <c r="Y30" s="54"/>
      <c r="Z30" s="54"/>
      <c r="AA30" s="54"/>
      <c r="AB30" s="54"/>
      <c r="AC30" s="54"/>
      <c r="AD30" s="54"/>
      <c r="AE30" s="54"/>
      <c r="AF30" s="54"/>
      <c r="AG30" s="54"/>
      <c r="AH30" s="54"/>
      <c r="AI30" s="54"/>
      <c r="AJ30" s="54"/>
      <c r="AK30" s="54"/>
      <c r="AL30" s="54"/>
      <c r="AM30" s="54"/>
      <c r="AN30" s="54"/>
      <c r="AO30" s="54"/>
      <c r="AP30" s="54"/>
      <c r="AQ30" s="54"/>
      <c r="AR30" s="54"/>
      <c r="AS30" s="54"/>
    </row>
    <row r="31" spans="1:45" s="2" customFormat="1" ht="13" x14ac:dyDescent="0.3">
      <c r="A31">
        <v>43345</v>
      </c>
      <c r="B31">
        <v>0</v>
      </c>
      <c r="C31" t="s">
        <v>234</v>
      </c>
      <c r="D31">
        <v>3</v>
      </c>
      <c r="E31">
        <v>3</v>
      </c>
      <c r="F31">
        <v>4</v>
      </c>
      <c r="G31">
        <v>4</v>
      </c>
      <c r="H31">
        <v>3</v>
      </c>
      <c r="I31">
        <v>3</v>
      </c>
      <c r="J31">
        <v>4</v>
      </c>
      <c r="K31">
        <v>4</v>
      </c>
      <c r="L31">
        <v>3</v>
      </c>
      <c r="M31">
        <v>4</v>
      </c>
      <c r="N31">
        <v>4</v>
      </c>
      <c r="O31">
        <v>3</v>
      </c>
      <c r="P31" s="54">
        <f t="shared" si="0"/>
        <v>42</v>
      </c>
      <c r="Q31" s="45">
        <v>1</v>
      </c>
      <c r="R31" s="54"/>
      <c r="S31" s="54"/>
      <c r="T31" s="54"/>
      <c r="U31" s="45"/>
      <c r="V31" s="54"/>
      <c r="W31" s="54"/>
      <c r="X31" s="45"/>
      <c r="Y31" s="54"/>
      <c r="Z31" s="54"/>
      <c r="AA31" s="54"/>
      <c r="AB31" s="54"/>
      <c r="AC31" s="54"/>
      <c r="AD31" s="54"/>
      <c r="AE31" s="54"/>
      <c r="AF31" s="54"/>
      <c r="AG31" s="54"/>
      <c r="AH31" s="54"/>
      <c r="AI31" s="54"/>
      <c r="AJ31" s="54"/>
      <c r="AK31" s="54"/>
      <c r="AL31" s="54"/>
      <c r="AM31" s="54"/>
      <c r="AN31" s="54"/>
      <c r="AO31" s="54"/>
      <c r="AP31" s="54"/>
      <c r="AQ31" s="54"/>
      <c r="AR31" s="54"/>
      <c r="AS31" s="54"/>
    </row>
    <row r="32" spans="1:45" s="2" customFormat="1" ht="13" x14ac:dyDescent="0.3">
      <c r="A32">
        <v>43382</v>
      </c>
      <c r="B32">
        <v>1</v>
      </c>
      <c r="C32" t="s">
        <v>234</v>
      </c>
      <c r="D32">
        <v>2</v>
      </c>
      <c r="E32">
        <v>4</v>
      </c>
      <c r="F32">
        <v>4</v>
      </c>
      <c r="G32">
        <v>3</v>
      </c>
      <c r="H32">
        <v>2</v>
      </c>
      <c r="I32">
        <v>3</v>
      </c>
      <c r="J32">
        <v>3</v>
      </c>
      <c r="K32">
        <v>3</v>
      </c>
      <c r="L32">
        <v>3</v>
      </c>
      <c r="M32">
        <v>3</v>
      </c>
      <c r="N32">
        <v>3</v>
      </c>
      <c r="O32">
        <v>3</v>
      </c>
      <c r="P32" s="54">
        <f t="shared" si="0"/>
        <v>36</v>
      </c>
      <c r="Q32" s="45">
        <v>1</v>
      </c>
      <c r="R32" s="54"/>
      <c r="S32" s="54"/>
      <c r="T32" s="54"/>
      <c r="U32" s="45"/>
      <c r="V32" s="54"/>
      <c r="W32" s="54"/>
      <c r="X32" s="45"/>
      <c r="Y32" s="54"/>
      <c r="Z32" s="54"/>
      <c r="AA32" s="54"/>
      <c r="AB32" s="54"/>
      <c r="AC32" s="54"/>
      <c r="AD32" s="54"/>
      <c r="AE32" s="54"/>
      <c r="AF32" s="54"/>
      <c r="AG32" s="54"/>
      <c r="AH32" s="54"/>
      <c r="AI32" s="54"/>
      <c r="AJ32" s="54"/>
      <c r="AK32" s="54"/>
      <c r="AL32" s="54"/>
      <c r="AM32" s="54"/>
      <c r="AN32" s="54"/>
      <c r="AO32" s="54"/>
      <c r="AP32" s="54"/>
      <c r="AQ32" s="54"/>
      <c r="AR32" s="54"/>
      <c r="AS32" s="54"/>
    </row>
    <row r="33" spans="1:45" s="2" customFormat="1" ht="13" x14ac:dyDescent="0.3">
      <c r="A33">
        <v>43418</v>
      </c>
      <c r="B33">
        <v>0</v>
      </c>
      <c r="C33" t="s">
        <v>246</v>
      </c>
      <c r="D33">
        <v>2</v>
      </c>
      <c r="E33">
        <v>2</v>
      </c>
      <c r="F33">
        <v>3</v>
      </c>
      <c r="G33">
        <v>2</v>
      </c>
      <c r="H33">
        <v>2</v>
      </c>
      <c r="I33">
        <v>3</v>
      </c>
      <c r="J33">
        <v>3</v>
      </c>
      <c r="K33">
        <v>2</v>
      </c>
      <c r="L33">
        <v>2</v>
      </c>
      <c r="M33">
        <v>3</v>
      </c>
      <c r="N33">
        <v>2</v>
      </c>
      <c r="O33">
        <v>2</v>
      </c>
      <c r="P33" s="54">
        <f t="shared" si="0"/>
        <v>28</v>
      </c>
      <c r="Q33" s="45">
        <v>1</v>
      </c>
      <c r="R33" s="54"/>
      <c r="S33" s="54"/>
      <c r="T33" s="54"/>
      <c r="U33" s="45"/>
      <c r="V33" s="54"/>
      <c r="W33" s="54"/>
      <c r="X33" s="45"/>
      <c r="Y33" s="54"/>
      <c r="Z33" s="54"/>
      <c r="AA33" s="54"/>
      <c r="AB33" s="54"/>
      <c r="AC33" s="54"/>
      <c r="AD33" s="54"/>
      <c r="AE33" s="54"/>
      <c r="AF33" s="54"/>
      <c r="AG33" s="54"/>
      <c r="AH33" s="54"/>
      <c r="AI33" s="54"/>
      <c r="AJ33" s="54"/>
      <c r="AK33" s="54"/>
      <c r="AL33" s="54"/>
      <c r="AM33" s="54"/>
      <c r="AN33" s="54"/>
      <c r="AO33" s="54"/>
      <c r="AP33" s="54"/>
      <c r="AQ33" s="54"/>
      <c r="AR33" s="54"/>
      <c r="AS33" s="54"/>
    </row>
    <row r="34" spans="1:45" s="2" customFormat="1" ht="13" x14ac:dyDescent="0.3">
      <c r="A34">
        <v>43451</v>
      </c>
      <c r="B34">
        <v>0</v>
      </c>
      <c r="C34" t="s">
        <v>234</v>
      </c>
      <c r="D34">
        <v>2</v>
      </c>
      <c r="E34">
        <v>3</v>
      </c>
      <c r="F34">
        <v>3</v>
      </c>
      <c r="G34">
        <v>3</v>
      </c>
      <c r="H34">
        <v>4</v>
      </c>
      <c r="I34">
        <v>1</v>
      </c>
      <c r="J34">
        <v>4</v>
      </c>
      <c r="K34">
        <v>3</v>
      </c>
      <c r="L34">
        <v>3</v>
      </c>
      <c r="M34">
        <v>2</v>
      </c>
      <c r="N34">
        <v>4</v>
      </c>
      <c r="O34">
        <v>3</v>
      </c>
      <c r="P34" s="54">
        <f t="shared" si="0"/>
        <v>35</v>
      </c>
      <c r="Q34" s="45">
        <v>1</v>
      </c>
      <c r="R34" s="54"/>
      <c r="S34" s="54"/>
      <c r="T34" s="54"/>
      <c r="U34" s="45"/>
      <c r="V34" s="54"/>
      <c r="W34" s="54"/>
      <c r="X34" s="45"/>
      <c r="Y34" s="54"/>
      <c r="Z34" s="54"/>
      <c r="AA34" s="54"/>
      <c r="AB34" s="54"/>
      <c r="AC34" s="54"/>
      <c r="AD34" s="54"/>
      <c r="AE34" s="54"/>
      <c r="AF34" s="54"/>
      <c r="AG34" s="54"/>
      <c r="AH34" s="54"/>
      <c r="AI34" s="54"/>
      <c r="AJ34" s="54"/>
      <c r="AK34" s="54"/>
      <c r="AL34" s="54"/>
      <c r="AM34" s="54"/>
      <c r="AN34" s="54"/>
      <c r="AO34" s="54"/>
      <c r="AP34" s="54"/>
      <c r="AQ34" s="54"/>
      <c r="AR34" s="54"/>
      <c r="AS34" s="54"/>
    </row>
    <row r="35" spans="1:45" s="2" customFormat="1" ht="13" x14ac:dyDescent="0.3">
      <c r="A35">
        <v>43462</v>
      </c>
      <c r="B35">
        <v>0</v>
      </c>
      <c r="C35" t="s">
        <v>246</v>
      </c>
      <c r="D35">
        <v>2</v>
      </c>
      <c r="E35">
        <v>3</v>
      </c>
      <c r="F35">
        <v>4</v>
      </c>
      <c r="G35">
        <v>3</v>
      </c>
      <c r="H35">
        <v>4</v>
      </c>
      <c r="I35">
        <v>2</v>
      </c>
      <c r="J35">
        <v>4</v>
      </c>
      <c r="K35">
        <v>2</v>
      </c>
      <c r="L35">
        <v>3</v>
      </c>
      <c r="M35">
        <v>4</v>
      </c>
      <c r="N35">
        <v>3</v>
      </c>
      <c r="O35">
        <v>3</v>
      </c>
      <c r="P35" s="54">
        <f t="shared" si="0"/>
        <v>37</v>
      </c>
      <c r="Q35" s="45">
        <v>1</v>
      </c>
      <c r="R35" s="54"/>
      <c r="S35" s="54"/>
      <c r="T35" s="54"/>
      <c r="U35" s="45"/>
      <c r="V35" s="54"/>
      <c r="W35" s="54"/>
      <c r="X35" s="45"/>
      <c r="Y35" s="54"/>
      <c r="Z35" s="54"/>
      <c r="AA35" s="54"/>
      <c r="AB35" s="54"/>
      <c r="AC35" s="54"/>
      <c r="AD35" s="54"/>
      <c r="AE35" s="54"/>
      <c r="AF35" s="54"/>
      <c r="AG35" s="54"/>
      <c r="AH35" s="54"/>
      <c r="AI35" s="54"/>
      <c r="AJ35" s="54"/>
      <c r="AK35" s="54"/>
      <c r="AL35" s="54"/>
      <c r="AM35" s="54"/>
      <c r="AN35" s="54"/>
      <c r="AO35" s="54"/>
      <c r="AP35" s="54"/>
      <c r="AQ35" s="54"/>
      <c r="AR35" s="54"/>
      <c r="AS35" s="54"/>
    </row>
    <row r="36" spans="1:45" s="2" customFormat="1" ht="13" x14ac:dyDescent="0.3">
      <c r="A36">
        <v>43656</v>
      </c>
      <c r="B36">
        <v>0</v>
      </c>
      <c r="C36" t="s">
        <v>246</v>
      </c>
      <c r="D36">
        <v>3</v>
      </c>
      <c r="E36">
        <v>3</v>
      </c>
      <c r="F36">
        <v>4</v>
      </c>
      <c r="G36">
        <v>3</v>
      </c>
      <c r="H36">
        <v>2</v>
      </c>
      <c r="I36">
        <v>3</v>
      </c>
      <c r="J36">
        <v>3</v>
      </c>
      <c r="K36">
        <v>2</v>
      </c>
      <c r="L36">
        <v>4</v>
      </c>
      <c r="M36">
        <v>3</v>
      </c>
      <c r="N36">
        <v>2</v>
      </c>
      <c r="O36">
        <v>2</v>
      </c>
      <c r="P36" s="54">
        <f t="shared" si="0"/>
        <v>34</v>
      </c>
      <c r="Q36" s="45">
        <v>1</v>
      </c>
      <c r="R36" s="54"/>
      <c r="S36" s="54"/>
      <c r="T36" s="54"/>
      <c r="U36" s="45"/>
      <c r="V36" s="54"/>
      <c r="W36" s="54"/>
      <c r="X36" s="45"/>
      <c r="Y36" s="54"/>
      <c r="Z36" s="54"/>
      <c r="AA36" s="54"/>
      <c r="AB36" s="54"/>
      <c r="AC36" s="54"/>
      <c r="AD36" s="54"/>
      <c r="AE36" s="54"/>
      <c r="AF36" s="54"/>
      <c r="AG36" s="54"/>
      <c r="AH36" s="54"/>
      <c r="AI36" s="54"/>
      <c r="AJ36" s="54"/>
      <c r="AK36" s="54"/>
      <c r="AL36" s="54"/>
      <c r="AM36" s="54"/>
      <c r="AN36" s="54"/>
      <c r="AO36" s="54"/>
      <c r="AP36" s="54"/>
      <c r="AQ36" s="54"/>
      <c r="AR36" s="54"/>
      <c r="AS36" s="54"/>
    </row>
    <row r="37" spans="1:45" s="2" customFormat="1" ht="13" x14ac:dyDescent="0.3">
      <c r="A37">
        <v>43801</v>
      </c>
      <c r="B37">
        <v>0</v>
      </c>
      <c r="C37" t="s">
        <v>246</v>
      </c>
      <c r="D37">
        <v>2</v>
      </c>
      <c r="E37">
        <v>3</v>
      </c>
      <c r="F37">
        <v>3</v>
      </c>
      <c r="G37">
        <v>4</v>
      </c>
      <c r="H37">
        <v>3</v>
      </c>
      <c r="I37">
        <v>3</v>
      </c>
      <c r="J37">
        <v>3</v>
      </c>
      <c r="K37">
        <v>4</v>
      </c>
      <c r="L37">
        <v>3</v>
      </c>
      <c r="M37">
        <v>3</v>
      </c>
      <c r="N37">
        <v>3</v>
      </c>
      <c r="O37">
        <v>3</v>
      </c>
      <c r="P37" s="54">
        <f t="shared" si="0"/>
        <v>37</v>
      </c>
      <c r="Q37" s="45">
        <v>1</v>
      </c>
      <c r="R37" s="54"/>
      <c r="S37" s="54"/>
      <c r="T37" s="54"/>
      <c r="U37" s="45"/>
      <c r="V37" s="54"/>
      <c r="W37" s="54"/>
      <c r="X37" s="45"/>
      <c r="Y37" s="54"/>
      <c r="Z37" s="54"/>
      <c r="AA37" s="54"/>
      <c r="AB37" s="54"/>
      <c r="AC37" s="54"/>
      <c r="AD37" s="54"/>
      <c r="AE37" s="54"/>
      <c r="AF37" s="54"/>
      <c r="AG37" s="54"/>
      <c r="AH37" s="54"/>
      <c r="AI37" s="54"/>
      <c r="AJ37" s="54"/>
      <c r="AK37" s="54"/>
      <c r="AL37" s="54"/>
      <c r="AM37" s="54"/>
      <c r="AN37" s="54"/>
      <c r="AO37" s="54"/>
      <c r="AP37" s="54"/>
      <c r="AQ37" s="54"/>
      <c r="AR37" s="54"/>
      <c r="AS37" s="54"/>
    </row>
    <row r="38" spans="1:45" s="2" customFormat="1" ht="13" x14ac:dyDescent="0.3">
      <c r="A38">
        <v>44090</v>
      </c>
      <c r="B38">
        <v>0</v>
      </c>
      <c r="C38" t="s">
        <v>246</v>
      </c>
      <c r="D38">
        <v>3</v>
      </c>
      <c r="E38">
        <v>4</v>
      </c>
      <c r="F38">
        <v>4</v>
      </c>
      <c r="G38">
        <v>4</v>
      </c>
      <c r="H38">
        <v>4</v>
      </c>
      <c r="I38">
        <v>4</v>
      </c>
      <c r="J38">
        <v>4</v>
      </c>
      <c r="K38">
        <v>4</v>
      </c>
      <c r="L38">
        <v>4</v>
      </c>
      <c r="M38">
        <v>4</v>
      </c>
      <c r="N38">
        <v>4</v>
      </c>
      <c r="O38">
        <v>4</v>
      </c>
      <c r="P38" s="54">
        <f t="shared" si="0"/>
        <v>47</v>
      </c>
      <c r="Q38" s="45">
        <v>1</v>
      </c>
      <c r="R38" s="54"/>
      <c r="S38" s="54"/>
      <c r="T38" s="54"/>
      <c r="U38" s="45"/>
      <c r="V38" s="54"/>
      <c r="W38" s="54"/>
      <c r="X38" s="45"/>
      <c r="Y38" s="54"/>
      <c r="Z38" s="54"/>
      <c r="AA38" s="54"/>
      <c r="AB38" s="54"/>
      <c r="AC38" s="54"/>
      <c r="AD38" s="54"/>
      <c r="AE38" s="54"/>
      <c r="AF38" s="54"/>
      <c r="AG38" s="54"/>
      <c r="AH38" s="54"/>
      <c r="AI38" s="54"/>
      <c r="AJ38" s="54"/>
      <c r="AK38" s="54"/>
      <c r="AL38" s="54"/>
      <c r="AM38" s="54"/>
      <c r="AN38" s="54"/>
      <c r="AO38" s="54"/>
      <c r="AP38" s="54"/>
      <c r="AQ38" s="54"/>
      <c r="AR38" s="54"/>
      <c r="AS38" s="54"/>
    </row>
    <row r="39" spans="1:45" s="2" customFormat="1" ht="13" x14ac:dyDescent="0.3">
      <c r="A39">
        <v>44107</v>
      </c>
      <c r="B39">
        <v>0</v>
      </c>
      <c r="C39" t="s">
        <v>246</v>
      </c>
      <c r="D39">
        <v>2</v>
      </c>
      <c r="E39">
        <v>4</v>
      </c>
      <c r="F39">
        <v>4</v>
      </c>
      <c r="G39">
        <v>4</v>
      </c>
      <c r="H39">
        <v>4</v>
      </c>
      <c r="I39">
        <v>3</v>
      </c>
      <c r="J39">
        <v>3</v>
      </c>
      <c r="K39">
        <v>3</v>
      </c>
      <c r="L39">
        <v>3</v>
      </c>
      <c r="M39">
        <v>3</v>
      </c>
      <c r="N39">
        <v>2</v>
      </c>
      <c r="O39">
        <v>3</v>
      </c>
      <c r="P39" s="54">
        <f t="shared" si="0"/>
        <v>38</v>
      </c>
      <c r="Q39" s="45">
        <v>1</v>
      </c>
      <c r="R39" s="54"/>
      <c r="S39" s="54"/>
      <c r="T39" s="54"/>
      <c r="U39" s="45"/>
      <c r="V39" s="54"/>
      <c r="W39" s="54"/>
      <c r="X39" s="45"/>
      <c r="Y39" s="54"/>
      <c r="Z39" s="54"/>
      <c r="AA39" s="54"/>
      <c r="AB39" s="54"/>
      <c r="AC39" s="54"/>
      <c r="AD39" s="54"/>
      <c r="AE39" s="54"/>
      <c r="AF39" s="54"/>
      <c r="AG39" s="54"/>
      <c r="AH39" s="54"/>
      <c r="AI39" s="54"/>
      <c r="AJ39" s="54"/>
      <c r="AK39" s="54"/>
      <c r="AL39" s="54"/>
      <c r="AM39" s="54"/>
      <c r="AN39" s="54"/>
      <c r="AO39" s="54"/>
      <c r="AP39" s="54"/>
      <c r="AQ39" s="54"/>
      <c r="AR39" s="54"/>
      <c r="AS39" s="54"/>
    </row>
    <row r="40" spans="1:45" s="2" customFormat="1" ht="13" x14ac:dyDescent="0.3">
      <c r="A40">
        <v>44161</v>
      </c>
      <c r="B40">
        <v>1</v>
      </c>
      <c r="C40" t="s">
        <v>234</v>
      </c>
      <c r="D40">
        <v>2</v>
      </c>
      <c r="E40">
        <v>2</v>
      </c>
      <c r="F40">
        <v>3</v>
      </c>
      <c r="G40">
        <v>3</v>
      </c>
      <c r="H40">
        <v>3</v>
      </c>
      <c r="I40">
        <v>3</v>
      </c>
      <c r="J40">
        <v>2</v>
      </c>
      <c r="K40">
        <v>2</v>
      </c>
      <c r="L40">
        <v>3</v>
      </c>
      <c r="M40">
        <v>3</v>
      </c>
      <c r="N40">
        <v>4</v>
      </c>
      <c r="O40">
        <v>3</v>
      </c>
      <c r="P40" s="54">
        <f t="shared" si="0"/>
        <v>33</v>
      </c>
      <c r="Q40" s="45">
        <v>1</v>
      </c>
      <c r="R40" s="54"/>
      <c r="S40" s="54"/>
      <c r="T40" s="54"/>
      <c r="U40" s="45"/>
      <c r="V40" s="54"/>
      <c r="W40" s="54"/>
      <c r="X40" s="45"/>
      <c r="Y40" s="54"/>
      <c r="Z40" s="54"/>
      <c r="AA40" s="54"/>
      <c r="AB40" s="54"/>
      <c r="AC40" s="54"/>
      <c r="AD40" s="54"/>
      <c r="AE40" s="54"/>
      <c r="AF40" s="54"/>
      <c r="AG40" s="54"/>
      <c r="AH40" s="54"/>
      <c r="AI40" s="54"/>
      <c r="AJ40" s="54"/>
      <c r="AK40" s="54"/>
      <c r="AL40" s="54"/>
      <c r="AM40" s="54"/>
      <c r="AN40" s="54"/>
      <c r="AO40" s="54"/>
      <c r="AP40" s="54"/>
      <c r="AQ40" s="54"/>
      <c r="AR40" s="54"/>
      <c r="AS40" s="54"/>
    </row>
    <row r="41" spans="1:45" s="2" customFormat="1" ht="13" x14ac:dyDescent="0.3">
      <c r="A41">
        <v>44359</v>
      </c>
      <c r="B41">
        <v>0</v>
      </c>
      <c r="C41" t="s">
        <v>234</v>
      </c>
      <c r="D41">
        <v>2</v>
      </c>
      <c r="E41">
        <v>4</v>
      </c>
      <c r="F41">
        <v>4</v>
      </c>
      <c r="G41">
        <v>2</v>
      </c>
      <c r="H41">
        <v>4</v>
      </c>
      <c r="I41">
        <v>3</v>
      </c>
      <c r="J41">
        <v>4</v>
      </c>
      <c r="K41">
        <v>4</v>
      </c>
      <c r="L41">
        <v>3</v>
      </c>
      <c r="M41">
        <v>4</v>
      </c>
      <c r="N41">
        <v>4</v>
      </c>
      <c r="O41">
        <v>4</v>
      </c>
      <c r="P41" s="54">
        <f t="shared" si="0"/>
        <v>42</v>
      </c>
      <c r="Q41" s="45">
        <v>1</v>
      </c>
      <c r="R41" s="54"/>
      <c r="S41" s="54"/>
      <c r="T41" s="54"/>
      <c r="U41" s="45"/>
      <c r="V41" s="54"/>
      <c r="W41" s="54"/>
      <c r="X41" s="45"/>
      <c r="Y41" s="54"/>
      <c r="Z41" s="54"/>
      <c r="AA41" s="54"/>
      <c r="AB41" s="54"/>
      <c r="AC41" s="54"/>
      <c r="AD41" s="54"/>
      <c r="AE41" s="54"/>
      <c r="AF41" s="54"/>
      <c r="AG41" s="54"/>
      <c r="AH41" s="54"/>
      <c r="AI41" s="54"/>
      <c r="AJ41" s="54"/>
      <c r="AK41" s="54"/>
      <c r="AL41" s="54"/>
      <c r="AM41" s="54"/>
      <c r="AN41" s="54"/>
      <c r="AO41" s="54"/>
      <c r="AP41" s="54"/>
      <c r="AQ41" s="54"/>
      <c r="AR41" s="54"/>
      <c r="AS41" s="54"/>
    </row>
    <row r="42" spans="1:45" s="2" customFormat="1" ht="13" x14ac:dyDescent="0.3">
      <c r="A42">
        <v>44370</v>
      </c>
      <c r="B42">
        <v>0</v>
      </c>
      <c r="C42" t="s">
        <v>234</v>
      </c>
      <c r="D42">
        <v>2</v>
      </c>
      <c r="E42">
        <v>4</v>
      </c>
      <c r="F42">
        <v>4</v>
      </c>
      <c r="G42">
        <v>4</v>
      </c>
      <c r="H42">
        <v>4</v>
      </c>
      <c r="I42">
        <v>2</v>
      </c>
      <c r="J42">
        <v>4</v>
      </c>
      <c r="K42">
        <v>4</v>
      </c>
      <c r="L42">
        <v>3</v>
      </c>
      <c r="M42">
        <v>4</v>
      </c>
      <c r="N42">
        <v>4</v>
      </c>
      <c r="O42">
        <v>3</v>
      </c>
      <c r="P42" s="54">
        <f t="shared" si="0"/>
        <v>42</v>
      </c>
      <c r="Q42" s="45">
        <v>1</v>
      </c>
      <c r="R42" s="54"/>
      <c r="S42" s="54"/>
      <c r="T42" s="54"/>
      <c r="U42" s="45"/>
      <c r="V42" s="54"/>
      <c r="W42" s="54"/>
      <c r="X42" s="45"/>
      <c r="Y42" s="54"/>
      <c r="Z42" s="54"/>
      <c r="AA42" s="54"/>
      <c r="AB42" s="54"/>
      <c r="AC42" s="54"/>
      <c r="AD42" s="54"/>
      <c r="AE42" s="54"/>
      <c r="AF42" s="54"/>
      <c r="AG42" s="54"/>
      <c r="AH42" s="54"/>
      <c r="AI42" s="54"/>
      <c r="AJ42" s="54"/>
      <c r="AK42" s="54"/>
      <c r="AL42" s="54"/>
      <c r="AM42" s="54"/>
      <c r="AN42" s="54"/>
      <c r="AO42" s="54"/>
      <c r="AP42" s="54"/>
      <c r="AQ42" s="54"/>
      <c r="AR42" s="54"/>
      <c r="AS42" s="54"/>
    </row>
    <row r="43" spans="1:45" s="2" customFormat="1" ht="13" x14ac:dyDescent="0.3">
      <c r="A43">
        <v>44377</v>
      </c>
      <c r="B43">
        <v>1</v>
      </c>
      <c r="C43" t="s">
        <v>246</v>
      </c>
      <c r="D43">
        <v>3</v>
      </c>
      <c r="E43">
        <v>2</v>
      </c>
      <c r="F43">
        <v>3</v>
      </c>
      <c r="G43">
        <v>3</v>
      </c>
      <c r="H43">
        <v>3</v>
      </c>
      <c r="I43">
        <v>1</v>
      </c>
      <c r="J43">
        <v>4</v>
      </c>
      <c r="K43">
        <v>2</v>
      </c>
      <c r="L43">
        <v>2</v>
      </c>
      <c r="M43">
        <v>3</v>
      </c>
      <c r="N43">
        <v>3</v>
      </c>
      <c r="O43">
        <v>2</v>
      </c>
      <c r="P43" s="54">
        <f t="shared" si="0"/>
        <v>31</v>
      </c>
      <c r="Q43" s="45">
        <v>1</v>
      </c>
      <c r="R43" s="54"/>
      <c r="S43" s="54"/>
      <c r="T43" s="54"/>
      <c r="U43" s="45"/>
      <c r="V43" s="54"/>
      <c r="W43" s="54"/>
      <c r="X43" s="45"/>
      <c r="Y43" s="54"/>
      <c r="Z43" s="54"/>
      <c r="AA43" s="54"/>
      <c r="AB43" s="54"/>
      <c r="AC43" s="54"/>
      <c r="AD43" s="54"/>
      <c r="AE43" s="54"/>
      <c r="AF43" s="54"/>
      <c r="AG43" s="54"/>
      <c r="AH43" s="54"/>
      <c r="AI43" s="54"/>
      <c r="AJ43" s="54"/>
      <c r="AK43" s="54"/>
      <c r="AL43" s="54"/>
      <c r="AM43" s="54"/>
      <c r="AN43" s="54"/>
      <c r="AO43" s="54"/>
      <c r="AP43" s="54"/>
      <c r="AQ43" s="54"/>
      <c r="AR43" s="54"/>
      <c r="AS43" s="54"/>
    </row>
    <row r="44" spans="1:45" s="2" customFormat="1" ht="13" x14ac:dyDescent="0.3">
      <c r="A44">
        <v>44641</v>
      </c>
      <c r="B44">
        <v>1</v>
      </c>
      <c r="C44" t="s">
        <v>246</v>
      </c>
      <c r="D44">
        <v>4</v>
      </c>
      <c r="E44">
        <v>4</v>
      </c>
      <c r="F44">
        <v>3</v>
      </c>
      <c r="G44">
        <v>3</v>
      </c>
      <c r="H44">
        <v>3</v>
      </c>
      <c r="I44">
        <v>4</v>
      </c>
      <c r="J44">
        <v>3</v>
      </c>
      <c r="K44">
        <v>2</v>
      </c>
      <c r="L44">
        <v>3</v>
      </c>
      <c r="M44">
        <v>3</v>
      </c>
      <c r="N44">
        <v>3</v>
      </c>
      <c r="O44">
        <v>2</v>
      </c>
      <c r="P44" s="54">
        <f t="shared" si="0"/>
        <v>37</v>
      </c>
      <c r="Q44" s="45">
        <v>1</v>
      </c>
      <c r="R44" s="54"/>
      <c r="S44" s="54"/>
      <c r="T44" s="54"/>
      <c r="U44" s="45"/>
      <c r="V44" s="54"/>
      <c r="W44" s="54"/>
      <c r="X44" s="45"/>
      <c r="Y44" s="54"/>
      <c r="Z44" s="54"/>
      <c r="AA44" s="54"/>
      <c r="AB44" s="54"/>
      <c r="AC44" s="54"/>
      <c r="AD44" s="54"/>
      <c r="AE44" s="54"/>
      <c r="AF44" s="54"/>
      <c r="AG44" s="54"/>
      <c r="AH44" s="54"/>
      <c r="AI44" s="54"/>
      <c r="AJ44" s="54"/>
      <c r="AK44" s="54"/>
      <c r="AL44" s="54"/>
      <c r="AM44" s="54"/>
      <c r="AN44" s="54"/>
      <c r="AO44" s="54"/>
      <c r="AP44" s="54"/>
      <c r="AQ44" s="54"/>
      <c r="AR44" s="54"/>
      <c r="AS44" s="54"/>
    </row>
    <row r="45" spans="1:45" s="2" customFormat="1" ht="13" x14ac:dyDescent="0.3">
      <c r="A45">
        <v>44910</v>
      </c>
      <c r="B45">
        <v>0</v>
      </c>
      <c r="C45" t="s">
        <v>234</v>
      </c>
      <c r="D45">
        <v>3</v>
      </c>
      <c r="E45">
        <v>3</v>
      </c>
      <c r="F45">
        <v>4</v>
      </c>
      <c r="G45">
        <v>1</v>
      </c>
      <c r="H45">
        <v>4</v>
      </c>
      <c r="I45">
        <v>3</v>
      </c>
      <c r="J45">
        <v>2</v>
      </c>
      <c r="K45">
        <v>4</v>
      </c>
      <c r="L45">
        <v>4</v>
      </c>
      <c r="M45">
        <v>3</v>
      </c>
      <c r="N45">
        <v>4</v>
      </c>
      <c r="O45">
        <v>3</v>
      </c>
      <c r="P45" s="54">
        <f t="shared" si="0"/>
        <v>38</v>
      </c>
      <c r="Q45" s="45">
        <v>1</v>
      </c>
      <c r="R45" s="54"/>
      <c r="S45" s="54"/>
      <c r="T45" s="54"/>
      <c r="U45" s="45"/>
      <c r="V45" s="54"/>
      <c r="W45" s="54"/>
      <c r="X45" s="45"/>
      <c r="Y45" s="54"/>
      <c r="Z45" s="54"/>
      <c r="AA45" s="54"/>
      <c r="AB45" s="54"/>
      <c r="AC45" s="54"/>
      <c r="AD45" s="54"/>
      <c r="AE45" s="54"/>
      <c r="AF45" s="54"/>
      <c r="AG45" s="54"/>
      <c r="AH45" s="54"/>
      <c r="AI45" s="54"/>
      <c r="AJ45" s="54"/>
      <c r="AK45" s="54"/>
      <c r="AL45" s="54"/>
      <c r="AM45" s="54"/>
      <c r="AN45" s="54"/>
      <c r="AO45" s="54"/>
      <c r="AP45" s="54"/>
      <c r="AQ45" s="54"/>
      <c r="AR45" s="54"/>
      <c r="AS45" s="54"/>
    </row>
    <row r="46" spans="1:45" s="2" customFormat="1" ht="13" x14ac:dyDescent="0.3">
      <c r="A46">
        <v>44916</v>
      </c>
      <c r="B46">
        <v>0</v>
      </c>
      <c r="C46" t="s">
        <v>246</v>
      </c>
      <c r="D46">
        <v>2</v>
      </c>
      <c r="E46">
        <v>3</v>
      </c>
      <c r="F46">
        <v>4</v>
      </c>
      <c r="G46">
        <v>4</v>
      </c>
      <c r="H46">
        <v>3</v>
      </c>
      <c r="I46">
        <v>2</v>
      </c>
      <c r="J46">
        <v>2</v>
      </c>
      <c r="K46">
        <v>3</v>
      </c>
      <c r="L46">
        <v>2</v>
      </c>
      <c r="M46">
        <v>3</v>
      </c>
      <c r="N46">
        <v>3</v>
      </c>
      <c r="O46">
        <v>3</v>
      </c>
      <c r="P46" s="54">
        <f t="shared" si="0"/>
        <v>34</v>
      </c>
      <c r="Q46" s="45">
        <v>1</v>
      </c>
      <c r="R46" s="54"/>
      <c r="S46" s="54"/>
      <c r="T46" s="54"/>
      <c r="U46" s="45"/>
      <c r="V46" s="54"/>
      <c r="W46" s="54"/>
      <c r="X46" s="45"/>
      <c r="Y46" s="54"/>
      <c r="Z46" s="54"/>
      <c r="AA46" s="54"/>
      <c r="AB46" s="54"/>
      <c r="AC46" s="54"/>
      <c r="AD46" s="54"/>
      <c r="AE46" s="54"/>
      <c r="AF46" s="54"/>
      <c r="AG46" s="54"/>
      <c r="AH46" s="54"/>
      <c r="AI46" s="54"/>
      <c r="AJ46" s="54"/>
      <c r="AK46" s="54"/>
      <c r="AL46" s="54"/>
      <c r="AM46" s="54"/>
      <c r="AN46" s="54"/>
      <c r="AO46" s="54"/>
      <c r="AP46" s="54"/>
      <c r="AQ46" s="54"/>
      <c r="AR46" s="54"/>
      <c r="AS46" s="54"/>
    </row>
    <row r="47" spans="1:45" s="2" customFormat="1" ht="13" x14ac:dyDescent="0.3">
      <c r="A47">
        <v>45436</v>
      </c>
      <c r="B47">
        <v>0</v>
      </c>
      <c r="C47" t="s">
        <v>234</v>
      </c>
      <c r="D47">
        <v>4</v>
      </c>
      <c r="E47">
        <v>3</v>
      </c>
      <c r="F47">
        <v>4</v>
      </c>
      <c r="G47">
        <v>3</v>
      </c>
      <c r="H47">
        <v>2</v>
      </c>
      <c r="I47">
        <v>2</v>
      </c>
      <c r="J47">
        <v>2</v>
      </c>
      <c r="K47">
        <v>3</v>
      </c>
      <c r="L47">
        <v>2</v>
      </c>
      <c r="M47">
        <v>3</v>
      </c>
      <c r="N47">
        <v>2</v>
      </c>
      <c r="O47">
        <v>1</v>
      </c>
      <c r="P47" s="54">
        <f t="shared" si="0"/>
        <v>31</v>
      </c>
      <c r="Q47" s="45">
        <v>1</v>
      </c>
      <c r="R47" s="54"/>
      <c r="S47" s="54"/>
      <c r="T47" s="54"/>
      <c r="U47" s="45"/>
      <c r="V47" s="54"/>
      <c r="W47" s="54"/>
      <c r="X47" s="45"/>
      <c r="Y47" s="54"/>
      <c r="Z47" s="54"/>
      <c r="AA47" s="54"/>
      <c r="AB47" s="54"/>
      <c r="AC47" s="54"/>
      <c r="AD47" s="54"/>
      <c r="AE47" s="54"/>
      <c r="AF47" s="54"/>
      <c r="AG47" s="54"/>
      <c r="AH47" s="54"/>
      <c r="AI47" s="54"/>
      <c r="AJ47" s="54"/>
      <c r="AK47" s="54"/>
      <c r="AL47" s="54"/>
      <c r="AM47" s="54"/>
      <c r="AN47" s="54"/>
      <c r="AO47" s="54"/>
      <c r="AP47" s="54"/>
      <c r="AQ47" s="54"/>
      <c r="AR47" s="54"/>
      <c r="AS47" s="54"/>
    </row>
    <row r="48" spans="1:45" s="2" customFormat="1" ht="13" x14ac:dyDescent="0.3">
      <c r="A48">
        <v>45455</v>
      </c>
      <c r="B48">
        <v>0</v>
      </c>
      <c r="C48" t="s">
        <v>246</v>
      </c>
      <c r="D48">
        <v>3</v>
      </c>
      <c r="E48">
        <v>4</v>
      </c>
      <c r="F48">
        <v>3</v>
      </c>
      <c r="G48">
        <v>3</v>
      </c>
      <c r="H48">
        <v>4</v>
      </c>
      <c r="I48">
        <v>3</v>
      </c>
      <c r="J48">
        <v>4</v>
      </c>
      <c r="K48">
        <v>3</v>
      </c>
      <c r="L48">
        <v>3</v>
      </c>
      <c r="M48">
        <v>3</v>
      </c>
      <c r="N48">
        <v>3</v>
      </c>
      <c r="O48">
        <v>3</v>
      </c>
      <c r="P48" s="54">
        <f t="shared" si="0"/>
        <v>39</v>
      </c>
      <c r="Q48" s="45">
        <v>1</v>
      </c>
      <c r="R48" s="54"/>
      <c r="S48" s="54"/>
      <c r="T48" s="54"/>
      <c r="U48" s="45"/>
      <c r="V48" s="54"/>
      <c r="W48" s="54"/>
      <c r="X48" s="45"/>
      <c r="Y48" s="54"/>
      <c r="Z48" s="54"/>
      <c r="AA48" s="54"/>
      <c r="AB48" s="54"/>
      <c r="AC48" s="54"/>
      <c r="AD48" s="54"/>
      <c r="AE48" s="54"/>
      <c r="AF48" s="54"/>
      <c r="AG48" s="54"/>
      <c r="AH48" s="54"/>
      <c r="AI48" s="54"/>
      <c r="AJ48" s="54"/>
      <c r="AK48" s="54"/>
      <c r="AL48" s="54"/>
      <c r="AM48" s="54"/>
      <c r="AN48" s="54"/>
      <c r="AO48" s="54"/>
      <c r="AP48" s="54"/>
      <c r="AQ48" s="54"/>
      <c r="AR48" s="54"/>
      <c r="AS48" s="54"/>
    </row>
    <row r="49" spans="1:45" s="2" customFormat="1" ht="13" x14ac:dyDescent="0.3">
      <c r="A49">
        <v>45473</v>
      </c>
      <c r="B49">
        <v>0</v>
      </c>
      <c r="C49" t="s">
        <v>234</v>
      </c>
      <c r="D49">
        <v>2</v>
      </c>
      <c r="E49">
        <v>3</v>
      </c>
      <c r="F49">
        <v>3</v>
      </c>
      <c r="G49">
        <v>2</v>
      </c>
      <c r="H49">
        <v>2</v>
      </c>
      <c r="I49">
        <v>3</v>
      </c>
      <c r="J49">
        <v>3</v>
      </c>
      <c r="K49">
        <v>3</v>
      </c>
      <c r="L49">
        <v>3</v>
      </c>
      <c r="M49">
        <v>3</v>
      </c>
      <c r="N49">
        <v>3</v>
      </c>
      <c r="O49">
        <v>3</v>
      </c>
      <c r="P49" s="54">
        <f t="shared" si="0"/>
        <v>33</v>
      </c>
      <c r="Q49" s="45">
        <v>1</v>
      </c>
      <c r="R49" s="54"/>
      <c r="S49" s="54"/>
      <c r="T49" s="54"/>
      <c r="U49" s="45"/>
      <c r="V49" s="54"/>
      <c r="W49" s="54"/>
      <c r="X49" s="45"/>
      <c r="Y49" s="54"/>
      <c r="Z49" s="54"/>
      <c r="AA49" s="54"/>
      <c r="AB49" s="54"/>
      <c r="AC49" s="54"/>
      <c r="AD49" s="54"/>
      <c r="AE49" s="54"/>
      <c r="AF49" s="54"/>
      <c r="AG49" s="54"/>
      <c r="AH49" s="54"/>
      <c r="AI49" s="54"/>
      <c r="AJ49" s="54"/>
      <c r="AK49" s="54"/>
      <c r="AL49" s="54"/>
      <c r="AM49" s="54"/>
      <c r="AN49" s="54"/>
      <c r="AO49" s="54"/>
      <c r="AP49" s="54"/>
      <c r="AQ49" s="54"/>
      <c r="AR49" s="54"/>
      <c r="AS49" s="54"/>
    </row>
    <row r="50" spans="1:45" s="2" customFormat="1" ht="13" x14ac:dyDescent="0.3">
      <c r="A50">
        <v>45546</v>
      </c>
      <c r="B50">
        <v>0</v>
      </c>
      <c r="C50" t="s">
        <v>234</v>
      </c>
      <c r="D50">
        <v>2</v>
      </c>
      <c r="E50">
        <v>4</v>
      </c>
      <c r="F50">
        <v>4</v>
      </c>
      <c r="G50">
        <v>3</v>
      </c>
      <c r="H50">
        <v>3</v>
      </c>
      <c r="I50">
        <v>3</v>
      </c>
      <c r="J50">
        <v>4</v>
      </c>
      <c r="K50">
        <v>4</v>
      </c>
      <c r="L50">
        <v>4</v>
      </c>
      <c r="M50">
        <v>3</v>
      </c>
      <c r="N50">
        <v>3</v>
      </c>
      <c r="O50">
        <v>3</v>
      </c>
      <c r="P50" s="54">
        <f t="shared" si="0"/>
        <v>40</v>
      </c>
      <c r="Q50" s="45">
        <v>1</v>
      </c>
      <c r="R50" s="54"/>
      <c r="S50" s="54"/>
      <c r="T50" s="54"/>
      <c r="U50" s="45"/>
      <c r="V50" s="54"/>
      <c r="W50" s="54"/>
      <c r="X50" s="45"/>
      <c r="Y50" s="54"/>
      <c r="Z50" s="54"/>
      <c r="AA50" s="54"/>
      <c r="AB50" s="54"/>
      <c r="AC50" s="54"/>
      <c r="AD50" s="54"/>
      <c r="AE50" s="54"/>
      <c r="AF50" s="54"/>
      <c r="AG50" s="54"/>
      <c r="AH50" s="54"/>
      <c r="AI50" s="54"/>
      <c r="AJ50" s="54"/>
      <c r="AK50" s="54"/>
      <c r="AL50" s="54"/>
      <c r="AM50" s="54"/>
      <c r="AN50" s="54"/>
      <c r="AO50" s="54"/>
      <c r="AP50" s="54"/>
      <c r="AQ50" s="54"/>
      <c r="AR50" s="54"/>
      <c r="AS50" s="54"/>
    </row>
    <row r="51" spans="1:45" s="2" customFormat="1" ht="13" x14ac:dyDescent="0.3">
      <c r="A51">
        <v>45660</v>
      </c>
      <c r="B51">
        <v>0</v>
      </c>
      <c r="C51" t="s">
        <v>246</v>
      </c>
      <c r="D51">
        <v>2</v>
      </c>
      <c r="E51">
        <v>4</v>
      </c>
      <c r="F51">
        <v>4</v>
      </c>
      <c r="G51">
        <v>3</v>
      </c>
      <c r="H51">
        <v>3</v>
      </c>
      <c r="I51">
        <v>3</v>
      </c>
      <c r="J51">
        <v>4</v>
      </c>
      <c r="K51">
        <v>3</v>
      </c>
      <c r="L51">
        <v>3</v>
      </c>
      <c r="M51">
        <v>3</v>
      </c>
      <c r="N51">
        <v>3</v>
      </c>
      <c r="O51">
        <v>3</v>
      </c>
      <c r="P51" s="54">
        <f t="shared" si="0"/>
        <v>38</v>
      </c>
      <c r="Q51" s="45">
        <v>1</v>
      </c>
      <c r="R51" s="54"/>
      <c r="S51" s="54"/>
      <c r="T51" s="54"/>
      <c r="U51" s="45"/>
      <c r="V51" s="54"/>
      <c r="W51" s="54"/>
      <c r="X51" s="45"/>
      <c r="Y51" s="54"/>
      <c r="Z51" s="54"/>
      <c r="AA51" s="54"/>
      <c r="AB51" s="54"/>
      <c r="AC51" s="54"/>
      <c r="AD51" s="54"/>
      <c r="AE51" s="54"/>
      <c r="AF51" s="54"/>
      <c r="AG51" s="54"/>
      <c r="AH51" s="54"/>
      <c r="AI51" s="54"/>
      <c r="AJ51" s="54"/>
      <c r="AK51" s="54"/>
      <c r="AL51" s="54"/>
      <c r="AM51" s="54"/>
      <c r="AN51" s="54"/>
      <c r="AO51" s="54"/>
      <c r="AP51" s="54"/>
      <c r="AQ51" s="54"/>
      <c r="AR51" s="54"/>
      <c r="AS51" s="54"/>
    </row>
    <row r="52" spans="1:45" s="2" customFormat="1" ht="13" x14ac:dyDescent="0.3">
      <c r="A52">
        <v>45974</v>
      </c>
      <c r="B52">
        <v>0</v>
      </c>
      <c r="C52" t="s">
        <v>234</v>
      </c>
      <c r="D52">
        <v>3</v>
      </c>
      <c r="E52">
        <v>4</v>
      </c>
      <c r="F52">
        <v>4</v>
      </c>
      <c r="G52">
        <v>4</v>
      </c>
      <c r="H52">
        <v>4</v>
      </c>
      <c r="I52">
        <v>3</v>
      </c>
      <c r="J52">
        <v>3</v>
      </c>
      <c r="K52">
        <v>3</v>
      </c>
      <c r="L52">
        <v>4</v>
      </c>
      <c r="M52">
        <v>4</v>
      </c>
      <c r="N52">
        <v>4</v>
      </c>
      <c r="O52">
        <v>4</v>
      </c>
      <c r="P52" s="54">
        <f t="shared" si="0"/>
        <v>44</v>
      </c>
      <c r="Q52" s="45">
        <v>1</v>
      </c>
      <c r="R52" s="54"/>
      <c r="S52" s="54"/>
      <c r="T52" s="54"/>
      <c r="U52" s="45"/>
      <c r="V52" s="54"/>
      <c r="W52" s="54"/>
      <c r="X52" s="45"/>
      <c r="Y52" s="54"/>
      <c r="Z52" s="54"/>
      <c r="AA52" s="54"/>
      <c r="AB52" s="54"/>
      <c r="AC52" s="54"/>
      <c r="AD52" s="54"/>
      <c r="AE52" s="54"/>
      <c r="AF52" s="54"/>
      <c r="AG52" s="54"/>
      <c r="AH52" s="54"/>
      <c r="AI52" s="54"/>
      <c r="AJ52" s="54"/>
      <c r="AK52" s="54"/>
      <c r="AL52" s="54"/>
      <c r="AM52" s="54"/>
      <c r="AN52" s="54"/>
      <c r="AO52" s="54"/>
      <c r="AP52" s="54"/>
      <c r="AQ52" s="54"/>
      <c r="AR52" s="54"/>
      <c r="AS52" s="54"/>
    </row>
    <row r="53" spans="1:45" s="2" customFormat="1" ht="13" x14ac:dyDescent="0.3">
      <c r="A53">
        <v>46134</v>
      </c>
      <c r="B53">
        <v>0</v>
      </c>
      <c r="C53" t="s">
        <v>234</v>
      </c>
      <c r="D53">
        <v>4</v>
      </c>
      <c r="E53">
        <v>4</v>
      </c>
      <c r="F53">
        <v>3</v>
      </c>
      <c r="G53">
        <v>4</v>
      </c>
      <c r="H53">
        <v>4</v>
      </c>
      <c r="I53">
        <v>4</v>
      </c>
      <c r="J53">
        <v>4</v>
      </c>
      <c r="K53">
        <v>3</v>
      </c>
      <c r="L53">
        <v>4</v>
      </c>
      <c r="M53">
        <v>4</v>
      </c>
      <c r="N53">
        <v>4</v>
      </c>
      <c r="O53">
        <v>4</v>
      </c>
      <c r="P53" s="54">
        <f t="shared" si="0"/>
        <v>46</v>
      </c>
      <c r="Q53" s="45">
        <v>1</v>
      </c>
      <c r="R53" s="54"/>
      <c r="S53" s="54"/>
      <c r="T53" s="54"/>
      <c r="U53" s="45"/>
      <c r="V53" s="54"/>
      <c r="W53" s="54"/>
      <c r="X53" s="45"/>
      <c r="Y53" s="54"/>
      <c r="Z53" s="54"/>
      <c r="AA53" s="54"/>
      <c r="AB53" s="54"/>
      <c r="AC53" s="54"/>
      <c r="AD53" s="54"/>
      <c r="AE53" s="54"/>
      <c r="AF53" s="54"/>
      <c r="AG53" s="54"/>
      <c r="AH53" s="54"/>
      <c r="AI53" s="54"/>
      <c r="AJ53" s="54"/>
      <c r="AK53" s="54"/>
      <c r="AL53" s="54"/>
      <c r="AM53" s="54"/>
      <c r="AN53" s="54"/>
      <c r="AO53" s="54"/>
      <c r="AP53" s="54"/>
      <c r="AQ53" s="54"/>
      <c r="AR53" s="54"/>
      <c r="AS53" s="54"/>
    </row>
    <row r="54" spans="1:45" s="2" customFormat="1" ht="13" x14ac:dyDescent="0.3">
      <c r="A54">
        <v>46444</v>
      </c>
      <c r="B54">
        <v>0</v>
      </c>
      <c r="C54" t="s">
        <v>246</v>
      </c>
      <c r="D54">
        <v>3</v>
      </c>
      <c r="E54">
        <v>3</v>
      </c>
      <c r="F54">
        <v>3</v>
      </c>
      <c r="G54">
        <v>3</v>
      </c>
      <c r="H54">
        <v>3</v>
      </c>
      <c r="I54">
        <v>3</v>
      </c>
      <c r="J54">
        <v>3</v>
      </c>
      <c r="K54">
        <v>3</v>
      </c>
      <c r="L54">
        <v>3</v>
      </c>
      <c r="M54">
        <v>3</v>
      </c>
      <c r="N54">
        <v>3</v>
      </c>
      <c r="O54">
        <v>3</v>
      </c>
      <c r="P54" s="54">
        <f t="shared" si="0"/>
        <v>36</v>
      </c>
      <c r="Q54" s="45">
        <v>1</v>
      </c>
      <c r="R54" s="54"/>
      <c r="S54" s="54"/>
      <c r="T54" s="54"/>
      <c r="U54" s="45"/>
      <c r="V54" s="54"/>
      <c r="W54" s="54"/>
      <c r="X54" s="45"/>
      <c r="Y54" s="54"/>
      <c r="Z54" s="54"/>
      <c r="AA54" s="54"/>
      <c r="AB54" s="54"/>
      <c r="AC54" s="54"/>
      <c r="AD54" s="54"/>
      <c r="AE54" s="54"/>
      <c r="AF54" s="54"/>
      <c r="AG54" s="54"/>
      <c r="AH54" s="54"/>
      <c r="AI54" s="54"/>
      <c r="AJ54" s="54"/>
      <c r="AK54" s="54"/>
      <c r="AL54" s="54"/>
      <c r="AM54" s="54"/>
      <c r="AN54" s="54"/>
      <c r="AO54" s="54"/>
      <c r="AP54" s="54"/>
      <c r="AQ54" s="54"/>
      <c r="AR54" s="54"/>
      <c r="AS54" s="54"/>
    </row>
    <row r="55" spans="1:45" s="2" customFormat="1" ht="13" x14ac:dyDescent="0.3">
      <c r="A55">
        <v>43802</v>
      </c>
      <c r="B55">
        <v>0</v>
      </c>
      <c r="C55" t="s">
        <v>270</v>
      </c>
      <c r="D55">
        <v>3</v>
      </c>
      <c r="E55">
        <v>4</v>
      </c>
      <c r="F55">
        <v>2</v>
      </c>
      <c r="G55">
        <v>3</v>
      </c>
      <c r="H55">
        <v>3</v>
      </c>
      <c r="I55">
        <v>1</v>
      </c>
      <c r="J55">
        <v>4</v>
      </c>
      <c r="K55">
        <v>3</v>
      </c>
      <c r="L55">
        <v>3</v>
      </c>
      <c r="M55">
        <v>3</v>
      </c>
      <c r="N55">
        <v>3</v>
      </c>
      <c r="O55">
        <v>2</v>
      </c>
      <c r="P55" s="54">
        <f t="shared" si="0"/>
        <v>34</v>
      </c>
      <c r="Q55" s="45">
        <v>1</v>
      </c>
      <c r="R55" s="54"/>
      <c r="S55" s="54"/>
      <c r="T55" s="54"/>
      <c r="U55" s="45"/>
      <c r="V55" s="54"/>
      <c r="W55" s="54"/>
      <c r="X55" s="45"/>
      <c r="Y55" s="54"/>
      <c r="Z55" s="54"/>
      <c r="AA55" s="54"/>
      <c r="AB55" s="54"/>
      <c r="AC55" s="54"/>
      <c r="AD55" s="54"/>
      <c r="AE55" s="54"/>
      <c r="AF55" s="54"/>
      <c r="AG55" s="54"/>
      <c r="AH55" s="54"/>
      <c r="AI55" s="54"/>
      <c r="AJ55" s="54"/>
      <c r="AK55" s="54"/>
      <c r="AL55" s="54"/>
      <c r="AM55" s="54"/>
      <c r="AN55" s="54"/>
      <c r="AO55" s="54"/>
      <c r="AP55" s="54"/>
      <c r="AQ55" s="54"/>
      <c r="AR55" s="54"/>
      <c r="AS55" s="54"/>
    </row>
    <row r="56" spans="1:45" s="2" customFormat="1" ht="13" x14ac:dyDescent="0.3">
      <c r="A56">
        <v>42832</v>
      </c>
      <c r="B56">
        <v>0</v>
      </c>
      <c r="C56" t="s">
        <v>257</v>
      </c>
      <c r="D56">
        <v>3</v>
      </c>
      <c r="E56">
        <v>3</v>
      </c>
      <c r="F56">
        <v>4</v>
      </c>
      <c r="G56">
        <v>4</v>
      </c>
      <c r="H56">
        <v>4</v>
      </c>
      <c r="I56">
        <v>2</v>
      </c>
      <c r="J56">
        <v>4</v>
      </c>
      <c r="K56">
        <v>4</v>
      </c>
      <c r="L56">
        <v>4</v>
      </c>
      <c r="M56">
        <v>4</v>
      </c>
      <c r="N56">
        <v>3</v>
      </c>
      <c r="O56">
        <v>3</v>
      </c>
      <c r="P56" s="54">
        <f t="shared" si="0"/>
        <v>42</v>
      </c>
      <c r="Q56" s="45">
        <v>1</v>
      </c>
      <c r="R56" s="54"/>
      <c r="S56" s="54"/>
      <c r="T56" s="54"/>
      <c r="U56" s="45"/>
      <c r="V56" s="54"/>
      <c r="W56" s="54"/>
      <c r="X56" s="45"/>
      <c r="Y56" s="54"/>
      <c r="Z56" s="54"/>
      <c r="AA56" s="54"/>
      <c r="AB56" s="54"/>
      <c r="AC56" s="54"/>
      <c r="AD56" s="54"/>
      <c r="AE56" s="54"/>
      <c r="AF56" s="54"/>
      <c r="AG56" s="54"/>
      <c r="AH56" s="54"/>
      <c r="AI56" s="54"/>
      <c r="AJ56" s="54"/>
      <c r="AK56" s="54"/>
      <c r="AL56" s="54"/>
      <c r="AM56" s="54"/>
      <c r="AN56" s="54"/>
      <c r="AO56" s="54"/>
      <c r="AP56" s="54"/>
      <c r="AQ56" s="54"/>
      <c r="AR56" s="54"/>
      <c r="AS56" s="54"/>
    </row>
    <row r="57" spans="1:45" s="2" customFormat="1" ht="13" x14ac:dyDescent="0.3">
      <c r="A57">
        <v>42957</v>
      </c>
      <c r="B57">
        <v>0</v>
      </c>
      <c r="C57" t="s">
        <v>257</v>
      </c>
      <c r="D57">
        <v>2</v>
      </c>
      <c r="E57">
        <v>3</v>
      </c>
      <c r="F57">
        <v>3</v>
      </c>
      <c r="G57">
        <v>3</v>
      </c>
      <c r="H57">
        <v>3</v>
      </c>
      <c r="I57">
        <v>2</v>
      </c>
      <c r="J57">
        <v>3</v>
      </c>
      <c r="K57">
        <v>3</v>
      </c>
      <c r="L57">
        <v>2</v>
      </c>
      <c r="M57">
        <v>2</v>
      </c>
      <c r="N57">
        <v>3</v>
      </c>
      <c r="O57">
        <v>3</v>
      </c>
      <c r="P57" s="54">
        <f t="shared" si="0"/>
        <v>32</v>
      </c>
      <c r="Q57" s="45">
        <v>1</v>
      </c>
      <c r="R57" s="54"/>
      <c r="S57" s="54"/>
      <c r="T57" s="54"/>
      <c r="U57" s="45"/>
      <c r="V57" s="54"/>
      <c r="W57" s="54"/>
      <c r="X57" s="45"/>
      <c r="Y57" s="54"/>
      <c r="Z57" s="54"/>
      <c r="AA57" s="54"/>
      <c r="AB57" s="54"/>
      <c r="AC57" s="54"/>
      <c r="AD57" s="54"/>
      <c r="AE57" s="54"/>
      <c r="AF57" s="54"/>
      <c r="AG57" s="54"/>
      <c r="AH57" s="54"/>
      <c r="AI57" s="54"/>
      <c r="AJ57" s="54"/>
      <c r="AK57" s="54"/>
      <c r="AL57" s="54"/>
      <c r="AM57" s="54"/>
      <c r="AN57" s="54"/>
      <c r="AO57" s="54"/>
      <c r="AP57" s="54"/>
      <c r="AQ57" s="54"/>
      <c r="AR57" s="54"/>
      <c r="AS57" s="54"/>
    </row>
    <row r="58" spans="1:45" s="2" customFormat="1" ht="13" x14ac:dyDescent="0.3">
      <c r="A58">
        <v>43058</v>
      </c>
      <c r="B58">
        <v>0</v>
      </c>
      <c r="C58" t="s">
        <v>274</v>
      </c>
      <c r="D58">
        <v>2</v>
      </c>
      <c r="E58">
        <v>4</v>
      </c>
      <c r="F58">
        <v>2</v>
      </c>
      <c r="G58">
        <v>4</v>
      </c>
      <c r="H58">
        <v>4</v>
      </c>
      <c r="I58">
        <v>3</v>
      </c>
      <c r="J58">
        <v>4</v>
      </c>
      <c r="K58">
        <v>4</v>
      </c>
      <c r="L58">
        <v>3</v>
      </c>
      <c r="M58">
        <v>3</v>
      </c>
      <c r="N58">
        <v>4</v>
      </c>
      <c r="O58">
        <v>4</v>
      </c>
      <c r="P58" s="54">
        <f t="shared" si="0"/>
        <v>41</v>
      </c>
      <c r="Q58" s="45">
        <v>1</v>
      </c>
      <c r="R58" s="54"/>
      <c r="S58" s="54"/>
      <c r="T58" s="54"/>
      <c r="U58" s="45"/>
      <c r="V58" s="54"/>
      <c r="W58" s="54"/>
      <c r="X58" s="45"/>
      <c r="Y58" s="54"/>
      <c r="Z58" s="54"/>
      <c r="AA58" s="54"/>
      <c r="AB58" s="54"/>
      <c r="AC58" s="54"/>
      <c r="AD58" s="54"/>
      <c r="AE58" s="54"/>
      <c r="AF58" s="54"/>
      <c r="AG58" s="54"/>
      <c r="AH58" s="54"/>
      <c r="AI58" s="54"/>
      <c r="AJ58" s="54"/>
      <c r="AK58" s="54"/>
      <c r="AL58" s="54"/>
      <c r="AM58" s="54"/>
      <c r="AN58" s="54"/>
      <c r="AO58" s="54"/>
      <c r="AP58" s="54"/>
      <c r="AQ58" s="54"/>
      <c r="AR58" s="54"/>
      <c r="AS58" s="54"/>
    </row>
    <row r="59" spans="1:45" s="2" customFormat="1" ht="13" x14ac:dyDescent="0.3">
      <c r="A59">
        <v>44368</v>
      </c>
      <c r="B59">
        <v>1</v>
      </c>
      <c r="C59" t="s">
        <v>312</v>
      </c>
      <c r="D59">
        <v>2</v>
      </c>
      <c r="E59">
        <v>2</v>
      </c>
      <c r="F59">
        <v>4</v>
      </c>
      <c r="G59">
        <v>3</v>
      </c>
      <c r="H59">
        <v>3</v>
      </c>
      <c r="I59">
        <v>2</v>
      </c>
      <c r="J59">
        <v>3</v>
      </c>
      <c r="K59">
        <v>2</v>
      </c>
      <c r="L59">
        <v>1</v>
      </c>
      <c r="M59">
        <v>2</v>
      </c>
      <c r="N59">
        <v>3</v>
      </c>
      <c r="O59">
        <v>2</v>
      </c>
      <c r="P59" s="54">
        <f t="shared" si="0"/>
        <v>29</v>
      </c>
      <c r="Q59" s="45">
        <v>1</v>
      </c>
      <c r="R59" s="54"/>
      <c r="S59" s="54"/>
      <c r="T59" s="54"/>
      <c r="U59" s="45"/>
      <c r="V59" s="54"/>
      <c r="W59" s="54"/>
      <c r="X59" s="45"/>
      <c r="Y59" s="54"/>
      <c r="Z59" s="54"/>
      <c r="AA59" s="54"/>
      <c r="AB59" s="54"/>
      <c r="AC59" s="54"/>
      <c r="AD59" s="54"/>
      <c r="AE59" s="54"/>
      <c r="AF59" s="54"/>
      <c r="AG59" s="54"/>
      <c r="AH59" s="54"/>
      <c r="AI59" s="54"/>
      <c r="AJ59" s="54"/>
      <c r="AK59" s="54"/>
      <c r="AL59" s="54"/>
      <c r="AM59" s="54"/>
      <c r="AN59" s="54"/>
      <c r="AO59" s="54"/>
      <c r="AP59" s="54"/>
      <c r="AQ59" s="54"/>
      <c r="AR59" s="54"/>
      <c r="AS59" s="54"/>
    </row>
    <row r="60" spans="1:45" s="2" customFormat="1" ht="13" x14ac:dyDescent="0.3">
      <c r="A60">
        <v>43400</v>
      </c>
      <c r="B60">
        <v>0</v>
      </c>
      <c r="C60" t="s">
        <v>323</v>
      </c>
      <c r="D60">
        <v>3</v>
      </c>
      <c r="E60">
        <v>3</v>
      </c>
      <c r="F60">
        <v>4</v>
      </c>
      <c r="G60">
        <v>3</v>
      </c>
      <c r="H60">
        <v>4</v>
      </c>
      <c r="I60">
        <v>4</v>
      </c>
      <c r="J60">
        <v>4</v>
      </c>
      <c r="K60">
        <v>3</v>
      </c>
      <c r="L60">
        <v>4</v>
      </c>
      <c r="M60">
        <v>4</v>
      </c>
      <c r="N60">
        <v>4</v>
      </c>
      <c r="O60">
        <v>4</v>
      </c>
      <c r="P60" s="54">
        <f t="shared" si="0"/>
        <v>44</v>
      </c>
      <c r="Q60" s="45">
        <v>1</v>
      </c>
      <c r="R60" s="54"/>
      <c r="S60" s="54"/>
      <c r="T60" s="54"/>
      <c r="U60" s="45"/>
      <c r="V60" s="54"/>
      <c r="W60" s="54"/>
      <c r="X60" s="45"/>
      <c r="Y60" s="54"/>
      <c r="Z60" s="54"/>
      <c r="AA60" s="54"/>
      <c r="AB60" s="54"/>
      <c r="AC60" s="54"/>
      <c r="AD60" s="54"/>
      <c r="AE60" s="54"/>
      <c r="AF60" s="54"/>
      <c r="AG60" s="54"/>
      <c r="AH60" s="54"/>
      <c r="AI60" s="54"/>
      <c r="AJ60" s="54"/>
      <c r="AK60" s="54"/>
      <c r="AL60" s="54"/>
      <c r="AM60" s="54"/>
      <c r="AN60" s="54"/>
      <c r="AO60" s="54"/>
      <c r="AP60" s="54"/>
      <c r="AQ60" s="54"/>
      <c r="AR60" s="54"/>
      <c r="AS60" s="54"/>
    </row>
    <row r="61" spans="1:45" s="2" customFormat="1" ht="13" x14ac:dyDescent="0.3">
      <c r="A61">
        <v>42939</v>
      </c>
      <c r="B61">
        <v>0</v>
      </c>
      <c r="C61" t="s">
        <v>318</v>
      </c>
      <c r="D61">
        <v>4</v>
      </c>
      <c r="E61">
        <v>4</v>
      </c>
      <c r="F61">
        <v>4</v>
      </c>
      <c r="G61">
        <v>4</v>
      </c>
      <c r="H61">
        <v>4</v>
      </c>
      <c r="I61">
        <v>3</v>
      </c>
      <c r="J61">
        <v>3</v>
      </c>
      <c r="K61">
        <v>3</v>
      </c>
      <c r="L61">
        <v>4</v>
      </c>
      <c r="M61">
        <v>3</v>
      </c>
      <c r="N61">
        <v>4</v>
      </c>
      <c r="O61">
        <v>3</v>
      </c>
      <c r="P61" s="54">
        <f t="shared" si="0"/>
        <v>43</v>
      </c>
      <c r="Q61" s="45">
        <v>1</v>
      </c>
      <c r="R61" s="54"/>
      <c r="S61" s="54"/>
      <c r="T61" s="54"/>
      <c r="U61" s="45"/>
      <c r="V61" s="54"/>
      <c r="W61" s="54"/>
      <c r="X61" s="45"/>
      <c r="Y61" s="54"/>
      <c r="Z61" s="54"/>
      <c r="AA61" s="54"/>
      <c r="AB61" s="54"/>
      <c r="AC61" s="54"/>
      <c r="AD61" s="54"/>
      <c r="AE61" s="54"/>
      <c r="AF61" s="54"/>
      <c r="AG61" s="54"/>
      <c r="AH61" s="54"/>
      <c r="AI61" s="54"/>
      <c r="AJ61" s="54"/>
      <c r="AK61" s="54"/>
      <c r="AL61" s="54"/>
      <c r="AM61" s="54"/>
      <c r="AN61" s="54"/>
      <c r="AO61" s="54"/>
      <c r="AP61" s="54"/>
      <c r="AQ61" s="54"/>
      <c r="AR61" s="54"/>
      <c r="AS61" s="54"/>
    </row>
    <row r="62" spans="1:45" s="2" customFormat="1" ht="13" x14ac:dyDescent="0.3">
      <c r="A62">
        <v>43401</v>
      </c>
      <c r="B62">
        <v>0</v>
      </c>
      <c r="C62" t="s">
        <v>260</v>
      </c>
      <c r="D62">
        <v>3</v>
      </c>
      <c r="E62">
        <v>3</v>
      </c>
      <c r="F62">
        <v>4</v>
      </c>
      <c r="G62">
        <v>2</v>
      </c>
      <c r="H62">
        <v>3</v>
      </c>
      <c r="I62">
        <v>2</v>
      </c>
      <c r="J62">
        <v>4</v>
      </c>
      <c r="K62">
        <v>3</v>
      </c>
      <c r="L62">
        <v>1</v>
      </c>
      <c r="M62">
        <v>3</v>
      </c>
      <c r="N62">
        <v>3</v>
      </c>
      <c r="O62">
        <v>2</v>
      </c>
      <c r="P62" s="54">
        <f t="shared" si="0"/>
        <v>33</v>
      </c>
      <c r="Q62" s="45">
        <v>1</v>
      </c>
      <c r="R62" s="54"/>
      <c r="S62" s="54"/>
      <c r="T62" s="54"/>
      <c r="U62" s="45"/>
      <c r="V62" s="54"/>
      <c r="W62" s="54"/>
      <c r="X62" s="45"/>
      <c r="Y62" s="54"/>
      <c r="Z62" s="54"/>
      <c r="AA62" s="54"/>
      <c r="AB62" s="54"/>
      <c r="AC62" s="54"/>
      <c r="AD62" s="54"/>
      <c r="AE62" s="54"/>
      <c r="AF62" s="54"/>
      <c r="AG62" s="54"/>
      <c r="AH62" s="54"/>
      <c r="AI62" s="54"/>
      <c r="AJ62" s="54"/>
      <c r="AK62" s="54"/>
      <c r="AL62" s="54"/>
      <c r="AM62" s="54"/>
      <c r="AN62" s="54"/>
      <c r="AO62" s="54"/>
      <c r="AP62" s="54"/>
      <c r="AQ62" s="54"/>
      <c r="AR62" s="54"/>
      <c r="AS62" s="54"/>
    </row>
    <row r="63" spans="1:45" s="2" customFormat="1" ht="13" x14ac:dyDescent="0.3">
      <c r="A63">
        <v>43410</v>
      </c>
      <c r="B63">
        <v>0</v>
      </c>
      <c r="C63" t="s">
        <v>260</v>
      </c>
      <c r="D63">
        <v>3</v>
      </c>
      <c r="E63">
        <v>2</v>
      </c>
      <c r="F63">
        <v>3</v>
      </c>
      <c r="G63">
        <v>2</v>
      </c>
      <c r="H63">
        <v>3</v>
      </c>
      <c r="I63">
        <v>2</v>
      </c>
      <c r="J63">
        <v>3</v>
      </c>
      <c r="K63">
        <v>4</v>
      </c>
      <c r="L63">
        <v>3</v>
      </c>
      <c r="M63">
        <v>3</v>
      </c>
      <c r="N63">
        <v>2</v>
      </c>
      <c r="O63">
        <v>2</v>
      </c>
      <c r="P63" s="54">
        <f t="shared" si="0"/>
        <v>32</v>
      </c>
      <c r="Q63" s="45">
        <v>1</v>
      </c>
      <c r="R63" s="54"/>
      <c r="S63" s="54"/>
      <c r="T63" s="54"/>
      <c r="U63" s="45"/>
      <c r="V63" s="54"/>
      <c r="W63" s="54"/>
      <c r="X63" s="45"/>
      <c r="Y63" s="54"/>
      <c r="Z63" s="54"/>
      <c r="AA63" s="54"/>
      <c r="AB63" s="54"/>
      <c r="AC63" s="54"/>
      <c r="AD63" s="54"/>
      <c r="AE63" s="54"/>
      <c r="AF63" s="54"/>
      <c r="AG63" s="54"/>
      <c r="AH63" s="54"/>
      <c r="AI63" s="54"/>
      <c r="AJ63" s="54"/>
      <c r="AK63" s="54"/>
      <c r="AL63" s="54"/>
      <c r="AM63" s="54"/>
      <c r="AN63" s="54"/>
      <c r="AO63" s="54"/>
      <c r="AP63" s="54"/>
      <c r="AQ63" s="54"/>
      <c r="AR63" s="54"/>
      <c r="AS63" s="54"/>
    </row>
    <row r="64" spans="1:45" s="2" customFormat="1" ht="13" x14ac:dyDescent="0.3">
      <c r="A64">
        <v>43552</v>
      </c>
      <c r="B64">
        <v>0</v>
      </c>
      <c r="C64" t="s">
        <v>258</v>
      </c>
      <c r="D64">
        <v>3</v>
      </c>
      <c r="E64">
        <v>3</v>
      </c>
      <c r="F64">
        <v>3</v>
      </c>
      <c r="G64">
        <v>2</v>
      </c>
      <c r="H64">
        <v>3</v>
      </c>
      <c r="I64">
        <v>2</v>
      </c>
      <c r="J64">
        <v>3</v>
      </c>
      <c r="K64">
        <v>2</v>
      </c>
      <c r="L64">
        <v>2</v>
      </c>
      <c r="M64">
        <v>3</v>
      </c>
      <c r="N64">
        <v>4</v>
      </c>
      <c r="O64">
        <v>3</v>
      </c>
      <c r="P64" s="54">
        <f t="shared" si="0"/>
        <v>33</v>
      </c>
      <c r="Q64" s="45">
        <v>1</v>
      </c>
      <c r="R64" s="54"/>
      <c r="S64" s="54"/>
      <c r="T64" s="54"/>
      <c r="U64" s="45"/>
      <c r="V64" s="54"/>
      <c r="W64" s="54"/>
      <c r="X64" s="45"/>
      <c r="Y64" s="54"/>
      <c r="Z64" s="54"/>
      <c r="AA64" s="54"/>
      <c r="AB64" s="54"/>
      <c r="AC64" s="54"/>
      <c r="AD64" s="54"/>
      <c r="AE64" s="54"/>
      <c r="AF64" s="54"/>
      <c r="AG64" s="54"/>
      <c r="AH64" s="54"/>
      <c r="AI64" s="54"/>
      <c r="AJ64" s="54"/>
      <c r="AK64" s="54"/>
      <c r="AL64" s="54"/>
      <c r="AM64" s="54"/>
      <c r="AN64" s="54"/>
      <c r="AO64" s="54"/>
      <c r="AP64" s="54"/>
      <c r="AQ64" s="54"/>
      <c r="AR64" s="54"/>
      <c r="AS64" s="54"/>
    </row>
    <row r="65" spans="1:45" s="2" customFormat="1" ht="13" x14ac:dyDescent="0.3">
      <c r="A65">
        <v>42971</v>
      </c>
      <c r="B65">
        <v>0</v>
      </c>
      <c r="C65" t="s">
        <v>263</v>
      </c>
      <c r="D65">
        <v>3</v>
      </c>
      <c r="E65">
        <v>2</v>
      </c>
      <c r="F65">
        <v>3</v>
      </c>
      <c r="G65">
        <v>4</v>
      </c>
      <c r="H65">
        <v>4</v>
      </c>
      <c r="I65">
        <v>1</v>
      </c>
      <c r="J65">
        <v>4</v>
      </c>
      <c r="K65">
        <v>3</v>
      </c>
      <c r="L65">
        <v>4</v>
      </c>
      <c r="M65">
        <v>4</v>
      </c>
      <c r="N65">
        <v>4</v>
      </c>
      <c r="O65">
        <v>3</v>
      </c>
      <c r="P65" s="54">
        <f t="shared" si="0"/>
        <v>39</v>
      </c>
      <c r="Q65" s="45">
        <v>1</v>
      </c>
      <c r="R65" s="54"/>
      <c r="S65" s="54"/>
      <c r="T65" s="54"/>
      <c r="U65" s="45"/>
      <c r="V65" s="54"/>
      <c r="W65" s="54"/>
      <c r="X65" s="45"/>
      <c r="Y65" s="54"/>
      <c r="Z65" s="54"/>
      <c r="AA65" s="54"/>
      <c r="AB65" s="54"/>
      <c r="AC65" s="54"/>
      <c r="AD65" s="54"/>
      <c r="AE65" s="54"/>
      <c r="AF65" s="54"/>
      <c r="AG65" s="54"/>
      <c r="AH65" s="54"/>
      <c r="AI65" s="54"/>
      <c r="AJ65" s="54"/>
      <c r="AK65" s="54"/>
      <c r="AL65" s="54"/>
      <c r="AM65" s="54"/>
      <c r="AN65" s="54"/>
      <c r="AO65" s="54"/>
      <c r="AP65" s="54"/>
      <c r="AQ65" s="54"/>
      <c r="AR65" s="54"/>
      <c r="AS65" s="54"/>
    </row>
    <row r="66" spans="1:45" s="2" customFormat="1" ht="13" x14ac:dyDescent="0.3">
      <c r="A66">
        <v>42868</v>
      </c>
      <c r="B66">
        <v>1</v>
      </c>
      <c r="C66" t="s">
        <v>268</v>
      </c>
      <c r="D66">
        <v>4</v>
      </c>
      <c r="E66">
        <v>4</v>
      </c>
      <c r="F66">
        <v>4</v>
      </c>
      <c r="G66">
        <v>4</v>
      </c>
      <c r="H66">
        <v>4</v>
      </c>
      <c r="I66">
        <v>4</v>
      </c>
      <c r="J66">
        <v>2</v>
      </c>
      <c r="K66">
        <v>3</v>
      </c>
      <c r="L66">
        <v>4</v>
      </c>
      <c r="M66">
        <v>4</v>
      </c>
      <c r="N66">
        <v>4</v>
      </c>
      <c r="O66">
        <v>3</v>
      </c>
      <c r="P66" s="54">
        <f t="shared" si="0"/>
        <v>44</v>
      </c>
      <c r="Q66" s="45">
        <v>1</v>
      </c>
      <c r="R66" s="54"/>
      <c r="S66" s="54"/>
      <c r="T66" s="54"/>
      <c r="U66" s="45"/>
      <c r="V66" s="54"/>
      <c r="W66" s="54"/>
      <c r="X66" s="45"/>
      <c r="Y66" s="54"/>
      <c r="Z66" s="54"/>
      <c r="AA66" s="54"/>
      <c r="AB66" s="54"/>
      <c r="AC66" s="54"/>
      <c r="AD66" s="54"/>
      <c r="AE66" s="54"/>
      <c r="AF66" s="54"/>
      <c r="AG66" s="54"/>
      <c r="AH66" s="54"/>
      <c r="AI66" s="54"/>
      <c r="AJ66" s="54"/>
      <c r="AK66" s="54"/>
      <c r="AL66" s="54"/>
      <c r="AM66" s="54"/>
      <c r="AN66" s="54"/>
      <c r="AO66" s="54"/>
      <c r="AP66" s="54"/>
      <c r="AQ66" s="54"/>
      <c r="AR66" s="54"/>
      <c r="AS66" s="54"/>
    </row>
    <row r="67" spans="1:45" s="2" customFormat="1" ht="13" x14ac:dyDescent="0.3">
      <c r="A67">
        <v>46466</v>
      </c>
      <c r="B67">
        <v>0</v>
      </c>
      <c r="C67" t="s">
        <v>283</v>
      </c>
      <c r="D67">
        <v>3</v>
      </c>
      <c r="E67">
        <v>4</v>
      </c>
      <c r="F67">
        <v>3</v>
      </c>
      <c r="G67">
        <v>2</v>
      </c>
      <c r="H67">
        <v>3</v>
      </c>
      <c r="I67">
        <v>3</v>
      </c>
      <c r="J67">
        <v>3</v>
      </c>
      <c r="K67">
        <v>3</v>
      </c>
      <c r="L67">
        <v>3</v>
      </c>
      <c r="M67">
        <v>3</v>
      </c>
      <c r="N67">
        <v>3</v>
      </c>
      <c r="O67">
        <v>3</v>
      </c>
      <c r="P67" s="54">
        <f t="shared" ref="P67:P130" si="1">SUM(D67:O67)</f>
        <v>36</v>
      </c>
      <c r="Q67" s="45">
        <v>1</v>
      </c>
      <c r="R67" s="54"/>
      <c r="S67" s="54"/>
      <c r="T67" s="54"/>
      <c r="U67" s="45"/>
      <c r="V67" s="54"/>
      <c r="W67" s="54"/>
      <c r="X67" s="45"/>
      <c r="Y67" s="54"/>
      <c r="Z67" s="54"/>
      <c r="AA67" s="54"/>
      <c r="AB67" s="54"/>
      <c r="AC67" s="54"/>
      <c r="AD67" s="54"/>
      <c r="AE67" s="54"/>
      <c r="AF67" s="54"/>
      <c r="AG67" s="54"/>
      <c r="AH67" s="54"/>
      <c r="AI67" s="54"/>
      <c r="AJ67" s="54"/>
      <c r="AK67" s="54"/>
      <c r="AL67" s="54"/>
      <c r="AM67" s="54"/>
      <c r="AN67" s="54"/>
      <c r="AO67" s="54"/>
      <c r="AP67" s="54"/>
      <c r="AQ67" s="54"/>
      <c r="AR67" s="54"/>
      <c r="AS67" s="54"/>
    </row>
    <row r="68" spans="1:45" s="2" customFormat="1" ht="13" x14ac:dyDescent="0.3">
      <c r="A68">
        <v>43659</v>
      </c>
      <c r="B68">
        <v>0</v>
      </c>
      <c r="C68" t="s">
        <v>300</v>
      </c>
      <c r="D68">
        <v>4</v>
      </c>
      <c r="E68">
        <v>4</v>
      </c>
      <c r="F68">
        <v>4</v>
      </c>
      <c r="G68">
        <v>4</v>
      </c>
      <c r="H68">
        <v>4</v>
      </c>
      <c r="I68">
        <v>3</v>
      </c>
      <c r="J68">
        <v>3</v>
      </c>
      <c r="K68">
        <v>4</v>
      </c>
      <c r="L68">
        <v>2</v>
      </c>
      <c r="M68">
        <v>4</v>
      </c>
      <c r="N68">
        <v>4</v>
      </c>
      <c r="O68">
        <v>3</v>
      </c>
      <c r="P68" s="54">
        <f t="shared" si="1"/>
        <v>43</v>
      </c>
      <c r="Q68" s="45">
        <v>1</v>
      </c>
      <c r="R68" s="54"/>
      <c r="S68" s="54"/>
      <c r="T68" s="54"/>
      <c r="U68" s="45"/>
      <c r="V68" s="54"/>
      <c r="W68" s="54"/>
      <c r="X68" s="45"/>
      <c r="Y68" s="54"/>
      <c r="Z68" s="54"/>
      <c r="AA68" s="54"/>
      <c r="AB68" s="54"/>
      <c r="AC68" s="54"/>
      <c r="AD68" s="54"/>
      <c r="AE68" s="54"/>
      <c r="AF68" s="54"/>
      <c r="AG68" s="54"/>
      <c r="AH68" s="54"/>
      <c r="AI68" s="54"/>
      <c r="AJ68" s="54"/>
      <c r="AK68" s="54"/>
      <c r="AL68" s="54"/>
      <c r="AM68" s="54"/>
      <c r="AN68" s="54"/>
      <c r="AO68" s="54"/>
      <c r="AP68" s="54"/>
      <c r="AQ68" s="54"/>
      <c r="AR68" s="54"/>
      <c r="AS68" s="54"/>
    </row>
    <row r="69" spans="1:45" s="2" customFormat="1" ht="13" x14ac:dyDescent="0.3">
      <c r="A69">
        <v>42751</v>
      </c>
      <c r="B69">
        <v>1</v>
      </c>
      <c r="C69" t="s">
        <v>250</v>
      </c>
      <c r="D69">
        <v>4</v>
      </c>
      <c r="E69">
        <v>3</v>
      </c>
      <c r="F69">
        <v>2</v>
      </c>
      <c r="G69">
        <v>4</v>
      </c>
      <c r="H69">
        <v>4</v>
      </c>
      <c r="I69">
        <v>3</v>
      </c>
      <c r="J69">
        <v>3</v>
      </c>
      <c r="K69">
        <v>4</v>
      </c>
      <c r="L69">
        <v>3</v>
      </c>
      <c r="M69">
        <v>2</v>
      </c>
      <c r="N69">
        <v>3</v>
      </c>
      <c r="O69">
        <v>3</v>
      </c>
      <c r="P69" s="54">
        <f t="shared" si="1"/>
        <v>38</v>
      </c>
      <c r="Q69" s="45">
        <v>1</v>
      </c>
      <c r="R69" s="54"/>
      <c r="S69" s="54"/>
      <c r="T69" s="54"/>
      <c r="U69" s="45"/>
      <c r="V69" s="54"/>
      <c r="W69" s="54"/>
      <c r="X69" s="45"/>
      <c r="Y69" s="54"/>
      <c r="Z69" s="54"/>
      <c r="AA69" s="54"/>
      <c r="AB69" s="54"/>
      <c r="AC69" s="54"/>
      <c r="AD69" s="54"/>
      <c r="AE69" s="54"/>
      <c r="AF69" s="54"/>
      <c r="AG69" s="54"/>
      <c r="AH69" s="54"/>
      <c r="AI69" s="54"/>
      <c r="AJ69" s="54"/>
      <c r="AK69" s="54"/>
      <c r="AL69" s="54"/>
      <c r="AM69" s="54"/>
      <c r="AN69" s="54"/>
      <c r="AO69" s="54"/>
      <c r="AP69" s="54"/>
      <c r="AQ69" s="54"/>
      <c r="AR69" s="54"/>
      <c r="AS69" s="54"/>
    </row>
    <row r="70" spans="1:45" s="2" customFormat="1" ht="13" x14ac:dyDescent="0.3">
      <c r="A70">
        <v>44315</v>
      </c>
      <c r="B70">
        <v>0</v>
      </c>
      <c r="C70" t="s">
        <v>290</v>
      </c>
      <c r="D70">
        <v>3</v>
      </c>
      <c r="E70">
        <v>3</v>
      </c>
      <c r="F70">
        <v>2</v>
      </c>
      <c r="G70">
        <v>2</v>
      </c>
      <c r="H70">
        <v>3</v>
      </c>
      <c r="I70">
        <v>3</v>
      </c>
      <c r="J70">
        <v>2</v>
      </c>
      <c r="K70">
        <v>3</v>
      </c>
      <c r="L70">
        <v>3</v>
      </c>
      <c r="M70">
        <v>3</v>
      </c>
      <c r="N70">
        <v>3</v>
      </c>
      <c r="O70">
        <v>3</v>
      </c>
      <c r="P70" s="54">
        <f t="shared" si="1"/>
        <v>33</v>
      </c>
      <c r="Q70" s="45">
        <v>1</v>
      </c>
      <c r="R70" s="54"/>
      <c r="S70" s="54"/>
      <c r="T70" s="54"/>
      <c r="U70" s="45"/>
      <c r="V70" s="54"/>
      <c r="W70" s="54"/>
      <c r="X70" s="45"/>
      <c r="Y70" s="54"/>
      <c r="Z70" s="54"/>
      <c r="AA70" s="54"/>
      <c r="AB70" s="54"/>
      <c r="AC70" s="54"/>
      <c r="AD70" s="54"/>
      <c r="AE70" s="54"/>
      <c r="AF70" s="54"/>
      <c r="AG70" s="54"/>
      <c r="AH70" s="54"/>
      <c r="AI70" s="54"/>
      <c r="AJ70" s="54"/>
      <c r="AK70" s="54"/>
      <c r="AL70" s="54"/>
      <c r="AM70" s="54"/>
      <c r="AN70" s="54"/>
      <c r="AO70" s="54"/>
      <c r="AP70" s="54"/>
      <c r="AQ70" s="54"/>
      <c r="AR70" s="54"/>
      <c r="AS70" s="54"/>
    </row>
    <row r="71" spans="1:45" s="2" customFormat="1" ht="13" x14ac:dyDescent="0.3">
      <c r="A71">
        <v>44104</v>
      </c>
      <c r="B71">
        <v>0</v>
      </c>
      <c r="C71" t="s">
        <v>259</v>
      </c>
      <c r="D71">
        <v>3</v>
      </c>
      <c r="E71">
        <v>4</v>
      </c>
      <c r="F71">
        <v>3</v>
      </c>
      <c r="G71">
        <v>4</v>
      </c>
      <c r="H71">
        <v>3</v>
      </c>
      <c r="I71">
        <v>3</v>
      </c>
      <c r="J71">
        <v>4</v>
      </c>
      <c r="K71">
        <v>2</v>
      </c>
      <c r="L71">
        <v>3</v>
      </c>
      <c r="M71">
        <v>3</v>
      </c>
      <c r="N71">
        <v>3</v>
      </c>
      <c r="O71">
        <v>2</v>
      </c>
      <c r="P71" s="54">
        <f t="shared" si="1"/>
        <v>37</v>
      </c>
      <c r="Q71" s="45">
        <v>1</v>
      </c>
      <c r="R71" s="54"/>
      <c r="S71" s="54"/>
      <c r="T71" s="54"/>
      <c r="U71" s="45"/>
      <c r="V71" s="54"/>
      <c r="W71" s="54"/>
      <c r="X71" s="45"/>
      <c r="Y71" s="54"/>
      <c r="Z71" s="54"/>
      <c r="AA71" s="54"/>
      <c r="AB71" s="54"/>
      <c r="AC71" s="54"/>
      <c r="AD71" s="54"/>
      <c r="AE71" s="54"/>
      <c r="AF71" s="54"/>
      <c r="AG71" s="54"/>
      <c r="AH71" s="54"/>
      <c r="AI71" s="54"/>
      <c r="AJ71" s="54"/>
      <c r="AK71" s="54"/>
      <c r="AL71" s="54"/>
      <c r="AM71" s="54"/>
      <c r="AN71" s="54"/>
      <c r="AO71" s="54"/>
      <c r="AP71" s="54"/>
      <c r="AQ71" s="54"/>
      <c r="AR71" s="54"/>
      <c r="AS71" s="54"/>
    </row>
    <row r="72" spans="1:45" s="2" customFormat="1" ht="13" x14ac:dyDescent="0.3">
      <c r="A72">
        <v>41290</v>
      </c>
      <c r="B72">
        <v>0</v>
      </c>
      <c r="C72" t="s">
        <v>315</v>
      </c>
      <c r="D72">
        <v>4</v>
      </c>
      <c r="E72">
        <v>4</v>
      </c>
      <c r="F72">
        <v>4</v>
      </c>
      <c r="G72">
        <v>3</v>
      </c>
      <c r="H72">
        <v>4</v>
      </c>
      <c r="I72">
        <v>4</v>
      </c>
      <c r="J72">
        <v>3</v>
      </c>
      <c r="K72">
        <v>3</v>
      </c>
      <c r="L72">
        <v>4</v>
      </c>
      <c r="M72">
        <v>4</v>
      </c>
      <c r="N72">
        <v>4</v>
      </c>
      <c r="O72">
        <v>3</v>
      </c>
      <c r="P72" s="54">
        <f t="shared" si="1"/>
        <v>44</v>
      </c>
      <c r="Q72" s="45">
        <v>1</v>
      </c>
      <c r="R72" s="54"/>
      <c r="S72" s="54"/>
      <c r="T72" s="54"/>
      <c r="U72" s="45"/>
      <c r="V72" s="54"/>
      <c r="W72" s="54"/>
      <c r="X72" s="45"/>
      <c r="Y72" s="54"/>
      <c r="Z72" s="54"/>
      <c r="AA72" s="54"/>
      <c r="AB72" s="54"/>
      <c r="AC72" s="54"/>
      <c r="AD72" s="54"/>
      <c r="AE72" s="54"/>
      <c r="AF72" s="54"/>
      <c r="AG72" s="54"/>
      <c r="AH72" s="54"/>
      <c r="AI72" s="54"/>
      <c r="AJ72" s="54"/>
      <c r="AK72" s="54"/>
      <c r="AL72" s="54"/>
      <c r="AM72" s="54"/>
      <c r="AN72" s="54"/>
      <c r="AO72" s="54"/>
      <c r="AP72" s="54"/>
      <c r="AQ72" s="54"/>
      <c r="AR72" s="54"/>
      <c r="AS72" s="54"/>
    </row>
    <row r="73" spans="1:45" s="2" customFormat="1" ht="13" x14ac:dyDescent="0.3">
      <c r="A73">
        <v>43084</v>
      </c>
      <c r="B73">
        <v>0</v>
      </c>
      <c r="C73" t="s">
        <v>285</v>
      </c>
      <c r="D73">
        <v>3</v>
      </c>
      <c r="E73">
        <v>4</v>
      </c>
      <c r="F73">
        <v>3</v>
      </c>
      <c r="G73">
        <v>3</v>
      </c>
      <c r="H73">
        <v>4</v>
      </c>
      <c r="I73">
        <v>3</v>
      </c>
      <c r="J73">
        <v>4</v>
      </c>
      <c r="K73">
        <v>2</v>
      </c>
      <c r="L73">
        <v>4</v>
      </c>
      <c r="M73">
        <v>4</v>
      </c>
      <c r="N73">
        <v>3</v>
      </c>
      <c r="O73">
        <v>3</v>
      </c>
      <c r="P73" s="54">
        <f t="shared" si="1"/>
        <v>40</v>
      </c>
      <c r="Q73" s="45">
        <v>1</v>
      </c>
      <c r="R73" s="54"/>
      <c r="S73" s="54"/>
      <c r="T73" s="54"/>
      <c r="U73" s="45"/>
      <c r="V73" s="54"/>
      <c r="W73" s="54"/>
      <c r="X73" s="45"/>
      <c r="Y73" s="54"/>
      <c r="Z73" s="54"/>
      <c r="AA73" s="54"/>
      <c r="AB73" s="54"/>
      <c r="AC73" s="54"/>
      <c r="AD73" s="54"/>
      <c r="AE73" s="54"/>
      <c r="AF73" s="54"/>
      <c r="AG73" s="54"/>
      <c r="AH73" s="54"/>
      <c r="AI73" s="54"/>
      <c r="AJ73" s="54"/>
      <c r="AK73" s="54"/>
      <c r="AL73" s="54"/>
      <c r="AM73" s="54"/>
      <c r="AN73" s="54"/>
      <c r="AO73" s="54"/>
      <c r="AP73" s="54"/>
      <c r="AQ73" s="54"/>
      <c r="AR73" s="54"/>
      <c r="AS73" s="54"/>
    </row>
    <row r="74" spans="1:45" s="2" customFormat="1" ht="13" x14ac:dyDescent="0.3">
      <c r="A74">
        <v>43123</v>
      </c>
      <c r="B74">
        <v>1</v>
      </c>
      <c r="C74" t="s">
        <v>285</v>
      </c>
      <c r="D74">
        <v>2</v>
      </c>
      <c r="E74">
        <v>2</v>
      </c>
      <c r="F74">
        <v>2</v>
      </c>
      <c r="G74">
        <v>1</v>
      </c>
      <c r="H74">
        <v>3</v>
      </c>
      <c r="I74">
        <v>3</v>
      </c>
      <c r="J74">
        <v>2</v>
      </c>
      <c r="K74">
        <v>1</v>
      </c>
      <c r="L74">
        <v>3</v>
      </c>
      <c r="M74">
        <v>3</v>
      </c>
      <c r="N74">
        <v>3</v>
      </c>
      <c r="O74">
        <v>3</v>
      </c>
      <c r="P74" s="54">
        <f t="shared" si="1"/>
        <v>28</v>
      </c>
      <c r="Q74" s="45">
        <v>1</v>
      </c>
      <c r="R74" s="54"/>
      <c r="S74" s="54"/>
      <c r="T74" s="54"/>
      <c r="U74" s="45"/>
      <c r="V74" s="54"/>
      <c r="W74" s="54"/>
      <c r="X74" s="45"/>
      <c r="Y74" s="54"/>
      <c r="Z74" s="54"/>
      <c r="AA74" s="54"/>
      <c r="AB74" s="54"/>
      <c r="AC74" s="54"/>
      <c r="AD74" s="54"/>
      <c r="AE74" s="54"/>
      <c r="AF74" s="54"/>
      <c r="AG74" s="54"/>
      <c r="AH74" s="54"/>
      <c r="AI74" s="54"/>
      <c r="AJ74" s="54"/>
      <c r="AK74" s="54"/>
      <c r="AL74" s="54"/>
      <c r="AM74" s="54"/>
      <c r="AN74" s="54"/>
      <c r="AO74" s="54"/>
      <c r="AP74" s="54"/>
      <c r="AQ74" s="54"/>
      <c r="AR74" s="54"/>
      <c r="AS74" s="54"/>
    </row>
    <row r="75" spans="1:45" s="2" customFormat="1" ht="13" x14ac:dyDescent="0.3">
      <c r="A75">
        <v>41667</v>
      </c>
      <c r="B75">
        <v>0</v>
      </c>
      <c r="C75" t="s">
        <v>293</v>
      </c>
      <c r="D75">
        <v>4</v>
      </c>
      <c r="E75">
        <v>4</v>
      </c>
      <c r="F75">
        <v>3</v>
      </c>
      <c r="G75">
        <v>3</v>
      </c>
      <c r="H75">
        <v>4</v>
      </c>
      <c r="I75">
        <v>4</v>
      </c>
      <c r="J75">
        <v>4</v>
      </c>
      <c r="K75">
        <v>4</v>
      </c>
      <c r="L75">
        <v>4</v>
      </c>
      <c r="M75">
        <v>4</v>
      </c>
      <c r="N75">
        <v>1</v>
      </c>
      <c r="O75">
        <v>2</v>
      </c>
      <c r="P75" s="54">
        <f t="shared" si="1"/>
        <v>41</v>
      </c>
      <c r="Q75" s="45">
        <v>1</v>
      </c>
      <c r="R75" s="54"/>
      <c r="S75" s="54"/>
      <c r="T75" s="54"/>
      <c r="U75" s="45"/>
      <c r="V75" s="54"/>
      <c r="W75" s="54"/>
      <c r="X75" s="45"/>
      <c r="Y75" s="54"/>
      <c r="Z75" s="54"/>
      <c r="AA75" s="54"/>
      <c r="AB75" s="54"/>
      <c r="AC75" s="54"/>
      <c r="AD75" s="54"/>
      <c r="AE75" s="54"/>
      <c r="AF75" s="54"/>
      <c r="AG75" s="54"/>
      <c r="AH75" s="54"/>
      <c r="AI75" s="54"/>
      <c r="AJ75" s="54"/>
      <c r="AK75" s="54"/>
      <c r="AL75" s="54"/>
      <c r="AM75" s="54"/>
      <c r="AN75" s="54"/>
      <c r="AO75" s="54"/>
      <c r="AP75" s="54"/>
      <c r="AQ75" s="54"/>
      <c r="AR75" s="54"/>
      <c r="AS75" s="54"/>
    </row>
    <row r="76" spans="1:45" s="2" customFormat="1" ht="13" x14ac:dyDescent="0.3">
      <c r="A76">
        <v>44438</v>
      </c>
      <c r="B76">
        <v>1</v>
      </c>
      <c r="C76" t="s">
        <v>239</v>
      </c>
      <c r="D76">
        <v>2</v>
      </c>
      <c r="E76">
        <v>4</v>
      </c>
      <c r="F76">
        <v>3</v>
      </c>
      <c r="G76">
        <v>3</v>
      </c>
      <c r="H76">
        <v>4</v>
      </c>
      <c r="I76">
        <v>2</v>
      </c>
      <c r="J76">
        <v>3</v>
      </c>
      <c r="K76">
        <v>2</v>
      </c>
      <c r="L76">
        <v>1</v>
      </c>
      <c r="M76">
        <v>1</v>
      </c>
      <c r="N76">
        <v>2</v>
      </c>
      <c r="O76">
        <v>2</v>
      </c>
      <c r="P76" s="54">
        <f t="shared" si="1"/>
        <v>29</v>
      </c>
      <c r="Q76" s="45">
        <v>1</v>
      </c>
      <c r="R76" s="54"/>
      <c r="S76" s="54"/>
      <c r="T76" s="54"/>
      <c r="U76" s="45"/>
      <c r="V76" s="54"/>
      <c r="W76" s="54"/>
      <c r="X76" s="45"/>
      <c r="Y76" s="54"/>
      <c r="Z76" s="54"/>
      <c r="AA76" s="54"/>
      <c r="AB76" s="54"/>
      <c r="AC76" s="54"/>
      <c r="AD76" s="54"/>
      <c r="AE76" s="54"/>
      <c r="AF76" s="54"/>
      <c r="AG76" s="54"/>
      <c r="AH76" s="54"/>
      <c r="AI76" s="54"/>
      <c r="AJ76" s="54"/>
      <c r="AK76" s="54"/>
      <c r="AL76" s="54"/>
      <c r="AM76" s="54"/>
      <c r="AN76" s="54"/>
      <c r="AO76" s="54"/>
      <c r="AP76" s="54"/>
      <c r="AQ76" s="54"/>
      <c r="AR76" s="54"/>
      <c r="AS76" s="54"/>
    </row>
    <row r="77" spans="1:45" s="2" customFormat="1" ht="13" x14ac:dyDescent="0.3">
      <c r="A77">
        <v>45585</v>
      </c>
      <c r="B77">
        <v>1</v>
      </c>
      <c r="C77" t="s">
        <v>335</v>
      </c>
      <c r="D77">
        <v>2</v>
      </c>
      <c r="E77">
        <v>4</v>
      </c>
      <c r="F77">
        <v>4</v>
      </c>
      <c r="G77">
        <v>4</v>
      </c>
      <c r="H77">
        <v>3</v>
      </c>
      <c r="I77">
        <v>4</v>
      </c>
      <c r="J77">
        <v>3</v>
      </c>
      <c r="K77">
        <v>4</v>
      </c>
      <c r="L77">
        <v>4</v>
      </c>
      <c r="M77">
        <v>4</v>
      </c>
      <c r="N77">
        <v>4</v>
      </c>
      <c r="O77">
        <v>4</v>
      </c>
      <c r="P77" s="54">
        <f t="shared" si="1"/>
        <v>44</v>
      </c>
      <c r="Q77" s="45">
        <v>1</v>
      </c>
      <c r="R77" s="54"/>
      <c r="S77" s="54"/>
      <c r="T77" s="54"/>
      <c r="U77" s="45"/>
      <c r="V77" s="54"/>
      <c r="W77" s="54"/>
      <c r="X77" s="45"/>
      <c r="Y77" s="54"/>
      <c r="Z77" s="54"/>
      <c r="AA77" s="54"/>
      <c r="AB77" s="54"/>
      <c r="AC77" s="54"/>
      <c r="AD77" s="54"/>
      <c r="AE77" s="54"/>
      <c r="AF77" s="54"/>
      <c r="AG77" s="54"/>
      <c r="AH77" s="54"/>
      <c r="AI77" s="54"/>
      <c r="AJ77" s="54"/>
      <c r="AK77" s="54"/>
      <c r="AL77" s="54"/>
      <c r="AM77" s="54"/>
      <c r="AN77" s="54"/>
      <c r="AO77" s="54"/>
      <c r="AP77" s="54"/>
      <c r="AQ77" s="54"/>
      <c r="AR77" s="54"/>
      <c r="AS77" s="54"/>
    </row>
    <row r="78" spans="1:45" s="2" customFormat="1" ht="13" x14ac:dyDescent="0.3">
      <c r="A78">
        <v>33680</v>
      </c>
      <c r="B78">
        <v>0</v>
      </c>
      <c r="C78" t="s">
        <v>247</v>
      </c>
      <c r="D78">
        <v>3</v>
      </c>
      <c r="E78">
        <v>4</v>
      </c>
      <c r="F78">
        <v>3</v>
      </c>
      <c r="G78">
        <v>3</v>
      </c>
      <c r="H78">
        <v>4</v>
      </c>
      <c r="I78">
        <v>2</v>
      </c>
      <c r="J78">
        <v>4</v>
      </c>
      <c r="K78">
        <v>3</v>
      </c>
      <c r="L78">
        <v>3</v>
      </c>
      <c r="M78">
        <v>4</v>
      </c>
      <c r="N78">
        <v>3</v>
      </c>
      <c r="O78">
        <v>4</v>
      </c>
      <c r="P78" s="54">
        <f t="shared" si="1"/>
        <v>40</v>
      </c>
      <c r="Q78" s="45">
        <v>1</v>
      </c>
      <c r="R78" s="54"/>
      <c r="S78" s="54"/>
      <c r="T78" s="54"/>
      <c r="U78" s="45"/>
      <c r="V78" s="54"/>
      <c r="W78" s="54"/>
      <c r="X78" s="45"/>
      <c r="Y78" s="54"/>
      <c r="Z78" s="54"/>
      <c r="AA78" s="54"/>
      <c r="AB78" s="54"/>
      <c r="AC78" s="54"/>
      <c r="AD78" s="54"/>
      <c r="AE78" s="54"/>
      <c r="AF78" s="54"/>
      <c r="AG78" s="54"/>
      <c r="AH78" s="54"/>
      <c r="AI78" s="54"/>
      <c r="AJ78" s="54"/>
      <c r="AK78" s="54"/>
      <c r="AL78" s="54"/>
      <c r="AM78" s="54"/>
      <c r="AN78" s="54"/>
      <c r="AO78" s="54"/>
      <c r="AP78" s="54"/>
      <c r="AQ78" s="54"/>
      <c r="AR78" s="54"/>
      <c r="AS78" s="54"/>
    </row>
    <row r="79" spans="1:45" s="2" customFormat="1" ht="13" x14ac:dyDescent="0.3">
      <c r="A79">
        <v>45832</v>
      </c>
      <c r="B79">
        <v>0</v>
      </c>
      <c r="C79" t="s">
        <v>297</v>
      </c>
      <c r="D79">
        <v>3</v>
      </c>
      <c r="E79">
        <v>4</v>
      </c>
      <c r="F79">
        <v>3</v>
      </c>
      <c r="G79">
        <v>3</v>
      </c>
      <c r="H79">
        <v>3</v>
      </c>
      <c r="I79">
        <v>3</v>
      </c>
      <c r="J79">
        <v>3</v>
      </c>
      <c r="K79">
        <v>3</v>
      </c>
      <c r="L79">
        <v>3</v>
      </c>
      <c r="M79">
        <v>3</v>
      </c>
      <c r="N79">
        <v>3</v>
      </c>
      <c r="O79">
        <v>3</v>
      </c>
      <c r="P79" s="54">
        <f t="shared" si="1"/>
        <v>37</v>
      </c>
      <c r="Q79" s="45">
        <v>1</v>
      </c>
      <c r="R79" s="54"/>
      <c r="S79" s="54"/>
      <c r="T79" s="54"/>
      <c r="U79" s="45"/>
      <c r="V79" s="54"/>
      <c r="W79" s="54"/>
      <c r="X79" s="45"/>
      <c r="Y79" s="54"/>
      <c r="Z79" s="54"/>
      <c r="AA79" s="54"/>
      <c r="AB79" s="54"/>
      <c r="AC79" s="54"/>
      <c r="AD79" s="54"/>
      <c r="AE79" s="54"/>
      <c r="AF79" s="54"/>
      <c r="AG79" s="54"/>
      <c r="AH79" s="54"/>
      <c r="AI79" s="54"/>
      <c r="AJ79" s="54"/>
      <c r="AK79" s="54"/>
      <c r="AL79" s="54"/>
      <c r="AM79" s="54"/>
      <c r="AN79" s="54"/>
      <c r="AO79" s="54"/>
      <c r="AP79" s="54"/>
      <c r="AQ79" s="54"/>
      <c r="AR79" s="54"/>
      <c r="AS79" s="54"/>
    </row>
    <row r="80" spans="1:45" s="2" customFormat="1" ht="13" x14ac:dyDescent="0.3">
      <c r="A80">
        <v>41658</v>
      </c>
      <c r="B80">
        <v>1</v>
      </c>
      <c r="C80" t="s">
        <v>288</v>
      </c>
      <c r="D80">
        <v>3</v>
      </c>
      <c r="E80">
        <v>3</v>
      </c>
      <c r="F80">
        <v>3</v>
      </c>
      <c r="G80">
        <v>3</v>
      </c>
      <c r="H80">
        <v>3</v>
      </c>
      <c r="I80">
        <v>3</v>
      </c>
      <c r="J80">
        <v>3</v>
      </c>
      <c r="K80">
        <v>1</v>
      </c>
      <c r="L80">
        <v>3</v>
      </c>
      <c r="M80">
        <v>3</v>
      </c>
      <c r="N80">
        <v>3</v>
      </c>
      <c r="O80">
        <v>3</v>
      </c>
      <c r="P80" s="54">
        <f t="shared" si="1"/>
        <v>34</v>
      </c>
      <c r="Q80" s="45">
        <v>1</v>
      </c>
      <c r="R80" s="54"/>
      <c r="S80" s="54"/>
      <c r="T80" s="54"/>
      <c r="U80" s="45"/>
      <c r="V80" s="54"/>
      <c r="W80" s="54"/>
      <c r="X80" s="45"/>
      <c r="Y80" s="54"/>
      <c r="Z80" s="54"/>
      <c r="AA80" s="54"/>
      <c r="AB80" s="54"/>
      <c r="AC80" s="54"/>
      <c r="AD80" s="54"/>
      <c r="AE80" s="54"/>
      <c r="AF80" s="54"/>
      <c r="AG80" s="54"/>
      <c r="AH80" s="54"/>
      <c r="AI80" s="54"/>
      <c r="AJ80" s="54"/>
      <c r="AK80" s="54"/>
      <c r="AL80" s="54"/>
      <c r="AM80" s="54"/>
      <c r="AN80" s="54"/>
      <c r="AO80" s="54"/>
      <c r="AP80" s="54"/>
      <c r="AQ80" s="54"/>
      <c r="AR80" s="54"/>
      <c r="AS80" s="54"/>
    </row>
    <row r="81" spans="1:45" s="2" customFormat="1" ht="13" x14ac:dyDescent="0.3">
      <c r="A81">
        <v>44659</v>
      </c>
      <c r="B81">
        <v>0</v>
      </c>
      <c r="C81" t="s">
        <v>308</v>
      </c>
      <c r="D81">
        <v>3</v>
      </c>
      <c r="E81">
        <v>4</v>
      </c>
      <c r="F81">
        <v>4</v>
      </c>
      <c r="G81">
        <v>4</v>
      </c>
      <c r="H81">
        <v>4</v>
      </c>
      <c r="I81">
        <v>4</v>
      </c>
      <c r="J81">
        <v>3</v>
      </c>
      <c r="K81">
        <v>3</v>
      </c>
      <c r="L81">
        <v>4</v>
      </c>
      <c r="M81">
        <v>4</v>
      </c>
      <c r="N81">
        <v>4</v>
      </c>
      <c r="O81">
        <v>3</v>
      </c>
      <c r="P81" s="54">
        <f t="shared" si="1"/>
        <v>44</v>
      </c>
      <c r="Q81" s="45">
        <v>1</v>
      </c>
      <c r="R81" s="54"/>
      <c r="S81" s="54"/>
      <c r="T81" s="54"/>
      <c r="U81" s="45"/>
      <c r="V81" s="54"/>
      <c r="W81" s="54"/>
      <c r="X81" s="45"/>
      <c r="Y81" s="54"/>
      <c r="Z81" s="54"/>
      <c r="AA81" s="54"/>
      <c r="AB81" s="54"/>
      <c r="AC81" s="54"/>
      <c r="AD81" s="54"/>
      <c r="AE81" s="54"/>
      <c r="AF81" s="54"/>
      <c r="AG81" s="54"/>
      <c r="AH81" s="54"/>
      <c r="AI81" s="54"/>
      <c r="AJ81" s="54"/>
      <c r="AK81" s="54"/>
      <c r="AL81" s="54"/>
      <c r="AM81" s="54"/>
      <c r="AN81" s="54"/>
      <c r="AO81" s="54"/>
      <c r="AP81" s="54"/>
      <c r="AQ81" s="54"/>
      <c r="AR81" s="54"/>
      <c r="AS81" s="54"/>
    </row>
    <row r="82" spans="1:45" s="2" customFormat="1" ht="13" x14ac:dyDescent="0.3">
      <c r="A82">
        <v>43147</v>
      </c>
      <c r="B82">
        <v>0</v>
      </c>
      <c r="C82" t="s">
        <v>240</v>
      </c>
      <c r="D82">
        <v>1</v>
      </c>
      <c r="E82">
        <v>2</v>
      </c>
      <c r="F82">
        <v>4</v>
      </c>
      <c r="G82">
        <v>3</v>
      </c>
      <c r="H82">
        <v>3</v>
      </c>
      <c r="I82">
        <v>2</v>
      </c>
      <c r="J82">
        <v>2</v>
      </c>
      <c r="K82">
        <v>4</v>
      </c>
      <c r="L82">
        <v>3</v>
      </c>
      <c r="M82">
        <v>4</v>
      </c>
      <c r="N82">
        <v>2</v>
      </c>
      <c r="O82">
        <v>2</v>
      </c>
      <c r="P82" s="54">
        <f t="shared" si="1"/>
        <v>32</v>
      </c>
      <c r="Q82" s="45">
        <v>1</v>
      </c>
      <c r="R82" s="54"/>
      <c r="S82" s="54"/>
      <c r="T82" s="54"/>
      <c r="U82" s="45"/>
      <c r="V82" s="54"/>
      <c r="W82" s="54"/>
      <c r="X82" s="45"/>
      <c r="Y82" s="54"/>
      <c r="Z82" s="54"/>
      <c r="AA82" s="54"/>
      <c r="AB82" s="54"/>
      <c r="AC82" s="54"/>
      <c r="AD82" s="54"/>
      <c r="AE82" s="54"/>
      <c r="AF82" s="54"/>
      <c r="AG82" s="54"/>
      <c r="AH82" s="54"/>
      <c r="AI82" s="54"/>
      <c r="AJ82" s="54"/>
      <c r="AK82" s="54"/>
      <c r="AL82" s="54"/>
      <c r="AM82" s="54"/>
      <c r="AN82" s="54"/>
      <c r="AO82" s="54"/>
      <c r="AP82" s="54"/>
      <c r="AQ82" s="54"/>
      <c r="AR82" s="54"/>
      <c r="AS82" s="54"/>
    </row>
    <row r="83" spans="1:45" s="2" customFormat="1" ht="13" x14ac:dyDescent="0.3">
      <c r="A83">
        <v>43052</v>
      </c>
      <c r="B83">
        <v>0</v>
      </c>
      <c r="C83" t="s">
        <v>265</v>
      </c>
      <c r="D83">
        <v>3</v>
      </c>
      <c r="E83">
        <v>3</v>
      </c>
      <c r="F83">
        <v>3</v>
      </c>
      <c r="G83">
        <v>3</v>
      </c>
      <c r="H83">
        <v>4</v>
      </c>
      <c r="I83">
        <v>3</v>
      </c>
      <c r="J83">
        <v>4</v>
      </c>
      <c r="K83">
        <v>4</v>
      </c>
      <c r="L83">
        <v>4</v>
      </c>
      <c r="M83">
        <v>4</v>
      </c>
      <c r="N83">
        <v>2</v>
      </c>
      <c r="O83">
        <v>2</v>
      </c>
      <c r="P83" s="54">
        <f t="shared" si="1"/>
        <v>39</v>
      </c>
      <c r="Q83" s="45">
        <v>1</v>
      </c>
      <c r="R83" s="54"/>
      <c r="S83" s="54"/>
      <c r="T83" s="54"/>
      <c r="U83" s="45"/>
      <c r="V83" s="54"/>
      <c r="W83" s="54"/>
      <c r="X83" s="45"/>
      <c r="Y83" s="54"/>
      <c r="Z83" s="54"/>
      <c r="AA83" s="54"/>
      <c r="AB83" s="54"/>
      <c r="AC83" s="54"/>
      <c r="AD83" s="54"/>
      <c r="AE83" s="54"/>
      <c r="AF83" s="54"/>
      <c r="AG83" s="54"/>
      <c r="AH83" s="54"/>
      <c r="AI83" s="54"/>
      <c r="AJ83" s="54"/>
      <c r="AK83" s="54"/>
      <c r="AL83" s="54"/>
      <c r="AM83" s="54"/>
      <c r="AN83" s="54"/>
      <c r="AO83" s="54"/>
      <c r="AP83" s="54"/>
      <c r="AQ83" s="54"/>
      <c r="AR83" s="54"/>
      <c r="AS83" s="54"/>
    </row>
    <row r="84" spans="1:45" s="2" customFormat="1" ht="13" x14ac:dyDescent="0.3">
      <c r="A84">
        <v>44211</v>
      </c>
      <c r="B84">
        <v>0</v>
      </c>
      <c r="C84" t="s">
        <v>278</v>
      </c>
      <c r="D84">
        <v>4</v>
      </c>
      <c r="E84">
        <v>2</v>
      </c>
      <c r="F84">
        <v>3</v>
      </c>
      <c r="G84">
        <v>3</v>
      </c>
      <c r="H84">
        <v>3</v>
      </c>
      <c r="I84">
        <v>3</v>
      </c>
      <c r="J84">
        <v>4</v>
      </c>
      <c r="K84">
        <v>2</v>
      </c>
      <c r="L84">
        <v>3</v>
      </c>
      <c r="M84">
        <v>3</v>
      </c>
      <c r="N84">
        <v>3</v>
      </c>
      <c r="O84">
        <v>3</v>
      </c>
      <c r="P84" s="54">
        <f t="shared" si="1"/>
        <v>36</v>
      </c>
      <c r="Q84" s="45">
        <v>1</v>
      </c>
      <c r="R84" s="54"/>
      <c r="S84" s="54"/>
      <c r="T84" s="54"/>
      <c r="U84" s="45"/>
      <c r="V84" s="54"/>
      <c r="W84" s="54"/>
      <c r="X84" s="45"/>
      <c r="Y84" s="54"/>
      <c r="Z84" s="54"/>
      <c r="AA84" s="54"/>
      <c r="AB84" s="54"/>
      <c r="AC84" s="54"/>
      <c r="AD84" s="54"/>
      <c r="AE84" s="54"/>
      <c r="AF84" s="54"/>
      <c r="AG84" s="54"/>
      <c r="AH84" s="54"/>
      <c r="AI84" s="54"/>
      <c r="AJ84" s="54"/>
      <c r="AK84" s="54"/>
      <c r="AL84" s="54"/>
      <c r="AM84" s="54"/>
      <c r="AN84" s="54"/>
      <c r="AO84" s="54"/>
      <c r="AP84" s="54"/>
      <c r="AQ84" s="54"/>
      <c r="AR84" s="54"/>
      <c r="AS84" s="54"/>
    </row>
    <row r="85" spans="1:45" s="2" customFormat="1" ht="13" x14ac:dyDescent="0.3">
      <c r="A85">
        <v>40902</v>
      </c>
      <c r="B85">
        <v>0</v>
      </c>
      <c r="C85" t="s">
        <v>280</v>
      </c>
      <c r="D85">
        <v>1</v>
      </c>
      <c r="E85">
        <v>3</v>
      </c>
      <c r="F85">
        <v>3</v>
      </c>
      <c r="G85">
        <v>4</v>
      </c>
      <c r="H85">
        <v>3</v>
      </c>
      <c r="I85">
        <v>3</v>
      </c>
      <c r="J85">
        <v>3</v>
      </c>
      <c r="K85">
        <v>3</v>
      </c>
      <c r="L85">
        <v>3</v>
      </c>
      <c r="M85">
        <v>3</v>
      </c>
      <c r="N85">
        <v>2</v>
      </c>
      <c r="O85">
        <v>3</v>
      </c>
      <c r="P85" s="54">
        <f t="shared" si="1"/>
        <v>34</v>
      </c>
      <c r="Q85" s="45">
        <v>1</v>
      </c>
      <c r="R85" s="54"/>
      <c r="S85" s="54"/>
      <c r="T85" s="54"/>
      <c r="U85" s="45"/>
      <c r="V85" s="54"/>
      <c r="W85" s="54"/>
      <c r="X85" s="45"/>
      <c r="Y85" s="54"/>
      <c r="Z85" s="54"/>
      <c r="AA85" s="54"/>
      <c r="AB85" s="54"/>
      <c r="AC85" s="54"/>
      <c r="AD85" s="54"/>
      <c r="AE85" s="54"/>
      <c r="AF85" s="54"/>
      <c r="AG85" s="54"/>
      <c r="AH85" s="54"/>
      <c r="AI85" s="54"/>
      <c r="AJ85" s="54"/>
      <c r="AK85" s="54"/>
      <c r="AL85" s="54"/>
      <c r="AM85" s="54"/>
      <c r="AN85" s="54"/>
      <c r="AO85" s="54"/>
      <c r="AP85" s="54"/>
      <c r="AQ85" s="54"/>
      <c r="AR85" s="54"/>
      <c r="AS85" s="54"/>
    </row>
    <row r="86" spans="1:45" s="2" customFormat="1" ht="13" x14ac:dyDescent="0.3">
      <c r="A86">
        <v>44446</v>
      </c>
      <c r="B86">
        <v>1</v>
      </c>
      <c r="C86" t="s">
        <v>324</v>
      </c>
      <c r="D86">
        <v>3</v>
      </c>
      <c r="E86">
        <v>4</v>
      </c>
      <c r="F86">
        <v>3</v>
      </c>
      <c r="G86">
        <v>3</v>
      </c>
      <c r="H86">
        <v>3</v>
      </c>
      <c r="I86">
        <v>4</v>
      </c>
      <c r="J86">
        <v>4</v>
      </c>
      <c r="K86">
        <v>4</v>
      </c>
      <c r="L86">
        <v>4</v>
      </c>
      <c r="M86">
        <v>4</v>
      </c>
      <c r="N86">
        <v>4</v>
      </c>
      <c r="O86">
        <v>4</v>
      </c>
      <c r="P86" s="54">
        <f t="shared" si="1"/>
        <v>44</v>
      </c>
      <c r="Q86" s="45">
        <v>1</v>
      </c>
      <c r="R86" s="54"/>
      <c r="S86" s="54"/>
      <c r="T86" s="54"/>
      <c r="U86" s="45"/>
      <c r="V86" s="54"/>
      <c r="W86" s="54"/>
      <c r="X86" s="45"/>
      <c r="Y86" s="54"/>
      <c r="Z86" s="54"/>
      <c r="AA86" s="54"/>
      <c r="AB86" s="54"/>
      <c r="AC86" s="54"/>
      <c r="AD86" s="54"/>
      <c r="AE86" s="54"/>
      <c r="AF86" s="54"/>
      <c r="AG86" s="54"/>
      <c r="AH86" s="54"/>
      <c r="AI86" s="54"/>
      <c r="AJ86" s="54"/>
      <c r="AK86" s="54"/>
      <c r="AL86" s="54"/>
      <c r="AM86" s="54"/>
      <c r="AN86" s="54"/>
      <c r="AO86" s="54"/>
      <c r="AP86" s="54"/>
      <c r="AQ86" s="54"/>
      <c r="AR86" s="54"/>
      <c r="AS86" s="54"/>
    </row>
    <row r="87" spans="1:45" s="2" customFormat="1" ht="13" x14ac:dyDescent="0.3">
      <c r="A87">
        <v>41396</v>
      </c>
      <c r="B87">
        <v>1</v>
      </c>
      <c r="C87" t="s">
        <v>272</v>
      </c>
      <c r="D87">
        <v>2</v>
      </c>
      <c r="E87">
        <v>3</v>
      </c>
      <c r="F87">
        <v>4</v>
      </c>
      <c r="G87">
        <v>4</v>
      </c>
      <c r="H87">
        <v>4</v>
      </c>
      <c r="I87">
        <v>4</v>
      </c>
      <c r="J87">
        <v>3</v>
      </c>
      <c r="K87">
        <v>4</v>
      </c>
      <c r="L87">
        <v>3</v>
      </c>
      <c r="M87">
        <v>4</v>
      </c>
      <c r="N87">
        <v>3</v>
      </c>
      <c r="O87">
        <v>3</v>
      </c>
      <c r="P87" s="54">
        <f t="shared" si="1"/>
        <v>41</v>
      </c>
      <c r="Q87" s="45">
        <v>1</v>
      </c>
      <c r="R87" s="54"/>
      <c r="S87" s="54"/>
      <c r="T87" s="54"/>
      <c r="U87" s="45"/>
      <c r="V87" s="54"/>
      <c r="W87" s="54"/>
      <c r="X87" s="45"/>
      <c r="Y87" s="54"/>
      <c r="Z87" s="54"/>
      <c r="AA87" s="54"/>
      <c r="AB87" s="54"/>
      <c r="AC87" s="54"/>
      <c r="AD87" s="54"/>
      <c r="AE87" s="54"/>
      <c r="AF87" s="54"/>
      <c r="AG87" s="54"/>
      <c r="AH87" s="54"/>
      <c r="AI87" s="54"/>
      <c r="AJ87" s="54"/>
      <c r="AK87" s="54"/>
      <c r="AL87" s="54"/>
      <c r="AM87" s="54"/>
      <c r="AN87" s="54"/>
      <c r="AO87" s="54"/>
      <c r="AP87" s="54"/>
      <c r="AQ87" s="54"/>
      <c r="AR87" s="54"/>
      <c r="AS87" s="54"/>
    </row>
    <row r="88" spans="1:45" s="2" customFormat="1" ht="13" x14ac:dyDescent="0.3">
      <c r="A88">
        <v>42771</v>
      </c>
      <c r="B88">
        <v>0</v>
      </c>
      <c r="C88" t="s">
        <v>243</v>
      </c>
      <c r="D88">
        <v>3</v>
      </c>
      <c r="E88">
        <v>2</v>
      </c>
      <c r="F88">
        <v>4</v>
      </c>
      <c r="G88">
        <v>3</v>
      </c>
      <c r="H88">
        <v>2</v>
      </c>
      <c r="I88">
        <v>2</v>
      </c>
      <c r="J88">
        <v>2</v>
      </c>
      <c r="K88">
        <v>1</v>
      </c>
      <c r="L88">
        <v>3</v>
      </c>
      <c r="M88">
        <v>4</v>
      </c>
      <c r="N88">
        <v>3</v>
      </c>
      <c r="O88">
        <v>2</v>
      </c>
      <c r="P88" s="54">
        <f t="shared" si="1"/>
        <v>31</v>
      </c>
      <c r="Q88" s="45">
        <v>1</v>
      </c>
      <c r="R88" s="54"/>
      <c r="S88" s="54"/>
      <c r="T88" s="54"/>
      <c r="U88" s="45"/>
      <c r="V88" s="54"/>
      <c r="W88" s="54"/>
      <c r="X88" s="45"/>
      <c r="Y88" s="54"/>
      <c r="Z88" s="54"/>
      <c r="AA88" s="54"/>
      <c r="AB88" s="54"/>
      <c r="AC88" s="54"/>
      <c r="AD88" s="54"/>
      <c r="AE88" s="54"/>
      <c r="AF88" s="54"/>
      <c r="AG88" s="54"/>
      <c r="AH88" s="54"/>
      <c r="AI88" s="54"/>
      <c r="AJ88" s="54"/>
      <c r="AK88" s="54"/>
      <c r="AL88" s="54"/>
      <c r="AM88" s="54"/>
      <c r="AN88" s="54"/>
      <c r="AO88" s="54"/>
      <c r="AP88" s="54"/>
      <c r="AQ88" s="54"/>
      <c r="AR88" s="54"/>
      <c r="AS88" s="54"/>
    </row>
    <row r="89" spans="1:45" s="2" customFormat="1" ht="13" x14ac:dyDescent="0.3">
      <c r="A89">
        <v>44106</v>
      </c>
      <c r="B89">
        <v>0</v>
      </c>
      <c r="C89" t="s">
        <v>333</v>
      </c>
      <c r="D89">
        <v>2</v>
      </c>
      <c r="E89">
        <v>4</v>
      </c>
      <c r="F89">
        <v>4</v>
      </c>
      <c r="G89">
        <v>3</v>
      </c>
      <c r="H89">
        <v>4</v>
      </c>
      <c r="I89">
        <v>4</v>
      </c>
      <c r="J89">
        <v>4</v>
      </c>
      <c r="K89">
        <v>4</v>
      </c>
      <c r="L89">
        <v>4</v>
      </c>
      <c r="M89">
        <v>4</v>
      </c>
      <c r="N89">
        <v>4</v>
      </c>
      <c r="O89">
        <v>4</v>
      </c>
      <c r="P89" s="54">
        <f t="shared" si="1"/>
        <v>45</v>
      </c>
      <c r="Q89" s="45">
        <v>1</v>
      </c>
      <c r="R89" s="54"/>
      <c r="S89" s="54"/>
      <c r="T89" s="54"/>
      <c r="U89" s="45"/>
      <c r="V89" s="54"/>
      <c r="W89" s="54"/>
      <c r="X89" s="45"/>
      <c r="Y89" s="54"/>
      <c r="Z89" s="54"/>
      <c r="AA89" s="54"/>
      <c r="AB89" s="54"/>
      <c r="AC89" s="54"/>
      <c r="AD89" s="54"/>
      <c r="AE89" s="54"/>
      <c r="AF89" s="54"/>
      <c r="AG89" s="54"/>
      <c r="AH89" s="54"/>
      <c r="AI89" s="54"/>
      <c r="AJ89" s="54"/>
      <c r="AK89" s="54"/>
      <c r="AL89" s="54"/>
      <c r="AM89" s="54"/>
      <c r="AN89" s="54"/>
      <c r="AO89" s="54"/>
      <c r="AP89" s="54"/>
      <c r="AQ89" s="54"/>
      <c r="AR89" s="54"/>
      <c r="AS89" s="54"/>
    </row>
    <row r="90" spans="1:45" s="2" customFormat="1" ht="13" x14ac:dyDescent="0.3">
      <c r="A90">
        <v>44678</v>
      </c>
      <c r="B90">
        <v>1</v>
      </c>
      <c r="C90" t="s">
        <v>241</v>
      </c>
      <c r="D90">
        <v>2</v>
      </c>
      <c r="E90">
        <v>4</v>
      </c>
      <c r="F90">
        <v>3</v>
      </c>
      <c r="G90">
        <v>2</v>
      </c>
      <c r="H90">
        <v>2</v>
      </c>
      <c r="I90">
        <v>4</v>
      </c>
      <c r="J90">
        <v>4</v>
      </c>
      <c r="K90">
        <v>3</v>
      </c>
      <c r="L90">
        <v>2</v>
      </c>
      <c r="M90">
        <v>4</v>
      </c>
      <c r="N90">
        <v>2</v>
      </c>
      <c r="O90">
        <v>2</v>
      </c>
      <c r="P90" s="54">
        <f t="shared" si="1"/>
        <v>34</v>
      </c>
      <c r="Q90" s="45">
        <v>1</v>
      </c>
      <c r="R90" s="54"/>
      <c r="S90" s="54"/>
      <c r="T90" s="54"/>
      <c r="U90" s="45"/>
      <c r="V90" s="54"/>
      <c r="W90" s="54"/>
      <c r="X90" s="45"/>
      <c r="Y90" s="54"/>
      <c r="Z90" s="54"/>
      <c r="AA90" s="54"/>
      <c r="AB90" s="54"/>
      <c r="AC90" s="54"/>
      <c r="AD90" s="54"/>
      <c r="AE90" s="54"/>
      <c r="AF90" s="54"/>
      <c r="AG90" s="54"/>
      <c r="AH90" s="54"/>
      <c r="AI90" s="54"/>
      <c r="AJ90" s="54"/>
      <c r="AK90" s="54"/>
      <c r="AL90" s="54"/>
      <c r="AM90" s="54"/>
      <c r="AN90" s="54"/>
      <c r="AO90" s="54"/>
      <c r="AP90" s="54"/>
      <c r="AQ90" s="54"/>
      <c r="AR90" s="54"/>
      <c r="AS90" s="54"/>
    </row>
    <row r="91" spans="1:45" s="2" customFormat="1" ht="13" x14ac:dyDescent="0.3">
      <c r="A91">
        <v>42874</v>
      </c>
      <c r="B91">
        <v>1</v>
      </c>
      <c r="C91" t="s">
        <v>251</v>
      </c>
      <c r="D91">
        <v>4</v>
      </c>
      <c r="E91">
        <v>1</v>
      </c>
      <c r="F91">
        <v>2</v>
      </c>
      <c r="G91">
        <v>2</v>
      </c>
      <c r="H91">
        <v>3</v>
      </c>
      <c r="I91">
        <v>3</v>
      </c>
      <c r="J91">
        <v>1</v>
      </c>
      <c r="K91">
        <v>3</v>
      </c>
      <c r="L91">
        <v>4</v>
      </c>
      <c r="M91">
        <v>4</v>
      </c>
      <c r="N91">
        <v>2</v>
      </c>
      <c r="O91">
        <v>1</v>
      </c>
      <c r="P91" s="54">
        <f t="shared" si="1"/>
        <v>30</v>
      </c>
      <c r="Q91" s="45">
        <v>0</v>
      </c>
      <c r="R91" s="54"/>
      <c r="S91" s="54"/>
      <c r="T91" s="54"/>
      <c r="U91" s="45"/>
      <c r="V91" s="54"/>
      <c r="W91" s="54"/>
      <c r="X91" s="45"/>
      <c r="Y91" s="54"/>
      <c r="Z91" s="54"/>
      <c r="AA91" s="54"/>
      <c r="AB91" s="54"/>
      <c r="AC91" s="54"/>
      <c r="AD91" s="54"/>
      <c r="AE91" s="54"/>
      <c r="AF91" s="54"/>
      <c r="AG91" s="54"/>
      <c r="AH91" s="54"/>
      <c r="AI91" s="54"/>
      <c r="AJ91" s="54"/>
      <c r="AK91" s="54"/>
      <c r="AL91" s="54"/>
      <c r="AM91" s="54"/>
      <c r="AN91" s="54"/>
      <c r="AO91" s="54"/>
      <c r="AP91" s="54"/>
      <c r="AQ91" s="54"/>
      <c r="AR91" s="54"/>
      <c r="AS91" s="54"/>
    </row>
    <row r="92" spans="1:45" s="2" customFormat="1" ht="13" x14ac:dyDescent="0.3">
      <c r="A92">
        <v>43361</v>
      </c>
      <c r="B92">
        <v>1</v>
      </c>
      <c r="C92" t="s">
        <v>233</v>
      </c>
      <c r="D92">
        <v>4</v>
      </c>
      <c r="E92">
        <v>4</v>
      </c>
      <c r="F92">
        <v>4</v>
      </c>
      <c r="G92">
        <v>2</v>
      </c>
      <c r="H92">
        <v>4</v>
      </c>
      <c r="I92">
        <v>4</v>
      </c>
      <c r="J92">
        <v>2</v>
      </c>
      <c r="K92">
        <v>1</v>
      </c>
      <c r="L92">
        <v>3</v>
      </c>
      <c r="M92">
        <v>2</v>
      </c>
      <c r="N92">
        <v>2</v>
      </c>
      <c r="O92">
        <v>3</v>
      </c>
      <c r="P92" s="54">
        <f t="shared" si="1"/>
        <v>35</v>
      </c>
      <c r="Q92" s="45">
        <v>0</v>
      </c>
      <c r="R92" s="54"/>
      <c r="S92" s="54"/>
      <c r="T92" s="54"/>
      <c r="U92" s="45"/>
      <c r="V92" s="54"/>
      <c r="W92" s="54"/>
      <c r="X92" s="45"/>
      <c r="Y92" s="54"/>
      <c r="Z92" s="54"/>
      <c r="AA92" s="54"/>
      <c r="AB92" s="54"/>
      <c r="AC92" s="54"/>
      <c r="AD92" s="54"/>
      <c r="AE92" s="54"/>
      <c r="AF92" s="54"/>
      <c r="AG92" s="54"/>
      <c r="AH92" s="54"/>
      <c r="AI92" s="54"/>
      <c r="AJ92" s="54"/>
      <c r="AK92" s="54"/>
      <c r="AL92" s="54"/>
      <c r="AM92" s="54"/>
      <c r="AN92" s="54"/>
      <c r="AO92" s="54"/>
      <c r="AP92" s="54"/>
      <c r="AQ92" s="54"/>
      <c r="AR92" s="54"/>
      <c r="AS92" s="54"/>
    </row>
    <row r="93" spans="1:45" s="2" customFormat="1" ht="13" x14ac:dyDescent="0.3">
      <c r="A93">
        <v>41588</v>
      </c>
      <c r="B93">
        <v>0</v>
      </c>
      <c r="C93" t="s">
        <v>320</v>
      </c>
      <c r="D93">
        <v>4</v>
      </c>
      <c r="E93">
        <v>4</v>
      </c>
      <c r="F93">
        <v>3</v>
      </c>
      <c r="G93">
        <v>4</v>
      </c>
      <c r="H93">
        <v>3</v>
      </c>
      <c r="I93">
        <v>4</v>
      </c>
      <c r="J93">
        <v>2</v>
      </c>
      <c r="K93">
        <v>4</v>
      </c>
      <c r="L93">
        <v>4</v>
      </c>
      <c r="M93">
        <v>4</v>
      </c>
      <c r="N93">
        <v>4</v>
      </c>
      <c r="O93">
        <v>4</v>
      </c>
      <c r="P93" s="54">
        <f t="shared" si="1"/>
        <v>44</v>
      </c>
      <c r="Q93" s="45">
        <v>0</v>
      </c>
      <c r="R93" s="54"/>
      <c r="S93" s="54"/>
      <c r="T93" s="54"/>
      <c r="U93" s="45"/>
      <c r="V93" s="54"/>
      <c r="W93" s="54"/>
      <c r="X93" s="45"/>
      <c r="Y93" s="54"/>
      <c r="Z93" s="54"/>
      <c r="AA93" s="54"/>
      <c r="AB93" s="54"/>
      <c r="AC93" s="54"/>
      <c r="AD93" s="54"/>
      <c r="AE93" s="54"/>
      <c r="AF93" s="54"/>
      <c r="AG93" s="54"/>
      <c r="AH93" s="54"/>
      <c r="AI93" s="54"/>
      <c r="AJ93" s="54"/>
      <c r="AK93" s="54"/>
      <c r="AL93" s="54"/>
      <c r="AM93" s="54"/>
      <c r="AN93" s="54"/>
      <c r="AO93" s="54"/>
      <c r="AP93" s="54"/>
      <c r="AQ93" s="54"/>
      <c r="AR93" s="54"/>
      <c r="AS93" s="54"/>
    </row>
    <row r="94" spans="1:45" s="2" customFormat="1" ht="13" x14ac:dyDescent="0.3">
      <c r="A94">
        <v>43362</v>
      </c>
      <c r="B94">
        <v>0</v>
      </c>
      <c r="C94" t="s">
        <v>299</v>
      </c>
      <c r="D94">
        <v>3</v>
      </c>
      <c r="E94">
        <v>2</v>
      </c>
      <c r="F94">
        <v>3</v>
      </c>
      <c r="G94">
        <v>2</v>
      </c>
      <c r="H94">
        <v>2</v>
      </c>
      <c r="I94">
        <v>2</v>
      </c>
      <c r="J94">
        <v>3</v>
      </c>
      <c r="K94">
        <v>2</v>
      </c>
      <c r="L94">
        <v>3</v>
      </c>
      <c r="M94">
        <v>3</v>
      </c>
      <c r="N94">
        <v>3</v>
      </c>
      <c r="O94">
        <v>3</v>
      </c>
      <c r="P94" s="54">
        <f t="shared" si="1"/>
        <v>31</v>
      </c>
      <c r="Q94" s="45">
        <v>0</v>
      </c>
      <c r="R94" s="54"/>
      <c r="S94" s="54"/>
      <c r="T94" s="54"/>
      <c r="U94" s="45"/>
      <c r="V94" s="54"/>
      <c r="W94" s="54"/>
      <c r="X94" s="45"/>
      <c r="Y94" s="54"/>
      <c r="Z94" s="54"/>
      <c r="AA94" s="54"/>
      <c r="AB94" s="54"/>
      <c r="AC94" s="54"/>
      <c r="AD94" s="54"/>
      <c r="AE94" s="54"/>
      <c r="AF94" s="54"/>
      <c r="AG94" s="54"/>
      <c r="AH94" s="54"/>
      <c r="AI94" s="54"/>
      <c r="AJ94" s="54"/>
      <c r="AK94" s="54"/>
      <c r="AL94" s="54"/>
      <c r="AM94" s="54"/>
      <c r="AN94" s="54"/>
      <c r="AO94" s="54"/>
      <c r="AP94" s="54"/>
      <c r="AQ94" s="54"/>
      <c r="AR94" s="54"/>
      <c r="AS94" s="54"/>
    </row>
    <row r="95" spans="1:45" s="2" customFormat="1" ht="13" x14ac:dyDescent="0.3">
      <c r="A95">
        <v>43111</v>
      </c>
      <c r="B95">
        <v>1</v>
      </c>
      <c r="C95" t="s">
        <v>245</v>
      </c>
      <c r="D95">
        <v>3</v>
      </c>
      <c r="E95">
        <v>2</v>
      </c>
      <c r="F95">
        <v>3</v>
      </c>
      <c r="G95">
        <v>3</v>
      </c>
      <c r="H95">
        <v>3</v>
      </c>
      <c r="I95">
        <v>1</v>
      </c>
      <c r="J95">
        <v>3</v>
      </c>
      <c r="K95">
        <v>4</v>
      </c>
      <c r="L95">
        <v>3</v>
      </c>
      <c r="M95">
        <v>3</v>
      </c>
      <c r="N95">
        <v>4</v>
      </c>
      <c r="O95">
        <v>3</v>
      </c>
      <c r="P95" s="54">
        <f t="shared" si="1"/>
        <v>35</v>
      </c>
      <c r="Q95" s="45">
        <v>0</v>
      </c>
      <c r="R95" s="54"/>
      <c r="S95" s="54"/>
      <c r="T95" s="54"/>
      <c r="U95" s="45"/>
      <c r="V95" s="54"/>
      <c r="W95" s="54"/>
      <c r="X95" s="45"/>
      <c r="Y95" s="54"/>
      <c r="Z95" s="54"/>
      <c r="AA95" s="54"/>
      <c r="AB95" s="54"/>
      <c r="AC95" s="54"/>
      <c r="AD95" s="54"/>
      <c r="AE95" s="54"/>
      <c r="AF95" s="54"/>
      <c r="AG95" s="54"/>
      <c r="AH95" s="54"/>
      <c r="AI95" s="54"/>
      <c r="AJ95" s="54"/>
      <c r="AK95" s="54"/>
      <c r="AL95" s="54"/>
      <c r="AM95" s="54"/>
      <c r="AN95" s="54"/>
      <c r="AO95" s="54"/>
      <c r="AP95" s="54"/>
      <c r="AQ95" s="54"/>
      <c r="AR95" s="54"/>
      <c r="AS95" s="54"/>
    </row>
    <row r="96" spans="1:45" s="2" customFormat="1" ht="13" x14ac:dyDescent="0.3">
      <c r="A96">
        <v>43083</v>
      </c>
      <c r="B96">
        <v>0</v>
      </c>
      <c r="C96" t="s">
        <v>236</v>
      </c>
      <c r="D96">
        <v>4</v>
      </c>
      <c r="E96">
        <v>3</v>
      </c>
      <c r="F96">
        <v>4</v>
      </c>
      <c r="G96">
        <v>3</v>
      </c>
      <c r="H96">
        <v>4</v>
      </c>
      <c r="I96">
        <v>1</v>
      </c>
      <c r="J96">
        <v>4</v>
      </c>
      <c r="K96">
        <v>4</v>
      </c>
      <c r="L96">
        <v>4</v>
      </c>
      <c r="M96">
        <v>4</v>
      </c>
      <c r="N96">
        <v>2</v>
      </c>
      <c r="O96">
        <v>2</v>
      </c>
      <c r="P96" s="54">
        <f t="shared" si="1"/>
        <v>39</v>
      </c>
      <c r="Q96" s="45">
        <v>0</v>
      </c>
      <c r="R96" s="54"/>
      <c r="S96" s="54"/>
      <c r="T96" s="54"/>
      <c r="U96" s="45"/>
      <c r="V96" s="54"/>
      <c r="W96" s="54"/>
      <c r="X96" s="45"/>
      <c r="Y96" s="54"/>
      <c r="Z96" s="54"/>
      <c r="AA96" s="54"/>
      <c r="AB96" s="54"/>
      <c r="AC96" s="54"/>
      <c r="AD96" s="54"/>
      <c r="AE96" s="54"/>
      <c r="AF96" s="54"/>
      <c r="AG96" s="54"/>
      <c r="AH96" s="54"/>
      <c r="AI96" s="54"/>
      <c r="AJ96" s="54"/>
      <c r="AK96" s="54"/>
      <c r="AL96" s="54"/>
      <c r="AM96" s="54"/>
      <c r="AN96" s="54"/>
      <c r="AO96" s="54"/>
      <c r="AP96" s="54"/>
      <c r="AQ96" s="54"/>
      <c r="AR96" s="54"/>
      <c r="AS96" s="54"/>
    </row>
    <row r="97" spans="1:45" s="2" customFormat="1" ht="13" x14ac:dyDescent="0.3">
      <c r="A97">
        <v>43701</v>
      </c>
      <c r="B97">
        <v>0</v>
      </c>
      <c r="C97" t="s">
        <v>332</v>
      </c>
      <c r="D97">
        <v>4</v>
      </c>
      <c r="E97">
        <v>4</v>
      </c>
      <c r="F97">
        <v>4</v>
      </c>
      <c r="G97">
        <v>3</v>
      </c>
      <c r="H97">
        <v>4</v>
      </c>
      <c r="I97">
        <v>4</v>
      </c>
      <c r="J97">
        <v>4</v>
      </c>
      <c r="K97">
        <v>4</v>
      </c>
      <c r="L97">
        <v>4</v>
      </c>
      <c r="M97">
        <v>4</v>
      </c>
      <c r="N97">
        <v>4</v>
      </c>
      <c r="O97">
        <v>4</v>
      </c>
      <c r="P97" s="54">
        <f t="shared" si="1"/>
        <v>47</v>
      </c>
      <c r="Q97" s="45">
        <v>0</v>
      </c>
      <c r="R97" s="54"/>
      <c r="S97" s="54"/>
      <c r="T97" s="54"/>
      <c r="U97" s="45"/>
      <c r="V97" s="54"/>
      <c r="W97" s="54"/>
      <c r="X97" s="45"/>
      <c r="Y97" s="54"/>
      <c r="Z97" s="54"/>
      <c r="AA97" s="54"/>
      <c r="AB97" s="54"/>
      <c r="AC97" s="54"/>
      <c r="AD97" s="54"/>
      <c r="AE97" s="54"/>
      <c r="AF97" s="54"/>
      <c r="AG97" s="54"/>
      <c r="AH97" s="54"/>
      <c r="AI97" s="54"/>
      <c r="AJ97" s="54"/>
      <c r="AK97" s="54"/>
      <c r="AL97" s="54"/>
      <c r="AM97" s="54"/>
      <c r="AN97" s="54"/>
      <c r="AO97" s="54"/>
      <c r="AP97" s="54"/>
      <c r="AQ97" s="54"/>
      <c r="AR97" s="54"/>
      <c r="AS97" s="54"/>
    </row>
    <row r="98" spans="1:45" s="2" customFormat="1" ht="13" x14ac:dyDescent="0.3">
      <c r="A98">
        <v>45441</v>
      </c>
      <c r="B98">
        <v>1</v>
      </c>
      <c r="C98" t="s">
        <v>313</v>
      </c>
      <c r="D98">
        <v>3</v>
      </c>
      <c r="E98">
        <v>3</v>
      </c>
      <c r="F98">
        <v>3</v>
      </c>
      <c r="G98">
        <v>4</v>
      </c>
      <c r="H98">
        <v>4</v>
      </c>
      <c r="I98">
        <v>3</v>
      </c>
      <c r="J98">
        <v>4</v>
      </c>
      <c r="K98">
        <v>4</v>
      </c>
      <c r="L98">
        <v>4</v>
      </c>
      <c r="M98">
        <v>4</v>
      </c>
      <c r="N98">
        <v>4</v>
      </c>
      <c r="O98">
        <v>4</v>
      </c>
      <c r="P98" s="54">
        <f t="shared" si="1"/>
        <v>44</v>
      </c>
      <c r="Q98" s="45">
        <v>0</v>
      </c>
      <c r="R98" s="54"/>
      <c r="S98" s="54"/>
      <c r="T98" s="54"/>
      <c r="U98" s="45"/>
      <c r="V98" s="54"/>
      <c r="W98" s="54"/>
      <c r="X98" s="45"/>
      <c r="Y98" s="54"/>
      <c r="Z98" s="54"/>
      <c r="AA98" s="54"/>
      <c r="AB98" s="54"/>
      <c r="AC98" s="54"/>
      <c r="AD98" s="54"/>
      <c r="AE98" s="54"/>
      <c r="AF98" s="54"/>
      <c r="AG98" s="54"/>
      <c r="AH98" s="54"/>
      <c r="AI98" s="54"/>
      <c r="AJ98" s="54"/>
      <c r="AK98" s="54"/>
      <c r="AL98" s="54"/>
      <c r="AM98" s="54"/>
      <c r="AN98" s="54"/>
      <c r="AO98" s="54"/>
      <c r="AP98" s="54"/>
      <c r="AQ98" s="54"/>
      <c r="AR98" s="54"/>
      <c r="AS98" s="54"/>
    </row>
    <row r="99" spans="1:45" s="2" customFormat="1" ht="13" x14ac:dyDescent="0.3">
      <c r="A99">
        <v>41292</v>
      </c>
      <c r="B99">
        <v>1</v>
      </c>
      <c r="C99" t="s">
        <v>254</v>
      </c>
      <c r="D99">
        <v>3</v>
      </c>
      <c r="E99">
        <v>2</v>
      </c>
      <c r="F99">
        <v>4</v>
      </c>
      <c r="G99">
        <v>3</v>
      </c>
      <c r="H99">
        <v>3</v>
      </c>
      <c r="I99">
        <v>3</v>
      </c>
      <c r="J99">
        <v>4</v>
      </c>
      <c r="K99">
        <v>2</v>
      </c>
      <c r="L99">
        <v>4</v>
      </c>
      <c r="M99">
        <v>4</v>
      </c>
      <c r="N99">
        <v>3</v>
      </c>
      <c r="O99">
        <v>3</v>
      </c>
      <c r="P99" s="54">
        <f t="shared" si="1"/>
        <v>38</v>
      </c>
      <c r="Q99" s="45">
        <v>0</v>
      </c>
      <c r="R99" s="54"/>
      <c r="S99" s="54"/>
      <c r="T99" s="54"/>
      <c r="U99" s="45"/>
      <c r="V99" s="54"/>
      <c r="W99" s="54"/>
      <c r="X99" s="45"/>
      <c r="Y99" s="54"/>
      <c r="Z99" s="54"/>
      <c r="AA99" s="54"/>
      <c r="AB99" s="54"/>
      <c r="AC99" s="54"/>
      <c r="AD99" s="54"/>
      <c r="AE99" s="54"/>
      <c r="AF99" s="54"/>
      <c r="AG99" s="54"/>
      <c r="AH99" s="54"/>
      <c r="AI99" s="54"/>
      <c r="AJ99" s="54"/>
      <c r="AK99" s="54"/>
      <c r="AL99" s="54"/>
      <c r="AM99" s="54"/>
      <c r="AN99" s="54"/>
      <c r="AO99" s="54"/>
      <c r="AP99" s="54"/>
      <c r="AQ99" s="54"/>
      <c r="AR99" s="54"/>
      <c r="AS99" s="54"/>
    </row>
    <row r="100" spans="1:45" s="2" customFormat="1" ht="13" x14ac:dyDescent="0.3">
      <c r="A100">
        <v>34587</v>
      </c>
      <c r="B100">
        <v>1</v>
      </c>
      <c r="C100" t="s">
        <v>32</v>
      </c>
      <c r="D100">
        <v>1</v>
      </c>
      <c r="E100">
        <v>1</v>
      </c>
      <c r="F100">
        <v>3</v>
      </c>
      <c r="G100">
        <v>1</v>
      </c>
      <c r="H100">
        <v>1</v>
      </c>
      <c r="I100">
        <v>3</v>
      </c>
      <c r="J100">
        <v>1</v>
      </c>
      <c r="K100">
        <v>2</v>
      </c>
      <c r="L100">
        <v>1</v>
      </c>
      <c r="M100">
        <v>1</v>
      </c>
      <c r="N100">
        <v>2</v>
      </c>
      <c r="O100">
        <v>2</v>
      </c>
      <c r="P100" s="54">
        <f t="shared" si="1"/>
        <v>19</v>
      </c>
      <c r="Q100" s="45">
        <v>0</v>
      </c>
      <c r="R100" s="54"/>
      <c r="S100" s="54"/>
      <c r="T100" s="54"/>
      <c r="U100" s="45"/>
      <c r="V100" s="54"/>
      <c r="W100" s="54"/>
      <c r="X100" s="45"/>
      <c r="Y100" s="54"/>
      <c r="Z100" s="54"/>
      <c r="AA100" s="54"/>
      <c r="AB100" s="54"/>
      <c r="AC100" s="54"/>
      <c r="AD100" s="54"/>
      <c r="AE100" s="54"/>
      <c r="AF100" s="54"/>
      <c r="AG100" s="54"/>
      <c r="AH100" s="54"/>
      <c r="AI100" s="54"/>
      <c r="AJ100" s="54"/>
      <c r="AK100" s="54"/>
      <c r="AL100" s="54"/>
      <c r="AM100" s="54"/>
      <c r="AN100" s="54"/>
      <c r="AO100" s="54"/>
      <c r="AP100" s="54"/>
      <c r="AQ100" s="54"/>
      <c r="AR100" s="54"/>
      <c r="AS100" s="54"/>
    </row>
    <row r="101" spans="1:45" s="2" customFormat="1" ht="13" x14ac:dyDescent="0.3">
      <c r="A101">
        <v>40683</v>
      </c>
      <c r="B101">
        <v>0</v>
      </c>
      <c r="C101" t="s">
        <v>32</v>
      </c>
      <c r="D101">
        <v>2</v>
      </c>
      <c r="E101">
        <v>2</v>
      </c>
      <c r="F101">
        <v>2</v>
      </c>
      <c r="G101">
        <v>3</v>
      </c>
      <c r="H101">
        <v>2</v>
      </c>
      <c r="I101">
        <v>2</v>
      </c>
      <c r="J101">
        <v>3</v>
      </c>
      <c r="K101">
        <v>2</v>
      </c>
      <c r="L101">
        <v>2</v>
      </c>
      <c r="M101">
        <v>2</v>
      </c>
      <c r="N101">
        <v>2</v>
      </c>
      <c r="O101">
        <v>2</v>
      </c>
      <c r="P101" s="54">
        <f t="shared" si="1"/>
        <v>26</v>
      </c>
      <c r="Q101" s="45">
        <v>0</v>
      </c>
      <c r="R101" s="54"/>
      <c r="S101" s="54"/>
      <c r="T101" s="54"/>
      <c r="U101" s="45"/>
      <c r="V101" s="54"/>
      <c r="W101" s="54"/>
      <c r="X101" s="45"/>
      <c r="Y101" s="54"/>
      <c r="Z101" s="54"/>
      <c r="AA101" s="54"/>
      <c r="AB101" s="54"/>
      <c r="AC101" s="54"/>
      <c r="AD101" s="54"/>
      <c r="AE101" s="54"/>
      <c r="AF101" s="54"/>
      <c r="AG101" s="54"/>
      <c r="AH101" s="54"/>
      <c r="AI101" s="54"/>
      <c r="AJ101" s="54"/>
      <c r="AK101" s="54"/>
      <c r="AL101" s="54"/>
      <c r="AM101" s="54"/>
      <c r="AN101" s="54"/>
      <c r="AO101" s="54"/>
      <c r="AP101" s="54"/>
      <c r="AQ101" s="54"/>
      <c r="AR101" s="54"/>
      <c r="AS101" s="54"/>
    </row>
    <row r="102" spans="1:45" s="2" customFormat="1" ht="13" x14ac:dyDescent="0.3">
      <c r="A102">
        <v>40693</v>
      </c>
      <c r="B102">
        <v>0</v>
      </c>
      <c r="C102" t="s">
        <v>32</v>
      </c>
      <c r="D102">
        <v>3</v>
      </c>
      <c r="E102">
        <v>4</v>
      </c>
      <c r="F102">
        <v>4</v>
      </c>
      <c r="G102">
        <v>4</v>
      </c>
      <c r="H102">
        <v>4</v>
      </c>
      <c r="I102">
        <v>2</v>
      </c>
      <c r="J102">
        <v>4</v>
      </c>
      <c r="K102">
        <v>4</v>
      </c>
      <c r="L102">
        <v>4</v>
      </c>
      <c r="M102">
        <v>3</v>
      </c>
      <c r="N102">
        <v>4</v>
      </c>
      <c r="O102">
        <v>4</v>
      </c>
      <c r="P102" s="54">
        <f t="shared" si="1"/>
        <v>44</v>
      </c>
      <c r="Q102" s="45">
        <v>0</v>
      </c>
      <c r="R102" s="54"/>
      <c r="S102" s="54"/>
      <c r="T102" s="54"/>
      <c r="U102" s="45"/>
      <c r="V102" s="54"/>
      <c r="W102" s="54"/>
      <c r="X102" s="45"/>
      <c r="Y102" s="54"/>
      <c r="Z102" s="54"/>
      <c r="AA102" s="54"/>
      <c r="AB102" s="54"/>
      <c r="AC102" s="54"/>
      <c r="AD102" s="54"/>
      <c r="AE102" s="54"/>
      <c r="AF102" s="54"/>
      <c r="AG102" s="54"/>
      <c r="AH102" s="54"/>
      <c r="AI102" s="54"/>
      <c r="AJ102" s="54"/>
      <c r="AK102" s="54"/>
      <c r="AL102" s="54"/>
      <c r="AM102" s="54"/>
      <c r="AN102" s="54"/>
      <c r="AO102" s="54"/>
      <c r="AP102" s="54"/>
      <c r="AQ102" s="54"/>
      <c r="AR102" s="54"/>
      <c r="AS102" s="54"/>
    </row>
    <row r="103" spans="1:45" s="2" customFormat="1" ht="13" x14ac:dyDescent="0.3">
      <c r="A103">
        <v>40751</v>
      </c>
      <c r="B103">
        <v>0</v>
      </c>
      <c r="C103" t="s">
        <v>235</v>
      </c>
      <c r="D103">
        <v>3</v>
      </c>
      <c r="E103">
        <v>3</v>
      </c>
      <c r="F103">
        <v>3</v>
      </c>
      <c r="G103">
        <v>3</v>
      </c>
      <c r="H103">
        <v>3</v>
      </c>
      <c r="I103">
        <v>3</v>
      </c>
      <c r="J103">
        <v>3</v>
      </c>
      <c r="K103">
        <v>2</v>
      </c>
      <c r="L103">
        <v>3</v>
      </c>
      <c r="M103">
        <v>3</v>
      </c>
      <c r="N103">
        <v>3</v>
      </c>
      <c r="O103">
        <v>3</v>
      </c>
      <c r="P103" s="54">
        <f t="shared" si="1"/>
        <v>35</v>
      </c>
      <c r="Q103" s="45">
        <v>0</v>
      </c>
      <c r="R103" s="54"/>
      <c r="S103" s="54"/>
      <c r="T103" s="54"/>
      <c r="U103" s="45"/>
      <c r="V103" s="54"/>
      <c r="W103" s="54"/>
      <c r="X103" s="45"/>
      <c r="Y103" s="54"/>
      <c r="Z103" s="54"/>
      <c r="AA103" s="54"/>
      <c r="AB103" s="54"/>
      <c r="AC103" s="54"/>
      <c r="AD103" s="54"/>
      <c r="AE103" s="54"/>
      <c r="AF103" s="54"/>
      <c r="AG103" s="54"/>
      <c r="AH103" s="54"/>
      <c r="AI103" s="54"/>
      <c r="AJ103" s="54"/>
      <c r="AK103" s="54"/>
      <c r="AL103" s="54"/>
      <c r="AM103" s="54"/>
      <c r="AN103" s="54"/>
      <c r="AO103" s="54"/>
      <c r="AP103" s="54"/>
      <c r="AQ103" s="54"/>
      <c r="AR103" s="54"/>
      <c r="AS103" s="54"/>
    </row>
    <row r="104" spans="1:45" s="2" customFormat="1" ht="13" x14ac:dyDescent="0.3">
      <c r="A104">
        <v>40810</v>
      </c>
      <c r="B104">
        <v>0</v>
      </c>
      <c r="C104" t="s">
        <v>32</v>
      </c>
      <c r="D104">
        <v>3</v>
      </c>
      <c r="E104">
        <v>2</v>
      </c>
      <c r="F104">
        <v>4</v>
      </c>
      <c r="G104">
        <v>3</v>
      </c>
      <c r="H104">
        <v>3</v>
      </c>
      <c r="I104">
        <v>2</v>
      </c>
      <c r="J104">
        <v>3</v>
      </c>
      <c r="K104">
        <v>3</v>
      </c>
      <c r="L104">
        <v>3</v>
      </c>
      <c r="M104">
        <v>3</v>
      </c>
      <c r="N104">
        <v>3</v>
      </c>
      <c r="O104">
        <v>3</v>
      </c>
      <c r="P104" s="54">
        <f t="shared" si="1"/>
        <v>35</v>
      </c>
      <c r="Q104" s="45">
        <v>0</v>
      </c>
      <c r="R104" s="54"/>
      <c r="S104" s="54"/>
      <c r="T104" s="54"/>
      <c r="U104" s="45"/>
      <c r="V104" s="54"/>
      <c r="W104" s="54"/>
      <c r="X104" s="45"/>
      <c r="Y104" s="54"/>
      <c r="Z104" s="54"/>
      <c r="AA104" s="54"/>
      <c r="AB104" s="54"/>
      <c r="AC104" s="54"/>
      <c r="AD104" s="54"/>
      <c r="AE104" s="54"/>
      <c r="AF104" s="54"/>
      <c r="AG104" s="54"/>
      <c r="AH104" s="54"/>
      <c r="AI104" s="54"/>
      <c r="AJ104" s="54"/>
      <c r="AK104" s="54"/>
      <c r="AL104" s="54"/>
      <c r="AM104" s="54"/>
      <c r="AN104" s="54"/>
      <c r="AO104" s="54"/>
      <c r="AP104" s="54"/>
      <c r="AQ104" s="54"/>
      <c r="AR104" s="54"/>
      <c r="AS104" s="54"/>
    </row>
    <row r="105" spans="1:45" s="2" customFormat="1" ht="13" x14ac:dyDescent="0.3">
      <c r="A105">
        <v>40817</v>
      </c>
      <c r="B105">
        <v>0</v>
      </c>
      <c r="C105" t="s">
        <v>32</v>
      </c>
      <c r="D105">
        <v>4</v>
      </c>
      <c r="E105">
        <v>4</v>
      </c>
      <c r="F105">
        <v>4</v>
      </c>
      <c r="G105">
        <v>4</v>
      </c>
      <c r="H105">
        <v>4</v>
      </c>
      <c r="I105">
        <v>4</v>
      </c>
      <c r="J105">
        <v>4</v>
      </c>
      <c r="K105">
        <v>4</v>
      </c>
      <c r="L105">
        <v>4</v>
      </c>
      <c r="M105">
        <v>3</v>
      </c>
      <c r="N105">
        <v>3</v>
      </c>
      <c r="O105">
        <v>3</v>
      </c>
      <c r="P105" s="54">
        <f t="shared" si="1"/>
        <v>45</v>
      </c>
      <c r="Q105" s="45">
        <v>0</v>
      </c>
      <c r="R105" s="54"/>
      <c r="S105" s="54"/>
      <c r="T105" s="54"/>
      <c r="U105" s="45"/>
      <c r="V105" s="54"/>
      <c r="W105" s="54"/>
      <c r="X105" s="45"/>
      <c r="Y105" s="54"/>
      <c r="Z105" s="54"/>
      <c r="AA105" s="54"/>
      <c r="AB105" s="54"/>
      <c r="AC105" s="54"/>
      <c r="AD105" s="54"/>
      <c r="AE105" s="54"/>
      <c r="AF105" s="54"/>
      <c r="AG105" s="54"/>
      <c r="AH105" s="54"/>
      <c r="AI105" s="54"/>
      <c r="AJ105" s="54"/>
      <c r="AK105" s="54"/>
      <c r="AL105" s="54"/>
      <c r="AM105" s="54"/>
      <c r="AN105" s="54"/>
      <c r="AO105" s="54"/>
      <c r="AP105" s="54"/>
      <c r="AQ105" s="54"/>
      <c r="AR105" s="54"/>
      <c r="AS105" s="54"/>
    </row>
    <row r="106" spans="1:45" s="2" customFormat="1" ht="13" x14ac:dyDescent="0.3">
      <c r="A106">
        <v>41111</v>
      </c>
      <c r="B106">
        <v>0</v>
      </c>
      <c r="C106" t="s">
        <v>32</v>
      </c>
      <c r="D106">
        <v>3</v>
      </c>
      <c r="E106">
        <v>3</v>
      </c>
      <c r="F106">
        <v>2</v>
      </c>
      <c r="G106">
        <v>4</v>
      </c>
      <c r="H106">
        <v>4</v>
      </c>
      <c r="I106">
        <v>4</v>
      </c>
      <c r="J106">
        <v>2</v>
      </c>
      <c r="K106">
        <v>2</v>
      </c>
      <c r="L106">
        <v>2</v>
      </c>
      <c r="M106">
        <v>3</v>
      </c>
      <c r="N106">
        <v>2</v>
      </c>
      <c r="O106">
        <v>2</v>
      </c>
      <c r="P106" s="54">
        <f t="shared" si="1"/>
        <v>33</v>
      </c>
      <c r="Q106" s="45">
        <v>0</v>
      </c>
      <c r="R106" s="54"/>
      <c r="S106" s="54"/>
      <c r="T106" s="54"/>
      <c r="U106" s="45"/>
      <c r="V106" s="54"/>
      <c r="W106" s="54"/>
      <c r="X106" s="45"/>
      <c r="Y106" s="54"/>
      <c r="Z106" s="54"/>
      <c r="AA106" s="54"/>
      <c r="AB106" s="54"/>
      <c r="AC106" s="54"/>
      <c r="AD106" s="54"/>
      <c r="AE106" s="54"/>
      <c r="AF106" s="54"/>
      <c r="AG106" s="54"/>
      <c r="AH106" s="54"/>
      <c r="AI106" s="54"/>
      <c r="AJ106" s="54"/>
      <c r="AK106" s="54"/>
      <c r="AL106" s="54"/>
      <c r="AM106" s="54"/>
      <c r="AN106" s="54"/>
      <c r="AO106" s="54"/>
      <c r="AP106" s="54"/>
      <c r="AQ106" s="54"/>
      <c r="AR106" s="54"/>
      <c r="AS106" s="54"/>
    </row>
    <row r="107" spans="1:45" s="2" customFormat="1" ht="13" x14ac:dyDescent="0.3">
      <c r="A107">
        <v>41174</v>
      </c>
      <c r="B107">
        <v>0</v>
      </c>
      <c r="C107" t="s">
        <v>235</v>
      </c>
      <c r="D107">
        <v>2</v>
      </c>
      <c r="E107">
        <v>2</v>
      </c>
      <c r="F107">
        <v>3</v>
      </c>
      <c r="G107">
        <v>2</v>
      </c>
      <c r="H107">
        <v>3</v>
      </c>
      <c r="I107">
        <v>2</v>
      </c>
      <c r="J107">
        <v>2</v>
      </c>
      <c r="K107">
        <v>2</v>
      </c>
      <c r="L107">
        <v>2</v>
      </c>
      <c r="M107">
        <v>3</v>
      </c>
      <c r="N107">
        <v>2</v>
      </c>
      <c r="O107">
        <v>2</v>
      </c>
      <c r="P107" s="54">
        <f t="shared" si="1"/>
        <v>27</v>
      </c>
      <c r="Q107" s="45">
        <v>0</v>
      </c>
      <c r="R107" s="54"/>
      <c r="S107" s="54"/>
      <c r="T107" s="54"/>
      <c r="U107" s="45"/>
      <c r="V107" s="54"/>
      <c r="W107" s="54"/>
      <c r="X107" s="45"/>
      <c r="Y107" s="54"/>
      <c r="Z107" s="54"/>
      <c r="AA107" s="54"/>
      <c r="AB107" s="54"/>
      <c r="AC107" s="54"/>
      <c r="AD107" s="54"/>
      <c r="AE107" s="54"/>
      <c r="AF107" s="54"/>
      <c r="AG107" s="54"/>
      <c r="AH107" s="54"/>
      <c r="AI107" s="54"/>
      <c r="AJ107" s="54"/>
      <c r="AK107" s="54"/>
      <c r="AL107" s="54"/>
      <c r="AM107" s="54"/>
      <c r="AN107" s="54"/>
      <c r="AO107" s="54"/>
      <c r="AP107" s="54"/>
      <c r="AQ107" s="54"/>
      <c r="AR107" s="54"/>
      <c r="AS107" s="54"/>
    </row>
    <row r="108" spans="1:45" s="2" customFormat="1" ht="13" x14ac:dyDescent="0.3">
      <c r="A108">
        <v>41212</v>
      </c>
      <c r="B108">
        <v>1</v>
      </c>
      <c r="C108" t="s">
        <v>32</v>
      </c>
      <c r="D108">
        <v>3</v>
      </c>
      <c r="E108">
        <v>2</v>
      </c>
      <c r="F108">
        <v>2</v>
      </c>
      <c r="G108">
        <v>2</v>
      </c>
      <c r="H108">
        <v>2</v>
      </c>
      <c r="I108">
        <v>3</v>
      </c>
      <c r="J108">
        <v>2</v>
      </c>
      <c r="K108">
        <v>2</v>
      </c>
      <c r="L108">
        <v>3</v>
      </c>
      <c r="M108">
        <v>2</v>
      </c>
      <c r="N108">
        <v>3</v>
      </c>
      <c r="O108">
        <v>1</v>
      </c>
      <c r="P108" s="54">
        <f t="shared" si="1"/>
        <v>27</v>
      </c>
      <c r="Q108" s="45">
        <v>0</v>
      </c>
      <c r="R108" s="54"/>
      <c r="S108" s="54"/>
      <c r="T108" s="54"/>
      <c r="U108" s="45"/>
      <c r="V108" s="54"/>
      <c r="W108" s="54"/>
      <c r="X108" s="45"/>
      <c r="Y108" s="54"/>
      <c r="Z108" s="54"/>
      <c r="AA108" s="54"/>
      <c r="AB108" s="54"/>
      <c r="AC108" s="54"/>
      <c r="AD108" s="54"/>
      <c r="AE108" s="54"/>
      <c r="AF108" s="54"/>
      <c r="AG108" s="54"/>
      <c r="AH108" s="54"/>
      <c r="AI108" s="54"/>
      <c r="AJ108" s="54"/>
      <c r="AK108" s="54"/>
      <c r="AL108" s="54"/>
      <c r="AM108" s="54"/>
      <c r="AN108" s="54"/>
      <c r="AO108" s="54"/>
      <c r="AP108" s="54"/>
      <c r="AQ108" s="54"/>
      <c r="AR108" s="54"/>
      <c r="AS108" s="54"/>
    </row>
    <row r="109" spans="1:45" s="2" customFormat="1" ht="13" x14ac:dyDescent="0.3">
      <c r="A109">
        <v>41216</v>
      </c>
      <c r="B109">
        <v>0</v>
      </c>
      <c r="C109" t="s">
        <v>32</v>
      </c>
      <c r="D109">
        <v>4</v>
      </c>
      <c r="E109">
        <v>3</v>
      </c>
      <c r="F109">
        <v>4</v>
      </c>
      <c r="G109">
        <v>3</v>
      </c>
      <c r="H109">
        <v>3</v>
      </c>
      <c r="I109">
        <v>2</v>
      </c>
      <c r="J109">
        <v>3</v>
      </c>
      <c r="K109">
        <v>1</v>
      </c>
      <c r="L109">
        <v>3</v>
      </c>
      <c r="M109">
        <v>4</v>
      </c>
      <c r="N109">
        <v>2</v>
      </c>
      <c r="O109">
        <v>2</v>
      </c>
      <c r="P109" s="54">
        <f t="shared" si="1"/>
        <v>34</v>
      </c>
      <c r="Q109" s="45">
        <v>0</v>
      </c>
      <c r="R109" s="54"/>
      <c r="S109" s="54"/>
      <c r="T109" s="54"/>
      <c r="U109" s="45"/>
      <c r="V109" s="54"/>
      <c r="W109" s="54"/>
      <c r="X109" s="45"/>
      <c r="Y109" s="54"/>
      <c r="Z109" s="54"/>
      <c r="AA109" s="54"/>
      <c r="AB109" s="54"/>
      <c r="AC109" s="54"/>
      <c r="AD109" s="54"/>
      <c r="AE109" s="54"/>
      <c r="AF109" s="54"/>
      <c r="AG109" s="54"/>
      <c r="AH109" s="54"/>
      <c r="AI109" s="54"/>
      <c r="AJ109" s="54"/>
      <c r="AK109" s="54"/>
      <c r="AL109" s="54"/>
      <c r="AM109" s="54"/>
      <c r="AN109" s="54"/>
      <c r="AO109" s="54"/>
      <c r="AP109" s="54"/>
      <c r="AQ109" s="54"/>
      <c r="AR109" s="54"/>
      <c r="AS109" s="54"/>
    </row>
    <row r="110" spans="1:45" s="2" customFormat="1" ht="13" x14ac:dyDescent="0.3">
      <c r="A110">
        <v>41309</v>
      </c>
      <c r="B110">
        <v>0</v>
      </c>
      <c r="C110" t="s">
        <v>32</v>
      </c>
      <c r="D110">
        <v>2</v>
      </c>
      <c r="E110">
        <v>2</v>
      </c>
      <c r="F110">
        <v>4</v>
      </c>
      <c r="G110">
        <v>3</v>
      </c>
      <c r="H110">
        <v>3</v>
      </c>
      <c r="I110">
        <v>2</v>
      </c>
      <c r="J110">
        <v>4</v>
      </c>
      <c r="K110">
        <v>2</v>
      </c>
      <c r="L110">
        <v>3</v>
      </c>
      <c r="M110">
        <v>4</v>
      </c>
      <c r="N110">
        <v>3</v>
      </c>
      <c r="O110">
        <v>2</v>
      </c>
      <c r="P110" s="54">
        <f t="shared" si="1"/>
        <v>34</v>
      </c>
      <c r="Q110" s="45">
        <v>0</v>
      </c>
      <c r="R110" s="54"/>
      <c r="S110" s="54"/>
      <c r="T110" s="54"/>
      <c r="U110" s="45"/>
      <c r="V110" s="54"/>
      <c r="W110" s="54"/>
      <c r="X110" s="45"/>
      <c r="Y110" s="54"/>
      <c r="Z110" s="54"/>
      <c r="AA110" s="54"/>
      <c r="AB110" s="54"/>
      <c r="AC110" s="54"/>
      <c r="AD110" s="54"/>
      <c r="AE110" s="54"/>
      <c r="AF110" s="54"/>
      <c r="AG110" s="54"/>
      <c r="AH110" s="54"/>
      <c r="AI110" s="54"/>
      <c r="AJ110" s="54"/>
      <c r="AK110" s="54"/>
      <c r="AL110" s="54"/>
      <c r="AM110" s="54"/>
      <c r="AN110" s="54"/>
      <c r="AO110" s="54"/>
      <c r="AP110" s="54"/>
      <c r="AQ110" s="54"/>
      <c r="AR110" s="54"/>
      <c r="AS110" s="54"/>
    </row>
    <row r="111" spans="1:45" s="2" customFormat="1" ht="13" x14ac:dyDescent="0.3">
      <c r="A111">
        <v>41341</v>
      </c>
      <c r="B111">
        <v>1</v>
      </c>
      <c r="C111" t="s">
        <v>32</v>
      </c>
      <c r="D111">
        <v>3</v>
      </c>
      <c r="E111">
        <v>3</v>
      </c>
      <c r="F111">
        <v>3</v>
      </c>
      <c r="G111">
        <v>3</v>
      </c>
      <c r="H111">
        <v>2</v>
      </c>
      <c r="I111">
        <v>3</v>
      </c>
      <c r="J111">
        <v>4</v>
      </c>
      <c r="K111">
        <v>4</v>
      </c>
      <c r="L111">
        <v>3</v>
      </c>
      <c r="M111">
        <v>4</v>
      </c>
      <c r="N111">
        <v>4</v>
      </c>
      <c r="O111">
        <v>4</v>
      </c>
      <c r="P111" s="54">
        <f t="shared" si="1"/>
        <v>40</v>
      </c>
      <c r="Q111" s="45">
        <v>0</v>
      </c>
      <c r="R111" s="54"/>
      <c r="S111" s="54"/>
      <c r="T111" s="54"/>
      <c r="U111" s="45"/>
      <c r="V111" s="54"/>
      <c r="W111" s="54"/>
      <c r="X111" s="45"/>
      <c r="Y111" s="54"/>
      <c r="Z111" s="54"/>
      <c r="AA111" s="54"/>
      <c r="AB111" s="54"/>
      <c r="AC111" s="54"/>
      <c r="AD111" s="54"/>
      <c r="AE111" s="54"/>
      <c r="AF111" s="54"/>
      <c r="AG111" s="54"/>
      <c r="AH111" s="54"/>
      <c r="AI111" s="54"/>
      <c r="AJ111" s="54"/>
      <c r="AK111" s="54"/>
      <c r="AL111" s="54"/>
      <c r="AM111" s="54"/>
      <c r="AN111" s="54"/>
      <c r="AO111" s="54"/>
      <c r="AP111" s="54"/>
      <c r="AQ111" s="54"/>
      <c r="AR111" s="54"/>
      <c r="AS111" s="54"/>
    </row>
    <row r="112" spans="1:45" s="2" customFormat="1" ht="13" x14ac:dyDescent="0.3">
      <c r="A112">
        <v>41399</v>
      </c>
      <c r="B112">
        <v>0</v>
      </c>
      <c r="C112" t="s">
        <v>32</v>
      </c>
      <c r="D112">
        <v>4</v>
      </c>
      <c r="E112">
        <v>4</v>
      </c>
      <c r="F112">
        <v>4</v>
      </c>
      <c r="G112">
        <v>2</v>
      </c>
      <c r="H112">
        <v>3</v>
      </c>
      <c r="I112">
        <v>3</v>
      </c>
      <c r="J112">
        <v>3</v>
      </c>
      <c r="K112">
        <v>3</v>
      </c>
      <c r="L112">
        <v>3</v>
      </c>
      <c r="M112">
        <v>4</v>
      </c>
      <c r="N112">
        <v>3</v>
      </c>
      <c r="O112">
        <v>2</v>
      </c>
      <c r="P112" s="54">
        <f t="shared" si="1"/>
        <v>38</v>
      </c>
      <c r="Q112" s="45">
        <v>0</v>
      </c>
      <c r="R112" s="54"/>
      <c r="S112" s="54"/>
      <c r="T112" s="54"/>
      <c r="U112" s="45"/>
      <c r="V112" s="54"/>
      <c r="W112" s="54"/>
      <c r="X112" s="45"/>
      <c r="Y112" s="54"/>
      <c r="Z112" s="54"/>
      <c r="AA112" s="54"/>
      <c r="AB112" s="54"/>
      <c r="AC112" s="54"/>
      <c r="AD112" s="54"/>
      <c r="AE112" s="54"/>
      <c r="AF112" s="54"/>
      <c r="AG112" s="54"/>
      <c r="AH112" s="54"/>
      <c r="AI112" s="54"/>
      <c r="AJ112" s="54"/>
      <c r="AK112" s="54"/>
      <c r="AL112" s="54"/>
      <c r="AM112" s="54"/>
      <c r="AN112" s="54"/>
      <c r="AO112" s="54"/>
      <c r="AP112" s="54"/>
      <c r="AQ112" s="54"/>
      <c r="AR112" s="54"/>
      <c r="AS112" s="54"/>
    </row>
    <row r="113" spans="1:45" s="2" customFormat="1" ht="13" x14ac:dyDescent="0.3">
      <c r="A113">
        <v>41432</v>
      </c>
      <c r="B113">
        <v>0</v>
      </c>
      <c r="C113" t="s">
        <v>32</v>
      </c>
      <c r="D113">
        <v>2</v>
      </c>
      <c r="E113">
        <v>3</v>
      </c>
      <c r="F113">
        <v>3</v>
      </c>
      <c r="G113">
        <v>2</v>
      </c>
      <c r="H113">
        <v>3</v>
      </c>
      <c r="I113">
        <v>3</v>
      </c>
      <c r="J113">
        <v>3</v>
      </c>
      <c r="K113">
        <v>2</v>
      </c>
      <c r="L113">
        <v>3</v>
      </c>
      <c r="M113">
        <v>3</v>
      </c>
      <c r="N113">
        <v>3</v>
      </c>
      <c r="O113">
        <v>3</v>
      </c>
      <c r="P113" s="54">
        <f t="shared" si="1"/>
        <v>33</v>
      </c>
      <c r="Q113" s="45">
        <v>0</v>
      </c>
      <c r="R113" s="54"/>
      <c r="S113" s="54"/>
      <c r="T113" s="54"/>
      <c r="U113" s="45"/>
      <c r="V113" s="54"/>
      <c r="W113" s="54"/>
      <c r="X113" s="45"/>
      <c r="Y113" s="54"/>
      <c r="Z113" s="54"/>
      <c r="AA113" s="54"/>
      <c r="AB113" s="54"/>
      <c r="AC113" s="54"/>
      <c r="AD113" s="54"/>
      <c r="AE113" s="54"/>
      <c r="AF113" s="54"/>
      <c r="AG113" s="54"/>
      <c r="AH113" s="54"/>
      <c r="AI113" s="54"/>
      <c r="AJ113" s="54"/>
      <c r="AK113" s="54"/>
      <c r="AL113" s="54"/>
      <c r="AM113" s="54"/>
      <c r="AN113" s="54"/>
      <c r="AO113" s="54"/>
      <c r="AP113" s="54"/>
      <c r="AQ113" s="54"/>
      <c r="AR113" s="54"/>
      <c r="AS113" s="54"/>
    </row>
    <row r="114" spans="1:45" s="2" customFormat="1" ht="13" x14ac:dyDescent="0.3">
      <c r="A114">
        <v>41491</v>
      </c>
      <c r="B114">
        <v>0</v>
      </c>
      <c r="C114" t="s">
        <v>32</v>
      </c>
      <c r="D114">
        <v>2</v>
      </c>
      <c r="E114">
        <v>2</v>
      </c>
      <c r="F114">
        <v>2</v>
      </c>
      <c r="G114">
        <v>3</v>
      </c>
      <c r="H114">
        <v>3</v>
      </c>
      <c r="I114">
        <v>3</v>
      </c>
      <c r="J114">
        <v>2</v>
      </c>
      <c r="K114">
        <v>3</v>
      </c>
      <c r="L114">
        <v>3</v>
      </c>
      <c r="M114">
        <v>3</v>
      </c>
      <c r="N114">
        <v>4</v>
      </c>
      <c r="O114">
        <v>4</v>
      </c>
      <c r="P114" s="54">
        <f t="shared" si="1"/>
        <v>34</v>
      </c>
      <c r="Q114" s="45">
        <v>0</v>
      </c>
      <c r="R114" s="54"/>
      <c r="S114" s="54"/>
      <c r="T114" s="54"/>
      <c r="U114" s="45"/>
      <c r="V114" s="54"/>
      <c r="W114" s="54"/>
      <c r="X114" s="45"/>
      <c r="Y114" s="54"/>
      <c r="Z114" s="54"/>
      <c r="AA114" s="54"/>
      <c r="AB114" s="54"/>
      <c r="AC114" s="54"/>
      <c r="AD114" s="54"/>
      <c r="AE114" s="54"/>
      <c r="AF114" s="54"/>
      <c r="AG114" s="54"/>
      <c r="AH114" s="54"/>
      <c r="AI114" s="54"/>
      <c r="AJ114" s="54"/>
      <c r="AK114" s="54"/>
      <c r="AL114" s="54"/>
      <c r="AM114" s="54"/>
      <c r="AN114" s="54"/>
      <c r="AO114" s="54"/>
      <c r="AP114" s="54"/>
      <c r="AQ114" s="54"/>
      <c r="AR114" s="54"/>
      <c r="AS114" s="54"/>
    </row>
    <row r="115" spans="1:45" s="2" customFormat="1" ht="13" x14ac:dyDescent="0.3">
      <c r="A115">
        <v>41518</v>
      </c>
      <c r="B115">
        <v>1</v>
      </c>
      <c r="C115" t="s">
        <v>32</v>
      </c>
      <c r="D115">
        <v>2</v>
      </c>
      <c r="E115">
        <v>1</v>
      </c>
      <c r="F115">
        <v>3</v>
      </c>
      <c r="G115">
        <v>2</v>
      </c>
      <c r="H115">
        <v>2</v>
      </c>
      <c r="I115">
        <v>2</v>
      </c>
      <c r="J115">
        <v>2</v>
      </c>
      <c r="K115">
        <v>2</v>
      </c>
      <c r="L115">
        <v>2</v>
      </c>
      <c r="M115">
        <v>2</v>
      </c>
      <c r="N115">
        <v>2</v>
      </c>
      <c r="O115">
        <v>2</v>
      </c>
      <c r="P115" s="54">
        <f t="shared" si="1"/>
        <v>24</v>
      </c>
      <c r="Q115" s="45">
        <v>0</v>
      </c>
      <c r="R115" s="54"/>
      <c r="S115" s="54"/>
      <c r="T115" s="54"/>
      <c r="U115" s="45"/>
      <c r="V115" s="54"/>
      <c r="W115" s="54"/>
      <c r="X115" s="45"/>
      <c r="Y115" s="54"/>
      <c r="Z115" s="54"/>
      <c r="AA115" s="54"/>
      <c r="AB115" s="54"/>
      <c r="AC115" s="54"/>
      <c r="AD115" s="54"/>
      <c r="AE115" s="54"/>
      <c r="AF115" s="54"/>
      <c r="AG115" s="54"/>
      <c r="AH115" s="54"/>
      <c r="AI115" s="54"/>
      <c r="AJ115" s="54"/>
      <c r="AK115" s="54"/>
      <c r="AL115" s="54"/>
      <c r="AM115" s="54"/>
      <c r="AN115" s="54"/>
      <c r="AO115" s="54"/>
      <c r="AP115" s="54"/>
      <c r="AQ115" s="54"/>
      <c r="AR115" s="54"/>
      <c r="AS115" s="54"/>
    </row>
    <row r="116" spans="1:45" s="2" customFormat="1" ht="13" x14ac:dyDescent="0.3">
      <c r="A116">
        <v>41578</v>
      </c>
      <c r="B116">
        <v>0</v>
      </c>
      <c r="C116" t="s">
        <v>32</v>
      </c>
      <c r="D116">
        <v>1</v>
      </c>
      <c r="E116">
        <v>3</v>
      </c>
      <c r="F116">
        <v>4</v>
      </c>
      <c r="G116">
        <v>2</v>
      </c>
      <c r="H116">
        <v>3</v>
      </c>
      <c r="I116">
        <v>1</v>
      </c>
      <c r="J116">
        <v>4</v>
      </c>
      <c r="K116">
        <v>2</v>
      </c>
      <c r="L116">
        <v>3</v>
      </c>
      <c r="M116">
        <v>4</v>
      </c>
      <c r="N116">
        <v>3</v>
      </c>
      <c r="O116">
        <v>3</v>
      </c>
      <c r="P116" s="54">
        <f t="shared" si="1"/>
        <v>33</v>
      </c>
      <c r="Q116" s="45">
        <v>0</v>
      </c>
      <c r="R116" s="54"/>
      <c r="S116" s="54"/>
      <c r="T116" s="54"/>
      <c r="U116" s="45"/>
      <c r="V116" s="54"/>
      <c r="W116" s="54"/>
      <c r="X116" s="45"/>
      <c r="Y116" s="54"/>
      <c r="Z116" s="54"/>
      <c r="AA116" s="54"/>
      <c r="AB116" s="54"/>
      <c r="AC116" s="54"/>
      <c r="AD116" s="54"/>
      <c r="AE116" s="54"/>
      <c r="AF116" s="54"/>
      <c r="AG116" s="54"/>
      <c r="AH116" s="54"/>
      <c r="AI116" s="54"/>
      <c r="AJ116" s="54"/>
      <c r="AK116" s="54"/>
      <c r="AL116" s="54"/>
      <c r="AM116" s="54"/>
      <c r="AN116" s="54"/>
      <c r="AO116" s="54"/>
      <c r="AP116" s="54"/>
      <c r="AQ116" s="54"/>
      <c r="AR116" s="54"/>
      <c r="AS116" s="54"/>
    </row>
    <row r="117" spans="1:45" s="2" customFormat="1" ht="13" x14ac:dyDescent="0.3">
      <c r="A117">
        <v>41702</v>
      </c>
      <c r="B117">
        <v>0</v>
      </c>
      <c r="C117" t="s">
        <v>235</v>
      </c>
      <c r="D117">
        <v>1</v>
      </c>
      <c r="E117">
        <v>2</v>
      </c>
      <c r="F117">
        <v>1</v>
      </c>
      <c r="G117">
        <v>2</v>
      </c>
      <c r="H117">
        <v>2</v>
      </c>
      <c r="I117">
        <v>1</v>
      </c>
      <c r="J117">
        <v>2</v>
      </c>
      <c r="K117">
        <v>1</v>
      </c>
      <c r="L117">
        <v>2</v>
      </c>
      <c r="M117">
        <v>2</v>
      </c>
      <c r="N117">
        <v>2</v>
      </c>
      <c r="O117">
        <v>2</v>
      </c>
      <c r="P117" s="54">
        <f t="shared" si="1"/>
        <v>20</v>
      </c>
      <c r="Q117" s="45">
        <v>0</v>
      </c>
      <c r="R117" s="54"/>
      <c r="S117" s="54"/>
      <c r="T117" s="54"/>
      <c r="U117" s="45"/>
      <c r="V117" s="54"/>
      <c r="W117" s="54"/>
      <c r="X117" s="45"/>
      <c r="Y117" s="54"/>
      <c r="Z117" s="54"/>
      <c r="AA117" s="54"/>
      <c r="AB117" s="54"/>
      <c r="AC117" s="54"/>
      <c r="AD117" s="54"/>
      <c r="AE117" s="54"/>
      <c r="AF117" s="54"/>
      <c r="AG117" s="54"/>
      <c r="AH117" s="54"/>
      <c r="AI117" s="54"/>
      <c r="AJ117" s="54"/>
      <c r="AK117" s="54"/>
      <c r="AL117" s="54"/>
      <c r="AM117" s="54"/>
      <c r="AN117" s="54"/>
      <c r="AO117" s="54"/>
      <c r="AP117" s="54"/>
      <c r="AQ117" s="54"/>
      <c r="AR117" s="54"/>
      <c r="AS117" s="54"/>
    </row>
    <row r="118" spans="1:45" s="2" customFormat="1" ht="13" x14ac:dyDescent="0.3">
      <c r="A118">
        <v>41752</v>
      </c>
      <c r="B118">
        <v>0</v>
      </c>
      <c r="C118" t="s">
        <v>32</v>
      </c>
      <c r="D118">
        <v>3</v>
      </c>
      <c r="E118">
        <v>3</v>
      </c>
      <c r="F118">
        <v>3</v>
      </c>
      <c r="G118">
        <v>3</v>
      </c>
      <c r="H118">
        <v>3</v>
      </c>
      <c r="I118">
        <v>3</v>
      </c>
      <c r="J118">
        <v>3</v>
      </c>
      <c r="K118">
        <v>3</v>
      </c>
      <c r="L118">
        <v>3</v>
      </c>
      <c r="M118">
        <v>3</v>
      </c>
      <c r="N118">
        <v>3</v>
      </c>
      <c r="O118">
        <v>3</v>
      </c>
      <c r="P118" s="54">
        <f t="shared" si="1"/>
        <v>36</v>
      </c>
      <c r="Q118" s="45">
        <v>0</v>
      </c>
      <c r="R118" s="54"/>
      <c r="S118" s="54"/>
      <c r="T118" s="54"/>
      <c r="U118" s="45"/>
      <c r="V118" s="54"/>
      <c r="W118" s="54"/>
      <c r="X118" s="45"/>
      <c r="Y118" s="54"/>
      <c r="Z118" s="54"/>
      <c r="AA118" s="54"/>
      <c r="AB118" s="54"/>
      <c r="AC118" s="54"/>
      <c r="AD118" s="54"/>
      <c r="AE118" s="54"/>
      <c r="AF118" s="54"/>
      <c r="AG118" s="54"/>
      <c r="AH118" s="54"/>
      <c r="AI118" s="54"/>
      <c r="AJ118" s="54"/>
      <c r="AK118" s="54"/>
      <c r="AL118" s="54"/>
      <c r="AM118" s="54"/>
      <c r="AN118" s="54"/>
      <c r="AO118" s="54"/>
      <c r="AP118" s="54"/>
      <c r="AQ118" s="54"/>
      <c r="AR118" s="54"/>
      <c r="AS118" s="54"/>
    </row>
    <row r="119" spans="1:45" s="2" customFormat="1" ht="13" x14ac:dyDescent="0.3">
      <c r="A119">
        <v>42099</v>
      </c>
      <c r="B119">
        <v>1</v>
      </c>
      <c r="C119" t="s">
        <v>235</v>
      </c>
      <c r="D119">
        <v>2</v>
      </c>
      <c r="E119">
        <v>3</v>
      </c>
      <c r="F119">
        <v>2</v>
      </c>
      <c r="G119">
        <v>2</v>
      </c>
      <c r="H119">
        <v>2</v>
      </c>
      <c r="I119">
        <v>2</v>
      </c>
      <c r="J119">
        <v>3</v>
      </c>
      <c r="K119">
        <v>2</v>
      </c>
      <c r="L119">
        <v>2</v>
      </c>
      <c r="M119">
        <v>2</v>
      </c>
      <c r="N119">
        <v>2</v>
      </c>
      <c r="O119">
        <v>2</v>
      </c>
      <c r="P119" s="54">
        <f t="shared" si="1"/>
        <v>26</v>
      </c>
      <c r="Q119" s="45">
        <v>0</v>
      </c>
      <c r="R119" s="54"/>
      <c r="S119" s="54"/>
      <c r="T119" s="54"/>
      <c r="U119" s="45"/>
      <c r="V119" s="54"/>
      <c r="W119" s="54"/>
      <c r="X119" s="45"/>
      <c r="Y119" s="54"/>
      <c r="Z119" s="54"/>
      <c r="AA119" s="54"/>
      <c r="AB119" s="54"/>
      <c r="AC119" s="54"/>
      <c r="AD119" s="54"/>
      <c r="AE119" s="54"/>
      <c r="AF119" s="54"/>
      <c r="AG119" s="54"/>
      <c r="AH119" s="54"/>
      <c r="AI119" s="54"/>
      <c r="AJ119" s="54"/>
      <c r="AK119" s="54"/>
      <c r="AL119" s="54"/>
      <c r="AM119" s="54"/>
      <c r="AN119" s="54"/>
      <c r="AO119" s="54"/>
      <c r="AP119" s="54"/>
      <c r="AQ119" s="54"/>
      <c r="AR119" s="54"/>
      <c r="AS119" s="54"/>
    </row>
    <row r="120" spans="1:45" s="2" customFormat="1" ht="13" x14ac:dyDescent="0.3">
      <c r="A120">
        <v>42127</v>
      </c>
      <c r="B120">
        <v>1</v>
      </c>
      <c r="C120" t="s">
        <v>32</v>
      </c>
      <c r="D120">
        <v>3</v>
      </c>
      <c r="E120">
        <v>1</v>
      </c>
      <c r="F120">
        <v>2</v>
      </c>
      <c r="G120">
        <v>2</v>
      </c>
      <c r="H120">
        <v>2</v>
      </c>
      <c r="I120">
        <v>2</v>
      </c>
      <c r="J120">
        <v>3</v>
      </c>
      <c r="K120">
        <v>1</v>
      </c>
      <c r="L120">
        <v>3</v>
      </c>
      <c r="M120">
        <v>3</v>
      </c>
      <c r="N120">
        <v>2</v>
      </c>
      <c r="O120">
        <v>1</v>
      </c>
      <c r="P120" s="54">
        <f t="shared" si="1"/>
        <v>25</v>
      </c>
      <c r="Q120" s="45">
        <v>0</v>
      </c>
      <c r="R120" s="54"/>
      <c r="S120" s="54"/>
      <c r="T120" s="54"/>
      <c r="U120" s="45"/>
      <c r="V120" s="54"/>
      <c r="W120" s="54"/>
      <c r="X120" s="45"/>
      <c r="Y120" s="54"/>
      <c r="Z120" s="54"/>
      <c r="AA120" s="54"/>
      <c r="AB120" s="54"/>
      <c r="AC120" s="54"/>
      <c r="AD120" s="54"/>
      <c r="AE120" s="54"/>
      <c r="AF120" s="54"/>
      <c r="AG120" s="54"/>
      <c r="AH120" s="54"/>
      <c r="AI120" s="54"/>
      <c r="AJ120" s="54"/>
      <c r="AK120" s="54"/>
      <c r="AL120" s="54"/>
      <c r="AM120" s="54"/>
      <c r="AN120" s="54"/>
      <c r="AO120" s="54"/>
      <c r="AP120" s="54"/>
      <c r="AQ120" s="54"/>
      <c r="AR120" s="54"/>
      <c r="AS120" s="54"/>
    </row>
    <row r="121" spans="1:45" s="2" customFormat="1" ht="13" x14ac:dyDescent="0.3">
      <c r="A121">
        <v>42228</v>
      </c>
      <c r="B121">
        <v>0</v>
      </c>
      <c r="C121" t="s">
        <v>32</v>
      </c>
      <c r="D121">
        <v>1</v>
      </c>
      <c r="E121">
        <v>1</v>
      </c>
      <c r="F121">
        <v>1</v>
      </c>
      <c r="G121">
        <v>2</v>
      </c>
      <c r="H121">
        <v>2</v>
      </c>
      <c r="I121">
        <v>2</v>
      </c>
      <c r="J121">
        <v>2</v>
      </c>
      <c r="K121">
        <v>4</v>
      </c>
      <c r="L121">
        <v>2</v>
      </c>
      <c r="M121">
        <v>2</v>
      </c>
      <c r="N121">
        <v>2</v>
      </c>
      <c r="O121">
        <v>2</v>
      </c>
      <c r="P121" s="54">
        <f t="shared" si="1"/>
        <v>23</v>
      </c>
      <c r="Q121" s="45">
        <v>0</v>
      </c>
      <c r="R121" s="54"/>
      <c r="S121" s="54"/>
      <c r="T121" s="54"/>
      <c r="U121" s="45"/>
      <c r="V121" s="54"/>
      <c r="W121" s="54"/>
      <c r="X121" s="45"/>
      <c r="Y121" s="54"/>
      <c r="Z121" s="54"/>
      <c r="AA121" s="54"/>
      <c r="AB121" s="54"/>
      <c r="AC121" s="54"/>
      <c r="AD121" s="54"/>
      <c r="AE121" s="54"/>
      <c r="AF121" s="54"/>
      <c r="AG121" s="54"/>
      <c r="AH121" s="54"/>
      <c r="AI121" s="54"/>
      <c r="AJ121" s="54"/>
      <c r="AK121" s="54"/>
      <c r="AL121" s="54"/>
      <c r="AM121" s="54"/>
      <c r="AN121" s="54"/>
      <c r="AO121" s="54"/>
      <c r="AP121" s="54"/>
      <c r="AQ121" s="54"/>
      <c r="AR121" s="54"/>
      <c r="AS121" s="54"/>
    </row>
    <row r="122" spans="1:45" s="2" customFormat="1" ht="13" x14ac:dyDescent="0.3">
      <c r="A122">
        <v>42431</v>
      </c>
      <c r="B122">
        <v>1</v>
      </c>
      <c r="C122" t="s">
        <v>32</v>
      </c>
      <c r="D122">
        <v>3</v>
      </c>
      <c r="E122">
        <v>2</v>
      </c>
      <c r="F122">
        <v>4</v>
      </c>
      <c r="G122">
        <v>3</v>
      </c>
      <c r="H122">
        <v>3</v>
      </c>
      <c r="I122">
        <v>3</v>
      </c>
      <c r="J122">
        <v>2</v>
      </c>
      <c r="K122">
        <v>2</v>
      </c>
      <c r="L122">
        <v>3</v>
      </c>
      <c r="M122">
        <v>3</v>
      </c>
      <c r="N122">
        <v>2</v>
      </c>
      <c r="O122">
        <v>2</v>
      </c>
      <c r="P122" s="54">
        <f t="shared" si="1"/>
        <v>32</v>
      </c>
      <c r="Q122" s="45">
        <v>0</v>
      </c>
      <c r="R122" s="54"/>
      <c r="S122" s="54"/>
      <c r="T122" s="54"/>
      <c r="U122" s="45"/>
      <c r="V122" s="54"/>
      <c r="W122" s="54"/>
      <c r="X122" s="45"/>
      <c r="Y122" s="54"/>
      <c r="Z122" s="54"/>
      <c r="AA122" s="54"/>
      <c r="AB122" s="54"/>
      <c r="AC122" s="54"/>
      <c r="AD122" s="54"/>
      <c r="AE122" s="54"/>
      <c r="AF122" s="54"/>
      <c r="AG122" s="54"/>
      <c r="AH122" s="54"/>
      <c r="AI122" s="54"/>
      <c r="AJ122" s="54"/>
      <c r="AK122" s="54"/>
      <c r="AL122" s="54"/>
      <c r="AM122" s="54"/>
      <c r="AN122" s="54"/>
      <c r="AO122" s="54"/>
      <c r="AP122" s="54"/>
      <c r="AQ122" s="54"/>
      <c r="AR122" s="54"/>
      <c r="AS122" s="54"/>
    </row>
    <row r="123" spans="1:45" s="2" customFormat="1" ht="13" x14ac:dyDescent="0.3">
      <c r="A123">
        <v>42549</v>
      </c>
      <c r="B123">
        <v>0</v>
      </c>
      <c r="C123" t="s">
        <v>32</v>
      </c>
      <c r="D123">
        <v>3</v>
      </c>
      <c r="E123">
        <v>2</v>
      </c>
      <c r="F123">
        <v>2</v>
      </c>
      <c r="G123">
        <v>2</v>
      </c>
      <c r="H123">
        <v>3</v>
      </c>
      <c r="I123">
        <v>3</v>
      </c>
      <c r="J123">
        <v>4</v>
      </c>
      <c r="K123">
        <v>2</v>
      </c>
      <c r="L123">
        <v>3</v>
      </c>
      <c r="M123">
        <v>3</v>
      </c>
      <c r="N123">
        <v>2</v>
      </c>
      <c r="O123">
        <v>3</v>
      </c>
      <c r="P123" s="54">
        <f t="shared" si="1"/>
        <v>32</v>
      </c>
      <c r="Q123" s="45">
        <v>0</v>
      </c>
      <c r="R123" s="54"/>
      <c r="S123" s="54"/>
      <c r="T123" s="54"/>
      <c r="U123" s="45"/>
      <c r="V123" s="54"/>
      <c r="W123" s="54"/>
      <c r="X123" s="45"/>
      <c r="Y123" s="54"/>
      <c r="Z123" s="54"/>
      <c r="AA123" s="54"/>
      <c r="AB123" s="54"/>
      <c r="AC123" s="54"/>
      <c r="AD123" s="54"/>
      <c r="AE123" s="54"/>
      <c r="AF123" s="54"/>
      <c r="AG123" s="54"/>
      <c r="AH123" s="54"/>
      <c r="AI123" s="54"/>
      <c r="AJ123" s="54"/>
      <c r="AK123" s="54"/>
      <c r="AL123" s="54"/>
      <c r="AM123" s="54"/>
      <c r="AN123" s="54"/>
      <c r="AO123" s="54"/>
      <c r="AP123" s="54"/>
      <c r="AQ123" s="54"/>
      <c r="AR123" s="54"/>
      <c r="AS123" s="54"/>
    </row>
    <row r="124" spans="1:45" s="2" customFormat="1" ht="13" x14ac:dyDescent="0.3">
      <c r="A124">
        <v>42631</v>
      </c>
      <c r="B124">
        <v>0</v>
      </c>
      <c r="C124" t="s">
        <v>235</v>
      </c>
      <c r="D124">
        <v>3</v>
      </c>
      <c r="E124">
        <v>2</v>
      </c>
      <c r="F124">
        <v>3</v>
      </c>
      <c r="G124">
        <v>3</v>
      </c>
      <c r="H124">
        <v>3</v>
      </c>
      <c r="I124">
        <v>3</v>
      </c>
      <c r="J124">
        <v>3</v>
      </c>
      <c r="K124">
        <v>3</v>
      </c>
      <c r="L124">
        <v>3</v>
      </c>
      <c r="M124">
        <v>3</v>
      </c>
      <c r="N124">
        <v>3</v>
      </c>
      <c r="O124">
        <v>2</v>
      </c>
      <c r="P124" s="54">
        <f t="shared" si="1"/>
        <v>34</v>
      </c>
      <c r="Q124" s="45">
        <v>0</v>
      </c>
      <c r="R124" s="54"/>
      <c r="S124" s="54"/>
      <c r="T124" s="54"/>
      <c r="U124" s="45"/>
      <c r="V124" s="54"/>
      <c r="W124" s="54"/>
      <c r="X124" s="45"/>
      <c r="Y124" s="54"/>
      <c r="Z124" s="54"/>
      <c r="AA124" s="54"/>
      <c r="AB124" s="54"/>
      <c r="AC124" s="54"/>
      <c r="AD124" s="54"/>
      <c r="AE124" s="54"/>
      <c r="AF124" s="54"/>
      <c r="AG124" s="54"/>
      <c r="AH124" s="54"/>
      <c r="AI124" s="54"/>
      <c r="AJ124" s="54"/>
      <c r="AK124" s="54"/>
      <c r="AL124" s="54"/>
      <c r="AM124" s="54"/>
      <c r="AN124" s="54"/>
      <c r="AO124" s="54"/>
      <c r="AP124" s="54"/>
      <c r="AQ124" s="54"/>
      <c r="AR124" s="54"/>
      <c r="AS124" s="54"/>
    </row>
    <row r="125" spans="1:45" s="2" customFormat="1" ht="13" x14ac:dyDescent="0.3">
      <c r="A125">
        <v>42770</v>
      </c>
      <c r="B125">
        <v>1</v>
      </c>
      <c r="C125" t="s">
        <v>32</v>
      </c>
      <c r="D125">
        <v>3</v>
      </c>
      <c r="E125">
        <v>4</v>
      </c>
      <c r="F125">
        <v>3</v>
      </c>
      <c r="G125">
        <v>3</v>
      </c>
      <c r="H125">
        <v>3</v>
      </c>
      <c r="I125">
        <v>3</v>
      </c>
      <c r="J125">
        <v>2</v>
      </c>
      <c r="K125">
        <v>3</v>
      </c>
      <c r="L125">
        <v>3</v>
      </c>
      <c r="M125">
        <v>3</v>
      </c>
      <c r="N125">
        <v>3</v>
      </c>
      <c r="O125">
        <v>3</v>
      </c>
      <c r="P125" s="54">
        <f t="shared" si="1"/>
        <v>36</v>
      </c>
      <c r="Q125" s="45">
        <v>0</v>
      </c>
      <c r="R125" s="54"/>
      <c r="S125" s="54"/>
      <c r="T125" s="54"/>
      <c r="U125" s="45"/>
      <c r="V125" s="54"/>
      <c r="W125" s="54"/>
      <c r="X125" s="45"/>
      <c r="Y125" s="54"/>
      <c r="Z125" s="54"/>
      <c r="AA125" s="54"/>
      <c r="AB125" s="54"/>
      <c r="AC125" s="54"/>
      <c r="AD125" s="54"/>
      <c r="AE125" s="54"/>
      <c r="AF125" s="54"/>
      <c r="AG125" s="54"/>
      <c r="AH125" s="54"/>
      <c r="AI125" s="54"/>
      <c r="AJ125" s="54"/>
      <c r="AK125" s="54"/>
      <c r="AL125" s="54"/>
      <c r="AM125" s="54"/>
      <c r="AN125" s="54"/>
      <c r="AO125" s="54"/>
      <c r="AP125" s="54"/>
      <c r="AQ125" s="54"/>
      <c r="AR125" s="54"/>
      <c r="AS125" s="54"/>
    </row>
    <row r="126" spans="1:45" s="2" customFormat="1" ht="13" x14ac:dyDescent="0.3">
      <c r="A126">
        <v>42774</v>
      </c>
      <c r="B126">
        <v>0</v>
      </c>
      <c r="C126" t="s">
        <v>32</v>
      </c>
      <c r="D126">
        <v>3</v>
      </c>
      <c r="E126">
        <v>2</v>
      </c>
      <c r="F126">
        <v>4</v>
      </c>
      <c r="G126">
        <v>1</v>
      </c>
      <c r="H126">
        <v>4</v>
      </c>
      <c r="I126">
        <v>3</v>
      </c>
      <c r="J126">
        <v>3</v>
      </c>
      <c r="K126">
        <v>3</v>
      </c>
      <c r="L126">
        <v>3</v>
      </c>
      <c r="M126">
        <v>3</v>
      </c>
      <c r="N126">
        <v>3</v>
      </c>
      <c r="O126">
        <v>2</v>
      </c>
      <c r="P126" s="54">
        <f t="shared" si="1"/>
        <v>34</v>
      </c>
      <c r="Q126" s="45">
        <v>0</v>
      </c>
      <c r="R126" s="54"/>
      <c r="S126" s="54"/>
      <c r="T126" s="54"/>
      <c r="U126" s="45"/>
      <c r="V126" s="54"/>
      <c r="W126" s="54"/>
      <c r="X126" s="45"/>
      <c r="Y126" s="54"/>
      <c r="Z126" s="54"/>
      <c r="AA126" s="54"/>
      <c r="AB126" s="54"/>
      <c r="AC126" s="54"/>
      <c r="AD126" s="54"/>
      <c r="AE126" s="54"/>
      <c r="AF126" s="54"/>
      <c r="AG126" s="54"/>
      <c r="AH126" s="54"/>
      <c r="AI126" s="54"/>
      <c r="AJ126" s="54"/>
      <c r="AK126" s="54"/>
      <c r="AL126" s="54"/>
      <c r="AM126" s="54"/>
      <c r="AN126" s="54"/>
      <c r="AO126" s="54"/>
      <c r="AP126" s="54"/>
      <c r="AQ126" s="54"/>
      <c r="AR126" s="54"/>
      <c r="AS126" s="54"/>
    </row>
    <row r="127" spans="1:45" s="2" customFormat="1" ht="13" x14ac:dyDescent="0.3">
      <c r="A127">
        <v>42777</v>
      </c>
      <c r="B127">
        <v>1</v>
      </c>
      <c r="C127" t="s">
        <v>32</v>
      </c>
      <c r="D127">
        <v>2</v>
      </c>
      <c r="E127">
        <v>2</v>
      </c>
      <c r="F127">
        <v>4</v>
      </c>
      <c r="G127">
        <v>2</v>
      </c>
      <c r="H127">
        <v>3</v>
      </c>
      <c r="I127">
        <v>1</v>
      </c>
      <c r="J127">
        <v>3</v>
      </c>
      <c r="K127">
        <v>1</v>
      </c>
      <c r="L127">
        <v>2</v>
      </c>
      <c r="M127">
        <v>2</v>
      </c>
      <c r="N127">
        <v>4</v>
      </c>
      <c r="O127">
        <v>3</v>
      </c>
      <c r="P127" s="54">
        <f t="shared" si="1"/>
        <v>29</v>
      </c>
      <c r="Q127" s="45">
        <v>0</v>
      </c>
      <c r="R127" s="54"/>
      <c r="S127" s="54"/>
      <c r="T127" s="54"/>
      <c r="U127" s="45"/>
      <c r="V127" s="54"/>
      <c r="W127" s="54"/>
      <c r="X127" s="45"/>
      <c r="Y127" s="54"/>
      <c r="Z127" s="54"/>
      <c r="AA127" s="54"/>
      <c r="AB127" s="54"/>
      <c r="AC127" s="54"/>
      <c r="AD127" s="54"/>
      <c r="AE127" s="54"/>
      <c r="AF127" s="54"/>
      <c r="AG127" s="54"/>
      <c r="AH127" s="54"/>
      <c r="AI127" s="54"/>
      <c r="AJ127" s="54"/>
      <c r="AK127" s="54"/>
      <c r="AL127" s="54"/>
      <c r="AM127" s="54"/>
      <c r="AN127" s="54"/>
      <c r="AO127" s="54"/>
      <c r="AP127" s="54"/>
      <c r="AQ127" s="54"/>
      <c r="AR127" s="54"/>
      <c r="AS127" s="54"/>
    </row>
    <row r="128" spans="1:45" s="2" customFormat="1" ht="13" x14ac:dyDescent="0.3">
      <c r="A128">
        <v>42796</v>
      </c>
      <c r="B128">
        <v>1</v>
      </c>
      <c r="C128" t="s">
        <v>32</v>
      </c>
      <c r="D128">
        <v>3</v>
      </c>
      <c r="E128">
        <v>2</v>
      </c>
      <c r="F128">
        <v>3</v>
      </c>
      <c r="G128">
        <v>3</v>
      </c>
      <c r="H128">
        <v>3</v>
      </c>
      <c r="I128">
        <v>2</v>
      </c>
      <c r="J128">
        <v>2</v>
      </c>
      <c r="K128">
        <v>3</v>
      </c>
      <c r="L128">
        <v>3</v>
      </c>
      <c r="M128">
        <v>3</v>
      </c>
      <c r="N128">
        <v>3</v>
      </c>
      <c r="O128">
        <v>3</v>
      </c>
      <c r="P128" s="54">
        <f t="shared" si="1"/>
        <v>33</v>
      </c>
      <c r="Q128" s="45">
        <v>0</v>
      </c>
      <c r="R128" s="54"/>
      <c r="S128" s="54"/>
      <c r="T128" s="54"/>
      <c r="U128" s="45"/>
      <c r="V128" s="54"/>
      <c r="W128" s="54"/>
      <c r="X128" s="45"/>
      <c r="Y128" s="54"/>
      <c r="Z128" s="54"/>
      <c r="AA128" s="54"/>
      <c r="AB128" s="54"/>
      <c r="AC128" s="54"/>
      <c r="AD128" s="54"/>
      <c r="AE128" s="54"/>
      <c r="AF128" s="54"/>
      <c r="AG128" s="54"/>
      <c r="AH128" s="54"/>
      <c r="AI128" s="54"/>
      <c r="AJ128" s="54"/>
      <c r="AK128" s="54"/>
      <c r="AL128" s="54"/>
      <c r="AM128" s="54"/>
      <c r="AN128" s="54"/>
      <c r="AO128" s="54"/>
      <c r="AP128" s="54"/>
      <c r="AQ128" s="54"/>
      <c r="AR128" s="54"/>
      <c r="AS128" s="54"/>
    </row>
    <row r="129" spans="1:45" s="2" customFormat="1" ht="13" x14ac:dyDescent="0.3">
      <c r="A129">
        <v>42829</v>
      </c>
      <c r="B129">
        <v>0</v>
      </c>
      <c r="C129" t="s">
        <v>235</v>
      </c>
      <c r="D129">
        <v>2</v>
      </c>
      <c r="E129">
        <v>4</v>
      </c>
      <c r="F129">
        <v>4</v>
      </c>
      <c r="G129">
        <v>3</v>
      </c>
      <c r="H129">
        <v>4</v>
      </c>
      <c r="I129">
        <v>4</v>
      </c>
      <c r="J129">
        <v>3</v>
      </c>
      <c r="K129">
        <v>3</v>
      </c>
      <c r="L129">
        <v>4</v>
      </c>
      <c r="M129">
        <v>4</v>
      </c>
      <c r="N129">
        <v>3</v>
      </c>
      <c r="O129">
        <v>3</v>
      </c>
      <c r="P129" s="54">
        <f t="shared" si="1"/>
        <v>41</v>
      </c>
      <c r="Q129" s="45">
        <v>0</v>
      </c>
      <c r="R129" s="54"/>
      <c r="S129" s="54"/>
      <c r="T129" s="54"/>
      <c r="U129" s="45"/>
      <c r="V129" s="54"/>
      <c r="W129" s="54"/>
      <c r="X129" s="45"/>
      <c r="Y129" s="54"/>
      <c r="Z129" s="54"/>
      <c r="AA129" s="54"/>
      <c r="AB129" s="54"/>
      <c r="AC129" s="54"/>
      <c r="AD129" s="54"/>
      <c r="AE129" s="54"/>
      <c r="AF129" s="54"/>
      <c r="AG129" s="54"/>
      <c r="AH129" s="54"/>
      <c r="AI129" s="54"/>
      <c r="AJ129" s="54"/>
      <c r="AK129" s="54"/>
      <c r="AL129" s="54"/>
      <c r="AM129" s="54"/>
      <c r="AN129" s="54"/>
      <c r="AO129" s="54"/>
      <c r="AP129" s="54"/>
      <c r="AQ129" s="54"/>
      <c r="AR129" s="54"/>
      <c r="AS129" s="54"/>
    </row>
    <row r="130" spans="1:45" s="2" customFormat="1" ht="13" x14ac:dyDescent="0.3">
      <c r="A130">
        <v>42834</v>
      </c>
      <c r="B130">
        <v>0</v>
      </c>
      <c r="C130" t="s">
        <v>32</v>
      </c>
      <c r="D130">
        <v>4</v>
      </c>
      <c r="E130">
        <v>2</v>
      </c>
      <c r="F130">
        <v>4</v>
      </c>
      <c r="G130">
        <v>2</v>
      </c>
      <c r="H130">
        <v>3</v>
      </c>
      <c r="I130">
        <v>3</v>
      </c>
      <c r="J130">
        <v>2</v>
      </c>
      <c r="K130">
        <v>4</v>
      </c>
      <c r="L130">
        <v>4</v>
      </c>
      <c r="M130">
        <v>4</v>
      </c>
      <c r="N130">
        <v>4</v>
      </c>
      <c r="O130">
        <v>4</v>
      </c>
      <c r="P130" s="54">
        <f t="shared" si="1"/>
        <v>40</v>
      </c>
      <c r="Q130" s="45">
        <v>0</v>
      </c>
      <c r="R130" s="54"/>
      <c r="S130" s="54"/>
      <c r="T130" s="54"/>
      <c r="U130" s="45"/>
      <c r="V130" s="54"/>
      <c r="W130" s="54"/>
      <c r="X130" s="45"/>
      <c r="Y130" s="54"/>
      <c r="Z130" s="54"/>
      <c r="AA130" s="54"/>
      <c r="AB130" s="54"/>
      <c r="AC130" s="54"/>
      <c r="AD130" s="54"/>
      <c r="AE130" s="54"/>
      <c r="AF130" s="54"/>
      <c r="AG130" s="54"/>
      <c r="AH130" s="54"/>
      <c r="AI130" s="54"/>
      <c r="AJ130" s="54"/>
      <c r="AK130" s="54"/>
      <c r="AL130" s="54"/>
      <c r="AM130" s="54"/>
      <c r="AN130" s="54"/>
      <c r="AO130" s="54"/>
      <c r="AP130" s="54"/>
      <c r="AQ130" s="54"/>
      <c r="AR130" s="54"/>
      <c r="AS130" s="54"/>
    </row>
    <row r="131" spans="1:45" s="2" customFormat="1" ht="13" x14ac:dyDescent="0.3">
      <c r="A131">
        <v>42837</v>
      </c>
      <c r="B131">
        <v>1</v>
      </c>
      <c r="C131" t="s">
        <v>32</v>
      </c>
      <c r="D131">
        <v>3</v>
      </c>
      <c r="E131">
        <v>3</v>
      </c>
      <c r="F131">
        <v>4</v>
      </c>
      <c r="G131">
        <v>1</v>
      </c>
      <c r="H131">
        <v>3</v>
      </c>
      <c r="I131">
        <v>4</v>
      </c>
      <c r="J131">
        <v>2</v>
      </c>
      <c r="K131">
        <v>3</v>
      </c>
      <c r="L131">
        <v>3</v>
      </c>
      <c r="M131">
        <v>2</v>
      </c>
      <c r="N131">
        <v>4</v>
      </c>
      <c r="O131">
        <v>1</v>
      </c>
      <c r="P131" s="54">
        <f t="shared" ref="P131:P194" si="2">SUM(D131:O131)</f>
        <v>33</v>
      </c>
      <c r="Q131" s="45">
        <v>0</v>
      </c>
      <c r="R131" s="54"/>
      <c r="S131" s="54"/>
      <c r="T131" s="54"/>
      <c r="U131" s="45"/>
      <c r="V131" s="54"/>
      <c r="W131" s="54"/>
      <c r="X131" s="45"/>
      <c r="Y131" s="54"/>
      <c r="Z131" s="54"/>
      <c r="AA131" s="54"/>
      <c r="AB131" s="54"/>
      <c r="AC131" s="54"/>
      <c r="AD131" s="54"/>
      <c r="AE131" s="54"/>
      <c r="AF131" s="54"/>
      <c r="AG131" s="54"/>
      <c r="AH131" s="54"/>
      <c r="AI131" s="54"/>
      <c r="AJ131" s="54"/>
      <c r="AK131" s="54"/>
      <c r="AL131" s="54"/>
      <c r="AM131" s="54"/>
      <c r="AN131" s="54"/>
      <c r="AO131" s="54"/>
      <c r="AP131" s="54"/>
      <c r="AQ131" s="54"/>
      <c r="AR131" s="54"/>
      <c r="AS131" s="54"/>
    </row>
    <row r="132" spans="1:45" s="2" customFormat="1" ht="13" x14ac:dyDescent="0.3">
      <c r="A132">
        <v>42911</v>
      </c>
      <c r="B132">
        <v>0</v>
      </c>
      <c r="C132" t="s">
        <v>32</v>
      </c>
      <c r="D132">
        <v>3</v>
      </c>
      <c r="E132">
        <v>3</v>
      </c>
      <c r="F132">
        <v>4</v>
      </c>
      <c r="G132">
        <v>3</v>
      </c>
      <c r="H132">
        <v>3</v>
      </c>
      <c r="I132">
        <v>2</v>
      </c>
      <c r="J132">
        <v>3</v>
      </c>
      <c r="K132">
        <v>2</v>
      </c>
      <c r="L132">
        <v>3</v>
      </c>
      <c r="M132">
        <v>3</v>
      </c>
      <c r="N132">
        <v>3</v>
      </c>
      <c r="O132">
        <v>3</v>
      </c>
      <c r="P132" s="54">
        <f t="shared" si="2"/>
        <v>35</v>
      </c>
      <c r="Q132" s="45">
        <v>0</v>
      </c>
      <c r="R132" s="54"/>
      <c r="S132" s="54"/>
      <c r="T132" s="54"/>
      <c r="U132" s="45"/>
      <c r="V132" s="54"/>
      <c r="W132" s="54"/>
      <c r="X132" s="45"/>
      <c r="Y132" s="54"/>
      <c r="Z132" s="54"/>
      <c r="AA132" s="54"/>
      <c r="AB132" s="54"/>
      <c r="AC132" s="54"/>
      <c r="AD132" s="54"/>
      <c r="AE132" s="54"/>
      <c r="AF132" s="54"/>
      <c r="AG132" s="54"/>
      <c r="AH132" s="54"/>
      <c r="AI132" s="54"/>
      <c r="AJ132" s="54"/>
      <c r="AK132" s="54"/>
      <c r="AL132" s="54"/>
      <c r="AM132" s="54"/>
      <c r="AN132" s="54"/>
      <c r="AO132" s="54"/>
      <c r="AP132" s="54"/>
      <c r="AQ132" s="54"/>
      <c r="AR132" s="54"/>
      <c r="AS132" s="54"/>
    </row>
    <row r="133" spans="1:45" s="2" customFormat="1" ht="13" x14ac:dyDescent="0.3">
      <c r="A133">
        <v>42916</v>
      </c>
      <c r="B133">
        <v>0</v>
      </c>
      <c r="C133" t="s">
        <v>235</v>
      </c>
      <c r="D133">
        <v>3</v>
      </c>
      <c r="E133">
        <v>4</v>
      </c>
      <c r="F133">
        <v>4</v>
      </c>
      <c r="G133">
        <v>3</v>
      </c>
      <c r="H133">
        <v>4</v>
      </c>
      <c r="I133">
        <v>4</v>
      </c>
      <c r="J133">
        <v>3</v>
      </c>
      <c r="K133">
        <v>4</v>
      </c>
      <c r="L133">
        <v>3</v>
      </c>
      <c r="M133">
        <v>3</v>
      </c>
      <c r="N133">
        <v>4</v>
      </c>
      <c r="O133">
        <v>3</v>
      </c>
      <c r="P133" s="54">
        <f t="shared" si="2"/>
        <v>42</v>
      </c>
      <c r="Q133" s="45">
        <v>0</v>
      </c>
      <c r="R133" s="54"/>
      <c r="S133" s="54"/>
      <c r="T133" s="54"/>
      <c r="U133" s="45"/>
      <c r="V133" s="54"/>
      <c r="W133" s="54"/>
      <c r="X133" s="45"/>
      <c r="Y133" s="54"/>
      <c r="Z133" s="54"/>
      <c r="AA133" s="54"/>
      <c r="AB133" s="54"/>
      <c r="AC133" s="54"/>
      <c r="AD133" s="54"/>
      <c r="AE133" s="54"/>
      <c r="AF133" s="54"/>
      <c r="AG133" s="54"/>
      <c r="AH133" s="54"/>
      <c r="AI133" s="54"/>
      <c r="AJ133" s="54"/>
      <c r="AK133" s="54"/>
      <c r="AL133" s="54"/>
      <c r="AM133" s="54"/>
      <c r="AN133" s="54"/>
      <c r="AO133" s="54"/>
      <c r="AP133" s="54"/>
      <c r="AQ133" s="54"/>
      <c r="AR133" s="54"/>
      <c r="AS133" s="54"/>
    </row>
    <row r="134" spans="1:45" s="2" customFormat="1" ht="13" x14ac:dyDescent="0.3">
      <c r="A134">
        <v>42917</v>
      </c>
      <c r="B134">
        <v>1</v>
      </c>
      <c r="C134" t="s">
        <v>32</v>
      </c>
      <c r="D134">
        <v>1</v>
      </c>
      <c r="E134">
        <v>3</v>
      </c>
      <c r="F134">
        <v>4</v>
      </c>
      <c r="G134">
        <v>3</v>
      </c>
      <c r="H134">
        <v>4</v>
      </c>
      <c r="I134">
        <v>3</v>
      </c>
      <c r="J134">
        <v>4</v>
      </c>
      <c r="K134">
        <v>2</v>
      </c>
      <c r="L134">
        <v>4</v>
      </c>
      <c r="M134">
        <v>4</v>
      </c>
      <c r="N134">
        <v>3</v>
      </c>
      <c r="O134">
        <v>3</v>
      </c>
      <c r="P134" s="54">
        <f t="shared" si="2"/>
        <v>38</v>
      </c>
      <c r="Q134" s="45">
        <v>0</v>
      </c>
      <c r="R134" s="54"/>
      <c r="S134" s="54"/>
      <c r="T134" s="54"/>
      <c r="U134" s="45"/>
      <c r="V134" s="54"/>
      <c r="W134" s="54"/>
      <c r="X134" s="45"/>
      <c r="Y134" s="54"/>
      <c r="Z134" s="54"/>
      <c r="AA134" s="54"/>
      <c r="AB134" s="54"/>
      <c r="AC134" s="54"/>
      <c r="AD134" s="54"/>
      <c r="AE134" s="54"/>
      <c r="AF134" s="54"/>
      <c r="AG134" s="54"/>
      <c r="AH134" s="54"/>
      <c r="AI134" s="54"/>
      <c r="AJ134" s="54"/>
      <c r="AK134" s="54"/>
      <c r="AL134" s="54"/>
      <c r="AM134" s="54"/>
      <c r="AN134" s="54"/>
      <c r="AO134" s="54"/>
      <c r="AP134" s="54"/>
      <c r="AQ134" s="54"/>
      <c r="AR134" s="54"/>
      <c r="AS134" s="54"/>
    </row>
    <row r="135" spans="1:45" s="2" customFormat="1" ht="13" x14ac:dyDescent="0.3">
      <c r="A135">
        <v>42921</v>
      </c>
      <c r="B135">
        <v>0</v>
      </c>
      <c r="C135" t="s">
        <v>32</v>
      </c>
      <c r="D135">
        <v>3</v>
      </c>
      <c r="E135">
        <v>2</v>
      </c>
      <c r="F135">
        <v>4</v>
      </c>
      <c r="G135">
        <v>2</v>
      </c>
      <c r="H135">
        <v>3</v>
      </c>
      <c r="I135">
        <v>3</v>
      </c>
      <c r="J135">
        <v>3</v>
      </c>
      <c r="K135">
        <v>2</v>
      </c>
      <c r="L135">
        <v>2</v>
      </c>
      <c r="M135">
        <v>3</v>
      </c>
      <c r="N135">
        <v>2</v>
      </c>
      <c r="O135">
        <v>2</v>
      </c>
      <c r="P135" s="54">
        <f t="shared" si="2"/>
        <v>31</v>
      </c>
      <c r="Q135" s="45">
        <v>0</v>
      </c>
      <c r="R135" s="54"/>
      <c r="S135" s="54"/>
      <c r="T135" s="54"/>
      <c r="U135" s="45"/>
      <c r="V135" s="54"/>
      <c r="W135" s="54"/>
      <c r="X135" s="45"/>
      <c r="Y135" s="54"/>
      <c r="Z135" s="54"/>
      <c r="AA135" s="54"/>
      <c r="AB135" s="54"/>
      <c r="AC135" s="54"/>
      <c r="AD135" s="54"/>
      <c r="AE135" s="54"/>
      <c r="AF135" s="54"/>
      <c r="AG135" s="54"/>
      <c r="AH135" s="54"/>
      <c r="AI135" s="54"/>
      <c r="AJ135" s="54"/>
      <c r="AK135" s="54"/>
      <c r="AL135" s="54"/>
      <c r="AM135" s="54"/>
      <c r="AN135" s="54"/>
      <c r="AO135" s="54"/>
      <c r="AP135" s="54"/>
      <c r="AQ135" s="54"/>
      <c r="AR135" s="54"/>
      <c r="AS135" s="54"/>
    </row>
    <row r="136" spans="1:45" s="2" customFormat="1" ht="13" x14ac:dyDescent="0.3">
      <c r="A136">
        <v>42925</v>
      </c>
      <c r="B136">
        <v>0</v>
      </c>
      <c r="C136" t="s">
        <v>32</v>
      </c>
      <c r="D136">
        <v>2</v>
      </c>
      <c r="E136">
        <v>3</v>
      </c>
      <c r="F136">
        <v>4</v>
      </c>
      <c r="G136">
        <v>4</v>
      </c>
      <c r="H136">
        <v>4</v>
      </c>
      <c r="I136">
        <v>2</v>
      </c>
      <c r="J136">
        <v>4</v>
      </c>
      <c r="K136">
        <v>2</v>
      </c>
      <c r="L136">
        <v>2</v>
      </c>
      <c r="M136">
        <v>2</v>
      </c>
      <c r="N136">
        <v>1</v>
      </c>
      <c r="O136">
        <v>1</v>
      </c>
      <c r="P136" s="54">
        <f t="shared" si="2"/>
        <v>31</v>
      </c>
      <c r="Q136" s="45">
        <v>0</v>
      </c>
      <c r="R136" s="54"/>
      <c r="S136" s="54"/>
      <c r="T136" s="54"/>
      <c r="U136" s="45"/>
      <c r="V136" s="54"/>
      <c r="W136" s="54"/>
      <c r="X136" s="45"/>
      <c r="Y136" s="54"/>
      <c r="Z136" s="54"/>
      <c r="AA136" s="54"/>
      <c r="AB136" s="54"/>
      <c r="AC136" s="54"/>
      <c r="AD136" s="54"/>
      <c r="AE136" s="54"/>
      <c r="AF136" s="54"/>
      <c r="AG136" s="54"/>
      <c r="AH136" s="54"/>
      <c r="AI136" s="54"/>
      <c r="AJ136" s="54"/>
      <c r="AK136" s="54"/>
      <c r="AL136" s="54"/>
      <c r="AM136" s="54"/>
      <c r="AN136" s="54"/>
      <c r="AO136" s="54"/>
      <c r="AP136" s="54"/>
      <c r="AQ136" s="54"/>
      <c r="AR136" s="54"/>
      <c r="AS136" s="54"/>
    </row>
    <row r="137" spans="1:45" s="2" customFormat="1" ht="13" x14ac:dyDescent="0.3">
      <c r="A137">
        <v>42929</v>
      </c>
      <c r="B137">
        <v>0</v>
      </c>
      <c r="C137" t="s">
        <v>32</v>
      </c>
      <c r="D137">
        <v>3</v>
      </c>
      <c r="E137">
        <v>3</v>
      </c>
      <c r="F137">
        <v>3</v>
      </c>
      <c r="G137">
        <v>1</v>
      </c>
      <c r="H137">
        <v>3</v>
      </c>
      <c r="I137">
        <v>2</v>
      </c>
      <c r="J137">
        <v>2</v>
      </c>
      <c r="K137">
        <v>1</v>
      </c>
      <c r="L137">
        <v>3</v>
      </c>
      <c r="M137">
        <v>2</v>
      </c>
      <c r="N137">
        <v>1</v>
      </c>
      <c r="O137">
        <v>2</v>
      </c>
      <c r="P137" s="54">
        <f t="shared" si="2"/>
        <v>26</v>
      </c>
      <c r="Q137" s="45">
        <v>0</v>
      </c>
      <c r="R137" s="54"/>
      <c r="S137" s="54"/>
      <c r="T137" s="54"/>
      <c r="U137" s="45"/>
      <c r="V137" s="54"/>
      <c r="W137" s="54"/>
      <c r="X137" s="45"/>
      <c r="Y137" s="54"/>
      <c r="Z137" s="54"/>
      <c r="AA137" s="54"/>
      <c r="AB137" s="54"/>
      <c r="AC137" s="54"/>
      <c r="AD137" s="54"/>
      <c r="AE137" s="54"/>
      <c r="AF137" s="54"/>
      <c r="AG137" s="54"/>
      <c r="AH137" s="54"/>
      <c r="AI137" s="54"/>
      <c r="AJ137" s="54"/>
      <c r="AK137" s="54"/>
      <c r="AL137" s="54"/>
      <c r="AM137" s="54"/>
      <c r="AN137" s="54"/>
      <c r="AO137" s="54"/>
      <c r="AP137" s="54"/>
      <c r="AQ137" s="54"/>
      <c r="AR137" s="54"/>
      <c r="AS137" s="54"/>
    </row>
    <row r="138" spans="1:45" s="2" customFormat="1" ht="13" x14ac:dyDescent="0.3">
      <c r="A138">
        <v>42930</v>
      </c>
      <c r="B138">
        <v>0</v>
      </c>
      <c r="C138" t="s">
        <v>235</v>
      </c>
      <c r="D138">
        <v>3</v>
      </c>
      <c r="E138">
        <v>3</v>
      </c>
      <c r="F138">
        <v>3</v>
      </c>
      <c r="G138">
        <v>4</v>
      </c>
      <c r="H138">
        <v>4</v>
      </c>
      <c r="I138">
        <v>3</v>
      </c>
      <c r="J138">
        <v>3</v>
      </c>
      <c r="K138">
        <v>3</v>
      </c>
      <c r="L138">
        <v>3</v>
      </c>
      <c r="M138">
        <v>3</v>
      </c>
      <c r="N138">
        <v>3</v>
      </c>
      <c r="O138">
        <v>2</v>
      </c>
      <c r="P138" s="54">
        <f t="shared" si="2"/>
        <v>37</v>
      </c>
      <c r="Q138" s="45">
        <v>0</v>
      </c>
      <c r="R138" s="54"/>
      <c r="S138" s="54"/>
      <c r="T138" s="54"/>
      <c r="U138" s="45"/>
      <c r="V138" s="54"/>
      <c r="W138" s="54"/>
      <c r="X138" s="45"/>
      <c r="Y138" s="54"/>
      <c r="Z138" s="54"/>
      <c r="AA138" s="54"/>
      <c r="AB138" s="54"/>
      <c r="AC138" s="54"/>
      <c r="AD138" s="54"/>
      <c r="AE138" s="54"/>
      <c r="AF138" s="54"/>
      <c r="AG138" s="54"/>
      <c r="AH138" s="54"/>
      <c r="AI138" s="54"/>
      <c r="AJ138" s="54"/>
      <c r="AK138" s="54"/>
      <c r="AL138" s="54"/>
      <c r="AM138" s="54"/>
      <c r="AN138" s="54"/>
      <c r="AO138" s="54"/>
      <c r="AP138" s="54"/>
      <c r="AQ138" s="54"/>
      <c r="AR138" s="54"/>
      <c r="AS138" s="54"/>
    </row>
    <row r="139" spans="1:45" s="2" customFormat="1" ht="13" x14ac:dyDescent="0.3">
      <c r="A139">
        <v>42931</v>
      </c>
      <c r="B139">
        <v>0</v>
      </c>
      <c r="C139" t="s">
        <v>32</v>
      </c>
      <c r="D139">
        <v>2</v>
      </c>
      <c r="E139">
        <v>2</v>
      </c>
      <c r="F139">
        <v>4</v>
      </c>
      <c r="G139">
        <v>3</v>
      </c>
      <c r="H139">
        <v>3</v>
      </c>
      <c r="I139">
        <v>1</v>
      </c>
      <c r="J139">
        <v>2</v>
      </c>
      <c r="K139">
        <v>1</v>
      </c>
      <c r="L139">
        <v>3</v>
      </c>
      <c r="M139">
        <v>4</v>
      </c>
      <c r="N139">
        <v>2</v>
      </c>
      <c r="O139">
        <v>2</v>
      </c>
      <c r="P139" s="54">
        <f t="shared" si="2"/>
        <v>29</v>
      </c>
      <c r="Q139" s="45">
        <v>0</v>
      </c>
      <c r="R139" s="54"/>
      <c r="S139" s="54"/>
      <c r="T139" s="54"/>
      <c r="U139" s="45"/>
      <c r="V139" s="54"/>
      <c r="W139" s="54"/>
      <c r="X139" s="45"/>
      <c r="Y139" s="54"/>
      <c r="Z139" s="54"/>
      <c r="AA139" s="54"/>
      <c r="AB139" s="54"/>
      <c r="AC139" s="54"/>
      <c r="AD139" s="54"/>
      <c r="AE139" s="54"/>
      <c r="AF139" s="54"/>
      <c r="AG139" s="54"/>
      <c r="AH139" s="54"/>
      <c r="AI139" s="54"/>
      <c r="AJ139" s="54"/>
      <c r="AK139" s="54"/>
      <c r="AL139" s="54"/>
      <c r="AM139" s="54"/>
      <c r="AN139" s="54"/>
      <c r="AO139" s="54"/>
      <c r="AP139" s="54"/>
      <c r="AQ139" s="54"/>
      <c r="AR139" s="54"/>
      <c r="AS139" s="54"/>
    </row>
    <row r="140" spans="1:45" s="2" customFormat="1" ht="13" x14ac:dyDescent="0.3">
      <c r="A140">
        <v>42941</v>
      </c>
      <c r="B140">
        <v>0</v>
      </c>
      <c r="C140" t="s">
        <v>32</v>
      </c>
      <c r="D140">
        <v>2</v>
      </c>
      <c r="E140">
        <v>4</v>
      </c>
      <c r="F140">
        <v>4</v>
      </c>
      <c r="G140">
        <v>3</v>
      </c>
      <c r="H140">
        <v>3</v>
      </c>
      <c r="I140">
        <v>3</v>
      </c>
      <c r="J140">
        <v>3</v>
      </c>
      <c r="K140">
        <v>3</v>
      </c>
      <c r="L140">
        <v>4</v>
      </c>
      <c r="M140">
        <v>3</v>
      </c>
      <c r="N140">
        <v>2</v>
      </c>
      <c r="O140">
        <v>3</v>
      </c>
      <c r="P140" s="54">
        <f t="shared" si="2"/>
        <v>37</v>
      </c>
      <c r="Q140" s="45">
        <v>0</v>
      </c>
      <c r="R140" s="54"/>
      <c r="S140" s="54"/>
      <c r="T140" s="54"/>
      <c r="U140" s="45"/>
      <c r="V140" s="54"/>
      <c r="W140" s="54"/>
      <c r="X140" s="45"/>
      <c r="Y140" s="54"/>
      <c r="Z140" s="54"/>
      <c r="AA140" s="54"/>
      <c r="AB140" s="54"/>
      <c r="AC140" s="54"/>
      <c r="AD140" s="54"/>
      <c r="AE140" s="54"/>
      <c r="AF140" s="54"/>
      <c r="AG140" s="54"/>
      <c r="AH140" s="54"/>
      <c r="AI140" s="54"/>
      <c r="AJ140" s="54"/>
      <c r="AK140" s="54"/>
      <c r="AL140" s="54"/>
      <c r="AM140" s="54"/>
      <c r="AN140" s="54"/>
      <c r="AO140" s="54"/>
      <c r="AP140" s="54"/>
      <c r="AQ140" s="54"/>
      <c r="AR140" s="54"/>
      <c r="AS140" s="54"/>
    </row>
    <row r="141" spans="1:45" s="2" customFormat="1" ht="13" x14ac:dyDescent="0.3">
      <c r="A141">
        <v>42947</v>
      </c>
      <c r="B141">
        <v>0</v>
      </c>
      <c r="C141" t="s">
        <v>32</v>
      </c>
      <c r="D141">
        <v>2</v>
      </c>
      <c r="E141">
        <v>1</v>
      </c>
      <c r="F141">
        <v>4</v>
      </c>
      <c r="G141">
        <v>1</v>
      </c>
      <c r="H141">
        <v>2</v>
      </c>
      <c r="I141">
        <v>2</v>
      </c>
      <c r="J141">
        <v>1</v>
      </c>
      <c r="K141">
        <v>1</v>
      </c>
      <c r="L141">
        <v>3</v>
      </c>
      <c r="M141">
        <v>4</v>
      </c>
      <c r="N141">
        <v>3</v>
      </c>
      <c r="O141">
        <v>2</v>
      </c>
      <c r="P141" s="54">
        <f t="shared" si="2"/>
        <v>26</v>
      </c>
      <c r="Q141" s="45">
        <v>0</v>
      </c>
      <c r="R141" s="54"/>
      <c r="S141" s="54"/>
      <c r="T141" s="54"/>
      <c r="U141" s="45"/>
      <c r="V141" s="54"/>
      <c r="W141" s="54"/>
      <c r="X141" s="45"/>
      <c r="Y141" s="54"/>
      <c r="Z141" s="54"/>
      <c r="AA141" s="54"/>
      <c r="AB141" s="54"/>
      <c r="AC141" s="54"/>
      <c r="AD141" s="54"/>
      <c r="AE141" s="54"/>
      <c r="AF141" s="54"/>
      <c r="AG141" s="54"/>
      <c r="AH141" s="54"/>
      <c r="AI141" s="54"/>
      <c r="AJ141" s="54"/>
      <c r="AK141" s="54"/>
      <c r="AL141" s="54"/>
      <c r="AM141" s="54"/>
      <c r="AN141" s="54"/>
      <c r="AO141" s="54"/>
      <c r="AP141" s="54"/>
      <c r="AQ141" s="54"/>
      <c r="AR141" s="54"/>
      <c r="AS141" s="54"/>
    </row>
    <row r="142" spans="1:45" s="2" customFormat="1" ht="13" x14ac:dyDescent="0.3">
      <c r="A142">
        <v>42953</v>
      </c>
      <c r="B142">
        <v>0</v>
      </c>
      <c r="C142" t="s">
        <v>235</v>
      </c>
      <c r="D142">
        <v>2</v>
      </c>
      <c r="E142">
        <v>4</v>
      </c>
      <c r="F142">
        <v>4</v>
      </c>
      <c r="G142">
        <v>2</v>
      </c>
      <c r="H142">
        <v>3</v>
      </c>
      <c r="I142">
        <v>3</v>
      </c>
      <c r="J142">
        <v>3</v>
      </c>
      <c r="K142">
        <v>4</v>
      </c>
      <c r="L142">
        <v>4</v>
      </c>
      <c r="M142">
        <v>4</v>
      </c>
      <c r="N142">
        <v>2</v>
      </c>
      <c r="O142">
        <v>3</v>
      </c>
      <c r="P142" s="54">
        <f t="shared" si="2"/>
        <v>38</v>
      </c>
      <c r="Q142" s="45">
        <v>0</v>
      </c>
      <c r="R142" s="54"/>
      <c r="S142" s="54"/>
      <c r="T142" s="54"/>
      <c r="U142" s="45"/>
      <c r="V142" s="54"/>
      <c r="W142" s="54"/>
      <c r="X142" s="45"/>
      <c r="Y142" s="54"/>
      <c r="Z142" s="54"/>
      <c r="AA142" s="54"/>
      <c r="AB142" s="54"/>
      <c r="AC142" s="54"/>
      <c r="AD142" s="54"/>
      <c r="AE142" s="54"/>
      <c r="AF142" s="54"/>
      <c r="AG142" s="54"/>
      <c r="AH142" s="54"/>
      <c r="AI142" s="54"/>
      <c r="AJ142" s="54"/>
      <c r="AK142" s="54"/>
      <c r="AL142" s="54"/>
      <c r="AM142" s="54"/>
      <c r="AN142" s="54"/>
      <c r="AO142" s="54"/>
      <c r="AP142" s="54"/>
      <c r="AQ142" s="54"/>
      <c r="AR142" s="54"/>
      <c r="AS142" s="54"/>
    </row>
    <row r="143" spans="1:45" s="2" customFormat="1" ht="13" x14ac:dyDescent="0.3">
      <c r="A143">
        <v>42959</v>
      </c>
      <c r="B143">
        <v>0</v>
      </c>
      <c r="C143" t="s">
        <v>235</v>
      </c>
      <c r="D143">
        <v>1</v>
      </c>
      <c r="E143">
        <v>2</v>
      </c>
      <c r="F143">
        <v>3</v>
      </c>
      <c r="G143">
        <v>3</v>
      </c>
      <c r="H143">
        <v>4</v>
      </c>
      <c r="I143">
        <v>2</v>
      </c>
      <c r="J143">
        <v>3</v>
      </c>
      <c r="K143">
        <v>3</v>
      </c>
      <c r="L143">
        <v>3</v>
      </c>
      <c r="M143">
        <v>4</v>
      </c>
      <c r="N143">
        <v>2</v>
      </c>
      <c r="O143">
        <v>2</v>
      </c>
      <c r="P143" s="54">
        <f t="shared" si="2"/>
        <v>32</v>
      </c>
      <c r="Q143" s="45">
        <v>0</v>
      </c>
      <c r="R143" s="54"/>
      <c r="S143" s="54"/>
      <c r="T143" s="54"/>
      <c r="U143" s="45"/>
      <c r="V143" s="54"/>
      <c r="W143" s="54"/>
      <c r="X143" s="45"/>
      <c r="Y143" s="54"/>
      <c r="Z143" s="54"/>
      <c r="AA143" s="54"/>
      <c r="AB143" s="54"/>
      <c r="AC143" s="54"/>
      <c r="AD143" s="54"/>
      <c r="AE143" s="54"/>
      <c r="AF143" s="54"/>
      <c r="AG143" s="54"/>
      <c r="AH143" s="54"/>
      <c r="AI143" s="54"/>
      <c r="AJ143" s="54"/>
      <c r="AK143" s="54"/>
      <c r="AL143" s="54"/>
      <c r="AM143" s="54"/>
      <c r="AN143" s="54"/>
      <c r="AO143" s="54"/>
      <c r="AP143" s="54"/>
      <c r="AQ143" s="54"/>
      <c r="AR143" s="54"/>
      <c r="AS143" s="54"/>
    </row>
    <row r="144" spans="1:45" s="2" customFormat="1" ht="13" x14ac:dyDescent="0.3">
      <c r="A144">
        <v>42960</v>
      </c>
      <c r="B144">
        <v>0</v>
      </c>
      <c r="C144" t="s">
        <v>235</v>
      </c>
      <c r="D144">
        <v>2</v>
      </c>
      <c r="E144">
        <v>4</v>
      </c>
      <c r="F144">
        <v>3</v>
      </c>
      <c r="G144">
        <v>4</v>
      </c>
      <c r="H144">
        <v>3</v>
      </c>
      <c r="I144">
        <v>2</v>
      </c>
      <c r="J144">
        <v>4</v>
      </c>
      <c r="K144">
        <v>4</v>
      </c>
      <c r="L144">
        <v>3</v>
      </c>
      <c r="M144">
        <v>1</v>
      </c>
      <c r="N144">
        <v>2</v>
      </c>
      <c r="O144">
        <v>2</v>
      </c>
      <c r="P144" s="54">
        <f t="shared" si="2"/>
        <v>34</v>
      </c>
      <c r="Q144" s="45">
        <v>0</v>
      </c>
      <c r="R144" s="54"/>
      <c r="S144" s="54"/>
      <c r="T144" s="54"/>
      <c r="U144" s="45"/>
      <c r="V144" s="54"/>
      <c r="W144" s="54"/>
      <c r="X144" s="45"/>
      <c r="Y144" s="54"/>
      <c r="Z144" s="54"/>
      <c r="AA144" s="54"/>
      <c r="AB144" s="54"/>
      <c r="AC144" s="54"/>
      <c r="AD144" s="54"/>
      <c r="AE144" s="54"/>
      <c r="AF144" s="54"/>
      <c r="AG144" s="54"/>
      <c r="AH144" s="54"/>
      <c r="AI144" s="54"/>
      <c r="AJ144" s="54"/>
      <c r="AK144" s="54"/>
      <c r="AL144" s="54"/>
      <c r="AM144" s="54"/>
      <c r="AN144" s="54"/>
      <c r="AO144" s="54"/>
      <c r="AP144" s="54"/>
      <c r="AQ144" s="54"/>
      <c r="AR144" s="54"/>
      <c r="AS144" s="54"/>
    </row>
    <row r="145" spans="1:45" s="2" customFormat="1" ht="13" x14ac:dyDescent="0.3">
      <c r="A145">
        <v>42989</v>
      </c>
      <c r="B145">
        <v>0</v>
      </c>
      <c r="C145" t="s">
        <v>32</v>
      </c>
      <c r="D145">
        <v>2</v>
      </c>
      <c r="E145">
        <v>2</v>
      </c>
      <c r="F145">
        <v>3</v>
      </c>
      <c r="G145">
        <v>3</v>
      </c>
      <c r="H145">
        <v>3</v>
      </c>
      <c r="I145">
        <v>2</v>
      </c>
      <c r="J145">
        <v>3</v>
      </c>
      <c r="K145">
        <v>4</v>
      </c>
      <c r="L145">
        <v>4</v>
      </c>
      <c r="M145">
        <v>4</v>
      </c>
      <c r="N145">
        <v>4</v>
      </c>
      <c r="O145">
        <v>2</v>
      </c>
      <c r="P145" s="54">
        <f t="shared" si="2"/>
        <v>36</v>
      </c>
      <c r="Q145" s="45">
        <v>0</v>
      </c>
      <c r="R145" s="54"/>
      <c r="S145" s="54"/>
      <c r="T145" s="54"/>
      <c r="U145" s="45"/>
      <c r="V145" s="54"/>
      <c r="W145" s="54"/>
      <c r="X145" s="45"/>
      <c r="Y145" s="54"/>
      <c r="Z145" s="54"/>
      <c r="AA145" s="54"/>
      <c r="AB145" s="54"/>
      <c r="AC145" s="54"/>
      <c r="AD145" s="54"/>
      <c r="AE145" s="54"/>
      <c r="AF145" s="54"/>
      <c r="AG145" s="54"/>
      <c r="AH145" s="54"/>
      <c r="AI145" s="54"/>
      <c r="AJ145" s="54"/>
      <c r="AK145" s="54"/>
      <c r="AL145" s="54"/>
      <c r="AM145" s="54"/>
      <c r="AN145" s="54"/>
      <c r="AO145" s="54"/>
      <c r="AP145" s="54"/>
      <c r="AQ145" s="54"/>
      <c r="AR145" s="54"/>
      <c r="AS145" s="54"/>
    </row>
    <row r="146" spans="1:45" s="2" customFormat="1" ht="13" x14ac:dyDescent="0.3">
      <c r="A146">
        <v>42992</v>
      </c>
      <c r="B146">
        <v>0</v>
      </c>
      <c r="C146" t="s">
        <v>235</v>
      </c>
      <c r="D146">
        <v>3</v>
      </c>
      <c r="E146">
        <v>2</v>
      </c>
      <c r="F146">
        <v>3</v>
      </c>
      <c r="G146">
        <v>2</v>
      </c>
      <c r="H146">
        <v>3</v>
      </c>
      <c r="I146">
        <v>2</v>
      </c>
      <c r="J146">
        <v>3</v>
      </c>
      <c r="K146">
        <v>3</v>
      </c>
      <c r="L146">
        <v>3</v>
      </c>
      <c r="M146">
        <v>3</v>
      </c>
      <c r="N146">
        <v>3</v>
      </c>
      <c r="O146">
        <v>2</v>
      </c>
      <c r="P146" s="54">
        <f t="shared" si="2"/>
        <v>32</v>
      </c>
      <c r="Q146" s="45">
        <v>0</v>
      </c>
      <c r="R146" s="54"/>
      <c r="S146" s="54"/>
      <c r="T146" s="54"/>
      <c r="U146" s="45"/>
      <c r="V146" s="54"/>
      <c r="W146" s="54"/>
      <c r="X146" s="45"/>
      <c r="Y146" s="54"/>
      <c r="Z146" s="54"/>
      <c r="AA146" s="54"/>
      <c r="AB146" s="54"/>
      <c r="AC146" s="54"/>
      <c r="AD146" s="54"/>
      <c r="AE146" s="54"/>
      <c r="AF146" s="54"/>
      <c r="AG146" s="54"/>
      <c r="AH146" s="54"/>
      <c r="AI146" s="54"/>
      <c r="AJ146" s="54"/>
      <c r="AK146" s="54"/>
      <c r="AL146" s="54"/>
      <c r="AM146" s="54"/>
      <c r="AN146" s="54"/>
      <c r="AO146" s="54"/>
      <c r="AP146" s="54"/>
      <c r="AQ146" s="54"/>
      <c r="AR146" s="54"/>
      <c r="AS146" s="54"/>
    </row>
    <row r="147" spans="1:45" s="2" customFormat="1" ht="13" x14ac:dyDescent="0.3">
      <c r="A147">
        <v>43002</v>
      </c>
      <c r="B147">
        <v>0</v>
      </c>
      <c r="C147" t="s">
        <v>32</v>
      </c>
      <c r="D147">
        <v>3</v>
      </c>
      <c r="E147">
        <v>2</v>
      </c>
      <c r="F147">
        <v>3</v>
      </c>
      <c r="G147">
        <v>2</v>
      </c>
      <c r="H147">
        <v>3</v>
      </c>
      <c r="I147">
        <v>2</v>
      </c>
      <c r="J147">
        <v>4</v>
      </c>
      <c r="K147">
        <v>2</v>
      </c>
      <c r="L147">
        <v>2</v>
      </c>
      <c r="M147">
        <v>3</v>
      </c>
      <c r="N147">
        <v>2</v>
      </c>
      <c r="O147">
        <v>3</v>
      </c>
      <c r="P147" s="54">
        <f t="shared" si="2"/>
        <v>31</v>
      </c>
      <c r="Q147" s="45">
        <v>0</v>
      </c>
      <c r="R147" s="54"/>
      <c r="S147" s="54"/>
      <c r="T147" s="54"/>
      <c r="U147" s="45"/>
      <c r="V147" s="54"/>
      <c r="W147" s="54"/>
      <c r="X147" s="45"/>
      <c r="Y147" s="54"/>
      <c r="Z147" s="54"/>
      <c r="AA147" s="54"/>
      <c r="AB147" s="54"/>
      <c r="AC147" s="54"/>
      <c r="AD147" s="54"/>
      <c r="AE147" s="54"/>
      <c r="AF147" s="54"/>
      <c r="AG147" s="54"/>
      <c r="AH147" s="54"/>
      <c r="AI147" s="54"/>
      <c r="AJ147" s="54"/>
      <c r="AK147" s="54"/>
      <c r="AL147" s="54"/>
      <c r="AM147" s="54"/>
      <c r="AN147" s="54"/>
      <c r="AO147" s="54"/>
      <c r="AP147" s="54"/>
      <c r="AQ147" s="54"/>
      <c r="AR147" s="54"/>
      <c r="AS147" s="54"/>
    </row>
    <row r="148" spans="1:45" s="2" customFormat="1" ht="13" x14ac:dyDescent="0.3">
      <c r="A148">
        <v>43008</v>
      </c>
      <c r="B148">
        <v>0</v>
      </c>
      <c r="C148" t="s">
        <v>235</v>
      </c>
      <c r="D148">
        <v>2</v>
      </c>
      <c r="E148">
        <v>3</v>
      </c>
      <c r="F148">
        <v>4</v>
      </c>
      <c r="G148">
        <v>3</v>
      </c>
      <c r="H148">
        <v>4</v>
      </c>
      <c r="I148">
        <v>2</v>
      </c>
      <c r="J148">
        <v>4</v>
      </c>
      <c r="K148">
        <v>3</v>
      </c>
      <c r="L148">
        <v>4</v>
      </c>
      <c r="M148">
        <v>4</v>
      </c>
      <c r="N148">
        <v>4</v>
      </c>
      <c r="O148">
        <v>4</v>
      </c>
      <c r="P148" s="54">
        <f t="shared" si="2"/>
        <v>41</v>
      </c>
      <c r="Q148" s="45">
        <v>0</v>
      </c>
      <c r="R148" s="54"/>
      <c r="S148" s="54"/>
      <c r="T148" s="54"/>
      <c r="U148" s="45"/>
      <c r="V148" s="54"/>
      <c r="W148" s="54"/>
      <c r="X148" s="45"/>
      <c r="Y148" s="54"/>
      <c r="Z148" s="54"/>
      <c r="AA148" s="54"/>
      <c r="AB148" s="54"/>
      <c r="AC148" s="54"/>
      <c r="AD148" s="54"/>
      <c r="AE148" s="54"/>
      <c r="AF148" s="54"/>
      <c r="AG148" s="54"/>
      <c r="AH148" s="54"/>
      <c r="AI148" s="54"/>
      <c r="AJ148" s="54"/>
      <c r="AK148" s="54"/>
      <c r="AL148" s="54"/>
      <c r="AM148" s="54"/>
      <c r="AN148" s="54"/>
      <c r="AO148" s="54"/>
      <c r="AP148" s="54"/>
      <c r="AQ148" s="54"/>
      <c r="AR148" s="54"/>
      <c r="AS148" s="54"/>
    </row>
    <row r="149" spans="1:45" s="2" customFormat="1" ht="13" x14ac:dyDescent="0.3">
      <c r="A149">
        <v>43021</v>
      </c>
      <c r="B149">
        <v>1</v>
      </c>
      <c r="C149" t="s">
        <v>32</v>
      </c>
      <c r="D149">
        <v>2</v>
      </c>
      <c r="E149">
        <v>3</v>
      </c>
      <c r="F149">
        <v>4</v>
      </c>
      <c r="G149">
        <v>3</v>
      </c>
      <c r="H149">
        <v>2</v>
      </c>
      <c r="I149">
        <v>2</v>
      </c>
      <c r="J149">
        <v>2</v>
      </c>
      <c r="K149">
        <v>3</v>
      </c>
      <c r="L149">
        <v>2</v>
      </c>
      <c r="M149">
        <v>4</v>
      </c>
      <c r="N149">
        <v>3</v>
      </c>
      <c r="O149">
        <v>2</v>
      </c>
      <c r="P149" s="54">
        <f t="shared" si="2"/>
        <v>32</v>
      </c>
      <c r="Q149" s="45">
        <v>0</v>
      </c>
      <c r="R149" s="54"/>
      <c r="S149" s="54"/>
      <c r="T149" s="54"/>
      <c r="U149" s="45"/>
      <c r="V149" s="54"/>
      <c r="W149" s="54"/>
      <c r="X149" s="45"/>
      <c r="Y149" s="54"/>
      <c r="Z149" s="54"/>
      <c r="AA149" s="54"/>
      <c r="AB149" s="54"/>
      <c r="AC149" s="54"/>
      <c r="AD149" s="54"/>
      <c r="AE149" s="54"/>
      <c r="AF149" s="54"/>
      <c r="AG149" s="54"/>
      <c r="AH149" s="54"/>
      <c r="AI149" s="54"/>
      <c r="AJ149" s="54"/>
      <c r="AK149" s="54"/>
      <c r="AL149" s="54"/>
      <c r="AM149" s="54"/>
      <c r="AN149" s="54"/>
      <c r="AO149" s="54"/>
      <c r="AP149" s="54"/>
      <c r="AQ149" s="54"/>
      <c r="AR149" s="54"/>
      <c r="AS149" s="54"/>
    </row>
    <row r="150" spans="1:45" s="2" customFormat="1" ht="13" x14ac:dyDescent="0.3">
      <c r="A150">
        <v>43024</v>
      </c>
      <c r="B150">
        <v>0</v>
      </c>
      <c r="C150" t="s">
        <v>32</v>
      </c>
      <c r="D150">
        <v>3</v>
      </c>
      <c r="E150">
        <v>2</v>
      </c>
      <c r="F150">
        <v>3</v>
      </c>
      <c r="G150">
        <v>3</v>
      </c>
      <c r="H150">
        <v>3</v>
      </c>
      <c r="I150">
        <v>3</v>
      </c>
      <c r="J150">
        <v>3</v>
      </c>
      <c r="K150">
        <v>2</v>
      </c>
      <c r="L150">
        <v>2</v>
      </c>
      <c r="M150">
        <v>3</v>
      </c>
      <c r="N150">
        <v>3</v>
      </c>
      <c r="O150">
        <v>2</v>
      </c>
      <c r="P150" s="54">
        <f t="shared" si="2"/>
        <v>32</v>
      </c>
      <c r="Q150" s="45">
        <v>0</v>
      </c>
      <c r="R150" s="54"/>
      <c r="S150" s="54"/>
      <c r="T150" s="54"/>
      <c r="U150" s="45"/>
      <c r="V150" s="54"/>
      <c r="W150" s="54"/>
      <c r="X150" s="45"/>
      <c r="Y150" s="54"/>
      <c r="Z150" s="54"/>
      <c r="AA150" s="54"/>
      <c r="AB150" s="54"/>
      <c r="AC150" s="54"/>
      <c r="AD150" s="54"/>
      <c r="AE150" s="54"/>
      <c r="AF150" s="54"/>
      <c r="AG150" s="54"/>
      <c r="AH150" s="54"/>
      <c r="AI150" s="54"/>
      <c r="AJ150" s="54"/>
      <c r="AK150" s="54"/>
      <c r="AL150" s="54"/>
      <c r="AM150" s="54"/>
      <c r="AN150" s="54"/>
      <c r="AO150" s="54"/>
      <c r="AP150" s="54"/>
      <c r="AQ150" s="54"/>
      <c r="AR150" s="54"/>
      <c r="AS150" s="54"/>
    </row>
    <row r="151" spans="1:45" s="2" customFormat="1" ht="13" x14ac:dyDescent="0.3">
      <c r="A151">
        <v>43026</v>
      </c>
      <c r="B151">
        <v>0</v>
      </c>
      <c r="C151" t="s">
        <v>32</v>
      </c>
      <c r="D151">
        <v>4</v>
      </c>
      <c r="E151">
        <v>4</v>
      </c>
      <c r="F151">
        <v>4</v>
      </c>
      <c r="G151">
        <v>4</v>
      </c>
      <c r="H151">
        <v>4</v>
      </c>
      <c r="I151">
        <v>2</v>
      </c>
      <c r="J151">
        <v>4</v>
      </c>
      <c r="K151">
        <v>2</v>
      </c>
      <c r="L151">
        <v>2</v>
      </c>
      <c r="M151">
        <v>4</v>
      </c>
      <c r="N151">
        <v>4</v>
      </c>
      <c r="O151">
        <v>3</v>
      </c>
      <c r="P151" s="54">
        <f t="shared" si="2"/>
        <v>41</v>
      </c>
      <c r="Q151" s="45">
        <v>0</v>
      </c>
      <c r="R151" s="54"/>
      <c r="S151" s="54"/>
      <c r="T151" s="54"/>
      <c r="U151" s="45"/>
      <c r="V151" s="54"/>
      <c r="W151" s="54"/>
      <c r="X151" s="45"/>
      <c r="Y151" s="54"/>
      <c r="Z151" s="54"/>
      <c r="AA151" s="54"/>
      <c r="AB151" s="54"/>
      <c r="AC151" s="54"/>
      <c r="AD151" s="54"/>
      <c r="AE151" s="54"/>
      <c r="AF151" s="54"/>
      <c r="AG151" s="54"/>
      <c r="AH151" s="54"/>
      <c r="AI151" s="54"/>
      <c r="AJ151" s="54"/>
      <c r="AK151" s="54"/>
      <c r="AL151" s="54"/>
      <c r="AM151" s="54"/>
      <c r="AN151" s="54"/>
      <c r="AO151" s="54"/>
      <c r="AP151" s="54"/>
      <c r="AQ151" s="54"/>
      <c r="AR151" s="54"/>
      <c r="AS151" s="54"/>
    </row>
    <row r="152" spans="1:45" s="2" customFormat="1" ht="13" x14ac:dyDescent="0.3">
      <c r="A152">
        <v>43027</v>
      </c>
      <c r="B152">
        <v>1</v>
      </c>
      <c r="C152" t="s">
        <v>235</v>
      </c>
      <c r="D152">
        <v>1</v>
      </c>
      <c r="E152">
        <v>4</v>
      </c>
      <c r="F152">
        <v>2</v>
      </c>
      <c r="G152">
        <v>4</v>
      </c>
      <c r="H152">
        <v>4</v>
      </c>
      <c r="I152">
        <v>4</v>
      </c>
      <c r="J152">
        <v>4</v>
      </c>
      <c r="K152">
        <v>2</v>
      </c>
      <c r="L152">
        <v>4</v>
      </c>
      <c r="M152">
        <v>4</v>
      </c>
      <c r="N152">
        <v>4</v>
      </c>
      <c r="O152">
        <v>4</v>
      </c>
      <c r="P152" s="54">
        <f t="shared" si="2"/>
        <v>41</v>
      </c>
      <c r="Q152" s="45">
        <v>0</v>
      </c>
      <c r="R152" s="54"/>
      <c r="S152" s="54"/>
      <c r="T152" s="54"/>
      <c r="U152" s="45"/>
      <c r="V152" s="54"/>
      <c r="W152" s="54"/>
      <c r="X152" s="45"/>
      <c r="Y152" s="54"/>
      <c r="Z152" s="54"/>
      <c r="AA152" s="54"/>
      <c r="AB152" s="54"/>
      <c r="AC152" s="54"/>
      <c r="AD152" s="54"/>
      <c r="AE152" s="54"/>
      <c r="AF152" s="54"/>
      <c r="AG152" s="54"/>
      <c r="AH152" s="54"/>
      <c r="AI152" s="54"/>
      <c r="AJ152" s="54"/>
      <c r="AK152" s="54"/>
      <c r="AL152" s="54"/>
      <c r="AM152" s="54"/>
      <c r="AN152" s="54"/>
      <c r="AO152" s="54"/>
      <c r="AP152" s="54"/>
      <c r="AQ152" s="54"/>
      <c r="AR152" s="54"/>
      <c r="AS152" s="54"/>
    </row>
    <row r="153" spans="1:45" s="2" customFormat="1" ht="13" x14ac:dyDescent="0.3">
      <c r="A153">
        <v>43039</v>
      </c>
      <c r="B153">
        <v>0</v>
      </c>
      <c r="C153" t="s">
        <v>235</v>
      </c>
      <c r="D153">
        <v>3</v>
      </c>
      <c r="E153">
        <v>3</v>
      </c>
      <c r="F153">
        <v>3</v>
      </c>
      <c r="G153">
        <v>2</v>
      </c>
      <c r="H153">
        <v>2</v>
      </c>
      <c r="I153">
        <v>2</v>
      </c>
      <c r="J153">
        <v>3</v>
      </c>
      <c r="K153">
        <v>2</v>
      </c>
      <c r="L153">
        <v>3</v>
      </c>
      <c r="M153">
        <v>3</v>
      </c>
      <c r="N153">
        <v>3</v>
      </c>
      <c r="O153">
        <v>2</v>
      </c>
      <c r="P153" s="54">
        <f t="shared" si="2"/>
        <v>31</v>
      </c>
      <c r="Q153" s="45">
        <v>0</v>
      </c>
      <c r="R153" s="54"/>
      <c r="S153" s="54"/>
      <c r="T153" s="54"/>
      <c r="U153" s="45"/>
      <c r="V153" s="54"/>
      <c r="W153" s="54"/>
      <c r="X153" s="45"/>
      <c r="Y153" s="54"/>
      <c r="Z153" s="54"/>
      <c r="AA153" s="54"/>
      <c r="AB153" s="54"/>
      <c r="AC153" s="54"/>
      <c r="AD153" s="54"/>
      <c r="AE153" s="54"/>
      <c r="AF153" s="54"/>
      <c r="AG153" s="54"/>
      <c r="AH153" s="54"/>
      <c r="AI153" s="54"/>
      <c r="AJ153" s="54"/>
      <c r="AK153" s="54"/>
      <c r="AL153" s="54"/>
      <c r="AM153" s="54"/>
      <c r="AN153" s="54"/>
      <c r="AO153" s="54"/>
      <c r="AP153" s="54"/>
      <c r="AQ153" s="54"/>
      <c r="AR153" s="54"/>
      <c r="AS153" s="54"/>
    </row>
    <row r="154" spans="1:45" s="2" customFormat="1" ht="13" x14ac:dyDescent="0.3">
      <c r="A154">
        <v>43042</v>
      </c>
      <c r="B154">
        <v>0</v>
      </c>
      <c r="C154" t="s">
        <v>32</v>
      </c>
      <c r="D154">
        <v>1</v>
      </c>
      <c r="E154">
        <v>2</v>
      </c>
      <c r="F154">
        <v>4</v>
      </c>
      <c r="G154">
        <v>1</v>
      </c>
      <c r="H154">
        <v>2</v>
      </c>
      <c r="I154">
        <v>2</v>
      </c>
      <c r="J154">
        <v>3</v>
      </c>
      <c r="K154">
        <v>3</v>
      </c>
      <c r="L154">
        <v>2</v>
      </c>
      <c r="M154">
        <v>2</v>
      </c>
      <c r="N154">
        <v>2</v>
      </c>
      <c r="O154">
        <v>2</v>
      </c>
      <c r="P154" s="54">
        <f t="shared" si="2"/>
        <v>26</v>
      </c>
      <c r="Q154" s="45">
        <v>0</v>
      </c>
      <c r="R154" s="54"/>
      <c r="S154" s="54"/>
      <c r="T154" s="54"/>
      <c r="U154" s="45"/>
      <c r="V154" s="54"/>
      <c r="W154" s="54"/>
      <c r="X154" s="45"/>
      <c r="Y154" s="54"/>
      <c r="Z154" s="54"/>
      <c r="AA154" s="54"/>
      <c r="AB154" s="54"/>
      <c r="AC154" s="54"/>
      <c r="AD154" s="54"/>
      <c r="AE154" s="54"/>
      <c r="AF154" s="54"/>
      <c r="AG154" s="54"/>
      <c r="AH154" s="54"/>
      <c r="AI154" s="54"/>
      <c r="AJ154" s="54"/>
      <c r="AK154" s="54"/>
      <c r="AL154" s="54"/>
      <c r="AM154" s="54"/>
      <c r="AN154" s="54"/>
      <c r="AO154" s="54"/>
      <c r="AP154" s="54"/>
      <c r="AQ154" s="54"/>
      <c r="AR154" s="54"/>
      <c r="AS154" s="54"/>
    </row>
    <row r="155" spans="1:45" s="2" customFormat="1" ht="13" x14ac:dyDescent="0.3">
      <c r="A155">
        <v>43077</v>
      </c>
      <c r="B155">
        <v>0</v>
      </c>
      <c r="C155" t="s">
        <v>32</v>
      </c>
      <c r="D155">
        <v>1</v>
      </c>
      <c r="E155">
        <v>1</v>
      </c>
      <c r="F155">
        <v>3</v>
      </c>
      <c r="G155">
        <v>3</v>
      </c>
      <c r="H155">
        <v>3</v>
      </c>
      <c r="I155">
        <v>1</v>
      </c>
      <c r="J155">
        <v>3</v>
      </c>
      <c r="K155">
        <v>1</v>
      </c>
      <c r="L155">
        <v>2</v>
      </c>
      <c r="M155">
        <v>2</v>
      </c>
      <c r="N155">
        <v>3</v>
      </c>
      <c r="O155">
        <v>2</v>
      </c>
      <c r="P155" s="54">
        <f t="shared" si="2"/>
        <v>25</v>
      </c>
      <c r="Q155" s="45">
        <v>0</v>
      </c>
      <c r="R155" s="54"/>
      <c r="S155" s="54"/>
      <c r="T155" s="54"/>
      <c r="U155" s="45"/>
      <c r="V155" s="54"/>
      <c r="W155" s="54"/>
      <c r="X155" s="45"/>
      <c r="Y155" s="54"/>
      <c r="Z155" s="54"/>
      <c r="AA155" s="54"/>
      <c r="AB155" s="54"/>
      <c r="AC155" s="54"/>
      <c r="AD155" s="54"/>
      <c r="AE155" s="54"/>
      <c r="AF155" s="54"/>
      <c r="AG155" s="54"/>
      <c r="AH155" s="54"/>
      <c r="AI155" s="54"/>
      <c r="AJ155" s="54"/>
      <c r="AK155" s="54"/>
      <c r="AL155" s="54"/>
      <c r="AM155" s="54"/>
      <c r="AN155" s="54"/>
      <c r="AO155" s="54"/>
      <c r="AP155" s="54"/>
      <c r="AQ155" s="54"/>
      <c r="AR155" s="54"/>
      <c r="AS155" s="54"/>
    </row>
    <row r="156" spans="1:45" s="2" customFormat="1" ht="13" x14ac:dyDescent="0.3">
      <c r="A156">
        <v>43091</v>
      </c>
      <c r="B156">
        <v>0</v>
      </c>
      <c r="C156" t="s">
        <v>235</v>
      </c>
      <c r="D156">
        <v>1</v>
      </c>
      <c r="E156">
        <v>2</v>
      </c>
      <c r="F156">
        <v>2</v>
      </c>
      <c r="G156">
        <v>3</v>
      </c>
      <c r="H156">
        <v>2</v>
      </c>
      <c r="I156">
        <v>1</v>
      </c>
      <c r="J156">
        <v>2</v>
      </c>
      <c r="K156">
        <v>1</v>
      </c>
      <c r="L156">
        <v>2</v>
      </c>
      <c r="M156">
        <v>2</v>
      </c>
      <c r="N156">
        <v>3</v>
      </c>
      <c r="O156">
        <v>2</v>
      </c>
      <c r="P156" s="54">
        <f t="shared" si="2"/>
        <v>23</v>
      </c>
      <c r="Q156" s="45">
        <v>0</v>
      </c>
      <c r="R156" s="54"/>
      <c r="S156" s="54"/>
      <c r="T156" s="54"/>
      <c r="U156" s="45"/>
      <c r="V156" s="54"/>
      <c r="W156" s="54"/>
      <c r="X156" s="45"/>
      <c r="Y156" s="54"/>
      <c r="Z156" s="54"/>
      <c r="AA156" s="54"/>
      <c r="AB156" s="54"/>
      <c r="AC156" s="54"/>
      <c r="AD156" s="54"/>
      <c r="AE156" s="54"/>
      <c r="AF156" s="54"/>
      <c r="AG156" s="54"/>
      <c r="AH156" s="54"/>
      <c r="AI156" s="54"/>
      <c r="AJ156" s="54"/>
      <c r="AK156" s="54"/>
      <c r="AL156" s="54"/>
      <c r="AM156" s="54"/>
      <c r="AN156" s="54"/>
      <c r="AO156" s="54"/>
      <c r="AP156" s="54"/>
      <c r="AQ156" s="54"/>
      <c r="AR156" s="54"/>
      <c r="AS156" s="54"/>
    </row>
    <row r="157" spans="1:45" s="2" customFormat="1" ht="13" x14ac:dyDescent="0.3">
      <c r="A157">
        <v>43117</v>
      </c>
      <c r="B157">
        <v>1</v>
      </c>
      <c r="C157" t="s">
        <v>235</v>
      </c>
      <c r="D157">
        <v>1</v>
      </c>
      <c r="E157">
        <v>2</v>
      </c>
      <c r="F157">
        <v>3</v>
      </c>
      <c r="G157">
        <v>1</v>
      </c>
      <c r="H157">
        <v>2</v>
      </c>
      <c r="I157">
        <v>3</v>
      </c>
      <c r="J157">
        <v>1</v>
      </c>
      <c r="K157">
        <v>2</v>
      </c>
      <c r="L157">
        <v>2</v>
      </c>
      <c r="M157">
        <v>3</v>
      </c>
      <c r="N157">
        <v>3</v>
      </c>
      <c r="O157">
        <v>3</v>
      </c>
      <c r="P157" s="54">
        <f t="shared" si="2"/>
        <v>26</v>
      </c>
      <c r="Q157" s="45">
        <v>0</v>
      </c>
      <c r="R157" s="54"/>
      <c r="S157" s="54"/>
      <c r="T157" s="54"/>
      <c r="U157" s="45"/>
      <c r="V157" s="54"/>
      <c r="W157" s="54"/>
      <c r="X157" s="45"/>
      <c r="Y157" s="54"/>
      <c r="Z157" s="54"/>
      <c r="AA157" s="54"/>
      <c r="AB157" s="54"/>
      <c r="AC157" s="54"/>
      <c r="AD157" s="54"/>
      <c r="AE157" s="54"/>
      <c r="AF157" s="54"/>
      <c r="AG157" s="54"/>
      <c r="AH157" s="54"/>
      <c r="AI157" s="54"/>
      <c r="AJ157" s="54"/>
      <c r="AK157" s="54"/>
      <c r="AL157" s="54"/>
      <c r="AM157" s="54"/>
      <c r="AN157" s="54"/>
      <c r="AO157" s="54"/>
      <c r="AP157" s="54"/>
      <c r="AQ157" s="54"/>
      <c r="AR157" s="54"/>
      <c r="AS157" s="54"/>
    </row>
    <row r="158" spans="1:45" s="2" customFormat="1" ht="13" x14ac:dyDescent="0.3">
      <c r="A158">
        <v>43127</v>
      </c>
      <c r="B158">
        <v>0</v>
      </c>
      <c r="C158" t="s">
        <v>32</v>
      </c>
      <c r="D158">
        <v>3</v>
      </c>
      <c r="E158">
        <v>4</v>
      </c>
      <c r="F158">
        <v>4</v>
      </c>
      <c r="G158">
        <v>2</v>
      </c>
      <c r="H158">
        <v>2</v>
      </c>
      <c r="I158">
        <v>2</v>
      </c>
      <c r="J158">
        <v>3</v>
      </c>
      <c r="K158">
        <v>2</v>
      </c>
      <c r="L158">
        <v>4</v>
      </c>
      <c r="M158">
        <v>4</v>
      </c>
      <c r="N158">
        <v>2</v>
      </c>
      <c r="O158">
        <v>2</v>
      </c>
      <c r="P158" s="54">
        <f t="shared" si="2"/>
        <v>34</v>
      </c>
      <c r="Q158" s="45">
        <v>0</v>
      </c>
      <c r="R158" s="54"/>
      <c r="S158" s="54"/>
      <c r="T158" s="54"/>
      <c r="U158" s="45"/>
      <c r="V158" s="54"/>
      <c r="W158" s="54"/>
      <c r="X158" s="45"/>
      <c r="Y158" s="54"/>
      <c r="Z158" s="54"/>
      <c r="AA158" s="54"/>
      <c r="AB158" s="54"/>
      <c r="AC158" s="54"/>
      <c r="AD158" s="54"/>
      <c r="AE158" s="54"/>
      <c r="AF158" s="54"/>
      <c r="AG158" s="54"/>
      <c r="AH158" s="54"/>
      <c r="AI158" s="54"/>
      <c r="AJ158" s="54"/>
      <c r="AK158" s="54"/>
      <c r="AL158" s="54"/>
      <c r="AM158" s="54"/>
      <c r="AN158" s="54"/>
      <c r="AO158" s="54"/>
      <c r="AP158" s="54"/>
      <c r="AQ158" s="54"/>
      <c r="AR158" s="54"/>
      <c r="AS158" s="54"/>
    </row>
    <row r="159" spans="1:45" s="2" customFormat="1" ht="13" x14ac:dyDescent="0.3">
      <c r="A159">
        <v>43141</v>
      </c>
      <c r="B159">
        <v>0</v>
      </c>
      <c r="C159" t="s">
        <v>235</v>
      </c>
      <c r="D159">
        <v>3</v>
      </c>
      <c r="E159">
        <v>2</v>
      </c>
      <c r="F159">
        <v>4</v>
      </c>
      <c r="G159">
        <v>4</v>
      </c>
      <c r="H159">
        <v>4</v>
      </c>
      <c r="I159">
        <v>2</v>
      </c>
      <c r="J159">
        <v>4</v>
      </c>
      <c r="K159">
        <v>2</v>
      </c>
      <c r="L159">
        <v>2</v>
      </c>
      <c r="M159">
        <v>2</v>
      </c>
      <c r="N159">
        <v>1</v>
      </c>
      <c r="O159">
        <v>2</v>
      </c>
      <c r="P159" s="54">
        <f t="shared" si="2"/>
        <v>32</v>
      </c>
      <c r="Q159" s="45">
        <v>0</v>
      </c>
      <c r="R159" s="54"/>
      <c r="S159" s="54"/>
      <c r="T159" s="54"/>
      <c r="U159" s="45"/>
      <c r="V159" s="54"/>
      <c r="W159" s="54"/>
      <c r="X159" s="45"/>
      <c r="Y159" s="54"/>
      <c r="Z159" s="54"/>
      <c r="AA159" s="54"/>
      <c r="AB159" s="54"/>
      <c r="AC159" s="54"/>
      <c r="AD159" s="54"/>
      <c r="AE159" s="54"/>
      <c r="AF159" s="54"/>
      <c r="AG159" s="54"/>
      <c r="AH159" s="54"/>
      <c r="AI159" s="54"/>
      <c r="AJ159" s="54"/>
      <c r="AK159" s="54"/>
      <c r="AL159" s="54"/>
      <c r="AM159" s="54"/>
      <c r="AN159" s="54"/>
      <c r="AO159" s="54"/>
      <c r="AP159" s="54"/>
      <c r="AQ159" s="54"/>
      <c r="AR159" s="54"/>
      <c r="AS159" s="54"/>
    </row>
    <row r="160" spans="1:45" s="2" customFormat="1" ht="13" x14ac:dyDescent="0.3">
      <c r="A160">
        <v>43153</v>
      </c>
      <c r="B160">
        <v>0</v>
      </c>
      <c r="C160" t="s">
        <v>32</v>
      </c>
      <c r="D160">
        <v>4</v>
      </c>
      <c r="E160">
        <v>4</v>
      </c>
      <c r="F160">
        <v>4</v>
      </c>
      <c r="G160">
        <v>3</v>
      </c>
      <c r="H160">
        <v>4</v>
      </c>
      <c r="I160">
        <v>2</v>
      </c>
      <c r="J160">
        <v>3</v>
      </c>
      <c r="K160">
        <v>3</v>
      </c>
      <c r="L160">
        <v>4</v>
      </c>
      <c r="M160">
        <v>2</v>
      </c>
      <c r="N160">
        <v>4</v>
      </c>
      <c r="O160">
        <v>4</v>
      </c>
      <c r="P160" s="54">
        <f t="shared" si="2"/>
        <v>41</v>
      </c>
      <c r="Q160" s="45">
        <v>0</v>
      </c>
      <c r="R160" s="54"/>
      <c r="S160" s="54"/>
      <c r="T160" s="54"/>
      <c r="U160" s="45"/>
      <c r="V160" s="54"/>
      <c r="W160" s="54"/>
      <c r="X160" s="45"/>
      <c r="Y160" s="54"/>
      <c r="Z160" s="54"/>
      <c r="AA160" s="54"/>
      <c r="AB160" s="54"/>
      <c r="AC160" s="54"/>
      <c r="AD160" s="54"/>
      <c r="AE160" s="54"/>
      <c r="AF160" s="54"/>
      <c r="AG160" s="54"/>
      <c r="AH160" s="54"/>
      <c r="AI160" s="54"/>
      <c r="AJ160" s="54"/>
      <c r="AK160" s="54"/>
      <c r="AL160" s="54"/>
      <c r="AM160" s="54"/>
      <c r="AN160" s="54"/>
      <c r="AO160" s="54"/>
      <c r="AP160" s="54"/>
      <c r="AQ160" s="54"/>
      <c r="AR160" s="54"/>
      <c r="AS160" s="54"/>
    </row>
    <row r="161" spans="1:45" s="2" customFormat="1" ht="13" x14ac:dyDescent="0.3">
      <c r="A161">
        <v>43158</v>
      </c>
      <c r="B161">
        <v>0</v>
      </c>
      <c r="C161" t="s">
        <v>235</v>
      </c>
      <c r="D161">
        <v>2</v>
      </c>
      <c r="E161">
        <v>2</v>
      </c>
      <c r="F161">
        <v>2</v>
      </c>
      <c r="G161">
        <v>2</v>
      </c>
      <c r="H161">
        <v>2</v>
      </c>
      <c r="I161">
        <v>2</v>
      </c>
      <c r="J161">
        <v>3</v>
      </c>
      <c r="K161">
        <v>2</v>
      </c>
      <c r="L161">
        <v>3</v>
      </c>
      <c r="M161">
        <v>3</v>
      </c>
      <c r="N161">
        <v>1</v>
      </c>
      <c r="O161">
        <v>1</v>
      </c>
      <c r="P161" s="54">
        <f t="shared" si="2"/>
        <v>25</v>
      </c>
      <c r="Q161" s="45">
        <v>0</v>
      </c>
      <c r="R161" s="54"/>
      <c r="S161" s="54"/>
      <c r="T161" s="54"/>
      <c r="U161" s="45"/>
      <c r="V161" s="54"/>
      <c r="W161" s="54"/>
      <c r="X161" s="45"/>
      <c r="Y161" s="54"/>
      <c r="Z161" s="54"/>
      <c r="AA161" s="54"/>
      <c r="AB161" s="54"/>
      <c r="AC161" s="54"/>
      <c r="AD161" s="54"/>
      <c r="AE161" s="54"/>
      <c r="AF161" s="54"/>
      <c r="AG161" s="54"/>
      <c r="AH161" s="54"/>
      <c r="AI161" s="54"/>
      <c r="AJ161" s="54"/>
      <c r="AK161" s="54"/>
      <c r="AL161" s="54"/>
      <c r="AM161" s="54"/>
      <c r="AN161" s="54"/>
      <c r="AO161" s="54"/>
      <c r="AP161" s="54"/>
      <c r="AQ161" s="54"/>
      <c r="AR161" s="54"/>
      <c r="AS161" s="54"/>
    </row>
    <row r="162" spans="1:45" s="2" customFormat="1" ht="13" x14ac:dyDescent="0.3">
      <c r="A162">
        <v>43165</v>
      </c>
      <c r="B162">
        <v>0</v>
      </c>
      <c r="C162" t="s">
        <v>32</v>
      </c>
      <c r="D162">
        <v>3</v>
      </c>
      <c r="E162">
        <v>4</v>
      </c>
      <c r="F162">
        <v>4</v>
      </c>
      <c r="G162">
        <v>2</v>
      </c>
      <c r="H162">
        <v>3</v>
      </c>
      <c r="I162">
        <v>3</v>
      </c>
      <c r="J162">
        <v>3</v>
      </c>
      <c r="K162">
        <v>2</v>
      </c>
      <c r="L162">
        <v>3</v>
      </c>
      <c r="M162">
        <v>3</v>
      </c>
      <c r="N162">
        <v>4</v>
      </c>
      <c r="O162">
        <v>3</v>
      </c>
      <c r="P162" s="54">
        <f t="shared" si="2"/>
        <v>37</v>
      </c>
      <c r="Q162" s="45">
        <v>0</v>
      </c>
      <c r="R162" s="54"/>
      <c r="S162" s="54"/>
      <c r="T162" s="54"/>
      <c r="U162" s="45"/>
      <c r="V162" s="54"/>
      <c r="W162" s="54"/>
      <c r="X162" s="45"/>
      <c r="Y162" s="54"/>
      <c r="Z162" s="54"/>
      <c r="AA162" s="54"/>
      <c r="AB162" s="54"/>
      <c r="AC162" s="54"/>
      <c r="AD162" s="54"/>
      <c r="AE162" s="54"/>
      <c r="AF162" s="54"/>
      <c r="AG162" s="54"/>
      <c r="AH162" s="54"/>
      <c r="AI162" s="54"/>
      <c r="AJ162" s="54"/>
      <c r="AK162" s="54"/>
      <c r="AL162" s="54"/>
      <c r="AM162" s="54"/>
      <c r="AN162" s="54"/>
      <c r="AO162" s="54"/>
      <c r="AP162" s="54"/>
      <c r="AQ162" s="54"/>
      <c r="AR162" s="54"/>
      <c r="AS162" s="54"/>
    </row>
    <row r="163" spans="1:45" s="2" customFormat="1" ht="13" x14ac:dyDescent="0.3">
      <c r="A163">
        <v>43216</v>
      </c>
      <c r="B163">
        <v>0</v>
      </c>
      <c r="C163" t="s">
        <v>32</v>
      </c>
      <c r="D163">
        <v>3</v>
      </c>
      <c r="E163">
        <v>3</v>
      </c>
      <c r="F163">
        <v>2</v>
      </c>
      <c r="G163">
        <v>2</v>
      </c>
      <c r="H163">
        <v>2</v>
      </c>
      <c r="I163">
        <v>2</v>
      </c>
      <c r="J163">
        <v>2</v>
      </c>
      <c r="K163">
        <v>2</v>
      </c>
      <c r="L163">
        <v>3</v>
      </c>
      <c r="M163">
        <v>3</v>
      </c>
      <c r="N163">
        <v>2</v>
      </c>
      <c r="O163">
        <v>2</v>
      </c>
      <c r="P163" s="54">
        <f t="shared" si="2"/>
        <v>28</v>
      </c>
      <c r="Q163" s="45">
        <v>0</v>
      </c>
      <c r="R163" s="54"/>
      <c r="S163" s="54"/>
      <c r="T163" s="54"/>
      <c r="U163" s="45"/>
      <c r="V163" s="54"/>
      <c r="W163" s="54"/>
      <c r="X163" s="45"/>
      <c r="Y163" s="54"/>
      <c r="Z163" s="54"/>
      <c r="AA163" s="54"/>
      <c r="AB163" s="54"/>
      <c r="AC163" s="54"/>
      <c r="AD163" s="54"/>
      <c r="AE163" s="54"/>
      <c r="AF163" s="54"/>
      <c r="AG163" s="54"/>
      <c r="AH163" s="54"/>
      <c r="AI163" s="54"/>
      <c r="AJ163" s="54"/>
      <c r="AK163" s="54"/>
      <c r="AL163" s="54"/>
      <c r="AM163" s="54"/>
      <c r="AN163" s="54"/>
      <c r="AO163" s="54"/>
      <c r="AP163" s="54"/>
      <c r="AQ163" s="54"/>
      <c r="AR163" s="54"/>
      <c r="AS163" s="54"/>
    </row>
    <row r="164" spans="1:45" s="2" customFormat="1" ht="13" x14ac:dyDescent="0.3">
      <c r="A164">
        <v>43468</v>
      </c>
      <c r="B164">
        <v>0</v>
      </c>
      <c r="C164" t="s">
        <v>235</v>
      </c>
      <c r="D164">
        <v>3</v>
      </c>
      <c r="E164">
        <v>4</v>
      </c>
      <c r="F164">
        <v>4</v>
      </c>
      <c r="G164">
        <v>4</v>
      </c>
      <c r="H164">
        <v>4</v>
      </c>
      <c r="I164">
        <v>4</v>
      </c>
      <c r="J164">
        <v>4</v>
      </c>
      <c r="K164">
        <v>3</v>
      </c>
      <c r="L164">
        <v>3</v>
      </c>
      <c r="M164">
        <v>3</v>
      </c>
      <c r="N164">
        <v>2</v>
      </c>
      <c r="O164">
        <v>2</v>
      </c>
      <c r="P164" s="54">
        <f t="shared" si="2"/>
        <v>40</v>
      </c>
      <c r="Q164" s="45">
        <v>0</v>
      </c>
      <c r="R164" s="54"/>
      <c r="S164" s="54"/>
      <c r="T164" s="54"/>
      <c r="U164" s="45"/>
      <c r="V164" s="54"/>
      <c r="W164" s="54"/>
      <c r="X164" s="45"/>
      <c r="Y164" s="54"/>
      <c r="Z164" s="54"/>
      <c r="AA164" s="54"/>
      <c r="AB164" s="54"/>
      <c r="AC164" s="54"/>
      <c r="AD164" s="54"/>
      <c r="AE164" s="54"/>
      <c r="AF164" s="54"/>
      <c r="AG164" s="54"/>
      <c r="AH164" s="54"/>
      <c r="AI164" s="54"/>
      <c r="AJ164" s="54"/>
      <c r="AK164" s="54"/>
      <c r="AL164" s="54"/>
      <c r="AM164" s="54"/>
      <c r="AN164" s="54"/>
      <c r="AO164" s="54"/>
      <c r="AP164" s="54"/>
      <c r="AQ164" s="54"/>
      <c r="AR164" s="54"/>
      <c r="AS164" s="54"/>
    </row>
    <row r="165" spans="1:45" s="2" customFormat="1" ht="13" x14ac:dyDescent="0.3">
      <c r="A165">
        <v>43589</v>
      </c>
      <c r="B165">
        <v>0</v>
      </c>
      <c r="C165" t="s">
        <v>32</v>
      </c>
      <c r="D165">
        <v>3</v>
      </c>
      <c r="E165">
        <v>3</v>
      </c>
      <c r="F165">
        <v>3</v>
      </c>
      <c r="G165">
        <v>3</v>
      </c>
      <c r="H165">
        <v>2</v>
      </c>
      <c r="I165">
        <v>3</v>
      </c>
      <c r="J165">
        <v>3</v>
      </c>
      <c r="K165">
        <v>3</v>
      </c>
      <c r="L165">
        <v>3</v>
      </c>
      <c r="M165">
        <v>3</v>
      </c>
      <c r="N165">
        <v>3</v>
      </c>
      <c r="O165">
        <v>3</v>
      </c>
      <c r="P165" s="54">
        <f t="shared" si="2"/>
        <v>35</v>
      </c>
      <c r="Q165" s="45">
        <v>0</v>
      </c>
      <c r="R165" s="54"/>
      <c r="S165" s="54"/>
      <c r="T165" s="54"/>
      <c r="U165" s="45"/>
      <c r="V165" s="54"/>
      <c r="W165" s="54"/>
      <c r="X165" s="45"/>
      <c r="Y165" s="54"/>
      <c r="Z165" s="54"/>
      <c r="AA165" s="54"/>
      <c r="AB165" s="54"/>
      <c r="AC165" s="54"/>
      <c r="AD165" s="54"/>
      <c r="AE165" s="54"/>
      <c r="AF165" s="54"/>
      <c r="AG165" s="54"/>
      <c r="AH165" s="54"/>
      <c r="AI165" s="54"/>
      <c r="AJ165" s="54"/>
      <c r="AK165" s="54"/>
      <c r="AL165" s="54"/>
      <c r="AM165" s="54"/>
      <c r="AN165" s="54"/>
      <c r="AO165" s="54"/>
      <c r="AP165" s="54"/>
      <c r="AQ165" s="54"/>
      <c r="AR165" s="54"/>
      <c r="AS165" s="54"/>
    </row>
    <row r="166" spans="1:45" s="2" customFormat="1" ht="13" x14ac:dyDescent="0.3">
      <c r="A166">
        <v>43717</v>
      </c>
      <c r="B166">
        <v>0</v>
      </c>
      <c r="C166" t="s">
        <v>235</v>
      </c>
      <c r="D166">
        <v>2</v>
      </c>
      <c r="E166">
        <v>1</v>
      </c>
      <c r="F166">
        <v>3</v>
      </c>
      <c r="G166">
        <v>2</v>
      </c>
      <c r="H166">
        <v>1</v>
      </c>
      <c r="I166">
        <v>1</v>
      </c>
      <c r="J166">
        <v>3</v>
      </c>
      <c r="K166">
        <v>2</v>
      </c>
      <c r="L166">
        <v>1</v>
      </c>
      <c r="M166">
        <v>1</v>
      </c>
      <c r="N166">
        <v>1</v>
      </c>
      <c r="O166">
        <v>1</v>
      </c>
      <c r="P166" s="54">
        <f t="shared" si="2"/>
        <v>19</v>
      </c>
      <c r="Q166" s="45">
        <v>0</v>
      </c>
      <c r="R166" s="54"/>
      <c r="S166" s="54"/>
      <c r="T166" s="54"/>
      <c r="U166" s="45"/>
      <c r="V166" s="54"/>
      <c r="W166" s="54"/>
      <c r="X166" s="45"/>
      <c r="Y166" s="54"/>
      <c r="Z166" s="54"/>
      <c r="AA166" s="54"/>
      <c r="AB166" s="54"/>
      <c r="AC166" s="54"/>
      <c r="AD166" s="54"/>
      <c r="AE166" s="54"/>
      <c r="AF166" s="54"/>
      <c r="AG166" s="54"/>
      <c r="AH166" s="54"/>
      <c r="AI166" s="54"/>
      <c r="AJ166" s="54"/>
      <c r="AK166" s="54"/>
      <c r="AL166" s="54"/>
      <c r="AM166" s="54"/>
      <c r="AN166" s="54"/>
      <c r="AO166" s="54"/>
      <c r="AP166" s="54"/>
      <c r="AQ166" s="54"/>
      <c r="AR166" s="54"/>
      <c r="AS166" s="54"/>
    </row>
    <row r="167" spans="1:45" s="2" customFormat="1" ht="13" x14ac:dyDescent="0.3">
      <c r="A167">
        <v>43744</v>
      </c>
      <c r="B167">
        <v>0</v>
      </c>
      <c r="C167" t="s">
        <v>235</v>
      </c>
      <c r="D167">
        <v>3</v>
      </c>
      <c r="E167">
        <v>2</v>
      </c>
      <c r="F167">
        <v>3</v>
      </c>
      <c r="G167">
        <v>3</v>
      </c>
      <c r="H167">
        <v>4</v>
      </c>
      <c r="I167">
        <v>4</v>
      </c>
      <c r="J167">
        <v>3</v>
      </c>
      <c r="K167">
        <v>2</v>
      </c>
      <c r="L167">
        <v>3</v>
      </c>
      <c r="M167">
        <v>3</v>
      </c>
      <c r="N167">
        <v>3</v>
      </c>
      <c r="O167">
        <v>3</v>
      </c>
      <c r="P167" s="54">
        <f t="shared" si="2"/>
        <v>36</v>
      </c>
      <c r="Q167" s="45">
        <v>0</v>
      </c>
      <c r="R167" s="54"/>
      <c r="S167" s="54"/>
      <c r="T167" s="54"/>
      <c r="U167" s="45"/>
      <c r="V167" s="54"/>
      <c r="W167" s="54"/>
      <c r="X167" s="45"/>
      <c r="Y167" s="54"/>
      <c r="Z167" s="54"/>
      <c r="AA167" s="54"/>
      <c r="AB167" s="54"/>
      <c r="AC167" s="54"/>
      <c r="AD167" s="54"/>
      <c r="AE167" s="54"/>
      <c r="AF167" s="54"/>
      <c r="AG167" s="54"/>
      <c r="AH167" s="54"/>
      <c r="AI167" s="54"/>
      <c r="AJ167" s="54"/>
      <c r="AK167" s="54"/>
      <c r="AL167" s="54"/>
      <c r="AM167" s="54"/>
      <c r="AN167" s="54"/>
      <c r="AO167" s="54"/>
      <c r="AP167" s="54"/>
      <c r="AQ167" s="54"/>
      <c r="AR167" s="54"/>
      <c r="AS167" s="54"/>
    </row>
    <row r="168" spans="1:45" s="2" customFormat="1" ht="13" x14ac:dyDescent="0.3">
      <c r="A168">
        <v>43779</v>
      </c>
      <c r="B168">
        <v>0</v>
      </c>
      <c r="C168" t="s">
        <v>32</v>
      </c>
      <c r="D168">
        <v>4</v>
      </c>
      <c r="E168">
        <v>4</v>
      </c>
      <c r="F168">
        <v>4</v>
      </c>
      <c r="G168">
        <v>3</v>
      </c>
      <c r="H168">
        <v>2</v>
      </c>
      <c r="I168">
        <v>4</v>
      </c>
      <c r="J168">
        <v>4</v>
      </c>
      <c r="K168">
        <v>3</v>
      </c>
      <c r="L168">
        <v>4</v>
      </c>
      <c r="M168">
        <v>4</v>
      </c>
      <c r="N168">
        <v>3</v>
      </c>
      <c r="O168">
        <v>2</v>
      </c>
      <c r="P168" s="54">
        <f t="shared" si="2"/>
        <v>41</v>
      </c>
      <c r="Q168" s="45">
        <v>0</v>
      </c>
      <c r="R168" s="54"/>
      <c r="S168" s="54"/>
      <c r="T168" s="54"/>
      <c r="U168" s="45"/>
      <c r="V168" s="54"/>
      <c r="W168" s="54"/>
      <c r="X168" s="45"/>
      <c r="Y168" s="54"/>
      <c r="Z168" s="54"/>
      <c r="AA168" s="54"/>
      <c r="AB168" s="54"/>
      <c r="AC168" s="54"/>
      <c r="AD168" s="54"/>
      <c r="AE168" s="54"/>
      <c r="AF168" s="54"/>
      <c r="AG168" s="54"/>
      <c r="AH168" s="54"/>
      <c r="AI168" s="54"/>
      <c r="AJ168" s="54"/>
      <c r="AK168" s="54"/>
      <c r="AL168" s="54"/>
      <c r="AM168" s="54"/>
      <c r="AN168" s="54"/>
      <c r="AO168" s="54"/>
      <c r="AP168" s="54"/>
      <c r="AQ168" s="54"/>
      <c r="AR168" s="54"/>
      <c r="AS168" s="54"/>
    </row>
    <row r="169" spans="1:45" s="2" customFormat="1" ht="13" x14ac:dyDescent="0.3">
      <c r="A169">
        <v>43870</v>
      </c>
      <c r="B169">
        <v>0</v>
      </c>
      <c r="C169" t="s">
        <v>32</v>
      </c>
      <c r="D169">
        <v>3</v>
      </c>
      <c r="E169">
        <v>3</v>
      </c>
      <c r="F169">
        <v>3</v>
      </c>
      <c r="G169">
        <v>3</v>
      </c>
      <c r="H169">
        <v>3</v>
      </c>
      <c r="I169">
        <v>4</v>
      </c>
      <c r="J169">
        <v>4</v>
      </c>
      <c r="K169">
        <v>4</v>
      </c>
      <c r="L169">
        <v>4</v>
      </c>
      <c r="M169">
        <v>4</v>
      </c>
      <c r="N169">
        <v>3</v>
      </c>
      <c r="O169">
        <v>3</v>
      </c>
      <c r="P169" s="54">
        <f t="shared" si="2"/>
        <v>41</v>
      </c>
      <c r="Q169" s="45">
        <v>0</v>
      </c>
      <c r="R169" s="54"/>
      <c r="S169" s="54"/>
      <c r="T169" s="54"/>
      <c r="U169" s="45"/>
      <c r="V169" s="54"/>
      <c r="W169" s="54"/>
      <c r="X169" s="45"/>
      <c r="Y169" s="54"/>
      <c r="Z169" s="54"/>
      <c r="AA169" s="54"/>
      <c r="AB169" s="54"/>
      <c r="AC169" s="54"/>
      <c r="AD169" s="54"/>
      <c r="AE169" s="54"/>
      <c r="AF169" s="54"/>
      <c r="AG169" s="54"/>
      <c r="AH169" s="54"/>
      <c r="AI169" s="54"/>
      <c r="AJ169" s="54"/>
      <c r="AK169" s="54"/>
      <c r="AL169" s="54"/>
      <c r="AM169" s="54"/>
      <c r="AN169" s="54"/>
      <c r="AO169" s="54"/>
      <c r="AP169" s="54"/>
      <c r="AQ169" s="54"/>
      <c r="AR169" s="54"/>
      <c r="AS169" s="54"/>
    </row>
    <row r="170" spans="1:45" s="2" customFormat="1" ht="13" x14ac:dyDescent="0.3">
      <c r="A170">
        <v>43909</v>
      </c>
      <c r="B170">
        <v>0</v>
      </c>
      <c r="C170" t="s">
        <v>235</v>
      </c>
      <c r="D170">
        <v>1</v>
      </c>
      <c r="E170">
        <v>4</v>
      </c>
      <c r="F170">
        <v>4</v>
      </c>
      <c r="G170">
        <v>2</v>
      </c>
      <c r="H170">
        <v>1</v>
      </c>
      <c r="I170">
        <v>3</v>
      </c>
      <c r="J170">
        <v>4</v>
      </c>
      <c r="K170">
        <v>4</v>
      </c>
      <c r="L170">
        <v>4</v>
      </c>
      <c r="M170">
        <v>4</v>
      </c>
      <c r="N170">
        <v>2</v>
      </c>
      <c r="O170">
        <v>2</v>
      </c>
      <c r="P170" s="54">
        <f t="shared" si="2"/>
        <v>35</v>
      </c>
      <c r="Q170" s="45">
        <v>0</v>
      </c>
      <c r="R170" s="54"/>
      <c r="S170" s="54"/>
      <c r="T170" s="54"/>
      <c r="U170" s="45"/>
      <c r="V170" s="54"/>
      <c r="W170" s="54"/>
      <c r="X170" s="45"/>
      <c r="Y170" s="54"/>
      <c r="Z170" s="54"/>
      <c r="AA170" s="54"/>
      <c r="AB170" s="54"/>
      <c r="AC170" s="54"/>
      <c r="AD170" s="54"/>
      <c r="AE170" s="54"/>
      <c r="AF170" s="54"/>
      <c r="AG170" s="54"/>
      <c r="AH170" s="54"/>
      <c r="AI170" s="54"/>
      <c r="AJ170" s="54"/>
      <c r="AK170" s="54"/>
      <c r="AL170" s="54"/>
      <c r="AM170" s="54"/>
      <c r="AN170" s="54"/>
      <c r="AO170" s="54"/>
      <c r="AP170" s="54"/>
      <c r="AQ170" s="54"/>
      <c r="AR170" s="54"/>
      <c r="AS170" s="54"/>
    </row>
    <row r="171" spans="1:45" s="2" customFormat="1" ht="13" x14ac:dyDescent="0.3">
      <c r="A171">
        <v>44031</v>
      </c>
      <c r="B171">
        <v>0</v>
      </c>
      <c r="C171" t="s">
        <v>32</v>
      </c>
      <c r="D171">
        <v>2</v>
      </c>
      <c r="E171">
        <v>2</v>
      </c>
      <c r="F171">
        <v>2</v>
      </c>
      <c r="G171">
        <v>1</v>
      </c>
      <c r="H171">
        <v>2</v>
      </c>
      <c r="I171">
        <v>3</v>
      </c>
      <c r="J171">
        <v>2</v>
      </c>
      <c r="K171">
        <v>3</v>
      </c>
      <c r="L171">
        <v>2</v>
      </c>
      <c r="M171">
        <v>2</v>
      </c>
      <c r="N171">
        <v>3</v>
      </c>
      <c r="O171">
        <v>2</v>
      </c>
      <c r="P171" s="54">
        <f t="shared" si="2"/>
        <v>26</v>
      </c>
      <c r="Q171" s="45">
        <v>0</v>
      </c>
      <c r="R171" s="54"/>
      <c r="S171" s="54"/>
      <c r="T171" s="54"/>
      <c r="U171" s="45"/>
      <c r="V171" s="54"/>
      <c r="W171" s="54"/>
      <c r="X171" s="45"/>
      <c r="Y171" s="54"/>
      <c r="Z171" s="54"/>
      <c r="AA171" s="54"/>
      <c r="AB171" s="54"/>
      <c r="AC171" s="54"/>
      <c r="AD171" s="54"/>
      <c r="AE171" s="54"/>
      <c r="AF171" s="54"/>
      <c r="AG171" s="54"/>
      <c r="AH171" s="54"/>
      <c r="AI171" s="54"/>
      <c r="AJ171" s="54"/>
      <c r="AK171" s="54"/>
      <c r="AL171" s="54"/>
      <c r="AM171" s="54"/>
      <c r="AN171" s="54"/>
      <c r="AO171" s="54"/>
      <c r="AP171" s="54"/>
      <c r="AQ171" s="54"/>
      <c r="AR171" s="54"/>
      <c r="AS171" s="54"/>
    </row>
    <row r="172" spans="1:45" s="2" customFormat="1" ht="13" x14ac:dyDescent="0.3">
      <c r="A172">
        <v>44105</v>
      </c>
      <c r="B172">
        <v>0</v>
      </c>
      <c r="C172" t="s">
        <v>32</v>
      </c>
      <c r="D172">
        <v>1</v>
      </c>
      <c r="E172">
        <v>1</v>
      </c>
      <c r="F172">
        <v>1</v>
      </c>
      <c r="G172">
        <v>2</v>
      </c>
      <c r="H172">
        <v>3</v>
      </c>
      <c r="I172">
        <v>1</v>
      </c>
      <c r="J172">
        <v>4</v>
      </c>
      <c r="K172">
        <v>1</v>
      </c>
      <c r="L172">
        <v>2</v>
      </c>
      <c r="M172">
        <v>2</v>
      </c>
      <c r="N172">
        <v>1</v>
      </c>
      <c r="O172">
        <v>4</v>
      </c>
      <c r="P172" s="54">
        <f t="shared" si="2"/>
        <v>23</v>
      </c>
      <c r="Q172" s="45">
        <v>0</v>
      </c>
      <c r="R172" s="54"/>
      <c r="S172" s="54"/>
      <c r="T172" s="54"/>
      <c r="U172" s="45"/>
      <c r="V172" s="54"/>
      <c r="W172" s="54"/>
      <c r="X172" s="45"/>
      <c r="Y172" s="54"/>
      <c r="Z172" s="54"/>
      <c r="AA172" s="54"/>
      <c r="AB172" s="54"/>
      <c r="AC172" s="54"/>
      <c r="AD172" s="54"/>
      <c r="AE172" s="54"/>
      <c r="AF172" s="54"/>
      <c r="AG172" s="54"/>
      <c r="AH172" s="54"/>
      <c r="AI172" s="54"/>
      <c r="AJ172" s="54"/>
      <c r="AK172" s="54"/>
      <c r="AL172" s="54"/>
      <c r="AM172" s="54"/>
      <c r="AN172" s="54"/>
      <c r="AO172" s="54"/>
      <c r="AP172" s="54"/>
      <c r="AQ172" s="54"/>
      <c r="AR172" s="54"/>
      <c r="AS172" s="54"/>
    </row>
    <row r="173" spans="1:45" s="2" customFormat="1" ht="13" x14ac:dyDescent="0.3">
      <c r="A173">
        <v>44208</v>
      </c>
      <c r="B173">
        <v>0</v>
      </c>
      <c r="C173" t="s">
        <v>32</v>
      </c>
      <c r="D173">
        <v>2</v>
      </c>
      <c r="E173">
        <v>2</v>
      </c>
      <c r="F173">
        <v>2</v>
      </c>
      <c r="G173">
        <v>3</v>
      </c>
      <c r="H173">
        <v>2</v>
      </c>
      <c r="I173">
        <v>2</v>
      </c>
      <c r="J173">
        <v>3</v>
      </c>
      <c r="K173">
        <v>3</v>
      </c>
      <c r="L173">
        <v>3</v>
      </c>
      <c r="M173">
        <v>3</v>
      </c>
      <c r="N173">
        <v>2</v>
      </c>
      <c r="O173">
        <v>2</v>
      </c>
      <c r="P173" s="54">
        <f t="shared" si="2"/>
        <v>29</v>
      </c>
      <c r="Q173" s="45">
        <v>0</v>
      </c>
      <c r="R173" s="54"/>
      <c r="S173" s="54"/>
      <c r="T173" s="54"/>
      <c r="U173" s="45"/>
      <c r="V173" s="54"/>
      <c r="W173" s="54"/>
      <c r="X173" s="45"/>
      <c r="Y173" s="54"/>
      <c r="Z173" s="54"/>
      <c r="AA173" s="54"/>
      <c r="AB173" s="54"/>
      <c r="AC173" s="54"/>
      <c r="AD173" s="54"/>
      <c r="AE173" s="54"/>
      <c r="AF173" s="54"/>
      <c r="AG173" s="54"/>
      <c r="AH173" s="54"/>
      <c r="AI173" s="54"/>
      <c r="AJ173" s="54"/>
      <c r="AK173" s="54"/>
      <c r="AL173" s="54"/>
      <c r="AM173" s="54"/>
      <c r="AN173" s="54"/>
      <c r="AO173" s="54"/>
      <c r="AP173" s="54"/>
      <c r="AQ173" s="54"/>
      <c r="AR173" s="54"/>
      <c r="AS173" s="54"/>
    </row>
    <row r="174" spans="1:45" s="2" customFormat="1" ht="13" x14ac:dyDescent="0.3">
      <c r="A174">
        <v>44243</v>
      </c>
      <c r="B174">
        <v>0</v>
      </c>
      <c r="C174" t="s">
        <v>235</v>
      </c>
      <c r="D174">
        <v>1</v>
      </c>
      <c r="E174">
        <v>2</v>
      </c>
      <c r="F174">
        <v>3</v>
      </c>
      <c r="G174">
        <v>1</v>
      </c>
      <c r="H174">
        <v>2</v>
      </c>
      <c r="I174">
        <v>3</v>
      </c>
      <c r="J174">
        <v>2</v>
      </c>
      <c r="K174">
        <v>1</v>
      </c>
      <c r="L174">
        <v>1</v>
      </c>
      <c r="M174">
        <v>1</v>
      </c>
      <c r="N174">
        <v>3</v>
      </c>
      <c r="O174">
        <v>1</v>
      </c>
      <c r="P174" s="54">
        <f t="shared" si="2"/>
        <v>21</v>
      </c>
      <c r="Q174" s="45">
        <v>0</v>
      </c>
      <c r="R174" s="54"/>
      <c r="S174" s="54"/>
      <c r="T174" s="54"/>
      <c r="U174" s="45"/>
      <c r="V174" s="54"/>
      <c r="W174" s="54"/>
      <c r="X174" s="45"/>
      <c r="Y174" s="54"/>
      <c r="Z174" s="54"/>
      <c r="AA174" s="54"/>
      <c r="AB174" s="54"/>
      <c r="AC174" s="54"/>
      <c r="AD174" s="54"/>
      <c r="AE174" s="54"/>
      <c r="AF174" s="54"/>
      <c r="AG174" s="54"/>
      <c r="AH174" s="54"/>
      <c r="AI174" s="54"/>
      <c r="AJ174" s="54"/>
      <c r="AK174" s="54"/>
      <c r="AL174" s="54"/>
      <c r="AM174" s="54"/>
      <c r="AN174" s="54"/>
      <c r="AO174" s="54"/>
      <c r="AP174" s="54"/>
      <c r="AQ174" s="54"/>
      <c r="AR174" s="54"/>
      <c r="AS174" s="54"/>
    </row>
    <row r="175" spans="1:45" s="2" customFormat="1" ht="13" x14ac:dyDescent="0.3">
      <c r="A175">
        <v>44603</v>
      </c>
      <c r="B175">
        <v>1</v>
      </c>
      <c r="C175" t="s">
        <v>32</v>
      </c>
      <c r="D175">
        <v>2</v>
      </c>
      <c r="E175">
        <v>2</v>
      </c>
      <c r="F175">
        <v>1</v>
      </c>
      <c r="G175">
        <v>2</v>
      </c>
      <c r="H175">
        <v>2</v>
      </c>
      <c r="I175">
        <v>1</v>
      </c>
      <c r="J175">
        <v>2</v>
      </c>
      <c r="K175">
        <v>1</v>
      </c>
      <c r="L175">
        <v>2</v>
      </c>
      <c r="M175">
        <v>3</v>
      </c>
      <c r="N175">
        <v>2</v>
      </c>
      <c r="O175">
        <v>1</v>
      </c>
      <c r="P175" s="54">
        <f t="shared" si="2"/>
        <v>21</v>
      </c>
      <c r="Q175" s="45">
        <v>0</v>
      </c>
      <c r="R175" s="54"/>
      <c r="S175" s="54"/>
      <c r="T175" s="54"/>
      <c r="U175" s="45"/>
      <c r="V175" s="54"/>
      <c r="W175" s="54"/>
      <c r="X175" s="45"/>
      <c r="Y175" s="54"/>
      <c r="Z175" s="54"/>
      <c r="AA175" s="54"/>
      <c r="AB175" s="54"/>
      <c r="AC175" s="54"/>
      <c r="AD175" s="54"/>
      <c r="AE175" s="54"/>
      <c r="AF175" s="54"/>
      <c r="AG175" s="54"/>
      <c r="AH175" s="54"/>
      <c r="AI175" s="54"/>
      <c r="AJ175" s="54"/>
      <c r="AK175" s="54"/>
      <c r="AL175" s="54"/>
      <c r="AM175" s="54"/>
      <c r="AN175" s="54"/>
      <c r="AO175" s="54"/>
      <c r="AP175" s="54"/>
      <c r="AQ175" s="54"/>
      <c r="AR175" s="54"/>
      <c r="AS175" s="54"/>
    </row>
    <row r="176" spans="1:45" s="2" customFormat="1" ht="13" x14ac:dyDescent="0.3">
      <c r="A176">
        <v>44605</v>
      </c>
      <c r="B176">
        <v>0</v>
      </c>
      <c r="C176" t="s">
        <v>235</v>
      </c>
      <c r="D176">
        <v>1</v>
      </c>
      <c r="E176">
        <v>3</v>
      </c>
      <c r="F176">
        <v>4</v>
      </c>
      <c r="G176">
        <v>3</v>
      </c>
      <c r="H176">
        <v>3</v>
      </c>
      <c r="I176">
        <v>3</v>
      </c>
      <c r="J176">
        <v>3</v>
      </c>
      <c r="K176">
        <v>4</v>
      </c>
      <c r="L176">
        <v>3</v>
      </c>
      <c r="M176">
        <v>4</v>
      </c>
      <c r="N176">
        <v>4</v>
      </c>
      <c r="O176">
        <v>3</v>
      </c>
      <c r="P176" s="54">
        <f t="shared" si="2"/>
        <v>38</v>
      </c>
      <c r="Q176" s="45">
        <v>0</v>
      </c>
      <c r="R176" s="54"/>
      <c r="S176" s="54"/>
      <c r="T176" s="54"/>
      <c r="U176" s="45"/>
      <c r="V176" s="54"/>
      <c r="W176" s="54"/>
      <c r="X176" s="45"/>
      <c r="Y176" s="54"/>
      <c r="Z176" s="54"/>
      <c r="AA176" s="54"/>
      <c r="AB176" s="54"/>
      <c r="AC176" s="54"/>
      <c r="AD176" s="54"/>
      <c r="AE176" s="54"/>
      <c r="AF176" s="54"/>
      <c r="AG176" s="54"/>
      <c r="AH176" s="54"/>
      <c r="AI176" s="54"/>
      <c r="AJ176" s="54"/>
      <c r="AK176" s="54"/>
      <c r="AL176" s="54"/>
      <c r="AM176" s="54"/>
      <c r="AN176" s="54"/>
      <c r="AO176" s="54"/>
      <c r="AP176" s="54"/>
      <c r="AQ176" s="54"/>
      <c r="AR176" s="54"/>
      <c r="AS176" s="54"/>
    </row>
    <row r="177" spans="1:45" s="2" customFormat="1" ht="13" x14ac:dyDescent="0.3">
      <c r="A177">
        <v>44711</v>
      </c>
      <c r="B177">
        <v>0</v>
      </c>
      <c r="C177" t="s">
        <v>32</v>
      </c>
      <c r="D177">
        <v>3</v>
      </c>
      <c r="E177">
        <v>2</v>
      </c>
      <c r="F177">
        <v>3</v>
      </c>
      <c r="G177">
        <v>3</v>
      </c>
      <c r="H177">
        <v>3</v>
      </c>
      <c r="I177">
        <v>4</v>
      </c>
      <c r="J177">
        <v>4</v>
      </c>
      <c r="K177">
        <v>3</v>
      </c>
      <c r="L177">
        <v>2</v>
      </c>
      <c r="M177">
        <v>4</v>
      </c>
      <c r="N177">
        <v>3</v>
      </c>
      <c r="O177">
        <v>3</v>
      </c>
      <c r="P177" s="54">
        <f t="shared" si="2"/>
        <v>37</v>
      </c>
      <c r="Q177" s="45">
        <v>0</v>
      </c>
      <c r="R177" s="54"/>
      <c r="S177" s="54"/>
      <c r="T177" s="54"/>
      <c r="U177" s="45"/>
      <c r="V177" s="54"/>
      <c r="W177" s="54"/>
      <c r="X177" s="45"/>
      <c r="Y177" s="54"/>
      <c r="Z177" s="54"/>
      <c r="AA177" s="54"/>
      <c r="AB177" s="54"/>
      <c r="AC177" s="54"/>
      <c r="AD177" s="54"/>
      <c r="AE177" s="54"/>
      <c r="AF177" s="54"/>
      <c r="AG177" s="54"/>
      <c r="AH177" s="54"/>
      <c r="AI177" s="54"/>
      <c r="AJ177" s="54"/>
      <c r="AK177" s="54"/>
      <c r="AL177" s="54"/>
      <c r="AM177" s="54"/>
      <c r="AN177" s="54"/>
      <c r="AO177" s="54"/>
      <c r="AP177" s="54"/>
      <c r="AQ177" s="54"/>
      <c r="AR177" s="54"/>
      <c r="AS177" s="54"/>
    </row>
    <row r="178" spans="1:45" s="2" customFormat="1" ht="13" x14ac:dyDescent="0.3">
      <c r="A178">
        <v>44839</v>
      </c>
      <c r="B178">
        <v>0</v>
      </c>
      <c r="C178" t="s">
        <v>32</v>
      </c>
      <c r="D178">
        <v>1</v>
      </c>
      <c r="E178">
        <v>4</v>
      </c>
      <c r="F178">
        <v>1</v>
      </c>
      <c r="G178">
        <v>4</v>
      </c>
      <c r="H178">
        <v>4</v>
      </c>
      <c r="I178">
        <v>2</v>
      </c>
      <c r="J178">
        <v>4</v>
      </c>
      <c r="K178">
        <v>4</v>
      </c>
      <c r="L178">
        <v>4</v>
      </c>
      <c r="M178">
        <v>4</v>
      </c>
      <c r="N178">
        <v>4</v>
      </c>
      <c r="O178">
        <v>4</v>
      </c>
      <c r="P178" s="54">
        <f t="shared" si="2"/>
        <v>40</v>
      </c>
      <c r="Q178" s="45">
        <v>0</v>
      </c>
      <c r="R178" s="54"/>
      <c r="S178" s="54"/>
      <c r="T178" s="54"/>
      <c r="U178" s="45"/>
      <c r="V178" s="54"/>
      <c r="W178" s="54"/>
      <c r="X178" s="45"/>
      <c r="Y178" s="54"/>
      <c r="Z178" s="54"/>
      <c r="AA178" s="54"/>
      <c r="AB178" s="54"/>
      <c r="AC178" s="54"/>
      <c r="AD178" s="54"/>
      <c r="AE178" s="54"/>
      <c r="AF178" s="54"/>
      <c r="AG178" s="54"/>
      <c r="AH178" s="54"/>
      <c r="AI178" s="54"/>
      <c r="AJ178" s="54"/>
      <c r="AK178" s="54"/>
      <c r="AL178" s="54"/>
      <c r="AM178" s="54"/>
      <c r="AN178" s="54"/>
      <c r="AO178" s="54"/>
      <c r="AP178" s="54"/>
      <c r="AQ178" s="54"/>
      <c r="AR178" s="54"/>
      <c r="AS178" s="54"/>
    </row>
    <row r="179" spans="1:45" s="2" customFormat="1" ht="13" x14ac:dyDescent="0.3">
      <c r="A179">
        <v>44872</v>
      </c>
      <c r="B179">
        <v>1</v>
      </c>
      <c r="C179" t="s">
        <v>32</v>
      </c>
      <c r="D179">
        <v>3</v>
      </c>
      <c r="E179">
        <v>3</v>
      </c>
      <c r="F179">
        <v>3</v>
      </c>
      <c r="G179">
        <v>3</v>
      </c>
      <c r="H179">
        <v>3</v>
      </c>
      <c r="I179">
        <v>3</v>
      </c>
      <c r="J179">
        <v>3</v>
      </c>
      <c r="K179">
        <v>3</v>
      </c>
      <c r="L179">
        <v>3</v>
      </c>
      <c r="M179">
        <v>3</v>
      </c>
      <c r="N179">
        <v>2</v>
      </c>
      <c r="O179">
        <v>2</v>
      </c>
      <c r="P179" s="54">
        <f t="shared" si="2"/>
        <v>34</v>
      </c>
      <c r="Q179" s="45">
        <v>0</v>
      </c>
      <c r="R179" s="54"/>
      <c r="S179" s="54"/>
      <c r="T179" s="54"/>
      <c r="U179" s="45"/>
      <c r="V179" s="54"/>
      <c r="W179" s="54"/>
      <c r="X179" s="45"/>
      <c r="Y179" s="54"/>
      <c r="Z179" s="54"/>
      <c r="AA179" s="54"/>
      <c r="AB179" s="54"/>
      <c r="AC179" s="54"/>
      <c r="AD179" s="54"/>
      <c r="AE179" s="54"/>
      <c r="AF179" s="54"/>
      <c r="AG179" s="54"/>
      <c r="AH179" s="54"/>
      <c r="AI179" s="54"/>
      <c r="AJ179" s="54"/>
      <c r="AK179" s="54"/>
      <c r="AL179" s="54"/>
      <c r="AM179" s="54"/>
      <c r="AN179" s="54"/>
      <c r="AO179" s="54"/>
      <c r="AP179" s="54"/>
      <c r="AQ179" s="54"/>
      <c r="AR179" s="54"/>
      <c r="AS179" s="54"/>
    </row>
    <row r="180" spans="1:45" s="2" customFormat="1" ht="13" x14ac:dyDescent="0.3">
      <c r="A180">
        <v>44878</v>
      </c>
      <c r="B180">
        <v>0</v>
      </c>
      <c r="C180" t="s">
        <v>32</v>
      </c>
      <c r="D180">
        <v>2</v>
      </c>
      <c r="E180">
        <v>2</v>
      </c>
      <c r="F180">
        <v>2</v>
      </c>
      <c r="G180">
        <v>2</v>
      </c>
      <c r="H180">
        <v>2</v>
      </c>
      <c r="I180">
        <v>2</v>
      </c>
      <c r="J180">
        <v>2</v>
      </c>
      <c r="K180">
        <v>2</v>
      </c>
      <c r="L180">
        <v>2</v>
      </c>
      <c r="M180">
        <v>2</v>
      </c>
      <c r="N180">
        <v>2</v>
      </c>
      <c r="O180">
        <v>2</v>
      </c>
      <c r="P180" s="54">
        <f t="shared" si="2"/>
        <v>24</v>
      </c>
      <c r="Q180" s="45">
        <v>0</v>
      </c>
      <c r="R180" s="54"/>
      <c r="S180" s="54"/>
      <c r="T180" s="54"/>
      <c r="U180" s="45"/>
      <c r="V180" s="54"/>
      <c r="W180" s="54"/>
      <c r="X180" s="45"/>
      <c r="Y180" s="54"/>
      <c r="Z180" s="54"/>
      <c r="AA180" s="54"/>
      <c r="AB180" s="54"/>
      <c r="AC180" s="54"/>
      <c r="AD180" s="54"/>
      <c r="AE180" s="54"/>
      <c r="AF180" s="54"/>
      <c r="AG180" s="54"/>
      <c r="AH180" s="54"/>
      <c r="AI180" s="54"/>
      <c r="AJ180" s="54"/>
      <c r="AK180" s="54"/>
      <c r="AL180" s="54"/>
      <c r="AM180" s="54"/>
      <c r="AN180" s="54"/>
      <c r="AO180" s="54"/>
      <c r="AP180" s="54"/>
      <c r="AQ180" s="54"/>
      <c r="AR180" s="54"/>
      <c r="AS180" s="54"/>
    </row>
    <row r="181" spans="1:45" s="2" customFormat="1" ht="13" x14ac:dyDescent="0.3">
      <c r="A181">
        <v>45163</v>
      </c>
      <c r="B181">
        <v>0</v>
      </c>
      <c r="C181" t="s">
        <v>32</v>
      </c>
      <c r="D181">
        <v>3</v>
      </c>
      <c r="E181">
        <v>3</v>
      </c>
      <c r="F181">
        <v>4</v>
      </c>
      <c r="G181">
        <v>3</v>
      </c>
      <c r="H181">
        <v>3</v>
      </c>
      <c r="I181">
        <v>2</v>
      </c>
      <c r="J181">
        <v>4</v>
      </c>
      <c r="K181">
        <v>3</v>
      </c>
      <c r="L181">
        <v>3</v>
      </c>
      <c r="M181">
        <v>3</v>
      </c>
      <c r="N181">
        <v>3</v>
      </c>
      <c r="O181">
        <v>2</v>
      </c>
      <c r="P181" s="54">
        <f t="shared" si="2"/>
        <v>36</v>
      </c>
      <c r="Q181" s="45">
        <v>0</v>
      </c>
      <c r="R181" s="54"/>
      <c r="S181" s="54"/>
      <c r="T181" s="54"/>
      <c r="U181" s="45"/>
      <c r="V181" s="54"/>
      <c r="W181" s="54"/>
      <c r="X181" s="45"/>
      <c r="Y181" s="54"/>
      <c r="Z181" s="54"/>
      <c r="AA181" s="54"/>
      <c r="AB181" s="54"/>
      <c r="AC181" s="54"/>
      <c r="AD181" s="54"/>
      <c r="AE181" s="54"/>
      <c r="AF181" s="54"/>
      <c r="AG181" s="54"/>
      <c r="AH181" s="54"/>
      <c r="AI181" s="54"/>
      <c r="AJ181" s="54"/>
      <c r="AK181" s="54"/>
      <c r="AL181" s="54"/>
      <c r="AM181" s="54"/>
      <c r="AN181" s="54"/>
      <c r="AO181" s="54"/>
      <c r="AP181" s="54"/>
      <c r="AQ181" s="54"/>
      <c r="AR181" s="54"/>
      <c r="AS181" s="54"/>
    </row>
    <row r="182" spans="1:45" s="2" customFormat="1" ht="13" x14ac:dyDescent="0.3">
      <c r="A182">
        <v>45463</v>
      </c>
      <c r="B182">
        <v>0</v>
      </c>
      <c r="C182" t="s">
        <v>235</v>
      </c>
      <c r="D182">
        <v>3</v>
      </c>
      <c r="E182">
        <v>3</v>
      </c>
      <c r="F182">
        <v>3</v>
      </c>
      <c r="G182">
        <v>2</v>
      </c>
      <c r="H182">
        <v>3</v>
      </c>
      <c r="I182">
        <v>3</v>
      </c>
      <c r="J182">
        <v>3</v>
      </c>
      <c r="K182">
        <v>3</v>
      </c>
      <c r="L182">
        <v>3</v>
      </c>
      <c r="M182">
        <v>3</v>
      </c>
      <c r="N182">
        <v>3</v>
      </c>
      <c r="O182">
        <v>3</v>
      </c>
      <c r="P182" s="54">
        <f t="shared" si="2"/>
        <v>35</v>
      </c>
      <c r="Q182" s="45">
        <v>0</v>
      </c>
      <c r="R182" s="54"/>
      <c r="S182" s="54"/>
      <c r="T182" s="54"/>
      <c r="U182" s="45"/>
      <c r="V182" s="54"/>
      <c r="W182" s="54"/>
      <c r="X182" s="45"/>
      <c r="Y182" s="54"/>
      <c r="Z182" s="54"/>
      <c r="AA182" s="54"/>
      <c r="AB182" s="54"/>
      <c r="AC182" s="54"/>
      <c r="AD182" s="54"/>
      <c r="AE182" s="54"/>
      <c r="AF182" s="54"/>
      <c r="AG182" s="54"/>
      <c r="AH182" s="54"/>
      <c r="AI182" s="54"/>
      <c r="AJ182" s="54"/>
      <c r="AK182" s="54"/>
      <c r="AL182" s="54"/>
      <c r="AM182" s="54"/>
      <c r="AN182" s="54"/>
      <c r="AO182" s="54"/>
      <c r="AP182" s="54"/>
      <c r="AQ182" s="54"/>
      <c r="AR182" s="54"/>
      <c r="AS182" s="54"/>
    </row>
    <row r="183" spans="1:45" s="2" customFormat="1" ht="13" x14ac:dyDescent="0.3">
      <c r="A183">
        <v>45469</v>
      </c>
      <c r="B183">
        <v>0</v>
      </c>
      <c r="C183" t="s">
        <v>32</v>
      </c>
      <c r="D183">
        <v>2</v>
      </c>
      <c r="E183">
        <v>3</v>
      </c>
      <c r="F183">
        <v>3</v>
      </c>
      <c r="G183">
        <v>3</v>
      </c>
      <c r="H183">
        <v>3</v>
      </c>
      <c r="I183">
        <v>2</v>
      </c>
      <c r="J183">
        <v>3</v>
      </c>
      <c r="K183">
        <v>3</v>
      </c>
      <c r="L183">
        <v>3</v>
      </c>
      <c r="M183">
        <v>3</v>
      </c>
      <c r="N183">
        <v>2</v>
      </c>
      <c r="O183">
        <v>2</v>
      </c>
      <c r="P183" s="54">
        <f t="shared" si="2"/>
        <v>32</v>
      </c>
      <c r="Q183" s="45">
        <v>0</v>
      </c>
      <c r="R183" s="54"/>
      <c r="S183" s="54"/>
      <c r="T183" s="54"/>
      <c r="U183" s="45"/>
      <c r="V183" s="54"/>
      <c r="W183" s="54"/>
      <c r="X183" s="45"/>
      <c r="Y183" s="54"/>
      <c r="Z183" s="54"/>
      <c r="AA183" s="54"/>
      <c r="AB183" s="54"/>
      <c r="AC183" s="54"/>
      <c r="AD183" s="54"/>
      <c r="AE183" s="54"/>
      <c r="AF183" s="54"/>
      <c r="AG183" s="54"/>
      <c r="AH183" s="54"/>
      <c r="AI183" s="54"/>
      <c r="AJ183" s="54"/>
      <c r="AK183" s="54"/>
      <c r="AL183" s="54"/>
      <c r="AM183" s="54"/>
      <c r="AN183" s="54"/>
      <c r="AO183" s="54"/>
      <c r="AP183" s="54"/>
      <c r="AQ183" s="54"/>
      <c r="AR183" s="54"/>
      <c r="AS183" s="54"/>
    </row>
    <row r="184" spans="1:45" s="2" customFormat="1" ht="13" x14ac:dyDescent="0.3">
      <c r="A184">
        <v>45636</v>
      </c>
      <c r="B184">
        <v>0</v>
      </c>
      <c r="C184" t="s">
        <v>235</v>
      </c>
      <c r="D184">
        <v>3</v>
      </c>
      <c r="E184">
        <v>2</v>
      </c>
      <c r="F184">
        <v>3</v>
      </c>
      <c r="G184">
        <v>3</v>
      </c>
      <c r="H184">
        <v>2</v>
      </c>
      <c r="I184">
        <v>2</v>
      </c>
      <c r="J184">
        <v>3</v>
      </c>
      <c r="K184">
        <v>3</v>
      </c>
      <c r="L184">
        <v>2</v>
      </c>
      <c r="M184">
        <v>3</v>
      </c>
      <c r="N184">
        <v>2</v>
      </c>
      <c r="O184">
        <v>3</v>
      </c>
      <c r="P184" s="54">
        <f t="shared" si="2"/>
        <v>31</v>
      </c>
      <c r="Q184" s="45">
        <v>0</v>
      </c>
      <c r="R184" s="54"/>
      <c r="S184" s="54"/>
      <c r="T184" s="54"/>
      <c r="U184" s="45"/>
      <c r="V184" s="54"/>
      <c r="W184" s="54"/>
      <c r="X184" s="45"/>
      <c r="Y184" s="54"/>
      <c r="Z184" s="54"/>
      <c r="AA184" s="54"/>
      <c r="AB184" s="54"/>
      <c r="AC184" s="54"/>
      <c r="AD184" s="54"/>
      <c r="AE184" s="54"/>
      <c r="AF184" s="54"/>
      <c r="AG184" s="54"/>
      <c r="AH184" s="54"/>
      <c r="AI184" s="54"/>
      <c r="AJ184" s="54"/>
      <c r="AK184" s="54"/>
      <c r="AL184" s="54"/>
      <c r="AM184" s="54"/>
      <c r="AN184" s="54"/>
      <c r="AO184" s="54"/>
      <c r="AP184" s="54"/>
      <c r="AQ184" s="54"/>
      <c r="AR184" s="54"/>
      <c r="AS184" s="54"/>
    </row>
    <row r="185" spans="1:45" s="2" customFormat="1" ht="13" x14ac:dyDescent="0.3">
      <c r="A185">
        <v>45919</v>
      </c>
      <c r="B185">
        <v>0</v>
      </c>
      <c r="C185" t="s">
        <v>32</v>
      </c>
      <c r="D185">
        <v>3</v>
      </c>
      <c r="E185">
        <v>3</v>
      </c>
      <c r="F185">
        <v>4</v>
      </c>
      <c r="G185">
        <v>2</v>
      </c>
      <c r="H185">
        <v>4</v>
      </c>
      <c r="I185">
        <v>2</v>
      </c>
      <c r="J185">
        <v>4</v>
      </c>
      <c r="K185">
        <v>3</v>
      </c>
      <c r="L185">
        <v>2</v>
      </c>
      <c r="M185">
        <v>3</v>
      </c>
      <c r="N185">
        <v>3</v>
      </c>
      <c r="O185">
        <v>3</v>
      </c>
      <c r="P185" s="54">
        <f t="shared" si="2"/>
        <v>36</v>
      </c>
      <c r="Q185" s="45">
        <v>0</v>
      </c>
      <c r="R185" s="54"/>
      <c r="S185" s="54"/>
      <c r="T185" s="54"/>
      <c r="U185" s="45"/>
      <c r="V185" s="54"/>
      <c r="W185" s="54"/>
      <c r="X185" s="45"/>
      <c r="Y185" s="54"/>
      <c r="Z185" s="54"/>
      <c r="AA185" s="54"/>
      <c r="AB185" s="54"/>
      <c r="AC185" s="54"/>
      <c r="AD185" s="54"/>
      <c r="AE185" s="54"/>
      <c r="AF185" s="54"/>
      <c r="AG185" s="54"/>
      <c r="AH185" s="54"/>
      <c r="AI185" s="54"/>
      <c r="AJ185" s="54"/>
      <c r="AK185" s="54"/>
      <c r="AL185" s="54"/>
      <c r="AM185" s="54"/>
      <c r="AN185" s="54"/>
      <c r="AO185" s="54"/>
      <c r="AP185" s="54"/>
      <c r="AQ185" s="54"/>
      <c r="AR185" s="54"/>
      <c r="AS185" s="54"/>
    </row>
    <row r="186" spans="1:45" s="2" customFormat="1" ht="13" x14ac:dyDescent="0.3">
      <c r="A186">
        <v>46006</v>
      </c>
      <c r="B186">
        <v>1</v>
      </c>
      <c r="C186" t="s">
        <v>235</v>
      </c>
      <c r="D186">
        <v>2</v>
      </c>
      <c r="E186">
        <v>2</v>
      </c>
      <c r="F186">
        <v>3</v>
      </c>
      <c r="G186">
        <v>2</v>
      </c>
      <c r="H186">
        <v>4</v>
      </c>
      <c r="I186">
        <v>3</v>
      </c>
      <c r="J186">
        <v>3</v>
      </c>
      <c r="K186">
        <v>2</v>
      </c>
      <c r="L186">
        <v>3</v>
      </c>
      <c r="M186">
        <v>2</v>
      </c>
      <c r="N186">
        <v>3</v>
      </c>
      <c r="O186">
        <v>2</v>
      </c>
      <c r="P186" s="54">
        <f t="shared" si="2"/>
        <v>31</v>
      </c>
      <c r="Q186" s="45">
        <v>0</v>
      </c>
      <c r="R186" s="54"/>
      <c r="S186" s="54"/>
      <c r="T186" s="54"/>
      <c r="U186" s="45"/>
      <c r="V186" s="54"/>
      <c r="W186" s="54"/>
      <c r="X186" s="45"/>
      <c r="Y186" s="54"/>
      <c r="Z186" s="54"/>
      <c r="AA186" s="54"/>
      <c r="AB186" s="54"/>
      <c r="AC186" s="54"/>
      <c r="AD186" s="54"/>
      <c r="AE186" s="54"/>
      <c r="AF186" s="54"/>
      <c r="AG186" s="54"/>
      <c r="AH186" s="54"/>
      <c r="AI186" s="54"/>
      <c r="AJ186" s="54"/>
      <c r="AK186" s="54"/>
      <c r="AL186" s="54"/>
      <c r="AM186" s="54"/>
      <c r="AN186" s="54"/>
      <c r="AO186" s="54"/>
      <c r="AP186" s="54"/>
      <c r="AQ186" s="54"/>
      <c r="AR186" s="54"/>
      <c r="AS186" s="54"/>
    </row>
    <row r="187" spans="1:45" s="2" customFormat="1" ht="13" x14ac:dyDescent="0.3">
      <c r="A187">
        <v>46022</v>
      </c>
      <c r="B187">
        <v>0</v>
      </c>
      <c r="C187" t="s">
        <v>32</v>
      </c>
      <c r="D187">
        <v>3</v>
      </c>
      <c r="E187">
        <v>4</v>
      </c>
      <c r="F187">
        <v>3</v>
      </c>
      <c r="G187">
        <v>2</v>
      </c>
      <c r="H187">
        <v>2</v>
      </c>
      <c r="I187">
        <v>2</v>
      </c>
      <c r="J187">
        <v>3</v>
      </c>
      <c r="K187">
        <v>2</v>
      </c>
      <c r="L187">
        <v>2</v>
      </c>
      <c r="M187">
        <v>2</v>
      </c>
      <c r="N187">
        <v>2</v>
      </c>
      <c r="O187">
        <v>2</v>
      </c>
      <c r="P187" s="54">
        <f t="shared" si="2"/>
        <v>29</v>
      </c>
      <c r="Q187" s="45">
        <v>0</v>
      </c>
      <c r="R187" s="54"/>
      <c r="S187" s="54"/>
      <c r="T187" s="54"/>
      <c r="U187" s="45"/>
      <c r="V187" s="54"/>
      <c r="W187" s="54"/>
      <c r="X187" s="45"/>
      <c r="Y187" s="54"/>
      <c r="Z187" s="54"/>
      <c r="AA187" s="54"/>
      <c r="AB187" s="54"/>
      <c r="AC187" s="54"/>
      <c r="AD187" s="54"/>
      <c r="AE187" s="54"/>
      <c r="AF187" s="54"/>
      <c r="AG187" s="54"/>
      <c r="AH187" s="54"/>
      <c r="AI187" s="54"/>
      <c r="AJ187" s="54"/>
      <c r="AK187" s="54"/>
      <c r="AL187" s="54"/>
      <c r="AM187" s="54"/>
      <c r="AN187" s="54"/>
      <c r="AO187" s="54"/>
      <c r="AP187" s="54"/>
      <c r="AQ187" s="54"/>
      <c r="AR187" s="54"/>
      <c r="AS187" s="54"/>
    </row>
    <row r="188" spans="1:45" s="2" customFormat="1" ht="13" x14ac:dyDescent="0.3">
      <c r="A188">
        <v>46547</v>
      </c>
      <c r="B188">
        <v>0</v>
      </c>
      <c r="C188" t="s">
        <v>32</v>
      </c>
      <c r="D188">
        <v>3</v>
      </c>
      <c r="E188">
        <v>3</v>
      </c>
      <c r="F188">
        <v>3</v>
      </c>
      <c r="G188">
        <v>3</v>
      </c>
      <c r="H188">
        <v>3</v>
      </c>
      <c r="I188">
        <v>3</v>
      </c>
      <c r="J188">
        <v>3</v>
      </c>
      <c r="K188">
        <v>3</v>
      </c>
      <c r="L188">
        <v>3</v>
      </c>
      <c r="M188">
        <v>3</v>
      </c>
      <c r="N188">
        <v>3</v>
      </c>
      <c r="O188">
        <v>3</v>
      </c>
      <c r="P188" s="54">
        <f t="shared" si="2"/>
        <v>36</v>
      </c>
      <c r="Q188" s="45">
        <v>0</v>
      </c>
      <c r="R188" s="54"/>
      <c r="S188" s="54"/>
      <c r="T188" s="54"/>
      <c r="U188" s="45"/>
      <c r="V188" s="54"/>
      <c r="W188" s="54"/>
      <c r="X188" s="45"/>
      <c r="Y188" s="54"/>
      <c r="Z188" s="54"/>
      <c r="AA188" s="54"/>
      <c r="AB188" s="54"/>
      <c r="AC188" s="54"/>
      <c r="AD188" s="54"/>
      <c r="AE188" s="54"/>
      <c r="AF188" s="54"/>
      <c r="AG188" s="54"/>
      <c r="AH188" s="54"/>
      <c r="AI188" s="54"/>
      <c r="AJ188" s="54"/>
      <c r="AK188" s="54"/>
      <c r="AL188" s="54"/>
      <c r="AM188" s="54"/>
      <c r="AN188" s="54"/>
      <c r="AO188" s="54"/>
      <c r="AP188" s="54"/>
      <c r="AQ188" s="54"/>
      <c r="AR188" s="54"/>
      <c r="AS188" s="54"/>
    </row>
    <row r="189" spans="1:45" s="2" customFormat="1" ht="13" x14ac:dyDescent="0.3">
      <c r="A189">
        <v>46565</v>
      </c>
      <c r="B189">
        <v>0</v>
      </c>
      <c r="C189" t="s">
        <v>235</v>
      </c>
      <c r="D189">
        <v>3</v>
      </c>
      <c r="E189">
        <v>3</v>
      </c>
      <c r="F189">
        <v>2</v>
      </c>
      <c r="G189">
        <v>4</v>
      </c>
      <c r="H189">
        <v>4</v>
      </c>
      <c r="I189">
        <v>3</v>
      </c>
      <c r="J189">
        <v>3</v>
      </c>
      <c r="K189">
        <v>3</v>
      </c>
      <c r="L189">
        <v>2</v>
      </c>
      <c r="M189">
        <v>3</v>
      </c>
      <c r="N189">
        <v>3</v>
      </c>
      <c r="O189">
        <v>3</v>
      </c>
      <c r="P189" s="54">
        <f t="shared" si="2"/>
        <v>36</v>
      </c>
      <c r="Q189" s="45">
        <v>0</v>
      </c>
      <c r="R189" s="54"/>
      <c r="S189" s="54"/>
      <c r="T189" s="54"/>
      <c r="U189" s="45"/>
      <c r="V189" s="54"/>
      <c r="W189" s="54"/>
      <c r="X189" s="45"/>
      <c r="Y189" s="54"/>
      <c r="Z189" s="54"/>
      <c r="AA189" s="54"/>
      <c r="AB189" s="54"/>
      <c r="AC189" s="54"/>
      <c r="AD189" s="54"/>
      <c r="AE189" s="54"/>
      <c r="AF189" s="54"/>
      <c r="AG189" s="54"/>
      <c r="AH189" s="54"/>
      <c r="AI189" s="54"/>
      <c r="AJ189" s="54"/>
      <c r="AK189" s="54"/>
      <c r="AL189" s="54"/>
      <c r="AM189" s="54"/>
      <c r="AN189" s="54"/>
      <c r="AO189" s="54"/>
      <c r="AP189" s="54"/>
      <c r="AQ189" s="54"/>
      <c r="AR189" s="54"/>
      <c r="AS189" s="54"/>
    </row>
    <row r="190" spans="1:45" s="2" customFormat="1" ht="13" x14ac:dyDescent="0.3">
      <c r="A190">
        <v>46652</v>
      </c>
      <c r="B190">
        <v>0</v>
      </c>
      <c r="C190" t="s">
        <v>32</v>
      </c>
      <c r="D190">
        <v>3</v>
      </c>
      <c r="E190">
        <v>3</v>
      </c>
      <c r="F190">
        <v>3</v>
      </c>
      <c r="G190">
        <v>3</v>
      </c>
      <c r="H190">
        <v>3</v>
      </c>
      <c r="I190">
        <v>3</v>
      </c>
      <c r="J190">
        <v>3</v>
      </c>
      <c r="K190">
        <v>3</v>
      </c>
      <c r="L190">
        <v>3</v>
      </c>
      <c r="M190">
        <v>3</v>
      </c>
      <c r="N190">
        <v>3</v>
      </c>
      <c r="O190">
        <v>2</v>
      </c>
      <c r="P190" s="54">
        <f t="shared" si="2"/>
        <v>35</v>
      </c>
      <c r="Q190" s="45">
        <v>0</v>
      </c>
      <c r="R190" s="54"/>
      <c r="S190" s="54"/>
      <c r="T190" s="54"/>
      <c r="U190" s="45"/>
      <c r="V190" s="54"/>
      <c r="W190" s="54"/>
      <c r="X190" s="45"/>
      <c r="Y190" s="54"/>
      <c r="Z190" s="54"/>
      <c r="AA190" s="54"/>
      <c r="AB190" s="54"/>
      <c r="AC190" s="54"/>
      <c r="AD190" s="54"/>
      <c r="AE190" s="54"/>
      <c r="AF190" s="54"/>
      <c r="AG190" s="54"/>
      <c r="AH190" s="54"/>
      <c r="AI190" s="54"/>
      <c r="AJ190" s="54"/>
      <c r="AK190" s="54"/>
      <c r="AL190" s="54"/>
      <c r="AM190" s="54"/>
      <c r="AN190" s="54"/>
      <c r="AO190" s="54"/>
      <c r="AP190" s="54"/>
      <c r="AQ190" s="54"/>
      <c r="AR190" s="54"/>
      <c r="AS190" s="54"/>
    </row>
    <row r="191" spans="1:45" s="2" customFormat="1" ht="13" x14ac:dyDescent="0.3">
      <c r="A191">
        <v>46668</v>
      </c>
      <c r="B191">
        <v>0</v>
      </c>
      <c r="C191" t="s">
        <v>235</v>
      </c>
      <c r="D191">
        <v>1</v>
      </c>
      <c r="E191">
        <v>2</v>
      </c>
      <c r="F191">
        <v>2</v>
      </c>
      <c r="G191">
        <v>4</v>
      </c>
      <c r="H191">
        <v>3</v>
      </c>
      <c r="I191">
        <v>2</v>
      </c>
      <c r="J191">
        <v>2</v>
      </c>
      <c r="K191">
        <v>2</v>
      </c>
      <c r="L191">
        <v>1</v>
      </c>
      <c r="M191">
        <v>3</v>
      </c>
      <c r="N191">
        <v>2</v>
      </c>
      <c r="O191">
        <v>2</v>
      </c>
      <c r="P191" s="54">
        <f t="shared" si="2"/>
        <v>26</v>
      </c>
      <c r="Q191" s="45">
        <v>0</v>
      </c>
      <c r="R191" s="54"/>
      <c r="S191" s="54"/>
      <c r="T191" s="54"/>
      <c r="U191" s="45"/>
      <c r="V191" s="54"/>
      <c r="W191" s="54"/>
      <c r="X191" s="45"/>
      <c r="Y191" s="54"/>
      <c r="Z191" s="54"/>
      <c r="AA191" s="54"/>
      <c r="AB191" s="54"/>
      <c r="AC191" s="54"/>
      <c r="AD191" s="54"/>
      <c r="AE191" s="54"/>
      <c r="AF191" s="54"/>
      <c r="AG191" s="54"/>
      <c r="AH191" s="54"/>
      <c r="AI191" s="54"/>
      <c r="AJ191" s="54"/>
      <c r="AK191" s="54"/>
      <c r="AL191" s="54"/>
      <c r="AM191" s="54"/>
      <c r="AN191" s="54"/>
      <c r="AO191" s="54"/>
      <c r="AP191" s="54"/>
      <c r="AQ191" s="54"/>
      <c r="AR191" s="54"/>
      <c r="AS191" s="54"/>
    </row>
    <row r="192" spans="1:45" s="2" customFormat="1" ht="13" x14ac:dyDescent="0.3">
      <c r="A192">
        <v>46748</v>
      </c>
      <c r="B192">
        <v>1</v>
      </c>
      <c r="C192" t="s">
        <v>32</v>
      </c>
      <c r="D192">
        <v>3</v>
      </c>
      <c r="E192">
        <v>3</v>
      </c>
      <c r="F192">
        <v>3</v>
      </c>
      <c r="G192">
        <v>2</v>
      </c>
      <c r="H192">
        <v>3</v>
      </c>
      <c r="I192">
        <v>3</v>
      </c>
      <c r="J192">
        <v>2</v>
      </c>
      <c r="K192">
        <v>3</v>
      </c>
      <c r="L192">
        <v>3</v>
      </c>
      <c r="M192">
        <v>2</v>
      </c>
      <c r="N192">
        <v>2</v>
      </c>
      <c r="O192">
        <v>2</v>
      </c>
      <c r="P192" s="54">
        <f t="shared" si="2"/>
        <v>31</v>
      </c>
      <c r="Q192" s="45">
        <v>0</v>
      </c>
      <c r="R192" s="54"/>
      <c r="S192" s="54"/>
      <c r="T192" s="54"/>
      <c r="U192" s="45"/>
      <c r="V192" s="54"/>
      <c r="W192" s="54"/>
      <c r="X192" s="45"/>
      <c r="Y192" s="54"/>
      <c r="Z192" s="54"/>
      <c r="AA192" s="54"/>
      <c r="AB192" s="54"/>
      <c r="AC192" s="54"/>
      <c r="AD192" s="54"/>
      <c r="AE192" s="54"/>
      <c r="AF192" s="54"/>
      <c r="AG192" s="54"/>
      <c r="AH192" s="54"/>
      <c r="AI192" s="54"/>
      <c r="AJ192" s="54"/>
      <c r="AK192" s="54"/>
      <c r="AL192" s="54"/>
      <c r="AM192" s="54"/>
      <c r="AN192" s="54"/>
      <c r="AO192" s="54"/>
      <c r="AP192" s="54"/>
      <c r="AQ192" s="54"/>
      <c r="AR192" s="54"/>
      <c r="AS192" s="54"/>
    </row>
    <row r="193" spans="1:45" s="2" customFormat="1" ht="13" x14ac:dyDescent="0.3">
      <c r="A193">
        <v>42944</v>
      </c>
      <c r="B193">
        <v>0</v>
      </c>
      <c r="C193" t="s">
        <v>302</v>
      </c>
      <c r="D193">
        <v>1</v>
      </c>
      <c r="E193">
        <v>1</v>
      </c>
      <c r="F193">
        <v>3</v>
      </c>
      <c r="G193">
        <v>1</v>
      </c>
      <c r="H193">
        <v>3</v>
      </c>
      <c r="I193">
        <v>1</v>
      </c>
      <c r="J193">
        <v>1</v>
      </c>
      <c r="K193">
        <v>2</v>
      </c>
      <c r="L193">
        <v>3</v>
      </c>
      <c r="M193">
        <v>2</v>
      </c>
      <c r="N193">
        <v>2</v>
      </c>
      <c r="O193">
        <v>2</v>
      </c>
      <c r="P193" s="54">
        <f t="shared" si="2"/>
        <v>22</v>
      </c>
      <c r="Q193" s="45">
        <v>0</v>
      </c>
      <c r="R193" s="54"/>
      <c r="S193" s="54"/>
      <c r="T193" s="54"/>
      <c r="U193" s="45"/>
      <c r="V193" s="54"/>
      <c r="W193" s="54"/>
      <c r="X193" s="45"/>
      <c r="Y193" s="54"/>
      <c r="Z193" s="54"/>
      <c r="AA193" s="54"/>
      <c r="AB193" s="54"/>
      <c r="AC193" s="54"/>
      <c r="AD193" s="54"/>
      <c r="AE193" s="54"/>
      <c r="AF193" s="54"/>
      <c r="AG193" s="54"/>
      <c r="AH193" s="54"/>
      <c r="AI193" s="54"/>
      <c r="AJ193" s="54"/>
      <c r="AK193" s="54"/>
      <c r="AL193" s="54"/>
      <c r="AM193" s="54"/>
      <c r="AN193" s="54"/>
      <c r="AO193" s="54"/>
      <c r="AP193" s="54"/>
      <c r="AQ193" s="54"/>
      <c r="AR193" s="54"/>
      <c r="AS193" s="54"/>
    </row>
    <row r="194" spans="1:45" s="2" customFormat="1" ht="13" x14ac:dyDescent="0.3">
      <c r="A194">
        <v>42955</v>
      </c>
      <c r="B194">
        <v>0</v>
      </c>
      <c r="C194" t="s">
        <v>304</v>
      </c>
      <c r="D194">
        <v>2</v>
      </c>
      <c r="E194">
        <v>3</v>
      </c>
      <c r="F194">
        <v>3</v>
      </c>
      <c r="G194">
        <v>1</v>
      </c>
      <c r="H194">
        <v>2</v>
      </c>
      <c r="I194">
        <v>1</v>
      </c>
      <c r="J194">
        <v>2</v>
      </c>
      <c r="K194">
        <v>2</v>
      </c>
      <c r="L194">
        <v>2</v>
      </c>
      <c r="M194">
        <v>3</v>
      </c>
      <c r="N194">
        <v>3</v>
      </c>
      <c r="O194">
        <v>3</v>
      </c>
      <c r="P194" s="54">
        <f t="shared" si="2"/>
        <v>27</v>
      </c>
      <c r="Q194" s="45">
        <v>0</v>
      </c>
      <c r="R194" s="54"/>
      <c r="S194" s="54"/>
      <c r="T194" s="54"/>
      <c r="U194" s="45"/>
      <c r="V194" s="54"/>
      <c r="W194" s="54"/>
      <c r="X194" s="45"/>
      <c r="Y194" s="54"/>
      <c r="Z194" s="54"/>
      <c r="AA194" s="54"/>
      <c r="AB194" s="54"/>
      <c r="AC194" s="54"/>
      <c r="AD194" s="54"/>
      <c r="AE194" s="54"/>
      <c r="AF194" s="54"/>
      <c r="AG194" s="54"/>
      <c r="AH194" s="54"/>
      <c r="AI194" s="54"/>
      <c r="AJ194" s="54"/>
      <c r="AK194" s="54"/>
      <c r="AL194" s="54"/>
      <c r="AM194" s="54"/>
      <c r="AN194" s="54"/>
      <c r="AO194" s="54"/>
      <c r="AP194" s="54"/>
      <c r="AQ194" s="54"/>
      <c r="AR194" s="54"/>
      <c r="AS194" s="54"/>
    </row>
    <row r="195" spans="1:45" s="2" customFormat="1" ht="13" x14ac:dyDescent="0.3">
      <c r="A195">
        <v>44632</v>
      </c>
      <c r="B195">
        <v>1</v>
      </c>
      <c r="C195" t="s">
        <v>302</v>
      </c>
      <c r="D195">
        <v>3</v>
      </c>
      <c r="E195">
        <v>1</v>
      </c>
      <c r="F195">
        <v>3</v>
      </c>
      <c r="G195">
        <v>2</v>
      </c>
      <c r="H195">
        <v>2</v>
      </c>
      <c r="I195">
        <v>3</v>
      </c>
      <c r="J195">
        <v>2</v>
      </c>
      <c r="K195">
        <v>2</v>
      </c>
      <c r="L195">
        <v>3</v>
      </c>
      <c r="M195">
        <v>2</v>
      </c>
      <c r="N195">
        <v>3</v>
      </c>
      <c r="O195">
        <v>3</v>
      </c>
      <c r="P195" s="54">
        <f t="shared" ref="P195:P244" si="3">SUM(D195:O195)</f>
        <v>29</v>
      </c>
      <c r="Q195" s="45">
        <v>0</v>
      </c>
      <c r="R195" s="54"/>
      <c r="S195" s="54"/>
      <c r="T195" s="54"/>
      <c r="U195" s="45"/>
      <c r="V195" s="54"/>
      <c r="W195" s="54"/>
      <c r="X195" s="45"/>
      <c r="Y195" s="54"/>
      <c r="Z195" s="54"/>
      <c r="AA195" s="54"/>
      <c r="AB195" s="54"/>
      <c r="AC195" s="54"/>
      <c r="AD195" s="54"/>
      <c r="AE195" s="54"/>
      <c r="AF195" s="54"/>
      <c r="AG195" s="54"/>
      <c r="AH195" s="54"/>
      <c r="AI195" s="54"/>
      <c r="AJ195" s="54"/>
      <c r="AK195" s="54"/>
      <c r="AL195" s="54"/>
      <c r="AM195" s="54"/>
      <c r="AN195" s="54"/>
      <c r="AO195" s="54"/>
      <c r="AP195" s="54"/>
      <c r="AQ195" s="54"/>
      <c r="AR195" s="54"/>
      <c r="AS195" s="54"/>
    </row>
    <row r="196" spans="1:45" s="2" customFormat="1" ht="13" x14ac:dyDescent="0.3">
      <c r="A196">
        <v>43373</v>
      </c>
      <c r="B196">
        <v>0</v>
      </c>
      <c r="C196" t="s">
        <v>326</v>
      </c>
      <c r="D196">
        <v>3</v>
      </c>
      <c r="E196">
        <v>4</v>
      </c>
      <c r="F196">
        <v>3</v>
      </c>
      <c r="G196">
        <v>4</v>
      </c>
      <c r="H196">
        <v>4</v>
      </c>
      <c r="I196">
        <v>4</v>
      </c>
      <c r="J196">
        <v>4</v>
      </c>
      <c r="K196">
        <v>2</v>
      </c>
      <c r="L196">
        <v>4</v>
      </c>
      <c r="M196">
        <v>3</v>
      </c>
      <c r="N196">
        <v>4</v>
      </c>
      <c r="O196">
        <v>4</v>
      </c>
      <c r="P196" s="54">
        <f t="shared" si="3"/>
        <v>43</v>
      </c>
      <c r="Q196" s="45">
        <v>0</v>
      </c>
      <c r="R196" s="54"/>
      <c r="S196" s="54"/>
      <c r="T196" s="54"/>
      <c r="U196" s="45"/>
      <c r="V196" s="54"/>
      <c r="W196" s="54"/>
      <c r="X196" s="45"/>
      <c r="Y196" s="54"/>
      <c r="Z196" s="54"/>
      <c r="AA196" s="54"/>
      <c r="AB196" s="54"/>
      <c r="AC196" s="54"/>
      <c r="AD196" s="54"/>
      <c r="AE196" s="54"/>
      <c r="AF196" s="54"/>
      <c r="AG196" s="54"/>
      <c r="AH196" s="54"/>
      <c r="AI196" s="54"/>
      <c r="AJ196" s="54"/>
      <c r="AK196" s="54"/>
      <c r="AL196" s="54"/>
      <c r="AM196" s="54"/>
      <c r="AN196" s="54"/>
      <c r="AO196" s="54"/>
      <c r="AP196" s="54"/>
      <c r="AQ196" s="54"/>
      <c r="AR196" s="54"/>
      <c r="AS196" s="54"/>
    </row>
    <row r="197" spans="1:45" s="2" customFormat="1" ht="13" x14ac:dyDescent="0.3">
      <c r="A197">
        <v>43257</v>
      </c>
      <c r="B197">
        <v>1</v>
      </c>
      <c r="C197" t="s">
        <v>249</v>
      </c>
      <c r="D197">
        <v>2</v>
      </c>
      <c r="E197">
        <v>4</v>
      </c>
      <c r="F197">
        <v>4</v>
      </c>
      <c r="G197">
        <v>4</v>
      </c>
      <c r="H197">
        <v>3</v>
      </c>
      <c r="I197">
        <v>1</v>
      </c>
      <c r="J197">
        <v>3</v>
      </c>
      <c r="K197">
        <v>1</v>
      </c>
      <c r="L197">
        <v>3</v>
      </c>
      <c r="M197">
        <v>3</v>
      </c>
      <c r="N197">
        <v>3</v>
      </c>
      <c r="O197">
        <v>3</v>
      </c>
      <c r="P197" s="54">
        <f t="shared" si="3"/>
        <v>34</v>
      </c>
      <c r="Q197" s="45">
        <v>0</v>
      </c>
      <c r="R197" s="54"/>
      <c r="S197" s="54"/>
      <c r="T197" s="54"/>
      <c r="U197" s="45"/>
      <c r="V197" s="54"/>
      <c r="W197" s="54"/>
      <c r="X197" s="45"/>
      <c r="Y197" s="54"/>
      <c r="Z197" s="54"/>
      <c r="AA197" s="54"/>
      <c r="AB197" s="54"/>
      <c r="AC197" s="54"/>
      <c r="AD197" s="54"/>
      <c r="AE197" s="54"/>
      <c r="AF197" s="54"/>
      <c r="AG197" s="54"/>
      <c r="AH197" s="54"/>
      <c r="AI197" s="54"/>
      <c r="AJ197" s="54"/>
      <c r="AK197" s="54"/>
      <c r="AL197" s="54"/>
      <c r="AM197" s="54"/>
      <c r="AN197" s="54"/>
      <c r="AO197" s="54"/>
      <c r="AP197" s="54"/>
      <c r="AQ197" s="54"/>
      <c r="AR197" s="54"/>
      <c r="AS197" s="54"/>
    </row>
    <row r="198" spans="1:45" s="2" customFormat="1" ht="13" x14ac:dyDescent="0.3">
      <c r="A198">
        <v>40713</v>
      </c>
      <c r="B198">
        <v>0</v>
      </c>
      <c r="C198" t="s">
        <v>273</v>
      </c>
      <c r="D198">
        <v>1</v>
      </c>
      <c r="E198">
        <v>4</v>
      </c>
      <c r="F198">
        <v>4</v>
      </c>
      <c r="G198">
        <v>3</v>
      </c>
      <c r="H198">
        <v>4</v>
      </c>
      <c r="I198">
        <v>3</v>
      </c>
      <c r="J198">
        <v>4</v>
      </c>
      <c r="K198">
        <v>2</v>
      </c>
      <c r="L198">
        <v>4</v>
      </c>
      <c r="M198">
        <v>4</v>
      </c>
      <c r="N198">
        <v>3</v>
      </c>
      <c r="O198">
        <v>3</v>
      </c>
      <c r="P198" s="54">
        <f t="shared" si="3"/>
        <v>39</v>
      </c>
      <c r="Q198" s="45">
        <v>0</v>
      </c>
      <c r="R198" s="54"/>
      <c r="S198" s="54"/>
      <c r="T198" s="54"/>
      <c r="U198" s="45"/>
      <c r="V198" s="54"/>
      <c r="W198" s="54"/>
      <c r="X198" s="45"/>
      <c r="Y198" s="54"/>
      <c r="Z198" s="54"/>
      <c r="AA198" s="54"/>
      <c r="AB198" s="54"/>
      <c r="AC198" s="54"/>
      <c r="AD198" s="54"/>
      <c r="AE198" s="54"/>
      <c r="AF198" s="54"/>
      <c r="AG198" s="54"/>
      <c r="AH198" s="54"/>
      <c r="AI198" s="54"/>
      <c r="AJ198" s="54"/>
      <c r="AK198" s="54"/>
      <c r="AL198" s="54"/>
      <c r="AM198" s="54"/>
      <c r="AN198" s="54"/>
      <c r="AO198" s="54"/>
      <c r="AP198" s="54"/>
      <c r="AQ198" s="54"/>
      <c r="AR198" s="54"/>
      <c r="AS198" s="54"/>
    </row>
    <row r="199" spans="1:45" s="2" customFormat="1" ht="13" x14ac:dyDescent="0.3">
      <c r="A199">
        <v>44730</v>
      </c>
      <c r="B199">
        <v>0</v>
      </c>
      <c r="C199" t="s">
        <v>334</v>
      </c>
      <c r="D199">
        <v>4</v>
      </c>
      <c r="E199">
        <v>4</v>
      </c>
      <c r="F199">
        <v>4</v>
      </c>
      <c r="G199">
        <v>4</v>
      </c>
      <c r="H199">
        <v>4</v>
      </c>
      <c r="I199">
        <v>3</v>
      </c>
      <c r="J199">
        <v>4</v>
      </c>
      <c r="K199">
        <v>3</v>
      </c>
      <c r="L199">
        <v>4</v>
      </c>
      <c r="M199">
        <v>4</v>
      </c>
      <c r="N199">
        <v>4</v>
      </c>
      <c r="O199">
        <v>4</v>
      </c>
      <c r="P199" s="54">
        <f t="shared" si="3"/>
        <v>46</v>
      </c>
      <c r="Q199" s="45">
        <v>0</v>
      </c>
      <c r="R199" s="54"/>
      <c r="S199" s="54"/>
      <c r="T199" s="54"/>
      <c r="U199" s="45"/>
      <c r="V199" s="54"/>
      <c r="W199" s="54"/>
      <c r="X199" s="45"/>
      <c r="Y199" s="54"/>
      <c r="Z199" s="54"/>
      <c r="AA199" s="54"/>
      <c r="AB199" s="54"/>
      <c r="AC199" s="54"/>
      <c r="AD199" s="54"/>
      <c r="AE199" s="54"/>
      <c r="AF199" s="54"/>
      <c r="AG199" s="54"/>
      <c r="AH199" s="54"/>
      <c r="AI199" s="54"/>
      <c r="AJ199" s="54"/>
      <c r="AK199" s="54"/>
      <c r="AL199" s="54"/>
      <c r="AM199" s="54"/>
      <c r="AN199" s="54"/>
      <c r="AO199" s="54"/>
      <c r="AP199" s="54"/>
      <c r="AQ199" s="54"/>
      <c r="AR199" s="54"/>
      <c r="AS199" s="54"/>
    </row>
    <row r="200" spans="1:45" s="2" customFormat="1" ht="13" x14ac:dyDescent="0.3">
      <c r="A200">
        <v>43012</v>
      </c>
      <c r="B200">
        <v>0</v>
      </c>
      <c r="C200" t="s">
        <v>264</v>
      </c>
      <c r="D200">
        <v>3</v>
      </c>
      <c r="E200">
        <v>3</v>
      </c>
      <c r="F200">
        <v>4</v>
      </c>
      <c r="G200">
        <v>2</v>
      </c>
      <c r="H200">
        <v>3</v>
      </c>
      <c r="I200">
        <v>3</v>
      </c>
      <c r="J200">
        <v>4</v>
      </c>
      <c r="K200">
        <v>2</v>
      </c>
      <c r="L200">
        <v>3</v>
      </c>
      <c r="M200">
        <v>3</v>
      </c>
      <c r="N200">
        <v>4</v>
      </c>
      <c r="O200">
        <v>3</v>
      </c>
      <c r="P200" s="54">
        <f t="shared" si="3"/>
        <v>37</v>
      </c>
      <c r="Q200" s="45">
        <v>0</v>
      </c>
      <c r="R200" s="54"/>
      <c r="S200" s="54"/>
      <c r="T200" s="54"/>
      <c r="U200" s="45"/>
      <c r="V200" s="54"/>
      <c r="W200" s="54"/>
      <c r="X200" s="45"/>
      <c r="Y200" s="54"/>
      <c r="Z200" s="54"/>
      <c r="AA200" s="54"/>
      <c r="AB200" s="54"/>
      <c r="AC200" s="54"/>
      <c r="AD200" s="54"/>
      <c r="AE200" s="54"/>
      <c r="AF200" s="54"/>
      <c r="AG200" s="54"/>
      <c r="AH200" s="54"/>
      <c r="AI200" s="54"/>
      <c r="AJ200" s="54"/>
      <c r="AK200" s="54"/>
      <c r="AL200" s="54"/>
      <c r="AM200" s="54"/>
      <c r="AN200" s="54"/>
      <c r="AO200" s="54"/>
      <c r="AP200" s="54"/>
      <c r="AQ200" s="54"/>
      <c r="AR200" s="54"/>
      <c r="AS200" s="54"/>
    </row>
    <row r="201" spans="1:45" s="2" customFormat="1" ht="13" x14ac:dyDescent="0.3">
      <c r="A201">
        <v>42895</v>
      </c>
      <c r="B201">
        <v>0</v>
      </c>
      <c r="C201" t="s">
        <v>296</v>
      </c>
      <c r="D201">
        <v>2</v>
      </c>
      <c r="E201">
        <v>2</v>
      </c>
      <c r="F201">
        <v>2</v>
      </c>
      <c r="G201">
        <v>4</v>
      </c>
      <c r="H201">
        <v>3</v>
      </c>
      <c r="I201">
        <v>3</v>
      </c>
      <c r="J201">
        <v>3</v>
      </c>
      <c r="K201">
        <v>2</v>
      </c>
      <c r="L201">
        <v>2</v>
      </c>
      <c r="M201">
        <v>3</v>
      </c>
      <c r="N201">
        <v>3</v>
      </c>
      <c r="O201">
        <v>2</v>
      </c>
      <c r="P201" s="54">
        <f t="shared" si="3"/>
        <v>31</v>
      </c>
      <c r="Q201" s="45">
        <v>0</v>
      </c>
      <c r="R201" s="54"/>
      <c r="S201" s="54"/>
      <c r="T201" s="54"/>
      <c r="U201" s="45"/>
      <c r="V201" s="54"/>
      <c r="W201" s="54"/>
      <c r="X201" s="45"/>
      <c r="Y201" s="54"/>
      <c r="Z201" s="54"/>
      <c r="AA201" s="54"/>
      <c r="AB201" s="54"/>
      <c r="AC201" s="54"/>
      <c r="AD201" s="54"/>
      <c r="AE201" s="54"/>
      <c r="AF201" s="54"/>
      <c r="AG201" s="54"/>
      <c r="AH201" s="54"/>
      <c r="AI201" s="54"/>
      <c r="AJ201" s="54"/>
      <c r="AK201" s="54"/>
      <c r="AL201" s="54"/>
      <c r="AM201" s="54"/>
      <c r="AN201" s="54"/>
      <c r="AO201" s="54"/>
      <c r="AP201" s="54"/>
      <c r="AQ201" s="54"/>
      <c r="AR201" s="54"/>
      <c r="AS201" s="54"/>
    </row>
    <row r="202" spans="1:45" s="2" customFormat="1" ht="13" x14ac:dyDescent="0.3">
      <c r="A202">
        <v>40955</v>
      </c>
      <c r="B202">
        <v>0</v>
      </c>
      <c r="C202" t="s">
        <v>287</v>
      </c>
      <c r="D202">
        <v>2</v>
      </c>
      <c r="E202">
        <v>3</v>
      </c>
      <c r="F202">
        <v>3</v>
      </c>
      <c r="G202">
        <v>2</v>
      </c>
      <c r="H202">
        <v>2</v>
      </c>
      <c r="I202">
        <v>3</v>
      </c>
      <c r="J202">
        <v>3</v>
      </c>
      <c r="K202">
        <v>2</v>
      </c>
      <c r="L202">
        <v>3</v>
      </c>
      <c r="M202">
        <v>3</v>
      </c>
      <c r="N202">
        <v>3</v>
      </c>
      <c r="O202">
        <v>3</v>
      </c>
      <c r="P202" s="54">
        <f t="shared" si="3"/>
        <v>32</v>
      </c>
      <c r="Q202" s="45">
        <v>0</v>
      </c>
      <c r="R202" s="54"/>
      <c r="S202" s="54"/>
      <c r="T202" s="54"/>
      <c r="U202" s="45"/>
      <c r="V202" s="54"/>
      <c r="W202" s="54"/>
      <c r="X202" s="45"/>
      <c r="Y202" s="54"/>
      <c r="Z202" s="54"/>
      <c r="AA202" s="54"/>
      <c r="AB202" s="54"/>
      <c r="AC202" s="54"/>
      <c r="AD202" s="54"/>
      <c r="AE202" s="54"/>
      <c r="AF202" s="54"/>
      <c r="AG202" s="54"/>
      <c r="AH202" s="54"/>
      <c r="AI202" s="54"/>
      <c r="AJ202" s="54"/>
      <c r="AK202" s="54"/>
      <c r="AL202" s="54"/>
      <c r="AM202" s="54"/>
      <c r="AN202" s="54"/>
      <c r="AO202" s="54"/>
      <c r="AP202" s="54"/>
      <c r="AQ202" s="54"/>
      <c r="AR202" s="54"/>
      <c r="AS202" s="54"/>
    </row>
    <row r="203" spans="1:45" s="2" customFormat="1" ht="13" x14ac:dyDescent="0.3">
      <c r="A203">
        <v>42827</v>
      </c>
      <c r="B203">
        <v>0</v>
      </c>
      <c r="C203" t="s">
        <v>256</v>
      </c>
      <c r="D203">
        <v>3</v>
      </c>
      <c r="E203">
        <v>3</v>
      </c>
      <c r="F203">
        <v>3</v>
      </c>
      <c r="G203">
        <v>2</v>
      </c>
      <c r="H203">
        <v>3</v>
      </c>
      <c r="I203">
        <v>3</v>
      </c>
      <c r="J203">
        <v>2</v>
      </c>
      <c r="K203">
        <v>3</v>
      </c>
      <c r="L203">
        <v>3</v>
      </c>
      <c r="M203">
        <v>3</v>
      </c>
      <c r="N203">
        <v>4</v>
      </c>
      <c r="O203">
        <v>3</v>
      </c>
      <c r="P203" s="54">
        <f t="shared" si="3"/>
        <v>35</v>
      </c>
      <c r="Q203" s="45">
        <v>0</v>
      </c>
      <c r="R203" s="54"/>
      <c r="S203" s="54"/>
      <c r="T203" s="54"/>
      <c r="U203" s="45"/>
      <c r="V203" s="54"/>
      <c r="W203" s="54"/>
      <c r="X203" s="45"/>
      <c r="Y203" s="54"/>
      <c r="Z203" s="54"/>
      <c r="AA203" s="54"/>
      <c r="AB203" s="54"/>
      <c r="AC203" s="54"/>
      <c r="AD203" s="54"/>
      <c r="AE203" s="54"/>
      <c r="AF203" s="54"/>
      <c r="AG203" s="54"/>
      <c r="AH203" s="54"/>
      <c r="AI203" s="54"/>
      <c r="AJ203" s="54"/>
      <c r="AK203" s="54"/>
      <c r="AL203" s="54"/>
      <c r="AM203" s="54"/>
      <c r="AN203" s="54"/>
      <c r="AO203" s="54"/>
      <c r="AP203" s="54"/>
      <c r="AQ203" s="54"/>
      <c r="AR203" s="54"/>
      <c r="AS203" s="54"/>
    </row>
    <row r="204" spans="1:45" s="2" customFormat="1" ht="13" x14ac:dyDescent="0.3">
      <c r="A204">
        <v>43102</v>
      </c>
      <c r="B204">
        <v>1</v>
      </c>
      <c r="C204" t="s">
        <v>314</v>
      </c>
      <c r="D204">
        <v>2</v>
      </c>
      <c r="E204">
        <v>3</v>
      </c>
      <c r="F204">
        <v>2</v>
      </c>
      <c r="G204">
        <v>2</v>
      </c>
      <c r="H204">
        <v>1</v>
      </c>
      <c r="I204">
        <v>2</v>
      </c>
      <c r="J204">
        <v>2</v>
      </c>
      <c r="K204">
        <v>1</v>
      </c>
      <c r="L204">
        <v>3</v>
      </c>
      <c r="M204">
        <v>4</v>
      </c>
      <c r="N204">
        <v>1</v>
      </c>
      <c r="O204">
        <v>1</v>
      </c>
      <c r="P204" s="54">
        <f t="shared" si="3"/>
        <v>24</v>
      </c>
      <c r="Q204" s="45">
        <v>0</v>
      </c>
      <c r="R204" s="54"/>
      <c r="S204" s="54"/>
      <c r="T204" s="54"/>
      <c r="U204" s="45"/>
      <c r="V204" s="54"/>
      <c r="W204" s="54"/>
      <c r="X204" s="45"/>
      <c r="Y204" s="54"/>
      <c r="Z204" s="54"/>
      <c r="AA204" s="54"/>
      <c r="AB204" s="54"/>
      <c r="AC204" s="54"/>
      <c r="AD204" s="54"/>
      <c r="AE204" s="54"/>
      <c r="AF204" s="54"/>
      <c r="AG204" s="54"/>
      <c r="AH204" s="54"/>
      <c r="AI204" s="54"/>
      <c r="AJ204" s="54"/>
      <c r="AK204" s="54"/>
      <c r="AL204" s="54"/>
      <c r="AM204" s="54"/>
      <c r="AN204" s="54"/>
      <c r="AO204" s="54"/>
      <c r="AP204" s="54"/>
      <c r="AQ204" s="54"/>
      <c r="AR204" s="54"/>
      <c r="AS204" s="54"/>
    </row>
    <row r="205" spans="1:45" s="2" customFormat="1" ht="13" x14ac:dyDescent="0.3">
      <c r="A205">
        <v>44187</v>
      </c>
      <c r="B205">
        <v>1</v>
      </c>
      <c r="C205" t="s">
        <v>282</v>
      </c>
      <c r="D205">
        <v>2</v>
      </c>
      <c r="E205">
        <v>2</v>
      </c>
      <c r="F205">
        <v>2</v>
      </c>
      <c r="G205">
        <v>2</v>
      </c>
      <c r="H205">
        <v>3</v>
      </c>
      <c r="I205">
        <v>2</v>
      </c>
      <c r="J205">
        <v>3</v>
      </c>
      <c r="K205">
        <v>3</v>
      </c>
      <c r="L205">
        <v>2</v>
      </c>
      <c r="M205">
        <v>3</v>
      </c>
      <c r="N205">
        <v>2</v>
      </c>
      <c r="O205">
        <v>3</v>
      </c>
      <c r="P205" s="54">
        <f t="shared" si="3"/>
        <v>29</v>
      </c>
      <c r="Q205" s="45">
        <v>0</v>
      </c>
      <c r="R205" s="54"/>
      <c r="S205" s="54"/>
      <c r="T205" s="54"/>
      <c r="U205" s="45"/>
      <c r="V205" s="54"/>
      <c r="W205" s="54"/>
      <c r="X205" s="45"/>
      <c r="Y205" s="54"/>
      <c r="Z205" s="54"/>
      <c r="AA205" s="54"/>
      <c r="AB205" s="54"/>
      <c r="AC205" s="54"/>
      <c r="AD205" s="54"/>
      <c r="AE205" s="54"/>
      <c r="AF205" s="54"/>
      <c r="AG205" s="54"/>
      <c r="AH205" s="54"/>
      <c r="AI205" s="54"/>
      <c r="AJ205" s="54"/>
      <c r="AK205" s="54"/>
      <c r="AL205" s="54"/>
      <c r="AM205" s="54"/>
      <c r="AN205" s="54"/>
      <c r="AO205" s="54"/>
      <c r="AP205" s="54"/>
      <c r="AQ205" s="54"/>
      <c r="AR205" s="54"/>
      <c r="AS205" s="54"/>
    </row>
    <row r="206" spans="1:45" s="2" customFormat="1" ht="13" x14ac:dyDescent="0.3">
      <c r="A206">
        <v>41294</v>
      </c>
      <c r="B206">
        <v>0</v>
      </c>
      <c r="C206" t="s">
        <v>255</v>
      </c>
      <c r="D206">
        <v>4</v>
      </c>
      <c r="E206">
        <v>2</v>
      </c>
      <c r="F206">
        <v>3</v>
      </c>
      <c r="G206">
        <v>4</v>
      </c>
      <c r="H206">
        <v>3</v>
      </c>
      <c r="I206">
        <v>3</v>
      </c>
      <c r="J206">
        <v>3</v>
      </c>
      <c r="K206">
        <v>2</v>
      </c>
      <c r="L206">
        <v>2</v>
      </c>
      <c r="M206">
        <v>3</v>
      </c>
      <c r="N206">
        <v>4</v>
      </c>
      <c r="O206">
        <v>2</v>
      </c>
      <c r="P206" s="54">
        <f t="shared" si="3"/>
        <v>35</v>
      </c>
      <c r="Q206" s="45">
        <v>0</v>
      </c>
      <c r="R206" s="54"/>
      <c r="S206" s="54"/>
      <c r="T206" s="54"/>
      <c r="U206" s="45"/>
      <c r="V206" s="54"/>
      <c r="W206" s="54"/>
      <c r="X206" s="45"/>
      <c r="Y206" s="54"/>
      <c r="Z206" s="54"/>
      <c r="AA206" s="54"/>
      <c r="AB206" s="54"/>
      <c r="AC206" s="54"/>
      <c r="AD206" s="54"/>
      <c r="AE206" s="54"/>
      <c r="AF206" s="54"/>
      <c r="AG206" s="54"/>
      <c r="AH206" s="54"/>
      <c r="AI206" s="54"/>
      <c r="AJ206" s="54"/>
      <c r="AK206" s="54"/>
      <c r="AL206" s="54"/>
      <c r="AM206" s="54"/>
      <c r="AN206" s="54"/>
      <c r="AO206" s="54"/>
      <c r="AP206" s="54"/>
      <c r="AQ206" s="54"/>
      <c r="AR206" s="54"/>
      <c r="AS206" s="54"/>
    </row>
    <row r="207" spans="1:45" s="2" customFormat="1" ht="13" x14ac:dyDescent="0.3">
      <c r="A207">
        <v>45631</v>
      </c>
      <c r="B207">
        <v>0</v>
      </c>
      <c r="C207" t="s">
        <v>292</v>
      </c>
      <c r="D207">
        <v>3</v>
      </c>
      <c r="E207">
        <v>2</v>
      </c>
      <c r="F207">
        <v>2</v>
      </c>
      <c r="G207">
        <v>3</v>
      </c>
      <c r="H207">
        <v>2</v>
      </c>
      <c r="I207">
        <v>2</v>
      </c>
      <c r="J207">
        <v>3</v>
      </c>
      <c r="K207">
        <v>2</v>
      </c>
      <c r="L207">
        <v>3</v>
      </c>
      <c r="M207">
        <v>2</v>
      </c>
      <c r="N207">
        <v>2</v>
      </c>
      <c r="O207">
        <v>2</v>
      </c>
      <c r="P207" s="54">
        <f t="shared" si="3"/>
        <v>28</v>
      </c>
      <c r="Q207" s="45">
        <v>0</v>
      </c>
      <c r="R207" s="54"/>
      <c r="S207" s="54"/>
      <c r="T207" s="54"/>
      <c r="U207" s="45"/>
      <c r="V207" s="54"/>
      <c r="W207" s="54"/>
      <c r="X207" s="45"/>
      <c r="Y207" s="54"/>
      <c r="Z207" s="54"/>
      <c r="AA207" s="54"/>
      <c r="AB207" s="54"/>
      <c r="AC207" s="54"/>
      <c r="AD207" s="54"/>
      <c r="AE207" s="54"/>
      <c r="AF207" s="54"/>
      <c r="AG207" s="54"/>
      <c r="AH207" s="54"/>
      <c r="AI207" s="54"/>
      <c r="AJ207" s="54"/>
      <c r="AK207" s="54"/>
      <c r="AL207" s="54"/>
      <c r="AM207" s="54"/>
      <c r="AN207" s="54"/>
      <c r="AO207" s="54"/>
      <c r="AP207" s="54"/>
      <c r="AQ207" s="54"/>
      <c r="AR207" s="54"/>
      <c r="AS207" s="54"/>
    </row>
    <row r="208" spans="1:45" s="2" customFormat="1" ht="13" x14ac:dyDescent="0.3">
      <c r="A208">
        <v>42936</v>
      </c>
      <c r="B208">
        <v>0</v>
      </c>
      <c r="C208" t="s">
        <v>311</v>
      </c>
      <c r="D208">
        <v>4</v>
      </c>
      <c r="E208">
        <v>4</v>
      </c>
      <c r="F208">
        <v>3</v>
      </c>
      <c r="G208">
        <v>1</v>
      </c>
      <c r="H208">
        <v>4</v>
      </c>
      <c r="I208">
        <v>4</v>
      </c>
      <c r="J208">
        <v>4</v>
      </c>
      <c r="K208">
        <v>4</v>
      </c>
      <c r="L208">
        <v>4</v>
      </c>
      <c r="M208">
        <v>4</v>
      </c>
      <c r="N208">
        <v>4</v>
      </c>
      <c r="O208">
        <v>4</v>
      </c>
      <c r="P208" s="54">
        <f t="shared" si="3"/>
        <v>44</v>
      </c>
      <c r="Q208" s="45">
        <v>0</v>
      </c>
      <c r="R208" s="54"/>
      <c r="S208" s="54"/>
      <c r="T208" s="54"/>
      <c r="U208" s="45"/>
      <c r="V208" s="54"/>
      <c r="W208" s="54"/>
      <c r="X208" s="45"/>
      <c r="Y208" s="54"/>
      <c r="Z208" s="54"/>
      <c r="AA208" s="54"/>
      <c r="AB208" s="54"/>
      <c r="AC208" s="54"/>
      <c r="AD208" s="54"/>
      <c r="AE208" s="54"/>
      <c r="AF208" s="54"/>
      <c r="AG208" s="54"/>
      <c r="AH208" s="54"/>
      <c r="AI208" s="54"/>
      <c r="AJ208" s="54"/>
      <c r="AK208" s="54"/>
      <c r="AL208" s="54"/>
      <c r="AM208" s="54"/>
      <c r="AN208" s="54"/>
      <c r="AO208" s="54"/>
      <c r="AP208" s="54"/>
      <c r="AQ208" s="54"/>
      <c r="AR208" s="54"/>
      <c r="AS208" s="54"/>
    </row>
    <row r="209" spans="1:45" s="2" customFormat="1" ht="13" x14ac:dyDescent="0.3">
      <c r="A209">
        <v>42775</v>
      </c>
      <c r="B209">
        <v>0</v>
      </c>
      <c r="C209" t="s">
        <v>330</v>
      </c>
      <c r="D209">
        <v>3</v>
      </c>
      <c r="E209">
        <v>2</v>
      </c>
      <c r="F209">
        <v>1</v>
      </c>
      <c r="G209">
        <v>1</v>
      </c>
      <c r="H209">
        <v>1</v>
      </c>
      <c r="I209">
        <v>1</v>
      </c>
      <c r="J209">
        <v>1</v>
      </c>
      <c r="K209">
        <v>1</v>
      </c>
      <c r="L209">
        <v>2</v>
      </c>
      <c r="M209">
        <v>2</v>
      </c>
      <c r="N209">
        <v>2</v>
      </c>
      <c r="O209">
        <v>2</v>
      </c>
      <c r="P209" s="54">
        <f t="shared" si="3"/>
        <v>19</v>
      </c>
      <c r="Q209" s="45">
        <v>0</v>
      </c>
      <c r="R209" s="54"/>
      <c r="S209" s="54"/>
      <c r="T209" s="54"/>
      <c r="U209" s="45"/>
      <c r="V209" s="54"/>
      <c r="W209" s="54"/>
      <c r="X209" s="45"/>
      <c r="Y209" s="54"/>
      <c r="Z209" s="54"/>
      <c r="AA209" s="54"/>
      <c r="AB209" s="54"/>
      <c r="AC209" s="54"/>
      <c r="AD209" s="54"/>
      <c r="AE209" s="54"/>
      <c r="AF209" s="54"/>
      <c r="AG209" s="54"/>
      <c r="AH209" s="54"/>
      <c r="AI209" s="54"/>
      <c r="AJ209" s="54"/>
      <c r="AK209" s="54"/>
      <c r="AL209" s="54"/>
      <c r="AM209" s="54"/>
      <c r="AN209" s="54"/>
      <c r="AO209" s="54"/>
      <c r="AP209" s="54"/>
      <c r="AQ209" s="54"/>
      <c r="AR209" s="54"/>
      <c r="AS209" s="54"/>
    </row>
    <row r="210" spans="1:45" s="2" customFormat="1" ht="13" x14ac:dyDescent="0.3">
      <c r="A210">
        <v>44665</v>
      </c>
      <c r="B210">
        <v>0</v>
      </c>
      <c r="C210" t="s">
        <v>271</v>
      </c>
      <c r="D210">
        <v>1</v>
      </c>
      <c r="E210">
        <v>3</v>
      </c>
      <c r="F210">
        <v>2</v>
      </c>
      <c r="G210">
        <v>3</v>
      </c>
      <c r="H210">
        <v>2</v>
      </c>
      <c r="I210">
        <v>4</v>
      </c>
      <c r="J210">
        <v>3</v>
      </c>
      <c r="K210">
        <v>2</v>
      </c>
      <c r="L210">
        <v>4</v>
      </c>
      <c r="M210">
        <v>3</v>
      </c>
      <c r="N210">
        <v>2</v>
      </c>
      <c r="O210">
        <v>2</v>
      </c>
      <c r="P210" s="54">
        <f t="shared" si="3"/>
        <v>31</v>
      </c>
      <c r="Q210" s="45">
        <v>0</v>
      </c>
      <c r="R210" s="54"/>
      <c r="S210" s="54"/>
      <c r="T210" s="54"/>
      <c r="U210" s="45"/>
      <c r="V210" s="54"/>
      <c r="W210" s="54"/>
      <c r="X210" s="45"/>
      <c r="Y210" s="54"/>
      <c r="Z210" s="54"/>
      <c r="AA210" s="54"/>
      <c r="AB210" s="54"/>
      <c r="AC210" s="54"/>
      <c r="AD210" s="54"/>
      <c r="AE210" s="54"/>
      <c r="AF210" s="54"/>
      <c r="AG210" s="54"/>
      <c r="AH210" s="54"/>
      <c r="AI210" s="54"/>
      <c r="AJ210" s="54"/>
      <c r="AK210" s="54"/>
      <c r="AL210" s="54"/>
      <c r="AM210" s="54"/>
      <c r="AN210" s="54"/>
      <c r="AO210" s="54"/>
      <c r="AP210" s="54"/>
      <c r="AQ210" s="54"/>
      <c r="AR210" s="54"/>
      <c r="AS210" s="54"/>
    </row>
    <row r="211" spans="1:45" s="2" customFormat="1" ht="13" x14ac:dyDescent="0.3">
      <c r="A211">
        <v>39789</v>
      </c>
      <c r="B211">
        <v>0</v>
      </c>
      <c r="C211" t="s">
        <v>309</v>
      </c>
      <c r="D211">
        <v>2</v>
      </c>
      <c r="E211">
        <v>2</v>
      </c>
      <c r="F211">
        <v>3</v>
      </c>
      <c r="G211">
        <v>3</v>
      </c>
      <c r="H211">
        <v>3</v>
      </c>
      <c r="I211">
        <v>2</v>
      </c>
      <c r="J211">
        <v>3</v>
      </c>
      <c r="K211">
        <v>2</v>
      </c>
      <c r="L211">
        <v>2</v>
      </c>
      <c r="M211">
        <v>2</v>
      </c>
      <c r="N211">
        <v>2</v>
      </c>
      <c r="O211">
        <v>2</v>
      </c>
      <c r="P211" s="54">
        <f t="shared" si="3"/>
        <v>28</v>
      </c>
      <c r="Q211" s="45">
        <v>0</v>
      </c>
      <c r="R211" s="54"/>
      <c r="S211" s="54"/>
      <c r="T211" s="54"/>
      <c r="U211" s="45"/>
      <c r="V211" s="54"/>
      <c r="W211" s="54"/>
      <c r="X211" s="45"/>
      <c r="Y211" s="54"/>
      <c r="Z211" s="54"/>
      <c r="AA211" s="54"/>
      <c r="AB211" s="54"/>
      <c r="AC211" s="54"/>
      <c r="AD211" s="54"/>
      <c r="AE211" s="54"/>
      <c r="AF211" s="54"/>
      <c r="AG211" s="54"/>
      <c r="AH211" s="54"/>
      <c r="AI211" s="54"/>
      <c r="AJ211" s="54"/>
      <c r="AK211" s="54"/>
      <c r="AL211" s="54"/>
      <c r="AM211" s="54"/>
      <c r="AN211" s="54"/>
      <c r="AO211" s="54"/>
      <c r="AP211" s="54"/>
      <c r="AQ211" s="54"/>
      <c r="AR211" s="54"/>
      <c r="AS211" s="54"/>
    </row>
    <row r="212" spans="1:45" s="2" customFormat="1" ht="13" x14ac:dyDescent="0.3">
      <c r="A212">
        <v>42914</v>
      </c>
      <c r="B212">
        <v>0</v>
      </c>
      <c r="C212" t="s">
        <v>301</v>
      </c>
      <c r="D212">
        <v>1</v>
      </c>
      <c r="E212">
        <v>1</v>
      </c>
      <c r="F212">
        <v>3</v>
      </c>
      <c r="G212">
        <v>3</v>
      </c>
      <c r="H212">
        <v>2</v>
      </c>
      <c r="I212">
        <v>1</v>
      </c>
      <c r="J212">
        <v>3</v>
      </c>
      <c r="K212">
        <v>1</v>
      </c>
      <c r="L212">
        <v>2</v>
      </c>
      <c r="M212">
        <v>2</v>
      </c>
      <c r="N212">
        <v>2</v>
      </c>
      <c r="O212">
        <v>1</v>
      </c>
      <c r="P212" s="54">
        <f>SUM(D212:O212)</f>
        <v>22</v>
      </c>
      <c r="Q212" s="45">
        <v>0</v>
      </c>
      <c r="R212" s="54"/>
      <c r="S212" s="54"/>
      <c r="T212" s="54"/>
      <c r="U212" s="45"/>
      <c r="V212" s="54"/>
      <c r="W212" s="54"/>
      <c r="X212" s="45"/>
      <c r="Y212" s="54"/>
      <c r="Z212" s="54"/>
      <c r="AA212" s="54"/>
      <c r="AB212" s="54"/>
      <c r="AC212" s="54"/>
      <c r="AD212" s="54"/>
      <c r="AE212" s="54"/>
      <c r="AF212" s="54"/>
      <c r="AG212" s="54"/>
      <c r="AH212" s="54"/>
      <c r="AI212" s="54"/>
      <c r="AJ212" s="54"/>
      <c r="AK212" s="54"/>
      <c r="AL212" s="54"/>
      <c r="AM212" s="54"/>
      <c r="AN212" s="54"/>
      <c r="AO212" s="54"/>
      <c r="AP212" s="54"/>
      <c r="AQ212" s="54"/>
      <c r="AR212" s="54"/>
      <c r="AS212" s="54"/>
    </row>
    <row r="213" spans="1:45" s="2" customFormat="1" ht="13" x14ac:dyDescent="0.3">
      <c r="A213">
        <v>43019</v>
      </c>
      <c r="B213">
        <v>0</v>
      </c>
      <c r="C213" t="s">
        <v>301</v>
      </c>
      <c r="D213">
        <v>3</v>
      </c>
      <c r="E213">
        <v>4</v>
      </c>
      <c r="F213">
        <v>4</v>
      </c>
      <c r="G213">
        <v>3</v>
      </c>
      <c r="H213">
        <v>3</v>
      </c>
      <c r="I213">
        <v>3</v>
      </c>
      <c r="J213">
        <v>4</v>
      </c>
      <c r="K213">
        <v>3</v>
      </c>
      <c r="L213">
        <v>4</v>
      </c>
      <c r="M213">
        <v>4</v>
      </c>
      <c r="N213">
        <v>4</v>
      </c>
      <c r="O213">
        <v>4</v>
      </c>
      <c r="P213" s="54">
        <f t="shared" si="3"/>
        <v>43</v>
      </c>
      <c r="Q213" s="45">
        <v>0</v>
      </c>
      <c r="R213" s="54"/>
      <c r="S213" s="54"/>
      <c r="T213" s="54"/>
      <c r="U213" s="45"/>
      <c r="V213" s="54"/>
      <c r="W213" s="54"/>
      <c r="X213" s="45"/>
      <c r="Y213" s="54"/>
      <c r="Z213" s="54"/>
      <c r="AA213" s="54"/>
      <c r="AB213" s="54"/>
      <c r="AC213" s="54"/>
      <c r="AD213" s="54"/>
      <c r="AE213" s="54"/>
      <c r="AF213" s="54"/>
      <c r="AG213" s="54"/>
      <c r="AH213" s="54"/>
      <c r="AI213" s="54"/>
      <c r="AJ213" s="54"/>
      <c r="AK213" s="54"/>
      <c r="AL213" s="54"/>
      <c r="AM213" s="54"/>
      <c r="AN213" s="54"/>
      <c r="AO213" s="54"/>
      <c r="AP213" s="54"/>
      <c r="AQ213" s="54"/>
      <c r="AR213" s="54"/>
      <c r="AS213" s="54"/>
    </row>
    <row r="214" spans="1:45" s="2" customFormat="1" ht="13" x14ac:dyDescent="0.3">
      <c r="A214">
        <v>44225</v>
      </c>
      <c r="B214">
        <v>0</v>
      </c>
      <c r="C214" t="s">
        <v>301</v>
      </c>
      <c r="D214">
        <v>4</v>
      </c>
      <c r="E214">
        <v>4</v>
      </c>
      <c r="F214">
        <v>4</v>
      </c>
      <c r="G214">
        <v>4</v>
      </c>
      <c r="H214">
        <v>4</v>
      </c>
      <c r="I214">
        <v>4</v>
      </c>
      <c r="J214">
        <v>4</v>
      </c>
      <c r="K214">
        <v>3</v>
      </c>
      <c r="L214">
        <v>4</v>
      </c>
      <c r="M214">
        <v>3</v>
      </c>
      <c r="N214">
        <v>3</v>
      </c>
      <c r="O214">
        <v>3</v>
      </c>
      <c r="P214" s="54">
        <f t="shared" si="3"/>
        <v>44</v>
      </c>
      <c r="Q214" s="45">
        <v>0</v>
      </c>
      <c r="R214" s="54"/>
      <c r="S214" s="54"/>
      <c r="T214" s="54"/>
      <c r="U214" s="45"/>
      <c r="V214" s="54"/>
      <c r="W214" s="54"/>
      <c r="X214" s="45"/>
      <c r="Y214" s="54"/>
      <c r="Z214" s="54"/>
      <c r="AA214" s="54"/>
      <c r="AB214" s="54"/>
      <c r="AC214" s="54"/>
      <c r="AD214" s="54"/>
      <c r="AE214" s="54"/>
      <c r="AF214" s="54"/>
      <c r="AG214" s="54"/>
      <c r="AH214" s="54"/>
      <c r="AI214" s="54"/>
      <c r="AJ214" s="54"/>
      <c r="AK214" s="54"/>
      <c r="AL214" s="54"/>
      <c r="AM214" s="54"/>
      <c r="AN214" s="54"/>
      <c r="AO214" s="54"/>
      <c r="AP214" s="54"/>
      <c r="AQ214" s="54"/>
      <c r="AR214" s="54"/>
      <c r="AS214" s="54"/>
    </row>
    <row r="215" spans="1:45" s="2" customFormat="1" ht="13" x14ac:dyDescent="0.3">
      <c r="A215">
        <v>41411</v>
      </c>
      <c r="B215">
        <v>1</v>
      </c>
      <c r="C215" t="s">
        <v>327</v>
      </c>
      <c r="D215">
        <v>2</v>
      </c>
      <c r="E215">
        <v>2</v>
      </c>
      <c r="F215">
        <v>3</v>
      </c>
      <c r="G215">
        <v>2</v>
      </c>
      <c r="H215">
        <v>2</v>
      </c>
      <c r="I215">
        <v>1</v>
      </c>
      <c r="J215">
        <v>1</v>
      </c>
      <c r="K215">
        <v>1</v>
      </c>
      <c r="L215">
        <v>2</v>
      </c>
      <c r="M215">
        <v>2</v>
      </c>
      <c r="N215">
        <v>2</v>
      </c>
      <c r="O215">
        <v>2</v>
      </c>
      <c r="P215" s="54">
        <f t="shared" si="3"/>
        <v>22</v>
      </c>
      <c r="Q215" s="45">
        <v>0</v>
      </c>
      <c r="R215" s="54"/>
      <c r="S215" s="54"/>
      <c r="T215" s="54"/>
      <c r="U215" s="45"/>
      <c r="V215" s="54"/>
      <c r="W215" s="54"/>
      <c r="X215" s="45"/>
      <c r="Y215" s="54"/>
      <c r="Z215" s="54"/>
      <c r="AA215" s="54"/>
      <c r="AB215" s="54"/>
      <c r="AC215" s="54"/>
      <c r="AD215" s="54"/>
      <c r="AE215" s="54"/>
      <c r="AF215" s="54"/>
      <c r="AG215" s="54"/>
      <c r="AH215" s="54"/>
      <c r="AI215" s="54"/>
      <c r="AJ215" s="54"/>
      <c r="AK215" s="54"/>
      <c r="AL215" s="54"/>
      <c r="AM215" s="54"/>
      <c r="AN215" s="54"/>
      <c r="AO215" s="54"/>
      <c r="AP215" s="54"/>
      <c r="AQ215" s="54"/>
      <c r="AR215" s="54"/>
      <c r="AS215" s="54"/>
    </row>
    <row r="216" spans="1:45" s="2" customFormat="1" ht="13" x14ac:dyDescent="0.3">
      <c r="A216">
        <v>41671</v>
      </c>
      <c r="B216">
        <v>0</v>
      </c>
      <c r="C216" t="s">
        <v>294</v>
      </c>
      <c r="D216">
        <v>3</v>
      </c>
      <c r="E216">
        <v>3</v>
      </c>
      <c r="F216">
        <v>3</v>
      </c>
      <c r="G216">
        <v>3</v>
      </c>
      <c r="H216">
        <v>3</v>
      </c>
      <c r="I216">
        <v>3</v>
      </c>
      <c r="J216">
        <v>3</v>
      </c>
      <c r="K216">
        <v>3</v>
      </c>
      <c r="L216">
        <v>3</v>
      </c>
      <c r="M216">
        <v>3</v>
      </c>
      <c r="N216">
        <v>3</v>
      </c>
      <c r="O216">
        <v>3</v>
      </c>
      <c r="P216" s="54">
        <f t="shared" si="3"/>
        <v>36</v>
      </c>
      <c r="Q216" s="45">
        <v>0</v>
      </c>
      <c r="R216" s="54"/>
      <c r="S216" s="54"/>
      <c r="T216" s="54"/>
      <c r="U216" s="45"/>
      <c r="V216" s="54"/>
      <c r="W216" s="54"/>
      <c r="X216" s="45"/>
      <c r="Y216" s="54"/>
      <c r="Z216" s="54"/>
      <c r="AA216" s="54"/>
      <c r="AB216" s="54"/>
      <c r="AC216" s="54"/>
      <c r="AD216" s="54"/>
      <c r="AE216" s="54"/>
      <c r="AF216" s="54"/>
      <c r="AG216" s="54"/>
      <c r="AH216" s="54"/>
      <c r="AI216" s="54"/>
      <c r="AJ216" s="54"/>
      <c r="AK216" s="54"/>
      <c r="AL216" s="54"/>
      <c r="AM216" s="54"/>
      <c r="AN216" s="54"/>
      <c r="AO216" s="54"/>
      <c r="AP216" s="54"/>
      <c r="AQ216" s="54"/>
      <c r="AR216" s="54"/>
      <c r="AS216" s="54"/>
    </row>
    <row r="217" spans="1:45" s="2" customFormat="1" ht="13" x14ac:dyDescent="0.3">
      <c r="A217">
        <v>43604</v>
      </c>
      <c r="B217">
        <v>0</v>
      </c>
      <c r="C217" t="s">
        <v>331</v>
      </c>
      <c r="D217">
        <v>1</v>
      </c>
      <c r="E217">
        <v>1</v>
      </c>
      <c r="F217">
        <v>1</v>
      </c>
      <c r="G217">
        <v>2</v>
      </c>
      <c r="H217">
        <v>1</v>
      </c>
      <c r="I217">
        <v>1</v>
      </c>
      <c r="J217">
        <v>1</v>
      </c>
      <c r="K217">
        <v>1</v>
      </c>
      <c r="L217">
        <v>1</v>
      </c>
      <c r="M217">
        <v>1</v>
      </c>
      <c r="N217">
        <v>1</v>
      </c>
      <c r="O217">
        <v>1</v>
      </c>
      <c r="P217" s="54">
        <f t="shared" si="3"/>
        <v>13</v>
      </c>
      <c r="Q217" s="45">
        <v>0</v>
      </c>
      <c r="R217" s="54"/>
      <c r="S217" s="54"/>
      <c r="T217" s="54"/>
      <c r="U217" s="45"/>
      <c r="V217" s="54"/>
      <c r="W217" s="54"/>
      <c r="X217" s="45"/>
      <c r="Y217" s="54"/>
      <c r="Z217" s="54"/>
      <c r="AA217" s="54"/>
      <c r="AB217" s="54"/>
      <c r="AC217" s="54"/>
      <c r="AD217" s="54"/>
      <c r="AE217" s="54"/>
      <c r="AF217" s="54"/>
      <c r="AG217" s="54"/>
      <c r="AH217" s="54"/>
      <c r="AI217" s="54"/>
      <c r="AJ217" s="54"/>
      <c r="AK217" s="54"/>
      <c r="AL217" s="54"/>
      <c r="AM217" s="54"/>
      <c r="AN217" s="54"/>
      <c r="AO217" s="54"/>
      <c r="AP217" s="54"/>
      <c r="AQ217" s="54"/>
      <c r="AR217" s="54"/>
      <c r="AS217" s="54"/>
    </row>
    <row r="218" spans="1:45" s="2" customFormat="1" ht="13" x14ac:dyDescent="0.3">
      <c r="A218">
        <v>42863</v>
      </c>
      <c r="B218">
        <v>0</v>
      </c>
      <c r="C218" t="s">
        <v>281</v>
      </c>
      <c r="D218">
        <v>3</v>
      </c>
      <c r="E218">
        <v>3</v>
      </c>
      <c r="F218">
        <v>2</v>
      </c>
      <c r="G218">
        <v>3</v>
      </c>
      <c r="H218">
        <v>3</v>
      </c>
      <c r="I218">
        <v>3</v>
      </c>
      <c r="J218">
        <v>3</v>
      </c>
      <c r="K218">
        <v>3</v>
      </c>
      <c r="L218">
        <v>3</v>
      </c>
      <c r="M218">
        <v>3</v>
      </c>
      <c r="N218">
        <v>3</v>
      </c>
      <c r="O218">
        <v>3</v>
      </c>
      <c r="P218" s="54">
        <f t="shared" si="3"/>
        <v>35</v>
      </c>
      <c r="Q218" s="45">
        <v>0</v>
      </c>
      <c r="R218" s="54"/>
      <c r="S218" s="54"/>
      <c r="T218" s="54"/>
      <c r="U218" s="45"/>
      <c r="V218" s="54"/>
      <c r="W218" s="54"/>
      <c r="X218" s="45"/>
      <c r="Y218" s="54"/>
      <c r="Z218" s="54"/>
      <c r="AA218" s="54"/>
      <c r="AB218" s="54"/>
      <c r="AC218" s="54"/>
      <c r="AD218" s="54"/>
      <c r="AE218" s="54"/>
      <c r="AF218" s="54"/>
      <c r="AG218" s="54"/>
      <c r="AH218" s="54"/>
      <c r="AI218" s="54"/>
      <c r="AJ218" s="54"/>
      <c r="AK218" s="54"/>
      <c r="AL218" s="54"/>
      <c r="AM218" s="54"/>
      <c r="AN218" s="54"/>
      <c r="AO218" s="54"/>
      <c r="AP218" s="54"/>
      <c r="AQ218" s="54"/>
      <c r="AR218" s="54"/>
      <c r="AS218" s="54"/>
    </row>
    <row r="219" spans="1:45" s="2" customFormat="1" ht="13" x14ac:dyDescent="0.3">
      <c r="A219">
        <v>43167</v>
      </c>
      <c r="B219">
        <v>0</v>
      </c>
      <c r="C219" t="s">
        <v>237</v>
      </c>
      <c r="D219">
        <v>4</v>
      </c>
      <c r="E219">
        <v>4</v>
      </c>
      <c r="F219">
        <v>3</v>
      </c>
      <c r="G219">
        <v>4</v>
      </c>
      <c r="H219">
        <v>4</v>
      </c>
      <c r="I219">
        <v>1</v>
      </c>
      <c r="J219">
        <v>4</v>
      </c>
      <c r="K219">
        <v>1</v>
      </c>
      <c r="L219">
        <v>3</v>
      </c>
      <c r="M219">
        <v>4</v>
      </c>
      <c r="N219">
        <v>3</v>
      </c>
      <c r="O219">
        <v>2</v>
      </c>
      <c r="P219" s="54">
        <f t="shared" si="3"/>
        <v>37</v>
      </c>
      <c r="Q219" s="45">
        <v>0</v>
      </c>
      <c r="R219" s="54"/>
      <c r="S219" s="54"/>
      <c r="T219" s="54"/>
      <c r="U219" s="45"/>
      <c r="V219" s="54"/>
      <c r="W219" s="54"/>
      <c r="X219" s="45"/>
      <c r="Y219" s="54"/>
      <c r="Z219" s="54"/>
      <c r="AA219" s="54"/>
      <c r="AB219" s="54"/>
      <c r="AC219" s="54"/>
      <c r="AD219" s="54"/>
      <c r="AE219" s="54"/>
      <c r="AF219" s="54"/>
      <c r="AG219" s="54"/>
      <c r="AH219" s="54"/>
      <c r="AI219" s="54"/>
      <c r="AJ219" s="54"/>
      <c r="AK219" s="54"/>
      <c r="AL219" s="54"/>
      <c r="AM219" s="54"/>
      <c r="AN219" s="54"/>
      <c r="AO219" s="54"/>
      <c r="AP219" s="54"/>
      <c r="AQ219" s="54"/>
      <c r="AR219" s="54"/>
      <c r="AS219" s="54"/>
    </row>
    <row r="220" spans="1:45" s="2" customFormat="1" ht="13" x14ac:dyDescent="0.3">
      <c r="A220">
        <v>43352</v>
      </c>
      <c r="B220">
        <v>0</v>
      </c>
      <c r="C220" t="s">
        <v>281</v>
      </c>
      <c r="D220">
        <v>2</v>
      </c>
      <c r="E220">
        <v>3</v>
      </c>
      <c r="F220">
        <v>4</v>
      </c>
      <c r="G220">
        <v>4</v>
      </c>
      <c r="H220">
        <v>3</v>
      </c>
      <c r="I220">
        <v>2</v>
      </c>
      <c r="J220">
        <v>3</v>
      </c>
      <c r="K220">
        <v>3</v>
      </c>
      <c r="L220">
        <v>3</v>
      </c>
      <c r="M220">
        <v>3</v>
      </c>
      <c r="N220">
        <v>2</v>
      </c>
      <c r="O220">
        <v>2</v>
      </c>
      <c r="P220" s="54">
        <f t="shared" si="3"/>
        <v>34</v>
      </c>
      <c r="Q220" s="45">
        <v>0</v>
      </c>
      <c r="R220" s="54"/>
      <c r="S220" s="54"/>
      <c r="T220" s="54"/>
      <c r="U220" s="45"/>
      <c r="V220" s="54"/>
      <c r="W220" s="54"/>
      <c r="X220" s="45"/>
      <c r="Y220" s="54"/>
      <c r="Z220" s="54"/>
      <c r="AA220" s="54"/>
      <c r="AB220" s="54"/>
      <c r="AC220" s="54"/>
      <c r="AD220" s="54"/>
      <c r="AE220" s="54"/>
      <c r="AF220" s="54"/>
      <c r="AG220" s="54"/>
      <c r="AH220" s="54"/>
      <c r="AI220" s="54"/>
      <c r="AJ220" s="54"/>
      <c r="AK220" s="54"/>
      <c r="AL220" s="54"/>
      <c r="AM220" s="54"/>
      <c r="AN220" s="54"/>
      <c r="AO220" s="54"/>
      <c r="AP220" s="54"/>
      <c r="AQ220" s="54"/>
      <c r="AR220" s="54"/>
      <c r="AS220" s="54"/>
    </row>
    <row r="221" spans="1:45" s="2" customFormat="1" ht="13" x14ac:dyDescent="0.3">
      <c r="A221">
        <v>44202</v>
      </c>
      <c r="B221">
        <v>1</v>
      </c>
      <c r="C221" t="s">
        <v>281</v>
      </c>
      <c r="D221">
        <v>3</v>
      </c>
      <c r="E221">
        <v>3</v>
      </c>
      <c r="F221">
        <v>3</v>
      </c>
      <c r="G221">
        <v>1</v>
      </c>
      <c r="H221">
        <v>1</v>
      </c>
      <c r="I221">
        <v>2</v>
      </c>
      <c r="J221">
        <v>3</v>
      </c>
      <c r="K221">
        <v>2</v>
      </c>
      <c r="L221">
        <v>2</v>
      </c>
      <c r="M221">
        <v>3</v>
      </c>
      <c r="N221">
        <v>3</v>
      </c>
      <c r="O221">
        <v>3</v>
      </c>
      <c r="P221" s="54">
        <f t="shared" si="3"/>
        <v>29</v>
      </c>
      <c r="Q221" s="45">
        <v>0</v>
      </c>
      <c r="R221" s="54"/>
      <c r="S221" s="54"/>
      <c r="T221" s="54"/>
      <c r="U221" s="45"/>
      <c r="V221" s="54"/>
      <c r="W221" s="54"/>
      <c r="X221" s="45"/>
      <c r="Y221" s="54"/>
      <c r="Z221" s="54"/>
      <c r="AA221" s="54"/>
      <c r="AB221" s="54"/>
      <c r="AC221" s="54"/>
      <c r="AD221" s="54"/>
      <c r="AE221" s="54"/>
      <c r="AF221" s="54"/>
      <c r="AG221" s="54"/>
      <c r="AH221" s="54"/>
      <c r="AI221" s="54"/>
      <c r="AJ221" s="54"/>
      <c r="AK221" s="54"/>
      <c r="AL221" s="54"/>
      <c r="AM221" s="54"/>
      <c r="AN221" s="54"/>
      <c r="AO221" s="54"/>
      <c r="AP221" s="54"/>
      <c r="AQ221" s="54"/>
      <c r="AR221" s="54"/>
      <c r="AS221" s="54"/>
    </row>
    <row r="222" spans="1:45" s="2" customFormat="1" ht="13" x14ac:dyDescent="0.3">
      <c r="A222">
        <v>43064</v>
      </c>
      <c r="B222">
        <v>0</v>
      </c>
      <c r="C222" t="s">
        <v>284</v>
      </c>
      <c r="D222">
        <v>2</v>
      </c>
      <c r="E222">
        <v>3</v>
      </c>
      <c r="F222">
        <v>2</v>
      </c>
      <c r="G222">
        <v>4</v>
      </c>
      <c r="H222">
        <v>4</v>
      </c>
      <c r="I222">
        <v>3</v>
      </c>
      <c r="J222">
        <v>3</v>
      </c>
      <c r="K222">
        <v>4</v>
      </c>
      <c r="L222">
        <v>3</v>
      </c>
      <c r="M222">
        <v>3</v>
      </c>
      <c r="N222">
        <v>4</v>
      </c>
      <c r="O222">
        <v>3</v>
      </c>
      <c r="P222" s="54">
        <f t="shared" si="3"/>
        <v>38</v>
      </c>
      <c r="Q222" s="45">
        <v>0</v>
      </c>
      <c r="R222" s="54"/>
      <c r="S222" s="54"/>
      <c r="T222" s="54"/>
      <c r="U222" s="45"/>
      <c r="V222" s="54"/>
      <c r="W222" s="54"/>
      <c r="X222" s="45"/>
      <c r="Y222" s="54"/>
      <c r="Z222" s="54"/>
      <c r="AA222" s="54"/>
      <c r="AB222" s="54"/>
      <c r="AC222" s="54"/>
      <c r="AD222" s="54"/>
      <c r="AE222" s="54"/>
      <c r="AF222" s="54"/>
      <c r="AG222" s="54"/>
      <c r="AH222" s="54"/>
      <c r="AI222" s="54"/>
      <c r="AJ222" s="54"/>
      <c r="AK222" s="54"/>
      <c r="AL222" s="54"/>
      <c r="AM222" s="54"/>
      <c r="AN222" s="54"/>
      <c r="AO222" s="54"/>
      <c r="AP222" s="54"/>
      <c r="AQ222" s="54"/>
      <c r="AR222" s="54"/>
      <c r="AS222" s="54"/>
    </row>
    <row r="223" spans="1:45" s="2" customFormat="1" ht="13" x14ac:dyDescent="0.3">
      <c r="A223">
        <v>42082</v>
      </c>
      <c r="B223">
        <v>1</v>
      </c>
      <c r="C223" t="s">
        <v>310</v>
      </c>
      <c r="D223">
        <v>2</v>
      </c>
      <c r="E223">
        <v>1</v>
      </c>
      <c r="F223">
        <v>4</v>
      </c>
      <c r="G223">
        <v>1</v>
      </c>
      <c r="H223">
        <v>2</v>
      </c>
      <c r="I223">
        <v>2</v>
      </c>
      <c r="J223">
        <v>3</v>
      </c>
      <c r="K223">
        <v>3</v>
      </c>
      <c r="L223">
        <v>2</v>
      </c>
      <c r="M223">
        <v>3</v>
      </c>
      <c r="N223">
        <v>2</v>
      </c>
      <c r="O223">
        <v>1</v>
      </c>
      <c r="P223" s="54">
        <f t="shared" si="3"/>
        <v>26</v>
      </c>
      <c r="Q223" s="45">
        <v>0</v>
      </c>
      <c r="R223" s="54"/>
      <c r="S223" s="54"/>
      <c r="T223" s="54"/>
      <c r="U223" s="45"/>
      <c r="V223" s="54"/>
      <c r="W223" s="54"/>
      <c r="X223" s="45"/>
      <c r="Y223" s="54"/>
      <c r="Z223" s="54"/>
      <c r="AA223" s="54"/>
      <c r="AB223" s="54"/>
      <c r="AC223" s="54"/>
      <c r="AD223" s="54"/>
      <c r="AE223" s="54"/>
      <c r="AF223" s="54"/>
      <c r="AG223" s="54"/>
      <c r="AH223" s="54"/>
      <c r="AI223" s="54"/>
      <c r="AJ223" s="54"/>
      <c r="AK223" s="54"/>
      <c r="AL223" s="54"/>
      <c r="AM223" s="54"/>
      <c r="AN223" s="54"/>
      <c r="AO223" s="54"/>
      <c r="AP223" s="54"/>
      <c r="AQ223" s="54"/>
      <c r="AR223" s="54"/>
      <c r="AS223" s="54"/>
    </row>
    <row r="224" spans="1:45" s="2" customFormat="1" ht="13" x14ac:dyDescent="0.3">
      <c r="A224">
        <v>43032</v>
      </c>
      <c r="B224">
        <v>0</v>
      </c>
      <c r="C224" t="s">
        <v>276</v>
      </c>
      <c r="D224">
        <v>3</v>
      </c>
      <c r="E224">
        <v>3</v>
      </c>
      <c r="F224">
        <v>3</v>
      </c>
      <c r="G224">
        <v>3</v>
      </c>
      <c r="H224">
        <v>3</v>
      </c>
      <c r="I224">
        <v>3</v>
      </c>
      <c r="J224">
        <v>4</v>
      </c>
      <c r="K224">
        <v>4</v>
      </c>
      <c r="L224">
        <v>4</v>
      </c>
      <c r="M224">
        <v>4</v>
      </c>
      <c r="N224">
        <v>3</v>
      </c>
      <c r="O224">
        <v>2</v>
      </c>
      <c r="P224" s="54">
        <f t="shared" si="3"/>
        <v>39</v>
      </c>
      <c r="Q224" s="45">
        <v>0</v>
      </c>
      <c r="R224" s="54"/>
      <c r="S224" s="54"/>
      <c r="T224" s="54"/>
      <c r="U224" s="45"/>
      <c r="V224" s="54"/>
      <c r="W224" s="54"/>
      <c r="X224" s="45"/>
      <c r="Y224" s="54"/>
      <c r="Z224" s="54"/>
      <c r="AA224" s="54"/>
      <c r="AB224" s="54"/>
      <c r="AC224" s="54"/>
      <c r="AD224" s="54"/>
      <c r="AE224" s="54"/>
      <c r="AF224" s="54"/>
      <c r="AG224" s="54"/>
      <c r="AH224" s="54"/>
      <c r="AI224" s="54"/>
      <c r="AJ224" s="54"/>
      <c r="AK224" s="54"/>
      <c r="AL224" s="54"/>
      <c r="AM224" s="54"/>
      <c r="AN224" s="54"/>
      <c r="AO224" s="54"/>
      <c r="AP224" s="54"/>
      <c r="AQ224" s="54"/>
      <c r="AR224" s="54"/>
      <c r="AS224" s="54"/>
    </row>
    <row r="225" spans="1:45" s="2" customFormat="1" ht="13" x14ac:dyDescent="0.3">
      <c r="A225">
        <v>45030</v>
      </c>
      <c r="B225">
        <v>0</v>
      </c>
      <c r="C225" t="s">
        <v>242</v>
      </c>
      <c r="D225">
        <v>4</v>
      </c>
      <c r="E225">
        <v>4</v>
      </c>
      <c r="F225">
        <v>4</v>
      </c>
      <c r="G225">
        <v>3</v>
      </c>
      <c r="H225">
        <v>2</v>
      </c>
      <c r="I225">
        <v>2</v>
      </c>
      <c r="J225">
        <v>3</v>
      </c>
      <c r="K225">
        <v>2</v>
      </c>
      <c r="L225">
        <v>3</v>
      </c>
      <c r="M225">
        <v>2</v>
      </c>
      <c r="N225">
        <v>2</v>
      </c>
      <c r="O225">
        <v>1</v>
      </c>
      <c r="P225" s="54">
        <f t="shared" si="3"/>
        <v>32</v>
      </c>
      <c r="Q225" s="45">
        <v>0</v>
      </c>
      <c r="R225" s="54"/>
      <c r="S225" s="54"/>
      <c r="T225" s="54"/>
      <c r="U225" s="45"/>
      <c r="V225" s="54"/>
      <c r="W225" s="54"/>
      <c r="X225" s="45"/>
      <c r="Y225" s="54"/>
      <c r="Z225" s="54"/>
      <c r="AA225" s="54"/>
      <c r="AB225" s="54"/>
      <c r="AC225" s="54"/>
      <c r="AD225" s="54"/>
      <c r="AE225" s="54"/>
      <c r="AF225" s="54"/>
      <c r="AG225" s="54"/>
      <c r="AH225" s="54"/>
      <c r="AI225" s="54"/>
      <c r="AJ225" s="54"/>
      <c r="AK225" s="54"/>
      <c r="AL225" s="54"/>
      <c r="AM225" s="54"/>
      <c r="AN225" s="54"/>
      <c r="AO225" s="54"/>
      <c r="AP225" s="54"/>
      <c r="AQ225" s="54"/>
      <c r="AR225" s="54"/>
      <c r="AS225" s="54"/>
    </row>
    <row r="226" spans="1:45" s="2" customFormat="1" ht="13" x14ac:dyDescent="0.3">
      <c r="A226">
        <v>42767</v>
      </c>
      <c r="B226">
        <v>1</v>
      </c>
      <c r="C226" t="s">
        <v>291</v>
      </c>
      <c r="D226">
        <v>1</v>
      </c>
      <c r="E226">
        <v>3</v>
      </c>
      <c r="F226">
        <v>2</v>
      </c>
      <c r="G226">
        <v>1</v>
      </c>
      <c r="H226">
        <v>1</v>
      </c>
      <c r="I226">
        <v>2</v>
      </c>
      <c r="J226">
        <v>2</v>
      </c>
      <c r="K226">
        <v>1</v>
      </c>
      <c r="L226">
        <v>2</v>
      </c>
      <c r="M226">
        <v>1</v>
      </c>
      <c r="N226">
        <v>3</v>
      </c>
      <c r="O226">
        <v>3</v>
      </c>
      <c r="P226" s="54">
        <f t="shared" si="3"/>
        <v>22</v>
      </c>
      <c r="Q226" s="45">
        <v>0</v>
      </c>
      <c r="R226" s="54"/>
      <c r="S226" s="54"/>
      <c r="T226" s="54"/>
      <c r="U226" s="45"/>
      <c r="V226" s="54"/>
      <c r="W226" s="54"/>
      <c r="X226" s="45"/>
      <c r="Y226" s="54"/>
      <c r="Z226" s="54"/>
      <c r="AA226" s="54"/>
      <c r="AB226" s="54"/>
      <c r="AC226" s="54"/>
      <c r="AD226" s="54"/>
      <c r="AE226" s="54"/>
      <c r="AF226" s="54"/>
      <c r="AG226" s="54"/>
      <c r="AH226" s="54"/>
      <c r="AI226" s="54"/>
      <c r="AJ226" s="54"/>
      <c r="AK226" s="54"/>
      <c r="AL226" s="54"/>
      <c r="AM226" s="54"/>
      <c r="AN226" s="54"/>
      <c r="AO226" s="54"/>
      <c r="AP226" s="54"/>
      <c r="AQ226" s="54"/>
      <c r="AR226" s="54"/>
      <c r="AS226" s="54"/>
    </row>
    <row r="227" spans="1:45" s="2" customFormat="1" ht="13" x14ac:dyDescent="0.3">
      <c r="A227">
        <v>42974</v>
      </c>
      <c r="B227">
        <v>0</v>
      </c>
      <c r="C227" t="s">
        <v>298</v>
      </c>
      <c r="D227">
        <v>4</v>
      </c>
      <c r="E227">
        <v>4</v>
      </c>
      <c r="F227">
        <v>4</v>
      </c>
      <c r="G227">
        <v>2</v>
      </c>
      <c r="H227">
        <v>4</v>
      </c>
      <c r="I227">
        <v>2</v>
      </c>
      <c r="J227">
        <v>4</v>
      </c>
      <c r="K227">
        <v>3</v>
      </c>
      <c r="L227">
        <v>3</v>
      </c>
      <c r="M227">
        <v>4</v>
      </c>
      <c r="N227">
        <v>4</v>
      </c>
      <c r="O227">
        <v>3</v>
      </c>
      <c r="P227" s="54">
        <f t="shared" si="3"/>
        <v>41</v>
      </c>
      <c r="Q227" s="45">
        <v>0</v>
      </c>
      <c r="R227" s="54"/>
      <c r="S227" s="54"/>
      <c r="T227" s="54"/>
      <c r="U227" s="45"/>
      <c r="V227" s="54"/>
      <c r="W227" s="54"/>
      <c r="X227" s="45"/>
      <c r="Y227" s="54"/>
      <c r="Z227" s="54"/>
      <c r="AA227" s="54"/>
      <c r="AB227" s="54"/>
      <c r="AC227" s="54"/>
      <c r="AD227" s="54"/>
      <c r="AE227" s="54"/>
      <c r="AF227" s="54"/>
      <c r="AG227" s="54"/>
      <c r="AH227" s="54"/>
      <c r="AI227" s="54"/>
      <c r="AJ227" s="54"/>
      <c r="AK227" s="54"/>
      <c r="AL227" s="54"/>
      <c r="AM227" s="54"/>
      <c r="AN227" s="54"/>
      <c r="AO227" s="54"/>
      <c r="AP227" s="54"/>
      <c r="AQ227" s="54"/>
      <c r="AR227" s="54"/>
      <c r="AS227" s="54"/>
    </row>
    <row r="228" spans="1:45" s="2" customFormat="1" ht="13" x14ac:dyDescent="0.3">
      <c r="A228">
        <v>42928</v>
      </c>
      <c r="B228">
        <v>1</v>
      </c>
      <c r="C228" t="s">
        <v>316</v>
      </c>
      <c r="D228">
        <v>4</v>
      </c>
      <c r="E228">
        <v>4</v>
      </c>
      <c r="F228">
        <v>4</v>
      </c>
      <c r="G228">
        <v>2</v>
      </c>
      <c r="H228">
        <v>4</v>
      </c>
      <c r="I228">
        <v>2</v>
      </c>
      <c r="J228">
        <v>4</v>
      </c>
      <c r="K228">
        <v>3</v>
      </c>
      <c r="L228">
        <v>3</v>
      </c>
      <c r="M228">
        <v>4</v>
      </c>
      <c r="N228">
        <v>4</v>
      </c>
      <c r="O228">
        <v>4</v>
      </c>
      <c r="P228" s="54">
        <f t="shared" si="3"/>
        <v>42</v>
      </c>
      <c r="Q228" s="45">
        <v>0</v>
      </c>
      <c r="R228" s="54"/>
      <c r="S228" s="54"/>
      <c r="T228" s="54"/>
      <c r="U228" s="45"/>
      <c r="V228" s="54"/>
      <c r="W228" s="54"/>
      <c r="X228" s="45"/>
      <c r="Y228" s="54"/>
      <c r="Z228" s="54"/>
      <c r="AA228" s="54"/>
      <c r="AB228" s="54"/>
      <c r="AC228" s="54"/>
      <c r="AD228" s="54"/>
      <c r="AE228" s="54"/>
      <c r="AF228" s="54"/>
      <c r="AG228" s="54"/>
      <c r="AH228" s="54"/>
      <c r="AI228" s="54"/>
      <c r="AJ228" s="54"/>
      <c r="AK228" s="54"/>
      <c r="AL228" s="54"/>
      <c r="AM228" s="54"/>
      <c r="AN228" s="54"/>
      <c r="AO228" s="54"/>
      <c r="AP228" s="54"/>
      <c r="AQ228" s="54"/>
      <c r="AR228" s="54"/>
      <c r="AS228" s="54"/>
    </row>
    <row r="229" spans="1:45" s="2" customFormat="1" ht="13" x14ac:dyDescent="0.3">
      <c r="A229">
        <v>43119</v>
      </c>
      <c r="B229">
        <v>0</v>
      </c>
      <c r="C229" t="s">
        <v>328</v>
      </c>
      <c r="D229">
        <v>3</v>
      </c>
      <c r="E229">
        <v>4</v>
      </c>
      <c r="F229">
        <v>4</v>
      </c>
      <c r="G229">
        <v>4</v>
      </c>
      <c r="H229">
        <v>4</v>
      </c>
      <c r="I229">
        <v>4</v>
      </c>
      <c r="J229">
        <v>4</v>
      </c>
      <c r="K229">
        <v>4</v>
      </c>
      <c r="L229">
        <v>3</v>
      </c>
      <c r="M229">
        <v>3</v>
      </c>
      <c r="N229">
        <v>4</v>
      </c>
      <c r="O229">
        <v>4</v>
      </c>
      <c r="P229" s="54">
        <f t="shared" si="3"/>
        <v>45</v>
      </c>
      <c r="Q229" s="45">
        <v>0</v>
      </c>
      <c r="R229" s="54"/>
      <c r="S229" s="54"/>
      <c r="T229" s="54"/>
      <c r="U229" s="45"/>
      <c r="V229" s="54"/>
      <c r="W229" s="54"/>
      <c r="X229" s="45"/>
      <c r="Y229" s="54"/>
      <c r="Z229" s="54"/>
      <c r="AA229" s="54"/>
      <c r="AB229" s="54"/>
      <c r="AC229" s="54"/>
      <c r="AD229" s="54"/>
      <c r="AE229" s="54"/>
      <c r="AF229" s="54"/>
      <c r="AG229" s="54"/>
      <c r="AH229" s="54"/>
      <c r="AI229" s="54"/>
      <c r="AJ229" s="54"/>
      <c r="AK229" s="54"/>
      <c r="AL229" s="54"/>
      <c r="AM229" s="54"/>
      <c r="AN229" s="54"/>
      <c r="AO229" s="54"/>
      <c r="AP229" s="54"/>
      <c r="AQ229" s="54"/>
      <c r="AR229" s="54"/>
      <c r="AS229" s="54"/>
    </row>
    <row r="230" spans="1:45" s="2" customFormat="1" ht="13" x14ac:dyDescent="0.3">
      <c r="A230">
        <v>43016</v>
      </c>
      <c r="B230">
        <v>1</v>
      </c>
      <c r="C230" t="s">
        <v>269</v>
      </c>
      <c r="D230">
        <v>3</v>
      </c>
      <c r="E230">
        <v>3</v>
      </c>
      <c r="F230">
        <v>4</v>
      </c>
      <c r="G230">
        <v>4</v>
      </c>
      <c r="H230">
        <v>3</v>
      </c>
      <c r="I230">
        <v>3</v>
      </c>
      <c r="J230">
        <v>2</v>
      </c>
      <c r="K230">
        <v>2</v>
      </c>
      <c r="L230">
        <v>4</v>
      </c>
      <c r="M230">
        <v>3</v>
      </c>
      <c r="N230">
        <v>3</v>
      </c>
      <c r="O230">
        <v>3</v>
      </c>
      <c r="P230" s="54">
        <f t="shared" si="3"/>
        <v>37</v>
      </c>
      <c r="Q230" s="45">
        <v>0</v>
      </c>
      <c r="R230" s="54"/>
      <c r="S230" s="54"/>
      <c r="T230" s="54"/>
      <c r="U230" s="45"/>
      <c r="V230" s="54"/>
      <c r="W230" s="54"/>
      <c r="X230" s="45"/>
      <c r="Y230" s="54"/>
      <c r="Z230" s="54"/>
      <c r="AA230" s="54"/>
      <c r="AB230" s="54"/>
      <c r="AC230" s="54"/>
      <c r="AD230" s="54"/>
      <c r="AE230" s="54"/>
      <c r="AF230" s="54"/>
      <c r="AG230" s="54"/>
      <c r="AH230" s="54"/>
      <c r="AI230" s="54"/>
      <c r="AJ230" s="54"/>
      <c r="AK230" s="54"/>
      <c r="AL230" s="54"/>
      <c r="AM230" s="54"/>
      <c r="AN230" s="54"/>
      <c r="AO230" s="54"/>
      <c r="AP230" s="54"/>
      <c r="AQ230" s="54"/>
      <c r="AR230" s="54"/>
      <c r="AS230" s="54"/>
    </row>
    <row r="231" spans="1:45" s="2" customFormat="1" ht="13" x14ac:dyDescent="0.3">
      <c r="A231">
        <v>42934</v>
      </c>
      <c r="B231">
        <v>0</v>
      </c>
      <c r="C231" t="s">
        <v>289</v>
      </c>
      <c r="D231">
        <v>3</v>
      </c>
      <c r="E231">
        <v>3</v>
      </c>
      <c r="F231">
        <v>3</v>
      </c>
      <c r="G231">
        <v>2</v>
      </c>
      <c r="H231">
        <v>2</v>
      </c>
      <c r="I231">
        <v>3</v>
      </c>
      <c r="J231">
        <v>3</v>
      </c>
      <c r="K231">
        <v>3</v>
      </c>
      <c r="L231">
        <v>3</v>
      </c>
      <c r="M231">
        <v>3</v>
      </c>
      <c r="N231">
        <v>3</v>
      </c>
      <c r="O231">
        <v>2</v>
      </c>
      <c r="P231" s="54">
        <f t="shared" si="3"/>
        <v>33</v>
      </c>
      <c r="Q231" s="45">
        <v>0</v>
      </c>
      <c r="R231" s="54"/>
      <c r="S231" s="54"/>
      <c r="T231" s="54"/>
      <c r="U231" s="45"/>
      <c r="V231" s="54"/>
      <c r="W231" s="54"/>
      <c r="X231" s="45"/>
      <c r="Y231" s="54"/>
      <c r="Z231" s="54"/>
      <c r="AA231" s="54"/>
      <c r="AB231" s="54"/>
      <c r="AC231" s="54"/>
      <c r="AD231" s="54"/>
      <c r="AE231" s="54"/>
      <c r="AF231" s="54"/>
      <c r="AG231" s="54"/>
      <c r="AH231" s="54"/>
      <c r="AI231" s="54"/>
      <c r="AJ231" s="54"/>
      <c r="AK231" s="54"/>
      <c r="AL231" s="54"/>
      <c r="AM231" s="54"/>
      <c r="AN231" s="54"/>
      <c r="AO231" s="54"/>
      <c r="AP231" s="54"/>
      <c r="AQ231" s="54"/>
      <c r="AR231" s="54"/>
      <c r="AS231" s="54"/>
    </row>
    <row r="232" spans="1:45" s="2" customFormat="1" ht="13" x14ac:dyDescent="0.3">
      <c r="A232">
        <v>41656</v>
      </c>
      <c r="B232">
        <v>0</v>
      </c>
      <c r="C232" t="s">
        <v>295</v>
      </c>
      <c r="D232">
        <v>3</v>
      </c>
      <c r="E232">
        <v>3</v>
      </c>
      <c r="F232">
        <v>2</v>
      </c>
      <c r="G232">
        <v>3</v>
      </c>
      <c r="H232">
        <v>2</v>
      </c>
      <c r="I232">
        <v>3</v>
      </c>
      <c r="J232">
        <v>2</v>
      </c>
      <c r="K232">
        <v>2</v>
      </c>
      <c r="L232">
        <v>2</v>
      </c>
      <c r="M232">
        <v>2</v>
      </c>
      <c r="N232">
        <v>2</v>
      </c>
      <c r="O232">
        <v>2</v>
      </c>
      <c r="P232" s="54">
        <f t="shared" si="3"/>
        <v>28</v>
      </c>
      <c r="Q232" s="45">
        <v>0</v>
      </c>
      <c r="R232" s="54"/>
      <c r="S232" s="54"/>
      <c r="T232" s="54"/>
      <c r="U232" s="45"/>
      <c r="V232" s="54"/>
      <c r="W232" s="54"/>
      <c r="X232" s="45"/>
      <c r="Y232" s="54"/>
      <c r="Z232" s="54"/>
      <c r="AA232" s="54"/>
      <c r="AB232" s="54"/>
      <c r="AC232" s="54"/>
      <c r="AD232" s="54"/>
      <c r="AE232" s="54"/>
      <c r="AF232" s="54"/>
      <c r="AG232" s="54"/>
      <c r="AH232" s="54"/>
      <c r="AI232" s="54"/>
      <c r="AJ232" s="54"/>
      <c r="AK232" s="54"/>
      <c r="AL232" s="54"/>
      <c r="AM232" s="54"/>
      <c r="AN232" s="54"/>
      <c r="AO232" s="54"/>
      <c r="AP232" s="54"/>
      <c r="AQ232" s="54"/>
      <c r="AR232" s="54"/>
      <c r="AS232" s="54"/>
    </row>
    <row r="233" spans="1:45" s="2" customFormat="1" ht="13" x14ac:dyDescent="0.3">
      <c r="A233">
        <v>43174</v>
      </c>
      <c r="B233">
        <v>1</v>
      </c>
      <c r="C233" t="s">
        <v>266</v>
      </c>
      <c r="D233">
        <v>2</v>
      </c>
      <c r="E233">
        <v>2</v>
      </c>
      <c r="F233">
        <v>4</v>
      </c>
      <c r="G233">
        <v>2</v>
      </c>
      <c r="H233">
        <v>2</v>
      </c>
      <c r="I233">
        <v>3</v>
      </c>
      <c r="J233">
        <v>3</v>
      </c>
      <c r="K233">
        <v>2</v>
      </c>
      <c r="L233">
        <v>4</v>
      </c>
      <c r="M233">
        <v>3</v>
      </c>
      <c r="N233">
        <v>3</v>
      </c>
      <c r="O233">
        <v>3</v>
      </c>
      <c r="P233" s="54">
        <f t="shared" si="3"/>
        <v>33</v>
      </c>
      <c r="Q233" s="45">
        <v>0</v>
      </c>
      <c r="R233" s="54"/>
      <c r="S233" s="54"/>
      <c r="T233" s="54"/>
      <c r="U233" s="45"/>
      <c r="V233" s="54"/>
      <c r="W233" s="54"/>
      <c r="X233" s="45"/>
      <c r="Y233" s="54"/>
      <c r="Z233" s="54"/>
      <c r="AA233" s="54"/>
      <c r="AB233" s="54"/>
      <c r="AC233" s="54"/>
      <c r="AD233" s="54"/>
      <c r="AE233" s="54"/>
      <c r="AF233" s="54"/>
      <c r="AG233" s="54"/>
      <c r="AH233" s="54"/>
      <c r="AI233" s="54"/>
      <c r="AJ233" s="54"/>
      <c r="AK233" s="54"/>
      <c r="AL233" s="54"/>
      <c r="AM233" s="54"/>
      <c r="AN233" s="54"/>
      <c r="AO233" s="54"/>
      <c r="AP233" s="54"/>
      <c r="AQ233" s="54"/>
      <c r="AR233" s="54"/>
      <c r="AS233" s="54"/>
    </row>
    <row r="234" spans="1:45" s="2" customFormat="1" ht="13" x14ac:dyDescent="0.3">
      <c r="A234">
        <v>43725</v>
      </c>
      <c r="B234">
        <v>0</v>
      </c>
      <c r="C234" t="s">
        <v>261</v>
      </c>
      <c r="D234">
        <v>3</v>
      </c>
      <c r="E234">
        <v>2</v>
      </c>
      <c r="F234">
        <v>4</v>
      </c>
      <c r="G234">
        <v>3</v>
      </c>
      <c r="H234">
        <v>4</v>
      </c>
      <c r="I234">
        <v>2</v>
      </c>
      <c r="J234">
        <v>4</v>
      </c>
      <c r="K234">
        <v>3</v>
      </c>
      <c r="L234">
        <v>3</v>
      </c>
      <c r="M234">
        <v>3</v>
      </c>
      <c r="N234">
        <v>4</v>
      </c>
      <c r="O234">
        <v>2</v>
      </c>
      <c r="P234" s="54">
        <f t="shared" si="3"/>
        <v>37</v>
      </c>
      <c r="Q234" s="45">
        <v>0</v>
      </c>
      <c r="R234" s="54"/>
      <c r="S234" s="54"/>
      <c r="T234" s="54"/>
      <c r="U234" s="45"/>
      <c r="V234" s="54"/>
      <c r="W234" s="54"/>
      <c r="X234" s="45"/>
      <c r="Y234" s="54"/>
      <c r="Z234" s="54"/>
      <c r="AA234" s="54"/>
      <c r="AB234" s="54"/>
      <c r="AC234" s="54"/>
      <c r="AD234" s="54"/>
      <c r="AE234" s="54"/>
      <c r="AF234" s="54"/>
      <c r="AG234" s="54"/>
      <c r="AH234" s="54"/>
      <c r="AI234" s="54"/>
      <c r="AJ234" s="54"/>
      <c r="AK234" s="54"/>
      <c r="AL234" s="54"/>
      <c r="AM234" s="54"/>
      <c r="AN234" s="54"/>
      <c r="AO234" s="54"/>
      <c r="AP234" s="54"/>
      <c r="AQ234" s="54"/>
      <c r="AR234" s="54"/>
      <c r="AS234" s="54"/>
    </row>
    <row r="235" spans="1:45" s="2" customFormat="1" ht="13" x14ac:dyDescent="0.3">
      <c r="A235">
        <v>40822</v>
      </c>
      <c r="B235">
        <v>0</v>
      </c>
      <c r="C235" t="s">
        <v>277</v>
      </c>
      <c r="D235">
        <v>4</v>
      </c>
      <c r="E235">
        <v>3</v>
      </c>
      <c r="F235">
        <v>4</v>
      </c>
      <c r="G235">
        <v>3</v>
      </c>
      <c r="H235">
        <v>3</v>
      </c>
      <c r="I235">
        <v>2</v>
      </c>
      <c r="J235">
        <v>4</v>
      </c>
      <c r="K235">
        <v>2</v>
      </c>
      <c r="L235">
        <v>4</v>
      </c>
      <c r="M235">
        <v>4</v>
      </c>
      <c r="N235">
        <v>3</v>
      </c>
      <c r="O235">
        <v>3</v>
      </c>
      <c r="P235" s="54">
        <f t="shared" si="3"/>
        <v>39</v>
      </c>
      <c r="Q235" s="45">
        <v>0</v>
      </c>
      <c r="R235" s="54"/>
      <c r="S235" s="54"/>
      <c r="T235" s="54"/>
      <c r="U235" s="45"/>
      <c r="V235" s="54"/>
      <c r="W235" s="54"/>
      <c r="X235" s="45"/>
      <c r="Y235" s="54"/>
      <c r="Z235" s="54"/>
      <c r="AA235" s="54"/>
      <c r="AB235" s="54"/>
      <c r="AC235" s="54"/>
      <c r="AD235" s="54"/>
      <c r="AE235" s="54"/>
      <c r="AF235" s="54"/>
      <c r="AG235" s="54"/>
      <c r="AH235" s="54"/>
      <c r="AI235" s="54"/>
      <c r="AJ235" s="54"/>
      <c r="AK235" s="54"/>
      <c r="AL235" s="54"/>
      <c r="AM235" s="54"/>
      <c r="AN235" s="54"/>
      <c r="AO235" s="54"/>
      <c r="AP235" s="54"/>
      <c r="AQ235" s="54"/>
      <c r="AR235" s="54"/>
      <c r="AS235" s="54"/>
    </row>
    <row r="236" spans="1:45" s="2" customFormat="1" ht="13" x14ac:dyDescent="0.3">
      <c r="A236">
        <v>42919</v>
      </c>
      <c r="B236">
        <v>0</v>
      </c>
      <c r="C236" t="s">
        <v>306</v>
      </c>
      <c r="D236">
        <v>3</v>
      </c>
      <c r="E236">
        <v>1</v>
      </c>
      <c r="F236">
        <v>3</v>
      </c>
      <c r="G236">
        <v>2</v>
      </c>
      <c r="H236">
        <v>2</v>
      </c>
      <c r="I236">
        <v>2</v>
      </c>
      <c r="J236">
        <v>2</v>
      </c>
      <c r="K236">
        <v>1</v>
      </c>
      <c r="L236">
        <v>3</v>
      </c>
      <c r="M236">
        <v>1</v>
      </c>
      <c r="N236">
        <v>3</v>
      </c>
      <c r="O236">
        <v>2</v>
      </c>
      <c r="P236" s="54">
        <f t="shared" si="3"/>
        <v>25</v>
      </c>
      <c r="Q236" s="45">
        <v>0</v>
      </c>
      <c r="R236" s="54"/>
      <c r="S236" s="54"/>
      <c r="T236" s="54"/>
      <c r="U236" s="45"/>
      <c r="V236" s="54"/>
      <c r="W236" s="54"/>
      <c r="X236" s="45"/>
      <c r="Y236" s="54"/>
      <c r="Z236" s="54"/>
      <c r="AA236" s="54"/>
      <c r="AB236" s="54"/>
      <c r="AC236" s="54"/>
      <c r="AD236" s="54"/>
      <c r="AE236" s="54"/>
      <c r="AF236" s="54"/>
      <c r="AG236" s="54"/>
      <c r="AH236" s="54"/>
      <c r="AI236" s="54"/>
      <c r="AJ236" s="54"/>
      <c r="AK236" s="54"/>
      <c r="AL236" s="54"/>
      <c r="AM236" s="54"/>
      <c r="AN236" s="54"/>
      <c r="AO236" s="54"/>
      <c r="AP236" s="54"/>
      <c r="AQ236" s="54"/>
      <c r="AR236" s="54"/>
      <c r="AS236" s="54"/>
    </row>
    <row r="237" spans="1:45" s="2" customFormat="1" ht="13" x14ac:dyDescent="0.3">
      <c r="A237">
        <v>42927</v>
      </c>
      <c r="B237">
        <v>0</v>
      </c>
      <c r="C237" t="s">
        <v>322</v>
      </c>
      <c r="D237">
        <v>2</v>
      </c>
      <c r="E237">
        <v>4</v>
      </c>
      <c r="F237">
        <v>2</v>
      </c>
      <c r="G237">
        <v>4</v>
      </c>
      <c r="H237">
        <v>4</v>
      </c>
      <c r="I237">
        <v>4</v>
      </c>
      <c r="J237">
        <v>4</v>
      </c>
      <c r="K237">
        <v>4</v>
      </c>
      <c r="L237">
        <v>4</v>
      </c>
      <c r="M237">
        <v>4</v>
      </c>
      <c r="N237">
        <v>4</v>
      </c>
      <c r="O237">
        <v>3</v>
      </c>
      <c r="P237" s="54">
        <f t="shared" si="3"/>
        <v>43</v>
      </c>
      <c r="Q237" s="45">
        <v>0</v>
      </c>
      <c r="R237" s="54"/>
      <c r="S237" s="54"/>
      <c r="T237" s="54"/>
      <c r="U237" s="45"/>
      <c r="V237" s="54"/>
      <c r="W237" s="54"/>
      <c r="X237" s="45"/>
      <c r="Y237" s="54"/>
      <c r="Z237" s="54"/>
      <c r="AA237" s="54"/>
      <c r="AB237" s="54"/>
      <c r="AC237" s="54"/>
      <c r="AD237" s="54"/>
      <c r="AE237" s="54"/>
      <c r="AF237" s="54"/>
      <c r="AG237" s="54"/>
      <c r="AH237" s="54"/>
      <c r="AI237" s="54"/>
      <c r="AJ237" s="54"/>
      <c r="AK237" s="54"/>
      <c r="AL237" s="54"/>
      <c r="AM237" s="54"/>
      <c r="AN237" s="54"/>
      <c r="AO237" s="54"/>
      <c r="AP237" s="54"/>
      <c r="AQ237" s="54"/>
      <c r="AR237" s="54"/>
      <c r="AS237" s="54"/>
    </row>
    <row r="238" spans="1:45" s="2" customFormat="1" ht="13" x14ac:dyDescent="0.3">
      <c r="A238">
        <v>44041</v>
      </c>
      <c r="B238">
        <v>0</v>
      </c>
      <c r="C238" t="s">
        <v>303</v>
      </c>
      <c r="D238">
        <v>4</v>
      </c>
      <c r="E238">
        <v>4</v>
      </c>
      <c r="F238">
        <v>4</v>
      </c>
      <c r="G238">
        <v>3</v>
      </c>
      <c r="H238">
        <v>3</v>
      </c>
      <c r="I238">
        <v>4</v>
      </c>
      <c r="J238">
        <v>4</v>
      </c>
      <c r="K238">
        <v>4</v>
      </c>
      <c r="L238">
        <v>4</v>
      </c>
      <c r="M238">
        <v>4</v>
      </c>
      <c r="N238">
        <v>3</v>
      </c>
      <c r="O238">
        <v>2</v>
      </c>
      <c r="P238" s="54">
        <f t="shared" si="3"/>
        <v>43</v>
      </c>
      <c r="Q238" s="45">
        <v>0</v>
      </c>
      <c r="R238" s="54"/>
      <c r="S238" s="54"/>
      <c r="T238" s="54"/>
      <c r="U238" s="45"/>
      <c r="V238" s="54"/>
      <c r="W238" s="54"/>
      <c r="X238" s="45"/>
      <c r="Y238" s="54"/>
      <c r="Z238" s="54"/>
      <c r="AA238" s="54"/>
      <c r="AB238" s="54"/>
      <c r="AC238" s="54"/>
      <c r="AD238" s="54"/>
      <c r="AE238" s="54"/>
      <c r="AF238" s="54"/>
      <c r="AG238" s="54"/>
      <c r="AH238" s="54"/>
      <c r="AI238" s="54"/>
      <c r="AJ238" s="54"/>
      <c r="AK238" s="54"/>
      <c r="AL238" s="54"/>
      <c r="AM238" s="54"/>
      <c r="AN238" s="54"/>
      <c r="AO238" s="54"/>
      <c r="AP238" s="54"/>
      <c r="AQ238" s="54"/>
      <c r="AR238" s="54"/>
      <c r="AS238" s="54"/>
    </row>
    <row r="239" spans="1:45" s="2" customFormat="1" ht="13" x14ac:dyDescent="0.3">
      <c r="A239">
        <v>42658</v>
      </c>
      <c r="B239">
        <v>1</v>
      </c>
      <c r="C239" t="s">
        <v>262</v>
      </c>
      <c r="D239">
        <v>2</v>
      </c>
      <c r="E239">
        <v>3</v>
      </c>
      <c r="F239">
        <v>4</v>
      </c>
      <c r="G239">
        <v>2</v>
      </c>
      <c r="H239">
        <v>3</v>
      </c>
      <c r="I239">
        <v>3</v>
      </c>
      <c r="J239">
        <v>2</v>
      </c>
      <c r="K239">
        <v>1</v>
      </c>
      <c r="L239">
        <v>4</v>
      </c>
      <c r="M239">
        <v>3</v>
      </c>
      <c r="N239">
        <v>3</v>
      </c>
      <c r="O239">
        <v>3</v>
      </c>
      <c r="P239" s="54">
        <f t="shared" si="3"/>
        <v>33</v>
      </c>
      <c r="Q239" s="45">
        <v>0</v>
      </c>
      <c r="R239" s="54"/>
      <c r="S239" s="54"/>
      <c r="T239" s="54"/>
      <c r="U239" s="45"/>
      <c r="V239" s="54"/>
      <c r="W239" s="54"/>
      <c r="X239" s="45"/>
      <c r="Y239" s="54"/>
      <c r="Z239" s="54"/>
      <c r="AA239" s="54"/>
      <c r="AB239" s="54"/>
      <c r="AC239" s="54"/>
      <c r="AD239" s="54"/>
      <c r="AE239" s="54"/>
      <c r="AF239" s="54"/>
      <c r="AG239" s="54"/>
      <c r="AH239" s="54"/>
      <c r="AI239" s="54"/>
      <c r="AJ239" s="54"/>
      <c r="AK239" s="54"/>
      <c r="AL239" s="54"/>
      <c r="AM239" s="54"/>
      <c r="AN239" s="54"/>
      <c r="AO239" s="54"/>
      <c r="AP239" s="54"/>
      <c r="AQ239" s="54"/>
      <c r="AR239" s="54"/>
      <c r="AS239" s="54"/>
    </row>
    <row r="240" spans="1:45" s="2" customFormat="1" ht="13" x14ac:dyDescent="0.3">
      <c r="A240">
        <v>44073</v>
      </c>
      <c r="B240">
        <v>1</v>
      </c>
      <c r="C240" t="s">
        <v>238</v>
      </c>
      <c r="D240">
        <v>3</v>
      </c>
      <c r="E240">
        <v>3</v>
      </c>
      <c r="F240">
        <v>2</v>
      </c>
      <c r="G240">
        <v>3</v>
      </c>
      <c r="H240">
        <v>4</v>
      </c>
      <c r="I240">
        <v>4</v>
      </c>
      <c r="J240">
        <v>4</v>
      </c>
      <c r="K240">
        <v>3</v>
      </c>
      <c r="L240">
        <v>4</v>
      </c>
      <c r="M240">
        <v>2</v>
      </c>
      <c r="N240">
        <v>3</v>
      </c>
      <c r="O240">
        <v>3</v>
      </c>
      <c r="P240" s="54">
        <f t="shared" si="3"/>
        <v>38</v>
      </c>
      <c r="Q240" s="45">
        <v>0</v>
      </c>
      <c r="R240" s="54"/>
      <c r="S240" s="54"/>
      <c r="T240" s="54"/>
      <c r="U240" s="45"/>
      <c r="V240" s="54"/>
      <c r="W240" s="54"/>
      <c r="X240" s="45"/>
      <c r="Y240" s="54"/>
      <c r="Z240" s="54"/>
      <c r="AA240" s="54"/>
      <c r="AB240" s="54"/>
      <c r="AC240" s="54"/>
      <c r="AD240" s="54"/>
      <c r="AE240" s="54"/>
      <c r="AF240" s="54"/>
      <c r="AG240" s="54"/>
      <c r="AH240" s="54"/>
      <c r="AI240" s="54"/>
      <c r="AJ240" s="54"/>
      <c r="AK240" s="54"/>
      <c r="AL240" s="54"/>
      <c r="AM240" s="54"/>
      <c r="AN240" s="54"/>
      <c r="AO240" s="54"/>
      <c r="AP240" s="54"/>
      <c r="AQ240" s="54"/>
      <c r="AR240" s="54"/>
      <c r="AS240" s="54"/>
    </row>
    <row r="241" spans="1:45" s="2" customFormat="1" ht="13" x14ac:dyDescent="0.3">
      <c r="A241">
        <v>43144</v>
      </c>
      <c r="B241">
        <v>0</v>
      </c>
      <c r="C241" t="s">
        <v>248</v>
      </c>
      <c r="D241">
        <v>2</v>
      </c>
      <c r="E241">
        <v>4</v>
      </c>
      <c r="F241">
        <v>2</v>
      </c>
      <c r="G241">
        <v>4</v>
      </c>
      <c r="H241">
        <v>4</v>
      </c>
      <c r="I241">
        <v>3</v>
      </c>
      <c r="J241">
        <v>4</v>
      </c>
      <c r="K241">
        <v>4</v>
      </c>
      <c r="L241">
        <v>3</v>
      </c>
      <c r="M241">
        <v>3</v>
      </c>
      <c r="N241">
        <v>4</v>
      </c>
      <c r="O241">
        <v>4</v>
      </c>
      <c r="P241" s="54">
        <f t="shared" si="3"/>
        <v>41</v>
      </c>
      <c r="Q241" s="45">
        <v>0</v>
      </c>
      <c r="R241" s="54"/>
      <c r="S241" s="54"/>
      <c r="T241" s="54"/>
      <c r="U241" s="45"/>
      <c r="V241" s="54"/>
      <c r="W241" s="54"/>
      <c r="X241" s="45"/>
      <c r="Y241" s="54"/>
      <c r="Z241" s="54"/>
      <c r="AA241" s="54"/>
      <c r="AB241" s="54"/>
      <c r="AC241" s="54"/>
      <c r="AD241" s="54"/>
      <c r="AE241" s="54"/>
      <c r="AF241" s="54"/>
      <c r="AG241" s="54"/>
      <c r="AH241" s="54"/>
      <c r="AI241" s="54"/>
      <c r="AJ241" s="54"/>
      <c r="AK241" s="54"/>
      <c r="AL241" s="54"/>
      <c r="AM241" s="54"/>
      <c r="AN241" s="54"/>
      <c r="AO241" s="54"/>
      <c r="AP241" s="54"/>
      <c r="AQ241" s="54"/>
      <c r="AR241" s="54"/>
      <c r="AS241" s="54"/>
    </row>
    <row r="242" spans="1:45" s="2" customFormat="1" ht="13" x14ac:dyDescent="0.3">
      <c r="A242">
        <v>43189</v>
      </c>
      <c r="B242">
        <v>0</v>
      </c>
      <c r="C242" t="s">
        <v>267</v>
      </c>
      <c r="D242">
        <v>3</v>
      </c>
      <c r="E242">
        <v>3</v>
      </c>
      <c r="F242">
        <v>3</v>
      </c>
      <c r="G242">
        <v>3</v>
      </c>
      <c r="H242">
        <v>4</v>
      </c>
      <c r="I242">
        <v>3</v>
      </c>
      <c r="J242">
        <v>4</v>
      </c>
      <c r="K242">
        <v>3</v>
      </c>
      <c r="L242">
        <v>3</v>
      </c>
      <c r="M242">
        <v>2</v>
      </c>
      <c r="N242">
        <v>3</v>
      </c>
      <c r="O242">
        <v>2</v>
      </c>
      <c r="P242" s="54">
        <f t="shared" si="3"/>
        <v>36</v>
      </c>
      <c r="Q242" s="45">
        <v>0</v>
      </c>
      <c r="R242" s="54"/>
      <c r="S242" s="54"/>
      <c r="T242" s="54"/>
      <c r="U242" s="45"/>
      <c r="V242" s="54"/>
      <c r="W242" s="54"/>
      <c r="X242" s="45"/>
      <c r="Y242" s="54"/>
      <c r="Z242" s="54"/>
      <c r="AA242" s="54"/>
      <c r="AB242" s="54"/>
      <c r="AC242" s="54"/>
      <c r="AD242" s="54"/>
      <c r="AE242" s="54"/>
      <c r="AF242" s="54"/>
      <c r="AG242" s="54"/>
      <c r="AH242" s="54"/>
      <c r="AI242" s="54"/>
      <c r="AJ242" s="54"/>
      <c r="AK242" s="54"/>
      <c r="AL242" s="54"/>
      <c r="AM242" s="54"/>
      <c r="AN242" s="54"/>
      <c r="AO242" s="54"/>
      <c r="AP242" s="54"/>
      <c r="AQ242" s="54"/>
      <c r="AR242" s="54"/>
      <c r="AS242" s="54"/>
    </row>
    <row r="243" spans="1:45" s="2" customFormat="1" ht="13" x14ac:dyDescent="0.3">
      <c r="A243">
        <v>44437</v>
      </c>
      <c r="B243">
        <v>1</v>
      </c>
      <c r="C243" t="s">
        <v>286</v>
      </c>
      <c r="D243">
        <v>2</v>
      </c>
      <c r="E243">
        <v>1</v>
      </c>
      <c r="F243">
        <v>4</v>
      </c>
      <c r="G243">
        <v>4</v>
      </c>
      <c r="H243">
        <v>3</v>
      </c>
      <c r="I243">
        <v>1</v>
      </c>
      <c r="J243">
        <v>3</v>
      </c>
      <c r="K243">
        <v>1</v>
      </c>
      <c r="L243">
        <v>1</v>
      </c>
      <c r="M243">
        <v>3</v>
      </c>
      <c r="N243">
        <v>4</v>
      </c>
      <c r="O243">
        <v>2</v>
      </c>
      <c r="P243" s="54">
        <f t="shared" si="3"/>
        <v>29</v>
      </c>
      <c r="Q243" s="45">
        <v>0</v>
      </c>
      <c r="R243" s="54"/>
      <c r="S243" s="54"/>
      <c r="T243" s="54"/>
      <c r="U243" s="45"/>
      <c r="V243" s="54"/>
      <c r="W243" s="54"/>
      <c r="X243" s="45"/>
      <c r="Y243" s="54"/>
      <c r="Z243" s="54"/>
      <c r="AA243" s="54"/>
      <c r="AB243" s="54"/>
      <c r="AC243" s="54"/>
      <c r="AD243" s="54"/>
      <c r="AE243" s="54"/>
      <c r="AF243" s="54"/>
      <c r="AG243" s="54"/>
      <c r="AH243" s="54"/>
      <c r="AI243" s="54"/>
      <c r="AJ243" s="54"/>
      <c r="AK243" s="54"/>
      <c r="AL243" s="54"/>
      <c r="AM243" s="54"/>
      <c r="AN243" s="54"/>
      <c r="AO243" s="54"/>
      <c r="AP243" s="54"/>
      <c r="AQ243" s="54"/>
      <c r="AR243" s="54"/>
      <c r="AS243" s="54"/>
    </row>
    <row r="244" spans="1:45" s="2" customFormat="1" ht="13" x14ac:dyDescent="0.3">
      <c r="A244">
        <v>43149</v>
      </c>
      <c r="B244">
        <v>1</v>
      </c>
      <c r="C244" t="s">
        <v>252</v>
      </c>
      <c r="D244">
        <v>3</v>
      </c>
      <c r="E244">
        <v>3</v>
      </c>
      <c r="F244">
        <v>3</v>
      </c>
      <c r="G244">
        <v>1</v>
      </c>
      <c r="H244">
        <v>3</v>
      </c>
      <c r="I244">
        <v>4</v>
      </c>
      <c r="J244">
        <v>4</v>
      </c>
      <c r="K244">
        <v>4</v>
      </c>
      <c r="L244">
        <v>3</v>
      </c>
      <c r="M244">
        <v>4</v>
      </c>
      <c r="N244">
        <v>3</v>
      </c>
      <c r="O244">
        <v>3</v>
      </c>
      <c r="P244" s="54">
        <f t="shared" si="3"/>
        <v>38</v>
      </c>
      <c r="Q244" s="45">
        <v>0</v>
      </c>
      <c r="R244" s="54"/>
      <c r="S244" s="54"/>
      <c r="T244" s="54"/>
      <c r="U244" s="45"/>
      <c r="V244" s="54"/>
      <c r="W244" s="54"/>
      <c r="X244" s="45"/>
      <c r="Y244" s="54"/>
      <c r="Z244" s="54"/>
      <c r="AA244" s="54"/>
      <c r="AB244" s="54"/>
      <c r="AC244" s="54"/>
      <c r="AD244" s="54"/>
      <c r="AE244" s="54"/>
      <c r="AF244" s="54"/>
      <c r="AG244" s="54"/>
      <c r="AH244" s="54"/>
      <c r="AI244" s="54"/>
      <c r="AJ244" s="54"/>
      <c r="AK244" s="54"/>
      <c r="AL244" s="54"/>
      <c r="AM244" s="54"/>
      <c r="AN244" s="54"/>
      <c r="AO244" s="54"/>
      <c r="AP244" s="54"/>
      <c r="AQ244" s="54"/>
      <c r="AR244" s="54"/>
      <c r="AS244" s="54"/>
    </row>
  </sheetData>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outlinePr summaryBelow="0" summaryRight="0"/>
  </sheetPr>
  <dimension ref="A1:AY1003"/>
  <sheetViews>
    <sheetView topLeftCell="U8" zoomScale="85" zoomScaleNormal="85" workbookViewId="0">
      <selection activeCell="Y50" sqref="Y50"/>
    </sheetView>
  </sheetViews>
  <sheetFormatPr defaultColWidth="12.6328125" defaultRowHeight="15.75" customHeight="1" x14ac:dyDescent="0.3"/>
  <cols>
    <col min="1" max="1" width="13.453125" style="2" bestFit="1" customWidth="1"/>
    <col min="2" max="2" width="10.1796875" style="2" customWidth="1"/>
    <col min="3" max="3" width="12.08984375" style="2" bestFit="1" customWidth="1"/>
    <col min="4" max="4" width="10.81640625" style="2" customWidth="1"/>
    <col min="5" max="5" width="10" style="2" customWidth="1"/>
    <col min="8" max="14" width="10" style="2" customWidth="1"/>
    <col min="15" max="15" width="10.36328125" style="2" customWidth="1"/>
    <col min="16" max="16" width="12" style="2" bestFit="1" customWidth="1"/>
    <col min="17" max="17" width="14" style="2" customWidth="1"/>
    <col min="18" max="18" width="40.81640625" style="2" customWidth="1"/>
    <col min="19" max="19" width="19.7265625" style="2" bestFit="1" customWidth="1"/>
    <col min="20" max="20" width="19.54296875" style="2" bestFit="1" customWidth="1"/>
    <col min="21" max="21" width="16.6328125" style="2" bestFit="1" customWidth="1"/>
    <col min="22" max="22" width="70.36328125" style="2" customWidth="1"/>
    <col min="23" max="23" width="18.7265625" style="2" bestFit="1" customWidth="1"/>
    <col min="24" max="24" width="12.6328125" style="2"/>
    <col min="25" max="25" width="35.7265625" style="2" customWidth="1"/>
    <col min="26" max="27" width="31.7265625" style="2" bestFit="1" customWidth="1"/>
    <col min="28" max="28" width="17.36328125" style="2" bestFit="1" customWidth="1"/>
    <col min="29" max="29" width="17.26953125" style="2" customWidth="1"/>
    <col min="30" max="30" width="9.36328125" style="2" customWidth="1"/>
    <col min="31" max="31" width="41.1796875" style="2" bestFit="1" customWidth="1"/>
    <col min="32" max="32" width="17.7265625" style="2" customWidth="1"/>
    <col min="33" max="34" width="12.7265625" style="2" bestFit="1" customWidth="1"/>
    <col min="35" max="35" width="12.6328125" style="2"/>
    <col min="36" max="36" width="12.7265625" style="2" bestFit="1" customWidth="1"/>
    <col min="37" max="37" width="12.90625" style="2" bestFit="1" customWidth="1"/>
    <col min="38" max="38" width="12.6328125" style="2"/>
    <col min="39" max="42" width="12.7265625" style="2" bestFit="1" customWidth="1"/>
    <col min="43" max="16384" width="12.6328125" style="2"/>
  </cols>
  <sheetData>
    <row r="1" spans="1:42" ht="15.75" customHeight="1" x14ac:dyDescent="0.4">
      <c r="A1" s="40" t="s">
        <v>176</v>
      </c>
    </row>
    <row r="2" spans="1:42" ht="15.75" customHeight="1" x14ac:dyDescent="0.3">
      <c r="R2" s="2">
        <f>MIN(P:P)</f>
        <v>20</v>
      </c>
    </row>
    <row r="3" spans="1:42" ht="13" x14ac:dyDescent="0.3">
      <c r="R3" s="2">
        <f>MAX(P:P)</f>
        <v>46</v>
      </c>
    </row>
    <row r="4" spans="1:42" s="3" customFormat="1" ht="132" customHeight="1" thickBot="1" x14ac:dyDescent="0.3">
      <c r="R4" s="4"/>
      <c r="V4" s="4"/>
      <c r="W4" s="4"/>
      <c r="X4" s="4"/>
      <c r="Y4" s="4"/>
      <c r="Z4" s="4"/>
      <c r="AA4" s="4"/>
      <c r="AB4" s="4"/>
      <c r="AC4" s="4"/>
      <c r="AD4" s="4"/>
      <c r="AE4" s="4"/>
      <c r="AF4" s="4"/>
      <c r="AG4" s="5"/>
      <c r="AH4" s="4"/>
      <c r="AI4" s="4"/>
      <c r="AJ4" s="4"/>
      <c r="AK4" s="4"/>
      <c r="AL4" s="4"/>
      <c r="AM4" s="4"/>
      <c r="AO4" s="5"/>
      <c r="AP4" s="5"/>
    </row>
    <row r="5" spans="1:42" ht="15.75" customHeight="1" thickBot="1" x14ac:dyDescent="0.45">
      <c r="AJ5" s="144" t="s">
        <v>229</v>
      </c>
      <c r="AK5" s="144"/>
      <c r="AO5" s="57"/>
    </row>
    <row r="6" spans="1:42" s="13" customFormat="1" ht="32.5" thickBot="1" x14ac:dyDescent="0.45">
      <c r="A6" s="6" t="s">
        <v>167</v>
      </c>
      <c r="B6" s="7" t="s">
        <v>10</v>
      </c>
      <c r="C6" s="7" t="s">
        <v>126</v>
      </c>
      <c r="D6" s="53" t="s">
        <v>12</v>
      </c>
      <c r="E6" s="7" t="s">
        <v>15</v>
      </c>
      <c r="F6" s="53" t="s">
        <v>17</v>
      </c>
      <c r="G6" s="53" t="s">
        <v>20</v>
      </c>
      <c r="H6" s="7" t="s">
        <v>21</v>
      </c>
      <c r="I6" s="7" t="s">
        <v>22</v>
      </c>
      <c r="J6" s="7" t="s">
        <v>23</v>
      </c>
      <c r="K6" s="7" t="s">
        <v>24</v>
      </c>
      <c r="L6" s="7" t="s">
        <v>26</v>
      </c>
      <c r="M6" s="7" t="s">
        <v>27</v>
      </c>
      <c r="N6" s="7" t="s">
        <v>123</v>
      </c>
      <c r="O6" s="7" t="s">
        <v>124</v>
      </c>
      <c r="P6" s="7" t="s">
        <v>222</v>
      </c>
      <c r="Q6" s="8"/>
      <c r="R6" s="9" t="s">
        <v>223</v>
      </c>
      <c r="S6" s="2"/>
      <c r="T6" s="7" t="s">
        <v>208</v>
      </c>
      <c r="U6" s="7" t="s">
        <v>209</v>
      </c>
      <c r="V6" s="7" t="s">
        <v>211</v>
      </c>
      <c r="W6" s="7" t="s">
        <v>210</v>
      </c>
      <c r="X6" s="2"/>
      <c r="Y6" s="7" t="s">
        <v>219</v>
      </c>
      <c r="Z6" s="7" t="s">
        <v>220</v>
      </c>
      <c r="AA6" s="7" t="s">
        <v>220</v>
      </c>
      <c r="AB6" s="7" t="s">
        <v>221</v>
      </c>
      <c r="AC6" s="10"/>
      <c r="AD6" s="7" t="s">
        <v>93</v>
      </c>
      <c r="AE6" s="7" t="s">
        <v>89</v>
      </c>
      <c r="AF6" s="2"/>
      <c r="AG6" s="11" t="s">
        <v>97</v>
      </c>
      <c r="AH6" s="12" t="s">
        <v>227</v>
      </c>
      <c r="AJ6" s="7" t="s">
        <v>99</v>
      </c>
      <c r="AK6" s="7" t="s">
        <v>98</v>
      </c>
      <c r="AM6" s="174"/>
      <c r="AP6" s="16"/>
    </row>
    <row r="7" spans="1:42" ht="15.75" customHeight="1" x14ac:dyDescent="0.4">
      <c r="A7">
        <v>43604</v>
      </c>
      <c r="B7">
        <v>0</v>
      </c>
      <c r="C7">
        <v>2004</v>
      </c>
      <c r="D7">
        <v>3</v>
      </c>
      <c r="E7">
        <v>3</v>
      </c>
      <c r="F7">
        <v>4</v>
      </c>
      <c r="G7">
        <v>2</v>
      </c>
      <c r="H7">
        <v>1</v>
      </c>
      <c r="I7">
        <v>1</v>
      </c>
      <c r="J7">
        <v>1</v>
      </c>
      <c r="K7">
        <v>1</v>
      </c>
      <c r="L7">
        <v>1</v>
      </c>
      <c r="M7">
        <v>1</v>
      </c>
      <c r="N7">
        <v>1</v>
      </c>
      <c r="O7">
        <v>1</v>
      </c>
      <c r="P7" s="17">
        <f>SUM(D7:O7)</f>
        <v>20</v>
      </c>
      <c r="Q7" s="10"/>
      <c r="R7" s="10">
        <v>12</v>
      </c>
      <c r="S7" s="18" t="s">
        <v>212</v>
      </c>
      <c r="T7" s="17">
        <f t="shared" ref="T7:T40" si="0">COUNTIF(P:P,R7)</f>
        <v>0</v>
      </c>
      <c r="U7" s="19">
        <f t="shared" ref="U7:U40" si="1">(R7-$S$8)/$S$10</f>
        <v>-4.9666448187511651</v>
      </c>
      <c r="V7" s="145">
        <v>1</v>
      </c>
      <c r="W7" s="20" t="s">
        <v>463</v>
      </c>
      <c r="X7" s="20"/>
      <c r="Y7" s="21" t="e">
        <f>_xlfn.NORM.S.INV(W7)</f>
        <v>#VALUE!</v>
      </c>
      <c r="Z7" s="145">
        <v>1</v>
      </c>
      <c r="AA7" s="10">
        <v>1</v>
      </c>
      <c r="AB7" s="17">
        <f>SUMIFS(T:T,Z:Z,AA7)</f>
        <v>23</v>
      </c>
      <c r="AC7" s="17"/>
      <c r="AD7" s="34">
        <v>1</v>
      </c>
      <c r="AE7" s="10">
        <v>12</v>
      </c>
      <c r="AF7" s="10"/>
      <c r="AG7" s="22">
        <v>1</v>
      </c>
      <c r="AH7" s="160" t="s">
        <v>473</v>
      </c>
      <c r="AJ7" s="17">
        <v>20</v>
      </c>
      <c r="AK7" s="17">
        <v>26</v>
      </c>
      <c r="AM7" s="11" t="s">
        <v>97</v>
      </c>
      <c r="AN7" s="15" t="s">
        <v>95</v>
      </c>
      <c r="AO7" s="166" t="s">
        <v>96</v>
      </c>
      <c r="AP7" s="16"/>
    </row>
    <row r="8" spans="1:42" ht="15.75" customHeight="1" x14ac:dyDescent="0.4">
      <c r="A8">
        <v>42775</v>
      </c>
      <c r="B8">
        <v>0</v>
      </c>
      <c r="C8">
        <v>2003</v>
      </c>
      <c r="D8">
        <v>2</v>
      </c>
      <c r="E8">
        <v>2</v>
      </c>
      <c r="F8">
        <v>3</v>
      </c>
      <c r="G8">
        <v>2</v>
      </c>
      <c r="H8">
        <v>1</v>
      </c>
      <c r="I8">
        <v>1</v>
      </c>
      <c r="J8">
        <v>1</v>
      </c>
      <c r="K8">
        <v>1</v>
      </c>
      <c r="L8">
        <v>2</v>
      </c>
      <c r="M8">
        <v>2</v>
      </c>
      <c r="N8">
        <v>2</v>
      </c>
      <c r="O8">
        <v>2</v>
      </c>
      <c r="P8" s="17">
        <f>SUM(D8:O8)</f>
        <v>21</v>
      </c>
      <c r="Q8" s="10"/>
      <c r="R8" s="10">
        <v>16</v>
      </c>
      <c r="S8" s="26">
        <f>AVERAGE(P:P)</f>
        <v>34.806122448979593</v>
      </c>
      <c r="T8" s="17">
        <f t="shared" si="0"/>
        <v>0</v>
      </c>
      <c r="U8" s="19">
        <f t="shared" si="1"/>
        <v>-4.0955375395787019</v>
      </c>
      <c r="V8" s="145">
        <v>1</v>
      </c>
      <c r="W8" s="20" t="s">
        <v>463</v>
      </c>
      <c r="X8" s="20"/>
      <c r="Y8" s="21" t="e">
        <f t="shared" ref="Y8:Y40" si="2">_xlfn.NORM.S.INV(W8)</f>
        <v>#VALUE!</v>
      </c>
      <c r="Z8" s="145">
        <v>1</v>
      </c>
      <c r="AA8" s="10">
        <v>2</v>
      </c>
      <c r="AB8" s="17">
        <f>SUMIFS(T:T,Z:Z,AA8)</f>
        <v>9</v>
      </c>
      <c r="AC8" s="17"/>
      <c r="AD8" s="34">
        <v>1</v>
      </c>
      <c r="AE8" s="10">
        <v>16</v>
      </c>
      <c r="AF8" s="10"/>
      <c r="AG8" s="22">
        <v>2</v>
      </c>
      <c r="AH8" s="23">
        <v>28</v>
      </c>
      <c r="AJ8" s="17">
        <v>21</v>
      </c>
      <c r="AK8" s="17">
        <v>28</v>
      </c>
      <c r="AM8" s="22">
        <v>1</v>
      </c>
      <c r="AN8" s="133" t="s">
        <v>473</v>
      </c>
      <c r="AO8" s="172" t="s">
        <v>473</v>
      </c>
      <c r="AP8" s="28"/>
    </row>
    <row r="9" spans="1:42" ht="15.75" customHeight="1" x14ac:dyDescent="0.4">
      <c r="A9">
        <v>43717</v>
      </c>
      <c r="B9">
        <v>0</v>
      </c>
      <c r="C9">
        <v>2002</v>
      </c>
      <c r="D9">
        <v>2</v>
      </c>
      <c r="E9">
        <v>2</v>
      </c>
      <c r="F9">
        <v>4</v>
      </c>
      <c r="G9">
        <v>4</v>
      </c>
      <c r="H9">
        <v>1</v>
      </c>
      <c r="I9">
        <v>1</v>
      </c>
      <c r="J9">
        <v>3</v>
      </c>
      <c r="K9">
        <v>2</v>
      </c>
      <c r="L9">
        <v>1</v>
      </c>
      <c r="M9">
        <v>1</v>
      </c>
      <c r="N9">
        <v>1</v>
      </c>
      <c r="O9">
        <v>1</v>
      </c>
      <c r="P9" s="17">
        <f>SUM(D9:O9)</f>
        <v>23</v>
      </c>
      <c r="Q9" s="10"/>
      <c r="R9" s="10">
        <v>17</v>
      </c>
      <c r="S9" s="29" t="s">
        <v>213</v>
      </c>
      <c r="T9" s="17">
        <f t="shared" si="0"/>
        <v>0</v>
      </c>
      <c r="U9" s="19">
        <f t="shared" si="1"/>
        <v>-3.8777607197855857</v>
      </c>
      <c r="V9" s="145">
        <v>1</v>
      </c>
      <c r="W9" s="20" t="s">
        <v>463</v>
      </c>
      <c r="X9" s="20"/>
      <c r="Y9" s="21" t="e">
        <f t="shared" si="2"/>
        <v>#VALUE!</v>
      </c>
      <c r="Z9" s="145">
        <v>1</v>
      </c>
      <c r="AA9" s="10">
        <v>3</v>
      </c>
      <c r="AB9" s="17">
        <f>SUMIFS(T:T,Z:Z,AA9)</f>
        <v>48</v>
      </c>
      <c r="AC9" s="17"/>
      <c r="AD9" s="34">
        <v>1</v>
      </c>
      <c r="AE9" s="10">
        <v>17</v>
      </c>
      <c r="AF9" s="10"/>
      <c r="AG9" s="22">
        <v>3</v>
      </c>
      <c r="AH9" s="23" t="s">
        <v>466</v>
      </c>
      <c r="AJ9" s="17">
        <v>23</v>
      </c>
      <c r="AK9" s="17">
        <v>27</v>
      </c>
      <c r="AM9" s="22">
        <v>2</v>
      </c>
      <c r="AN9" s="31" t="s">
        <v>429</v>
      </c>
      <c r="AO9" s="172">
        <v>28</v>
      </c>
      <c r="AP9" s="32"/>
    </row>
    <row r="10" spans="1:42" ht="15.75" customHeight="1" x14ac:dyDescent="0.4">
      <c r="A10">
        <v>34587</v>
      </c>
      <c r="B10">
        <v>1</v>
      </c>
      <c r="C10">
        <v>2003</v>
      </c>
      <c r="D10">
        <v>4</v>
      </c>
      <c r="E10">
        <v>2</v>
      </c>
      <c r="F10">
        <v>4</v>
      </c>
      <c r="G10">
        <v>3</v>
      </c>
      <c r="H10">
        <v>1</v>
      </c>
      <c r="I10">
        <v>3</v>
      </c>
      <c r="J10">
        <v>1</v>
      </c>
      <c r="K10">
        <v>2</v>
      </c>
      <c r="L10">
        <v>1</v>
      </c>
      <c r="M10">
        <v>1</v>
      </c>
      <c r="N10">
        <v>2</v>
      </c>
      <c r="O10">
        <v>2</v>
      </c>
      <c r="P10" s="17">
        <f>SUM(D10:O10)</f>
        <v>26</v>
      </c>
      <c r="Q10" s="10"/>
      <c r="R10" s="10">
        <v>18</v>
      </c>
      <c r="S10" s="26">
        <f>_xlfn.STDEV.S(P:P)</f>
        <v>4.5918569338554116</v>
      </c>
      <c r="T10" s="17">
        <f t="shared" si="0"/>
        <v>0</v>
      </c>
      <c r="U10" s="19">
        <f t="shared" si="1"/>
        <v>-3.6599838999924699</v>
      </c>
      <c r="V10" s="145">
        <v>1</v>
      </c>
      <c r="W10" s="20" t="s">
        <v>463</v>
      </c>
      <c r="X10" s="20"/>
      <c r="Y10" s="21" t="e">
        <f t="shared" si="2"/>
        <v>#VALUE!</v>
      </c>
      <c r="Z10" s="145">
        <v>1</v>
      </c>
      <c r="AA10" s="10">
        <v>4</v>
      </c>
      <c r="AB10" s="17">
        <f>SUMIFS(T:T,Z:Z,AA10)</f>
        <v>58</v>
      </c>
      <c r="AC10" s="17"/>
      <c r="AD10" s="34">
        <v>1</v>
      </c>
      <c r="AE10" s="10">
        <v>18</v>
      </c>
      <c r="AF10" s="10"/>
      <c r="AG10" s="22">
        <v>4</v>
      </c>
      <c r="AH10" s="23" t="s">
        <v>467</v>
      </c>
      <c r="AJ10" s="17">
        <v>26</v>
      </c>
      <c r="AK10" s="17">
        <v>27</v>
      </c>
      <c r="AM10" s="22">
        <v>3</v>
      </c>
      <c r="AN10" s="31" t="s">
        <v>474</v>
      </c>
      <c r="AO10" s="172" t="s">
        <v>477</v>
      </c>
      <c r="AP10" s="32"/>
    </row>
    <row r="11" spans="1:42" ht="15.75" customHeight="1" x14ac:dyDescent="0.4">
      <c r="A11">
        <v>42914</v>
      </c>
      <c r="B11">
        <v>0</v>
      </c>
      <c r="C11">
        <v>2002</v>
      </c>
      <c r="D11">
        <v>3</v>
      </c>
      <c r="E11">
        <v>2</v>
      </c>
      <c r="F11">
        <v>3</v>
      </c>
      <c r="G11">
        <v>4</v>
      </c>
      <c r="H11">
        <v>2</v>
      </c>
      <c r="I11">
        <v>1</v>
      </c>
      <c r="J11">
        <v>3</v>
      </c>
      <c r="K11">
        <v>1</v>
      </c>
      <c r="L11">
        <v>2</v>
      </c>
      <c r="M11">
        <v>2</v>
      </c>
      <c r="N11">
        <v>2</v>
      </c>
      <c r="O11">
        <v>1</v>
      </c>
      <c r="P11" s="17">
        <f>SUM(D11:O11)</f>
        <v>26</v>
      </c>
      <c r="Q11" s="10"/>
      <c r="R11" s="10">
        <v>19</v>
      </c>
      <c r="S11" s="29" t="s">
        <v>214</v>
      </c>
      <c r="T11" s="17">
        <f t="shared" si="0"/>
        <v>0</v>
      </c>
      <c r="U11" s="19">
        <f t="shared" si="1"/>
        <v>-3.4422070801993536</v>
      </c>
      <c r="V11" s="145">
        <v>1</v>
      </c>
      <c r="W11" s="20" t="s">
        <v>463</v>
      </c>
      <c r="X11" s="20"/>
      <c r="Y11" s="21" t="e">
        <f>_xlfn.NORM.S.INV(W11)</f>
        <v>#VALUE!</v>
      </c>
      <c r="Z11" s="145">
        <v>1</v>
      </c>
      <c r="AA11" s="10">
        <v>5</v>
      </c>
      <c r="AB11" s="17">
        <f>SUMIFS(T:T,Z:Z,AA11)</f>
        <v>58</v>
      </c>
      <c r="AC11" s="17"/>
      <c r="AD11" s="34">
        <v>1</v>
      </c>
      <c r="AE11" s="10">
        <v>19</v>
      </c>
      <c r="AF11" s="10"/>
      <c r="AG11" s="22">
        <v>5</v>
      </c>
      <c r="AH11" s="23" t="s">
        <v>468</v>
      </c>
      <c r="AJ11" s="17">
        <v>28</v>
      </c>
      <c r="AK11" s="17">
        <v>29</v>
      </c>
      <c r="AM11" s="22">
        <v>4</v>
      </c>
      <c r="AN11" s="31" t="s">
        <v>467</v>
      </c>
      <c r="AO11" s="172" t="s">
        <v>430</v>
      </c>
      <c r="AP11" s="32"/>
    </row>
    <row r="12" spans="1:42" ht="15.75" customHeight="1" thickBot="1" x14ac:dyDescent="0.45">
      <c r="A12">
        <v>41411</v>
      </c>
      <c r="B12">
        <v>1</v>
      </c>
      <c r="C12">
        <v>2004</v>
      </c>
      <c r="D12">
        <v>3</v>
      </c>
      <c r="E12">
        <v>4</v>
      </c>
      <c r="F12">
        <v>4</v>
      </c>
      <c r="G12">
        <v>4</v>
      </c>
      <c r="H12">
        <v>2</v>
      </c>
      <c r="I12">
        <v>1</v>
      </c>
      <c r="J12">
        <v>1</v>
      </c>
      <c r="K12">
        <v>1</v>
      </c>
      <c r="L12">
        <v>2</v>
      </c>
      <c r="M12">
        <v>2</v>
      </c>
      <c r="N12">
        <v>2</v>
      </c>
      <c r="O12">
        <v>2</v>
      </c>
      <c r="P12" s="17">
        <f>SUM(D12:O12)</f>
        <v>28</v>
      </c>
      <c r="Q12" s="10"/>
      <c r="R12" s="10">
        <v>20</v>
      </c>
      <c r="S12" s="33">
        <f>MEDIAN(P:P)</f>
        <v>35</v>
      </c>
      <c r="T12" s="17">
        <f t="shared" si="0"/>
        <v>1</v>
      </c>
      <c r="U12" s="19">
        <f t="shared" si="1"/>
        <v>-3.2244302604062378</v>
      </c>
      <c r="V12" s="145">
        <v>1</v>
      </c>
      <c r="W12" s="20" t="s">
        <v>463</v>
      </c>
      <c r="X12" s="20"/>
      <c r="Y12" s="21" t="e">
        <f t="shared" si="2"/>
        <v>#VALUE!</v>
      </c>
      <c r="Z12" s="145">
        <v>1</v>
      </c>
      <c r="AA12" s="10">
        <v>6</v>
      </c>
      <c r="AB12" s="17">
        <f>SUMIFS(T:T,Z:Z,AA12)</f>
        <v>38</v>
      </c>
      <c r="AC12" s="17"/>
      <c r="AD12" s="34">
        <v>1</v>
      </c>
      <c r="AE12" s="10">
        <v>20</v>
      </c>
      <c r="AF12" s="10"/>
      <c r="AG12" s="22">
        <v>6</v>
      </c>
      <c r="AH12" s="23" t="s">
        <v>469</v>
      </c>
      <c r="AJ12" s="17">
        <v>28</v>
      </c>
      <c r="AK12" s="17">
        <v>30</v>
      </c>
      <c r="AM12" s="22">
        <v>5</v>
      </c>
      <c r="AN12" s="31" t="s">
        <v>468</v>
      </c>
      <c r="AO12" s="172" t="s">
        <v>431</v>
      </c>
      <c r="AP12" s="32"/>
    </row>
    <row r="13" spans="1:42" ht="15.75" customHeight="1" x14ac:dyDescent="0.4">
      <c r="A13">
        <v>41702</v>
      </c>
      <c r="B13">
        <v>0</v>
      </c>
      <c r="C13">
        <v>2003</v>
      </c>
      <c r="D13">
        <v>2</v>
      </c>
      <c r="E13">
        <v>4</v>
      </c>
      <c r="F13">
        <v>4</v>
      </c>
      <c r="G13">
        <v>4</v>
      </c>
      <c r="H13">
        <v>2</v>
      </c>
      <c r="I13">
        <v>1</v>
      </c>
      <c r="J13">
        <v>2</v>
      </c>
      <c r="K13">
        <v>1</v>
      </c>
      <c r="L13">
        <v>2</v>
      </c>
      <c r="M13">
        <v>2</v>
      </c>
      <c r="N13">
        <v>2</v>
      </c>
      <c r="O13">
        <v>2</v>
      </c>
      <c r="P13" s="17">
        <f>SUM(D13:O13)</f>
        <v>28</v>
      </c>
      <c r="Q13" s="10"/>
      <c r="R13" s="10">
        <v>21</v>
      </c>
      <c r="S13" s="34"/>
      <c r="T13" s="17">
        <f t="shared" si="0"/>
        <v>1</v>
      </c>
      <c r="U13" s="19">
        <f t="shared" si="1"/>
        <v>-3.0066534406131216</v>
      </c>
      <c r="V13" s="145">
        <v>1</v>
      </c>
      <c r="W13" s="20">
        <f t="shared" ref="W7:W40" si="3">_xlfn.PERCENTRANK.EXC(P:P,R13)</f>
        <v>6.0000000000000001E-3</v>
      </c>
      <c r="X13" s="20"/>
      <c r="Y13" s="21">
        <f t="shared" si="2"/>
        <v>-2.5121443279304616</v>
      </c>
      <c r="Z13" s="145">
        <v>1</v>
      </c>
      <c r="AA13" s="10">
        <v>7</v>
      </c>
      <c r="AB13" s="17">
        <f>SUMIFS(T:T,Z:Z,AA13)</f>
        <v>34</v>
      </c>
      <c r="AC13" s="17"/>
      <c r="AD13" s="34">
        <v>1</v>
      </c>
      <c r="AE13" s="10">
        <v>21</v>
      </c>
      <c r="AF13" s="10"/>
      <c r="AG13" s="22">
        <v>7</v>
      </c>
      <c r="AH13" s="23" t="s">
        <v>470</v>
      </c>
      <c r="AJ13" s="17">
        <v>27</v>
      </c>
      <c r="AK13" s="17">
        <v>27</v>
      </c>
      <c r="AM13" s="22">
        <v>6</v>
      </c>
      <c r="AN13" s="31" t="s">
        <v>475</v>
      </c>
      <c r="AO13" s="172" t="s">
        <v>478</v>
      </c>
      <c r="AP13" s="32"/>
    </row>
    <row r="14" spans="1:42" ht="15.75" customHeight="1" x14ac:dyDescent="0.4">
      <c r="A14">
        <v>46661</v>
      </c>
      <c r="B14">
        <v>1</v>
      </c>
      <c r="C14">
        <v>2001</v>
      </c>
      <c r="D14">
        <v>3</v>
      </c>
      <c r="E14">
        <v>3</v>
      </c>
      <c r="F14">
        <v>3</v>
      </c>
      <c r="G14">
        <v>4</v>
      </c>
      <c r="H14">
        <v>1</v>
      </c>
      <c r="I14">
        <v>2</v>
      </c>
      <c r="J14">
        <v>2</v>
      </c>
      <c r="K14">
        <v>1</v>
      </c>
      <c r="L14">
        <v>2</v>
      </c>
      <c r="M14">
        <v>2</v>
      </c>
      <c r="N14">
        <v>2</v>
      </c>
      <c r="O14">
        <v>2</v>
      </c>
      <c r="P14" s="17">
        <f>SUM(D14:O14)</f>
        <v>27</v>
      </c>
      <c r="Q14" s="10"/>
      <c r="R14" s="10">
        <v>22</v>
      </c>
      <c r="S14" s="34"/>
      <c r="T14" s="17">
        <f t="shared" si="0"/>
        <v>0</v>
      </c>
      <c r="U14" s="19">
        <f t="shared" si="1"/>
        <v>-2.7888766208200058</v>
      </c>
      <c r="V14" s="145">
        <v>1</v>
      </c>
      <c r="W14" s="20">
        <f t="shared" si="3"/>
        <v>8.0000000000000002E-3</v>
      </c>
      <c r="X14" s="20"/>
      <c r="Y14" s="21">
        <f t="shared" si="2"/>
        <v>-2.4089155458154612</v>
      </c>
      <c r="Z14" s="145">
        <v>1</v>
      </c>
      <c r="AA14" s="10">
        <v>8</v>
      </c>
      <c r="AB14" s="17">
        <f>SUMIFS(T:T,Z:Z,AA14)</f>
        <v>18</v>
      </c>
      <c r="AC14" s="17"/>
      <c r="AD14" s="34">
        <v>1</v>
      </c>
      <c r="AE14" s="10">
        <v>22</v>
      </c>
      <c r="AF14" s="10"/>
      <c r="AG14" s="22">
        <v>8</v>
      </c>
      <c r="AH14" s="23" t="s">
        <v>471</v>
      </c>
      <c r="AJ14" s="17">
        <v>24</v>
      </c>
      <c r="AK14" s="17">
        <v>26</v>
      </c>
      <c r="AM14" s="22">
        <v>7</v>
      </c>
      <c r="AN14" s="31" t="s">
        <v>476</v>
      </c>
      <c r="AO14" s="172" t="s">
        <v>479</v>
      </c>
      <c r="AP14" s="32"/>
    </row>
    <row r="15" spans="1:42" ht="15.75" customHeight="1" thickBot="1" x14ac:dyDescent="0.45">
      <c r="A15">
        <v>44603</v>
      </c>
      <c r="B15">
        <v>1</v>
      </c>
      <c r="C15">
        <v>2004</v>
      </c>
      <c r="D15">
        <v>4</v>
      </c>
      <c r="E15">
        <v>2</v>
      </c>
      <c r="F15">
        <v>3</v>
      </c>
      <c r="G15">
        <v>4</v>
      </c>
      <c r="H15">
        <v>2</v>
      </c>
      <c r="I15">
        <v>1</v>
      </c>
      <c r="J15">
        <v>2</v>
      </c>
      <c r="K15">
        <v>1</v>
      </c>
      <c r="L15">
        <v>2</v>
      </c>
      <c r="M15">
        <v>3</v>
      </c>
      <c r="N15">
        <v>2</v>
      </c>
      <c r="O15">
        <v>1</v>
      </c>
      <c r="P15" s="17">
        <f>SUM(D15:O15)</f>
        <v>27</v>
      </c>
      <c r="Q15" s="10"/>
      <c r="R15" s="10">
        <v>23</v>
      </c>
      <c r="S15" s="34"/>
      <c r="T15" s="17">
        <f t="shared" si="0"/>
        <v>1</v>
      </c>
      <c r="U15" s="19">
        <f t="shared" si="1"/>
        <v>-2.57109980102689</v>
      </c>
      <c r="V15" s="145">
        <v>1</v>
      </c>
      <c r="W15" s="20">
        <f t="shared" si="3"/>
        <v>0.01</v>
      </c>
      <c r="X15" s="20"/>
      <c r="Y15" s="21">
        <f t="shared" si="2"/>
        <v>-2.3263478740408408</v>
      </c>
      <c r="Z15" s="145">
        <v>1</v>
      </c>
      <c r="AA15" s="10">
        <v>9</v>
      </c>
      <c r="AB15" s="17">
        <f>SUMIFS(T:T,Z:Z,AA15)</f>
        <v>8</v>
      </c>
      <c r="AC15" s="17"/>
      <c r="AD15" s="34">
        <v>1</v>
      </c>
      <c r="AE15" s="10">
        <v>23</v>
      </c>
      <c r="AF15" s="10"/>
      <c r="AG15" s="35">
        <v>9</v>
      </c>
      <c r="AH15" s="36" t="s">
        <v>472</v>
      </c>
      <c r="AJ15" s="17">
        <v>27</v>
      </c>
      <c r="AK15" s="17">
        <v>27</v>
      </c>
      <c r="AM15" s="22">
        <v>8</v>
      </c>
      <c r="AN15" s="38" t="s">
        <v>471</v>
      </c>
      <c r="AO15" s="172" t="s">
        <v>480</v>
      </c>
    </row>
    <row r="16" spans="1:42" ht="15.75" customHeight="1" thickBot="1" x14ac:dyDescent="0.45">
      <c r="A16">
        <v>43091</v>
      </c>
      <c r="B16">
        <v>0</v>
      </c>
      <c r="C16">
        <v>2003</v>
      </c>
      <c r="D16">
        <v>3</v>
      </c>
      <c r="E16">
        <v>2</v>
      </c>
      <c r="F16">
        <v>4</v>
      </c>
      <c r="G16">
        <v>4</v>
      </c>
      <c r="H16">
        <v>2</v>
      </c>
      <c r="I16">
        <v>1</v>
      </c>
      <c r="J16">
        <v>2</v>
      </c>
      <c r="K16">
        <v>1</v>
      </c>
      <c r="L16">
        <v>2</v>
      </c>
      <c r="M16">
        <v>2</v>
      </c>
      <c r="N16">
        <v>3</v>
      </c>
      <c r="O16">
        <v>2</v>
      </c>
      <c r="P16" s="17">
        <f>SUM(D16:O16)</f>
        <v>28</v>
      </c>
      <c r="Q16" s="10"/>
      <c r="R16" s="10">
        <v>24</v>
      </c>
      <c r="S16" s="34"/>
      <c r="T16" s="17">
        <f t="shared" si="0"/>
        <v>1</v>
      </c>
      <c r="U16" s="19">
        <f t="shared" si="1"/>
        <v>-2.3533229812337737</v>
      </c>
      <c r="V16" s="145">
        <v>1</v>
      </c>
      <c r="W16" s="20">
        <f t="shared" si="3"/>
        <v>1.2999999999999999E-2</v>
      </c>
      <c r="X16" s="20"/>
      <c r="Y16" s="21">
        <f t="shared" si="2"/>
        <v>-2.226211769317175</v>
      </c>
      <c r="Z16" s="145">
        <f t="shared" ref="Z9:Z40" si="4">ROUND(Y16*2+5,0)</f>
        <v>1</v>
      </c>
      <c r="AA16" s="10"/>
      <c r="AB16" s="34"/>
      <c r="AC16" s="34"/>
      <c r="AD16" s="34">
        <v>1</v>
      </c>
      <c r="AE16" s="10">
        <v>24</v>
      </c>
      <c r="AF16" s="10"/>
      <c r="AJ16" s="17">
        <v>27</v>
      </c>
      <c r="AK16" s="17">
        <v>28</v>
      </c>
      <c r="AM16" s="35">
        <v>9</v>
      </c>
      <c r="AN16" s="38" t="s">
        <v>472</v>
      </c>
      <c r="AO16" s="173" t="s">
        <v>472</v>
      </c>
    </row>
    <row r="17" spans="1:51" ht="15.75" customHeight="1" x14ac:dyDescent="0.35">
      <c r="A17">
        <v>44729</v>
      </c>
      <c r="B17">
        <v>0</v>
      </c>
      <c r="C17">
        <v>2003</v>
      </c>
      <c r="D17">
        <v>2</v>
      </c>
      <c r="E17">
        <v>4</v>
      </c>
      <c r="F17">
        <v>3</v>
      </c>
      <c r="G17">
        <v>4</v>
      </c>
      <c r="H17">
        <v>2</v>
      </c>
      <c r="I17">
        <v>1</v>
      </c>
      <c r="J17">
        <v>2</v>
      </c>
      <c r="K17">
        <v>1</v>
      </c>
      <c r="L17">
        <v>1</v>
      </c>
      <c r="M17">
        <v>2</v>
      </c>
      <c r="N17">
        <v>3</v>
      </c>
      <c r="O17">
        <v>2</v>
      </c>
      <c r="P17" s="17">
        <f>SUM(D17:O17)</f>
        <v>27</v>
      </c>
      <c r="Q17" s="10"/>
      <c r="R17" s="10">
        <v>25</v>
      </c>
      <c r="S17" s="34"/>
      <c r="T17" s="17">
        <f t="shared" si="0"/>
        <v>1</v>
      </c>
      <c r="U17" s="19">
        <f t="shared" si="1"/>
        <v>-2.1355461614406579</v>
      </c>
      <c r="V17" s="145">
        <f t="shared" ref="V11:V40" si="5">ROUND(U17*2+5,0)</f>
        <v>1</v>
      </c>
      <c r="W17" s="20">
        <f t="shared" si="3"/>
        <v>1.6E-2</v>
      </c>
      <c r="X17" s="20"/>
      <c r="Y17" s="21">
        <f t="shared" si="2"/>
        <v>-2.1444106209118399</v>
      </c>
      <c r="Z17" s="145">
        <f t="shared" si="4"/>
        <v>1</v>
      </c>
      <c r="AA17" s="34"/>
      <c r="AB17" s="34"/>
      <c r="AC17" s="34"/>
      <c r="AD17" s="34">
        <v>1</v>
      </c>
      <c r="AE17" s="10">
        <v>25</v>
      </c>
      <c r="AF17" s="10"/>
      <c r="AJ17" s="17">
        <v>27</v>
      </c>
      <c r="AK17" s="17">
        <v>27</v>
      </c>
      <c r="AO17" s="57"/>
    </row>
    <row r="18" spans="1:51" ht="15.75" customHeight="1" x14ac:dyDescent="0.35">
      <c r="A18">
        <v>44243</v>
      </c>
      <c r="B18">
        <v>0</v>
      </c>
      <c r="C18">
        <v>2000</v>
      </c>
      <c r="D18">
        <v>2</v>
      </c>
      <c r="E18">
        <v>4</v>
      </c>
      <c r="F18">
        <v>2</v>
      </c>
      <c r="G18">
        <v>2</v>
      </c>
      <c r="H18">
        <v>2</v>
      </c>
      <c r="I18">
        <v>3</v>
      </c>
      <c r="J18">
        <v>2</v>
      </c>
      <c r="K18">
        <v>1</v>
      </c>
      <c r="L18">
        <v>1</v>
      </c>
      <c r="M18">
        <v>1</v>
      </c>
      <c r="N18">
        <v>3</v>
      </c>
      <c r="O18">
        <v>1</v>
      </c>
      <c r="P18" s="17">
        <f>SUM(D18:O18)</f>
        <v>24</v>
      </c>
      <c r="Q18" s="10"/>
      <c r="R18" s="10">
        <v>26</v>
      </c>
      <c r="S18" s="34"/>
      <c r="T18" s="17">
        <f t="shared" si="0"/>
        <v>4</v>
      </c>
      <c r="U18" s="19">
        <f t="shared" si="1"/>
        <v>-1.9177693416475419</v>
      </c>
      <c r="V18" s="145">
        <f t="shared" si="5"/>
        <v>1</v>
      </c>
      <c r="W18" s="20">
        <f t="shared" si="3"/>
        <v>0.02</v>
      </c>
      <c r="X18" s="20"/>
      <c r="Y18" s="21">
        <f>_xlfn.NORM.S.INV(W18)</f>
        <v>-2.0537489106318225</v>
      </c>
      <c r="Z18" s="145">
        <f t="shared" si="4"/>
        <v>1</v>
      </c>
      <c r="AA18" s="17"/>
      <c r="AB18" s="10"/>
      <c r="AC18" s="10"/>
      <c r="AD18" s="34">
        <v>1</v>
      </c>
      <c r="AE18" s="10">
        <v>26</v>
      </c>
      <c r="AF18" s="10"/>
      <c r="AJ18" s="17">
        <v>29</v>
      </c>
      <c r="AK18" s="17">
        <v>31</v>
      </c>
    </row>
    <row r="19" spans="1:51" ht="15.75" customHeight="1" x14ac:dyDescent="0.35">
      <c r="A19">
        <v>43077</v>
      </c>
      <c r="B19">
        <v>0</v>
      </c>
      <c r="C19">
        <v>2001</v>
      </c>
      <c r="D19">
        <v>1</v>
      </c>
      <c r="E19">
        <v>2</v>
      </c>
      <c r="F19">
        <v>3</v>
      </c>
      <c r="G19">
        <v>4</v>
      </c>
      <c r="H19">
        <v>3</v>
      </c>
      <c r="I19">
        <v>1</v>
      </c>
      <c r="J19">
        <v>3</v>
      </c>
      <c r="K19">
        <v>1</v>
      </c>
      <c r="L19">
        <v>2</v>
      </c>
      <c r="M19">
        <v>2</v>
      </c>
      <c r="N19">
        <v>3</v>
      </c>
      <c r="O19">
        <v>2</v>
      </c>
      <c r="P19" s="17">
        <f>SUM(D19:O19)</f>
        <v>27</v>
      </c>
      <c r="Q19" s="10"/>
      <c r="R19" s="10">
        <v>27</v>
      </c>
      <c r="S19" s="34"/>
      <c r="T19" s="17">
        <f t="shared" si="0"/>
        <v>14</v>
      </c>
      <c r="U19" s="19">
        <f t="shared" si="1"/>
        <v>-1.6999925218544261</v>
      </c>
      <c r="V19" s="145">
        <f t="shared" si="5"/>
        <v>2</v>
      </c>
      <c r="W19" s="20">
        <f t="shared" si="3"/>
        <v>3.3000000000000002E-2</v>
      </c>
      <c r="X19" s="20"/>
      <c r="Y19" s="21">
        <f t="shared" si="2"/>
        <v>-1.8384236692477767</v>
      </c>
      <c r="Z19" s="145">
        <f t="shared" si="4"/>
        <v>1</v>
      </c>
      <c r="AA19" s="17"/>
      <c r="AB19" s="10"/>
      <c r="AC19" s="10"/>
      <c r="AD19" s="34">
        <v>1</v>
      </c>
      <c r="AE19" s="10">
        <v>27</v>
      </c>
      <c r="AF19" s="10"/>
      <c r="AJ19" s="17">
        <v>28</v>
      </c>
      <c r="AK19" s="17">
        <v>29</v>
      </c>
    </row>
    <row r="20" spans="1:51" ht="15.75" customHeight="1" x14ac:dyDescent="0.35">
      <c r="A20">
        <v>42919</v>
      </c>
      <c r="B20">
        <v>0</v>
      </c>
      <c r="C20">
        <v>2000</v>
      </c>
      <c r="D20">
        <v>3</v>
      </c>
      <c r="E20">
        <v>2</v>
      </c>
      <c r="F20">
        <v>3</v>
      </c>
      <c r="G20">
        <v>3</v>
      </c>
      <c r="H20">
        <v>2</v>
      </c>
      <c r="I20">
        <v>2</v>
      </c>
      <c r="J20">
        <v>2</v>
      </c>
      <c r="K20">
        <v>1</v>
      </c>
      <c r="L20">
        <v>3</v>
      </c>
      <c r="M20">
        <v>1</v>
      </c>
      <c r="N20">
        <v>3</v>
      </c>
      <c r="O20">
        <v>2</v>
      </c>
      <c r="P20" s="17">
        <f>SUM(D20:O20)</f>
        <v>27</v>
      </c>
      <c r="Q20" s="10"/>
      <c r="R20" s="10">
        <v>28</v>
      </c>
      <c r="S20" s="34"/>
      <c r="T20" s="17">
        <f t="shared" si="0"/>
        <v>9</v>
      </c>
      <c r="U20" s="19">
        <f t="shared" si="1"/>
        <v>-1.48221570206131</v>
      </c>
      <c r="V20" s="145">
        <f t="shared" si="5"/>
        <v>2</v>
      </c>
      <c r="W20" s="20">
        <f t="shared" si="3"/>
        <v>8.1000000000000003E-2</v>
      </c>
      <c r="X20" s="20"/>
      <c r="Y20" s="21">
        <f t="shared" si="2"/>
        <v>-1.3983766207974972</v>
      </c>
      <c r="Z20" s="145">
        <f t="shared" si="4"/>
        <v>2</v>
      </c>
      <c r="AA20" s="17"/>
      <c r="AB20" s="10"/>
      <c r="AC20" s="10"/>
      <c r="AD20" s="34">
        <v>2</v>
      </c>
      <c r="AE20" s="10">
        <v>28</v>
      </c>
      <c r="AF20" s="10"/>
      <c r="AJ20" s="17">
        <v>31</v>
      </c>
      <c r="AK20" s="17">
        <v>32</v>
      </c>
    </row>
    <row r="21" spans="1:51" ht="15.75" customHeight="1" x14ac:dyDescent="0.35">
      <c r="A21">
        <v>42617</v>
      </c>
      <c r="B21">
        <v>0</v>
      </c>
      <c r="C21">
        <v>2006</v>
      </c>
      <c r="D21">
        <v>3</v>
      </c>
      <c r="E21">
        <v>1</v>
      </c>
      <c r="F21">
        <v>3</v>
      </c>
      <c r="G21">
        <v>3</v>
      </c>
      <c r="H21">
        <v>3</v>
      </c>
      <c r="I21">
        <v>2</v>
      </c>
      <c r="J21">
        <v>2</v>
      </c>
      <c r="K21">
        <v>2</v>
      </c>
      <c r="L21">
        <v>2</v>
      </c>
      <c r="M21">
        <v>2</v>
      </c>
      <c r="N21">
        <v>2</v>
      </c>
      <c r="O21">
        <v>2</v>
      </c>
      <c r="P21" s="17">
        <f>SUM(D21:O21)</f>
        <v>27</v>
      </c>
      <c r="Q21" s="10"/>
      <c r="R21" s="10">
        <v>29</v>
      </c>
      <c r="S21" s="34"/>
      <c r="T21" s="17">
        <f t="shared" si="0"/>
        <v>7</v>
      </c>
      <c r="U21" s="19">
        <f t="shared" si="1"/>
        <v>-1.264438882268194</v>
      </c>
      <c r="V21" s="145">
        <f t="shared" si="5"/>
        <v>2</v>
      </c>
      <c r="W21" s="20">
        <f t="shared" si="3"/>
        <v>0.111</v>
      </c>
      <c r="X21" s="20"/>
      <c r="Y21" s="21">
        <f t="shared" si="2"/>
        <v>-1.2212272221055696</v>
      </c>
      <c r="Z21" s="145">
        <f t="shared" si="4"/>
        <v>3</v>
      </c>
      <c r="AA21" s="17"/>
      <c r="AB21" s="10"/>
      <c r="AC21" s="10"/>
      <c r="AD21" s="34">
        <v>3</v>
      </c>
      <c r="AE21" s="10">
        <v>29</v>
      </c>
      <c r="AF21" s="10"/>
      <c r="AJ21" s="17">
        <v>27</v>
      </c>
      <c r="AK21" s="17">
        <v>28</v>
      </c>
    </row>
    <row r="22" spans="1:51" ht="15.75" customHeight="1" x14ac:dyDescent="0.35">
      <c r="A22">
        <v>42767</v>
      </c>
      <c r="B22">
        <v>1</v>
      </c>
      <c r="C22">
        <v>2003</v>
      </c>
      <c r="D22">
        <v>3</v>
      </c>
      <c r="E22">
        <v>3</v>
      </c>
      <c r="F22">
        <v>4</v>
      </c>
      <c r="G22">
        <v>4</v>
      </c>
      <c r="H22">
        <v>1</v>
      </c>
      <c r="I22">
        <v>2</v>
      </c>
      <c r="J22">
        <v>2</v>
      </c>
      <c r="K22">
        <v>1</v>
      </c>
      <c r="L22">
        <v>2</v>
      </c>
      <c r="M22">
        <v>1</v>
      </c>
      <c r="N22">
        <v>3</v>
      </c>
      <c r="O22">
        <v>3</v>
      </c>
      <c r="P22" s="17">
        <f>SUM(D22:O22)</f>
        <v>29</v>
      </c>
      <c r="Q22" s="10"/>
      <c r="R22" s="10">
        <v>30</v>
      </c>
      <c r="S22" s="34"/>
      <c r="T22" s="17">
        <f t="shared" si="0"/>
        <v>8</v>
      </c>
      <c r="U22" s="19">
        <f t="shared" si="1"/>
        <v>-1.046662062475078</v>
      </c>
      <c r="V22" s="145">
        <f t="shared" si="5"/>
        <v>3</v>
      </c>
      <c r="W22" s="20">
        <f t="shared" si="3"/>
        <v>0.13500000000000001</v>
      </c>
      <c r="X22" s="20"/>
      <c r="Y22" s="21">
        <f t="shared" si="2"/>
        <v>-1.1030625561995977</v>
      </c>
      <c r="Z22" s="145">
        <f t="shared" si="4"/>
        <v>3</v>
      </c>
      <c r="AA22" s="17"/>
      <c r="AB22" s="10"/>
      <c r="AC22" s="10"/>
      <c r="AD22" s="34">
        <v>3</v>
      </c>
      <c r="AE22" s="10">
        <v>30</v>
      </c>
      <c r="AF22" s="10"/>
      <c r="AJ22" s="17">
        <v>29</v>
      </c>
      <c r="AK22" s="17">
        <v>33</v>
      </c>
    </row>
    <row r="23" spans="1:51" ht="15.75" customHeight="1" x14ac:dyDescent="0.35">
      <c r="A23">
        <v>41656</v>
      </c>
      <c r="B23">
        <v>0</v>
      </c>
      <c r="C23">
        <v>2004</v>
      </c>
      <c r="D23">
        <v>4</v>
      </c>
      <c r="E23">
        <v>2</v>
      </c>
      <c r="F23">
        <v>3</v>
      </c>
      <c r="G23">
        <v>3</v>
      </c>
      <c r="H23">
        <v>2</v>
      </c>
      <c r="I23">
        <v>3</v>
      </c>
      <c r="J23">
        <v>2</v>
      </c>
      <c r="K23">
        <v>2</v>
      </c>
      <c r="L23">
        <v>2</v>
      </c>
      <c r="M23">
        <v>2</v>
      </c>
      <c r="N23">
        <v>2</v>
      </c>
      <c r="O23">
        <v>2</v>
      </c>
      <c r="P23" s="17">
        <f>SUM(D23:O23)</f>
        <v>29</v>
      </c>
      <c r="Q23" s="10"/>
      <c r="R23" s="10">
        <v>31</v>
      </c>
      <c r="S23" s="34"/>
      <c r="T23" s="17">
        <f t="shared" si="0"/>
        <v>12</v>
      </c>
      <c r="U23" s="19">
        <f t="shared" si="1"/>
        <v>-0.82888524268196206</v>
      </c>
      <c r="V23" s="145">
        <f t="shared" si="5"/>
        <v>3</v>
      </c>
      <c r="W23" s="20">
        <f t="shared" si="3"/>
        <v>0.16200000000000001</v>
      </c>
      <c r="X23" s="20"/>
      <c r="Y23" s="21">
        <f t="shared" si="2"/>
        <v>-0.98627129870223729</v>
      </c>
      <c r="Z23" s="145">
        <f t="shared" si="4"/>
        <v>3</v>
      </c>
      <c r="AA23" s="17"/>
      <c r="AB23" s="10"/>
      <c r="AC23" s="10"/>
      <c r="AD23" s="34">
        <v>3</v>
      </c>
      <c r="AE23" s="10">
        <v>31</v>
      </c>
      <c r="AF23" s="10"/>
      <c r="AJ23" s="17">
        <v>30</v>
      </c>
      <c r="AK23" s="17">
        <v>32</v>
      </c>
    </row>
    <row r="24" spans="1:51" ht="15.75" customHeight="1" x14ac:dyDescent="0.35">
      <c r="A24">
        <v>43559</v>
      </c>
      <c r="B24">
        <v>1</v>
      </c>
      <c r="C24">
        <v>2003</v>
      </c>
      <c r="D24">
        <v>3</v>
      </c>
      <c r="E24">
        <v>2</v>
      </c>
      <c r="F24">
        <v>4</v>
      </c>
      <c r="G24">
        <v>4</v>
      </c>
      <c r="H24">
        <v>3</v>
      </c>
      <c r="I24">
        <v>2</v>
      </c>
      <c r="J24">
        <v>1</v>
      </c>
      <c r="K24">
        <v>2</v>
      </c>
      <c r="L24">
        <v>3</v>
      </c>
      <c r="M24">
        <v>2</v>
      </c>
      <c r="N24">
        <v>2</v>
      </c>
      <c r="O24">
        <v>2</v>
      </c>
      <c r="P24" s="17">
        <f>SUM(D24:O24)</f>
        <v>30</v>
      </c>
      <c r="Q24" s="10"/>
      <c r="R24" s="10">
        <v>32</v>
      </c>
      <c r="S24" s="34"/>
      <c r="T24" s="17">
        <f t="shared" si="0"/>
        <v>21</v>
      </c>
      <c r="U24" s="19">
        <f t="shared" si="1"/>
        <v>-0.61110842288884615</v>
      </c>
      <c r="V24" s="145">
        <f t="shared" si="5"/>
        <v>4</v>
      </c>
      <c r="W24" s="20">
        <f t="shared" si="3"/>
        <v>0.20300000000000001</v>
      </c>
      <c r="X24" s="20"/>
      <c r="Y24" s="21">
        <f t="shared" si="2"/>
        <v>-0.83095332055983762</v>
      </c>
      <c r="Z24" s="145">
        <f t="shared" si="4"/>
        <v>3</v>
      </c>
      <c r="AA24" s="17"/>
      <c r="AB24" s="10"/>
      <c r="AC24" s="10"/>
      <c r="AD24" s="34">
        <v>3</v>
      </c>
      <c r="AE24" s="10">
        <v>32</v>
      </c>
      <c r="AF24" s="10"/>
      <c r="AJ24" s="17">
        <v>30</v>
      </c>
      <c r="AK24" s="17">
        <v>32</v>
      </c>
    </row>
    <row r="25" spans="1:51" ht="15.75" customHeight="1" x14ac:dyDescent="0.35">
      <c r="A25">
        <v>40683</v>
      </c>
      <c r="B25">
        <v>0</v>
      </c>
      <c r="C25">
        <v>2003</v>
      </c>
      <c r="D25">
        <v>3</v>
      </c>
      <c r="E25">
        <v>2</v>
      </c>
      <c r="F25">
        <v>2</v>
      </c>
      <c r="G25">
        <v>4</v>
      </c>
      <c r="H25">
        <v>2</v>
      </c>
      <c r="I25">
        <v>2</v>
      </c>
      <c r="J25">
        <v>3</v>
      </c>
      <c r="K25">
        <v>2</v>
      </c>
      <c r="L25">
        <v>2</v>
      </c>
      <c r="M25">
        <v>2</v>
      </c>
      <c r="N25">
        <v>2</v>
      </c>
      <c r="O25">
        <v>2</v>
      </c>
      <c r="P25" s="17">
        <f>SUM(D25:O25)</f>
        <v>28</v>
      </c>
      <c r="Q25" s="10"/>
      <c r="R25" s="10">
        <v>33</v>
      </c>
      <c r="S25" s="34"/>
      <c r="T25" s="17">
        <f t="shared" si="0"/>
        <v>27</v>
      </c>
      <c r="U25" s="19">
        <f t="shared" si="1"/>
        <v>-0.39333160309573018</v>
      </c>
      <c r="V25" s="145">
        <f t="shared" si="5"/>
        <v>4</v>
      </c>
      <c r="W25" s="20">
        <f t="shared" si="3"/>
        <v>0.27400000000000002</v>
      </c>
      <c r="X25" s="20"/>
      <c r="Y25" s="21">
        <f>_xlfn.NORM.S.INV(W25)</f>
        <v>-0.6007597742493187</v>
      </c>
      <c r="Z25" s="145">
        <f t="shared" si="4"/>
        <v>4</v>
      </c>
      <c r="AA25" s="17"/>
      <c r="AB25" s="10"/>
      <c r="AC25" s="10"/>
      <c r="AD25" s="34">
        <v>4</v>
      </c>
      <c r="AE25" s="10">
        <v>33</v>
      </c>
      <c r="AF25" s="10"/>
      <c r="AJ25" s="17">
        <v>32</v>
      </c>
      <c r="AK25" s="17">
        <v>31</v>
      </c>
    </row>
    <row r="26" spans="1:51" ht="15.75" customHeight="1" x14ac:dyDescent="0.35">
      <c r="A26">
        <v>42228</v>
      </c>
      <c r="B26">
        <v>0</v>
      </c>
      <c r="C26">
        <v>2003</v>
      </c>
      <c r="D26">
        <v>3</v>
      </c>
      <c r="E26">
        <v>2</v>
      </c>
      <c r="F26">
        <v>4</v>
      </c>
      <c r="G26">
        <v>4</v>
      </c>
      <c r="H26">
        <v>2</v>
      </c>
      <c r="I26">
        <v>2</v>
      </c>
      <c r="J26">
        <v>2</v>
      </c>
      <c r="K26">
        <v>4</v>
      </c>
      <c r="L26">
        <v>2</v>
      </c>
      <c r="M26">
        <v>2</v>
      </c>
      <c r="N26">
        <v>2</v>
      </c>
      <c r="O26">
        <v>2</v>
      </c>
      <c r="P26" s="17">
        <f>SUM(D26:O26)</f>
        <v>31</v>
      </c>
      <c r="Q26" s="10"/>
      <c r="R26" s="10">
        <v>34</v>
      </c>
      <c r="S26" s="34"/>
      <c r="T26" s="17">
        <f t="shared" si="0"/>
        <v>31</v>
      </c>
      <c r="U26" s="19">
        <f t="shared" si="1"/>
        <v>-0.1755547833026142</v>
      </c>
      <c r="V26" s="145">
        <f t="shared" si="5"/>
        <v>5</v>
      </c>
      <c r="W26" s="20">
        <f t="shared" si="3"/>
        <v>0.36599999999999999</v>
      </c>
      <c r="X26" s="20"/>
      <c r="Y26" s="21">
        <f t="shared" si="2"/>
        <v>-0.34246630146539053</v>
      </c>
      <c r="Z26" s="145">
        <f t="shared" si="4"/>
        <v>4</v>
      </c>
      <c r="AA26" s="17"/>
      <c r="AB26" s="10"/>
      <c r="AC26" s="10"/>
      <c r="AD26" s="34">
        <v>4</v>
      </c>
      <c r="AE26" s="10">
        <v>34</v>
      </c>
      <c r="AF26" s="10"/>
      <c r="AJ26" s="17">
        <v>29</v>
      </c>
      <c r="AK26" s="17">
        <v>32</v>
      </c>
      <c r="AY26" s="57"/>
    </row>
    <row r="27" spans="1:51" ht="14.5" x14ac:dyDescent="0.35">
      <c r="A27">
        <v>41264</v>
      </c>
      <c r="B27">
        <v>0</v>
      </c>
      <c r="C27">
        <v>2006</v>
      </c>
      <c r="D27">
        <v>2</v>
      </c>
      <c r="E27">
        <v>3</v>
      </c>
      <c r="F27">
        <v>3</v>
      </c>
      <c r="G27">
        <v>3</v>
      </c>
      <c r="H27">
        <v>2</v>
      </c>
      <c r="I27">
        <v>3</v>
      </c>
      <c r="J27">
        <v>2</v>
      </c>
      <c r="K27">
        <v>1</v>
      </c>
      <c r="L27">
        <v>2</v>
      </c>
      <c r="M27">
        <v>2</v>
      </c>
      <c r="N27">
        <v>2</v>
      </c>
      <c r="O27">
        <v>2</v>
      </c>
      <c r="P27" s="17">
        <f>SUM(D27:O27)</f>
        <v>27</v>
      </c>
      <c r="Q27" s="10"/>
      <c r="R27" s="10">
        <v>35</v>
      </c>
      <c r="S27" s="34"/>
      <c r="T27" s="17">
        <f t="shared" si="0"/>
        <v>28</v>
      </c>
      <c r="U27" s="19">
        <f t="shared" si="1"/>
        <v>4.2222036490501762E-2</v>
      </c>
      <c r="V27" s="145">
        <f t="shared" si="5"/>
        <v>5</v>
      </c>
      <c r="W27" s="20">
        <f t="shared" si="3"/>
        <v>0.47099999999999997</v>
      </c>
      <c r="X27" s="20"/>
      <c r="Y27" s="21">
        <f t="shared" si="2"/>
        <v>-7.2756358176037483E-2</v>
      </c>
      <c r="Z27" s="145">
        <f t="shared" si="4"/>
        <v>5</v>
      </c>
      <c r="AA27" s="17"/>
      <c r="AB27" s="10"/>
      <c r="AC27" s="10"/>
      <c r="AD27" s="34">
        <v>5</v>
      </c>
      <c r="AE27" s="10">
        <v>35</v>
      </c>
      <c r="AF27" s="10"/>
      <c r="AJ27" s="17">
        <v>28</v>
      </c>
      <c r="AK27" s="17">
        <v>33</v>
      </c>
    </row>
    <row r="28" spans="1:51" ht="14.5" x14ac:dyDescent="0.35">
      <c r="A28">
        <v>44878</v>
      </c>
      <c r="B28">
        <v>0</v>
      </c>
      <c r="C28">
        <v>2004</v>
      </c>
      <c r="D28">
        <v>4</v>
      </c>
      <c r="E28">
        <v>4</v>
      </c>
      <c r="F28">
        <v>3</v>
      </c>
      <c r="G28">
        <v>2</v>
      </c>
      <c r="H28">
        <v>2</v>
      </c>
      <c r="I28">
        <v>2</v>
      </c>
      <c r="J28">
        <v>2</v>
      </c>
      <c r="K28">
        <v>2</v>
      </c>
      <c r="L28">
        <v>2</v>
      </c>
      <c r="M28">
        <v>2</v>
      </c>
      <c r="N28">
        <v>2</v>
      </c>
      <c r="O28">
        <v>2</v>
      </c>
      <c r="P28" s="17">
        <f>SUM(D28:O28)</f>
        <v>29</v>
      </c>
      <c r="Q28" s="10"/>
      <c r="R28" s="10">
        <v>36</v>
      </c>
      <c r="S28" s="34"/>
      <c r="T28" s="17">
        <f t="shared" si="0"/>
        <v>30</v>
      </c>
      <c r="U28" s="19">
        <f t="shared" si="1"/>
        <v>0.25999885628361774</v>
      </c>
      <c r="V28" s="145">
        <f t="shared" si="5"/>
        <v>6</v>
      </c>
      <c r="W28" s="20">
        <f t="shared" si="3"/>
        <v>0.56599999999999995</v>
      </c>
      <c r="X28" s="20"/>
      <c r="Y28" s="21">
        <f t="shared" si="2"/>
        <v>0.16619944017035873</v>
      </c>
      <c r="Z28" s="145">
        <f t="shared" si="4"/>
        <v>5</v>
      </c>
      <c r="AA28" s="17"/>
      <c r="AB28" s="10"/>
      <c r="AC28" s="10"/>
      <c r="AD28" s="34">
        <v>5</v>
      </c>
      <c r="AE28" s="10">
        <v>36</v>
      </c>
      <c r="AF28" s="10"/>
      <c r="AJ28" s="17">
        <v>26</v>
      </c>
      <c r="AK28" s="17">
        <v>32</v>
      </c>
    </row>
    <row r="29" spans="1:51" ht="14.5" x14ac:dyDescent="0.35">
      <c r="A29">
        <v>42929</v>
      </c>
      <c r="B29">
        <v>0</v>
      </c>
      <c r="C29">
        <v>2002</v>
      </c>
      <c r="D29">
        <v>3</v>
      </c>
      <c r="E29">
        <v>4</v>
      </c>
      <c r="F29">
        <v>4</v>
      </c>
      <c r="G29">
        <v>3</v>
      </c>
      <c r="H29">
        <v>3</v>
      </c>
      <c r="I29">
        <v>2</v>
      </c>
      <c r="J29">
        <v>2</v>
      </c>
      <c r="K29">
        <v>1</v>
      </c>
      <c r="L29">
        <v>3</v>
      </c>
      <c r="M29">
        <v>2</v>
      </c>
      <c r="N29">
        <v>1</v>
      </c>
      <c r="O29">
        <v>2</v>
      </c>
      <c r="P29" s="17">
        <f>SUM(D29:O29)</f>
        <v>30</v>
      </c>
      <c r="Q29" s="10"/>
      <c r="R29" s="10">
        <v>37</v>
      </c>
      <c r="S29" s="34"/>
      <c r="T29" s="17">
        <f t="shared" si="0"/>
        <v>21</v>
      </c>
      <c r="U29" s="19">
        <f t="shared" si="1"/>
        <v>0.47777567607673371</v>
      </c>
      <c r="V29" s="145">
        <f t="shared" si="5"/>
        <v>6</v>
      </c>
      <c r="W29" s="20">
        <f t="shared" si="3"/>
        <v>0.66700000000000004</v>
      </c>
      <c r="X29" s="34"/>
      <c r="Y29" s="21">
        <f>_xlfn.NORM.S.INV(W29)</f>
        <v>0.43164423938395619</v>
      </c>
      <c r="Z29" s="145">
        <f t="shared" si="4"/>
        <v>6</v>
      </c>
      <c r="AA29" s="34"/>
      <c r="AB29" s="34"/>
      <c r="AC29" s="34"/>
      <c r="AD29" s="34">
        <v>6</v>
      </c>
      <c r="AE29" s="10">
        <v>37</v>
      </c>
      <c r="AJ29" s="17">
        <v>28</v>
      </c>
      <c r="AK29" s="17">
        <v>31</v>
      </c>
    </row>
    <row r="30" spans="1:51" ht="14.5" x14ac:dyDescent="0.35">
      <c r="A30">
        <v>43102</v>
      </c>
      <c r="B30">
        <v>1</v>
      </c>
      <c r="C30">
        <v>2002</v>
      </c>
      <c r="D30">
        <v>2</v>
      </c>
      <c r="E30">
        <v>4</v>
      </c>
      <c r="F30">
        <v>4</v>
      </c>
      <c r="G30">
        <v>2</v>
      </c>
      <c r="H30">
        <v>1</v>
      </c>
      <c r="I30">
        <v>2</v>
      </c>
      <c r="J30">
        <v>2</v>
      </c>
      <c r="K30">
        <v>1</v>
      </c>
      <c r="L30">
        <v>3</v>
      </c>
      <c r="M30">
        <v>4</v>
      </c>
      <c r="N30">
        <v>1</v>
      </c>
      <c r="O30">
        <v>1</v>
      </c>
      <c r="P30" s="17">
        <f>SUM(D30:O30)</f>
        <v>27</v>
      </c>
      <c r="Q30" s="10"/>
      <c r="R30" s="10">
        <v>38</v>
      </c>
      <c r="S30" s="34"/>
      <c r="T30" s="17">
        <f t="shared" si="0"/>
        <v>17</v>
      </c>
      <c r="U30" s="19">
        <f t="shared" si="1"/>
        <v>0.69555249586984969</v>
      </c>
      <c r="V30" s="145">
        <f t="shared" si="5"/>
        <v>6</v>
      </c>
      <c r="W30" s="20">
        <f t="shared" si="3"/>
        <v>0.73799999999999999</v>
      </c>
      <c r="X30" s="34"/>
      <c r="Y30" s="21">
        <f t="shared" si="2"/>
        <v>0.63719167450447467</v>
      </c>
      <c r="Z30" s="145">
        <f t="shared" si="4"/>
        <v>6</v>
      </c>
      <c r="AA30" s="34"/>
      <c r="AB30" s="34"/>
      <c r="AC30" s="34"/>
      <c r="AD30" s="34">
        <v>6</v>
      </c>
      <c r="AE30" s="10">
        <v>38</v>
      </c>
      <c r="AF30" s="34"/>
      <c r="AJ30" s="17">
        <v>27</v>
      </c>
      <c r="AK30" s="17">
        <v>32</v>
      </c>
    </row>
    <row r="31" spans="1:51" ht="14.5" x14ac:dyDescent="0.35">
      <c r="A31">
        <v>41518</v>
      </c>
      <c r="B31">
        <v>1</v>
      </c>
      <c r="C31">
        <v>1999</v>
      </c>
      <c r="D31">
        <v>3</v>
      </c>
      <c r="E31">
        <v>4</v>
      </c>
      <c r="F31">
        <v>2</v>
      </c>
      <c r="G31">
        <v>1</v>
      </c>
      <c r="H31">
        <v>2</v>
      </c>
      <c r="I31">
        <v>2</v>
      </c>
      <c r="J31">
        <v>2</v>
      </c>
      <c r="K31">
        <v>2</v>
      </c>
      <c r="L31">
        <v>2</v>
      </c>
      <c r="M31">
        <v>2</v>
      </c>
      <c r="N31">
        <v>2</v>
      </c>
      <c r="O31">
        <v>2</v>
      </c>
      <c r="P31" s="17">
        <f>SUM(D31:O31)</f>
        <v>26</v>
      </c>
      <c r="Q31" s="10"/>
      <c r="R31" s="10">
        <v>39</v>
      </c>
      <c r="S31" s="34"/>
      <c r="T31" s="17">
        <f t="shared" si="0"/>
        <v>16</v>
      </c>
      <c r="U31" s="19">
        <f t="shared" si="1"/>
        <v>0.9133293156629656</v>
      </c>
      <c r="V31" s="145">
        <f t="shared" si="5"/>
        <v>7</v>
      </c>
      <c r="W31" s="20">
        <f t="shared" si="3"/>
        <v>0.79600000000000004</v>
      </c>
      <c r="X31" s="34"/>
      <c r="Y31" s="21">
        <f t="shared" si="2"/>
        <v>0.82741832070438259</v>
      </c>
      <c r="Z31" s="145">
        <f t="shared" si="4"/>
        <v>7</v>
      </c>
      <c r="AA31" s="34"/>
      <c r="AB31" s="34"/>
      <c r="AC31" s="34"/>
      <c r="AD31" s="34">
        <v>7</v>
      </c>
      <c r="AE31" s="10">
        <v>39</v>
      </c>
      <c r="AF31" s="34"/>
      <c r="AJ31" s="17">
        <v>25</v>
      </c>
      <c r="AK31" s="17">
        <v>30</v>
      </c>
    </row>
    <row r="32" spans="1:51" ht="14.5" x14ac:dyDescent="0.35">
      <c r="A32">
        <v>44510</v>
      </c>
      <c r="B32">
        <v>1</v>
      </c>
      <c r="C32">
        <v>2003</v>
      </c>
      <c r="D32">
        <v>2</v>
      </c>
      <c r="E32">
        <v>3</v>
      </c>
      <c r="F32">
        <v>3</v>
      </c>
      <c r="G32">
        <v>3</v>
      </c>
      <c r="H32">
        <v>1</v>
      </c>
      <c r="I32">
        <v>3</v>
      </c>
      <c r="J32">
        <v>3</v>
      </c>
      <c r="K32">
        <v>1</v>
      </c>
      <c r="L32">
        <v>2</v>
      </c>
      <c r="M32">
        <v>2</v>
      </c>
      <c r="N32">
        <v>2</v>
      </c>
      <c r="O32">
        <v>2</v>
      </c>
      <c r="P32" s="17">
        <f>SUM(D32:O32)</f>
        <v>27</v>
      </c>
      <c r="Q32" s="10"/>
      <c r="R32" s="10">
        <v>40</v>
      </c>
      <c r="S32" s="34"/>
      <c r="T32" s="17">
        <f t="shared" si="0"/>
        <v>10</v>
      </c>
      <c r="U32" s="19">
        <f t="shared" si="1"/>
        <v>1.1311061354560816</v>
      </c>
      <c r="V32" s="145">
        <f t="shared" si="5"/>
        <v>7</v>
      </c>
      <c r="W32" s="20">
        <f t="shared" si="3"/>
        <v>0.85</v>
      </c>
      <c r="X32" s="34"/>
      <c r="Y32" s="21">
        <f t="shared" si="2"/>
        <v>1.0364333894937898</v>
      </c>
      <c r="Z32" s="145">
        <f t="shared" si="4"/>
        <v>7</v>
      </c>
      <c r="AD32" s="34">
        <v>7</v>
      </c>
      <c r="AE32" s="10">
        <v>40</v>
      </c>
      <c r="AF32" s="34"/>
      <c r="AJ32" s="17">
        <v>27</v>
      </c>
      <c r="AK32" s="17">
        <v>33</v>
      </c>
    </row>
    <row r="33" spans="1:37" ht="14.5" x14ac:dyDescent="0.35">
      <c r="A33">
        <v>46022</v>
      </c>
      <c r="B33">
        <v>0</v>
      </c>
      <c r="C33">
        <v>2003</v>
      </c>
      <c r="D33">
        <v>3</v>
      </c>
      <c r="E33">
        <v>3</v>
      </c>
      <c r="F33">
        <v>4</v>
      </c>
      <c r="G33">
        <v>3</v>
      </c>
      <c r="H33">
        <v>2</v>
      </c>
      <c r="I33">
        <v>2</v>
      </c>
      <c r="J33">
        <v>3</v>
      </c>
      <c r="K33">
        <v>2</v>
      </c>
      <c r="L33">
        <v>2</v>
      </c>
      <c r="M33">
        <v>2</v>
      </c>
      <c r="N33">
        <v>2</v>
      </c>
      <c r="O33">
        <v>2</v>
      </c>
      <c r="P33" s="17">
        <f>SUM(D33:O33)</f>
        <v>30</v>
      </c>
      <c r="Q33" s="10"/>
      <c r="R33" s="10">
        <v>41</v>
      </c>
      <c r="S33" s="34"/>
      <c r="T33" s="17">
        <f t="shared" si="0"/>
        <v>8</v>
      </c>
      <c r="U33" s="19">
        <f t="shared" si="1"/>
        <v>1.3488829552491977</v>
      </c>
      <c r="V33" s="145">
        <f t="shared" si="5"/>
        <v>8</v>
      </c>
      <c r="W33" s="20">
        <f t="shared" si="3"/>
        <v>0.88400000000000001</v>
      </c>
      <c r="X33" s="34"/>
      <c r="Y33" s="21">
        <f t="shared" si="2"/>
        <v>1.1952227814374274</v>
      </c>
      <c r="Z33" s="145">
        <f t="shared" si="4"/>
        <v>7</v>
      </c>
      <c r="AD33" s="34">
        <v>7</v>
      </c>
      <c r="AE33" s="10">
        <v>41</v>
      </c>
      <c r="AF33" s="34"/>
      <c r="AJ33" s="17">
        <v>27</v>
      </c>
      <c r="AK33" s="17">
        <v>33</v>
      </c>
    </row>
    <row r="34" spans="1:37" ht="14.5" x14ac:dyDescent="0.35">
      <c r="A34">
        <v>46668</v>
      </c>
      <c r="B34">
        <v>0</v>
      </c>
      <c r="C34">
        <v>2003</v>
      </c>
      <c r="D34">
        <v>4</v>
      </c>
      <c r="E34">
        <v>3</v>
      </c>
      <c r="F34">
        <v>4</v>
      </c>
      <c r="G34">
        <v>4</v>
      </c>
      <c r="H34">
        <v>3</v>
      </c>
      <c r="I34">
        <v>2</v>
      </c>
      <c r="J34">
        <v>2</v>
      </c>
      <c r="K34">
        <v>2</v>
      </c>
      <c r="L34">
        <v>1</v>
      </c>
      <c r="M34">
        <v>3</v>
      </c>
      <c r="N34">
        <v>2</v>
      </c>
      <c r="O34">
        <v>2</v>
      </c>
      <c r="P34" s="17">
        <f>SUM(D34:O34)</f>
        <v>32</v>
      </c>
      <c r="Q34" s="10"/>
      <c r="R34" s="10">
        <v>42</v>
      </c>
      <c r="S34" s="34"/>
      <c r="T34" s="17">
        <f t="shared" si="0"/>
        <v>10</v>
      </c>
      <c r="U34" s="19">
        <f t="shared" si="1"/>
        <v>1.5666597750423135</v>
      </c>
      <c r="V34" s="145">
        <f t="shared" si="5"/>
        <v>8</v>
      </c>
      <c r="W34" s="20">
        <f t="shared" si="3"/>
        <v>0.91100000000000003</v>
      </c>
      <c r="X34" s="34"/>
      <c r="Y34" s="21">
        <f t="shared" si="2"/>
        <v>1.3469386261102789</v>
      </c>
      <c r="Z34" s="145">
        <f t="shared" si="4"/>
        <v>8</v>
      </c>
      <c r="AA34" s="34"/>
      <c r="AB34" s="34"/>
      <c r="AC34" s="34"/>
      <c r="AD34" s="34">
        <v>8</v>
      </c>
      <c r="AE34" s="10">
        <v>42</v>
      </c>
      <c r="AJ34" s="17">
        <v>33</v>
      </c>
      <c r="AK34" s="17">
        <v>31</v>
      </c>
    </row>
    <row r="35" spans="1:37" ht="14.5" x14ac:dyDescent="0.35">
      <c r="A35">
        <v>44105</v>
      </c>
      <c r="B35">
        <v>0</v>
      </c>
      <c r="C35">
        <v>2002</v>
      </c>
      <c r="D35">
        <v>2</v>
      </c>
      <c r="E35">
        <v>3</v>
      </c>
      <c r="F35">
        <v>3</v>
      </c>
      <c r="G35">
        <v>3</v>
      </c>
      <c r="H35">
        <v>3</v>
      </c>
      <c r="I35">
        <v>1</v>
      </c>
      <c r="J35">
        <v>4</v>
      </c>
      <c r="K35">
        <v>1</v>
      </c>
      <c r="L35">
        <v>2</v>
      </c>
      <c r="M35">
        <v>2</v>
      </c>
      <c r="N35">
        <v>1</v>
      </c>
      <c r="O35">
        <v>4</v>
      </c>
      <c r="P35" s="17">
        <f>SUM(D35:O35)</f>
        <v>29</v>
      </c>
      <c r="Q35" s="10"/>
      <c r="R35" s="10">
        <v>43</v>
      </c>
      <c r="S35" s="34"/>
      <c r="T35" s="17">
        <f t="shared" si="0"/>
        <v>8</v>
      </c>
      <c r="U35" s="19">
        <f t="shared" si="1"/>
        <v>1.7844365948354295</v>
      </c>
      <c r="V35" s="145">
        <f t="shared" si="5"/>
        <v>9</v>
      </c>
      <c r="W35" s="20">
        <f t="shared" si="3"/>
        <v>0.94499999999999995</v>
      </c>
      <c r="X35" s="34"/>
      <c r="Y35" s="21">
        <f t="shared" si="2"/>
        <v>1.5981931399228169</v>
      </c>
      <c r="Z35" s="145">
        <f t="shared" si="4"/>
        <v>8</v>
      </c>
      <c r="AA35" s="34"/>
      <c r="AB35" s="34"/>
      <c r="AC35" s="34"/>
      <c r="AD35" s="34">
        <v>8</v>
      </c>
      <c r="AE35" s="10">
        <v>43</v>
      </c>
      <c r="AJ35" s="17">
        <v>29</v>
      </c>
      <c r="AK35" s="17">
        <v>34</v>
      </c>
    </row>
    <row r="36" spans="1:37" ht="14.5" x14ac:dyDescent="0.35">
      <c r="A36">
        <v>44368</v>
      </c>
      <c r="B36">
        <v>1</v>
      </c>
      <c r="C36">
        <v>2005</v>
      </c>
      <c r="D36">
        <v>2</v>
      </c>
      <c r="E36">
        <v>2</v>
      </c>
      <c r="F36">
        <v>3</v>
      </c>
      <c r="G36">
        <v>3</v>
      </c>
      <c r="H36">
        <v>3</v>
      </c>
      <c r="I36">
        <v>2</v>
      </c>
      <c r="J36">
        <v>3</v>
      </c>
      <c r="K36">
        <v>2</v>
      </c>
      <c r="L36">
        <v>1</v>
      </c>
      <c r="M36">
        <v>2</v>
      </c>
      <c r="N36">
        <v>3</v>
      </c>
      <c r="O36">
        <v>2</v>
      </c>
      <c r="P36" s="17">
        <f>SUM(D36:O36)</f>
        <v>28</v>
      </c>
      <c r="Q36" s="10"/>
      <c r="R36" s="10">
        <v>44</v>
      </c>
      <c r="S36" s="34"/>
      <c r="T36" s="17">
        <f t="shared" si="0"/>
        <v>6</v>
      </c>
      <c r="U36" s="19">
        <f t="shared" si="1"/>
        <v>2.0022134146285455</v>
      </c>
      <c r="V36" s="145">
        <f t="shared" si="5"/>
        <v>9</v>
      </c>
      <c r="W36" s="20">
        <f t="shared" si="3"/>
        <v>0.97199999999999998</v>
      </c>
      <c r="X36" s="34"/>
      <c r="Y36" s="21">
        <f t="shared" si="2"/>
        <v>1.9110356475491179</v>
      </c>
      <c r="Z36" s="145">
        <f t="shared" si="4"/>
        <v>9</v>
      </c>
      <c r="AA36" s="34"/>
      <c r="AB36" s="34"/>
      <c r="AC36" s="34"/>
      <c r="AD36" s="2">
        <v>9</v>
      </c>
      <c r="AE36" s="10">
        <v>44</v>
      </c>
      <c r="AJ36" s="17">
        <v>33</v>
      </c>
      <c r="AK36" s="17">
        <v>34</v>
      </c>
    </row>
    <row r="37" spans="1:37" ht="14.5" x14ac:dyDescent="0.35">
      <c r="A37">
        <v>42127</v>
      </c>
      <c r="B37">
        <v>1</v>
      </c>
      <c r="C37">
        <v>2004</v>
      </c>
      <c r="D37">
        <v>3</v>
      </c>
      <c r="E37">
        <v>2</v>
      </c>
      <c r="F37">
        <v>3</v>
      </c>
      <c r="G37">
        <v>2</v>
      </c>
      <c r="H37">
        <v>2</v>
      </c>
      <c r="I37">
        <v>2</v>
      </c>
      <c r="J37">
        <v>3</v>
      </c>
      <c r="K37">
        <v>1</v>
      </c>
      <c r="L37">
        <v>3</v>
      </c>
      <c r="M37">
        <v>3</v>
      </c>
      <c r="N37">
        <v>2</v>
      </c>
      <c r="O37">
        <v>1</v>
      </c>
      <c r="P37" s="17">
        <f>SUM(D37:O37)</f>
        <v>27</v>
      </c>
      <c r="Q37" s="10"/>
      <c r="R37" s="10">
        <v>45</v>
      </c>
      <c r="S37" s="34"/>
      <c r="T37" s="17">
        <f t="shared" si="0"/>
        <v>1</v>
      </c>
      <c r="U37" s="19">
        <f t="shared" si="1"/>
        <v>2.2199902344216613</v>
      </c>
      <c r="V37" s="145">
        <f t="shared" si="5"/>
        <v>9</v>
      </c>
      <c r="W37" s="20">
        <f t="shared" si="3"/>
        <v>0.99299999999999999</v>
      </c>
      <c r="X37" s="34"/>
      <c r="Y37" s="21">
        <f t="shared" si="2"/>
        <v>2.4572633902054362</v>
      </c>
      <c r="Z37" s="145">
        <v>9</v>
      </c>
      <c r="AA37" s="34"/>
      <c r="AB37" s="34"/>
      <c r="AC37" s="34"/>
      <c r="AD37" s="2">
        <v>9</v>
      </c>
      <c r="AE37" s="10">
        <v>45</v>
      </c>
      <c r="AJ37" s="17">
        <v>27</v>
      </c>
      <c r="AK37" s="17">
        <v>34</v>
      </c>
    </row>
    <row r="38" spans="1:37" ht="14.5" x14ac:dyDescent="0.35">
      <c r="A38">
        <v>43158</v>
      </c>
      <c r="B38">
        <v>0</v>
      </c>
      <c r="C38">
        <v>2004</v>
      </c>
      <c r="D38">
        <v>2</v>
      </c>
      <c r="E38">
        <v>2</v>
      </c>
      <c r="F38">
        <v>3</v>
      </c>
      <c r="G38">
        <v>4</v>
      </c>
      <c r="H38">
        <v>2</v>
      </c>
      <c r="I38">
        <v>2</v>
      </c>
      <c r="J38">
        <v>3</v>
      </c>
      <c r="K38">
        <v>2</v>
      </c>
      <c r="L38">
        <v>3</v>
      </c>
      <c r="M38">
        <v>3</v>
      </c>
      <c r="N38">
        <v>1</v>
      </c>
      <c r="O38">
        <v>1</v>
      </c>
      <c r="P38" s="17">
        <f>SUM(D38:O38)</f>
        <v>28</v>
      </c>
      <c r="Q38" s="10"/>
      <c r="R38" s="10">
        <v>46</v>
      </c>
      <c r="S38" s="34"/>
      <c r="T38" s="17">
        <f t="shared" si="0"/>
        <v>1</v>
      </c>
      <c r="U38" s="19">
        <f t="shared" si="1"/>
        <v>2.4377670542147776</v>
      </c>
      <c r="V38" s="145">
        <v>9</v>
      </c>
      <c r="W38" s="20" t="s">
        <v>464</v>
      </c>
      <c r="X38" s="34"/>
      <c r="Y38" s="21" t="e">
        <f t="shared" si="2"/>
        <v>#VALUE!</v>
      </c>
      <c r="Z38" s="145">
        <v>9</v>
      </c>
      <c r="AA38" s="34"/>
      <c r="AB38" s="34"/>
      <c r="AC38" s="34"/>
      <c r="AD38" s="2">
        <v>9</v>
      </c>
      <c r="AE38" s="10">
        <v>46</v>
      </c>
      <c r="AJ38" s="17">
        <v>32</v>
      </c>
      <c r="AK38" s="17">
        <v>35</v>
      </c>
    </row>
    <row r="39" spans="1:37" ht="14.5" x14ac:dyDescent="0.35">
      <c r="A39">
        <v>42755</v>
      </c>
      <c r="B39">
        <v>0</v>
      </c>
      <c r="C39">
        <v>2003</v>
      </c>
      <c r="D39">
        <v>2</v>
      </c>
      <c r="E39">
        <v>2</v>
      </c>
      <c r="F39">
        <v>2</v>
      </c>
      <c r="G39">
        <v>2</v>
      </c>
      <c r="H39">
        <v>2</v>
      </c>
      <c r="I39">
        <v>2</v>
      </c>
      <c r="J39">
        <v>2</v>
      </c>
      <c r="K39">
        <v>2</v>
      </c>
      <c r="L39">
        <v>3</v>
      </c>
      <c r="M39">
        <v>3</v>
      </c>
      <c r="N39">
        <v>2</v>
      </c>
      <c r="O39">
        <v>2</v>
      </c>
      <c r="P39" s="17">
        <f>SUM(D39:O39)</f>
        <v>26</v>
      </c>
      <c r="Q39" s="10"/>
      <c r="R39" s="10">
        <v>47</v>
      </c>
      <c r="S39" s="34"/>
      <c r="T39" s="17">
        <f t="shared" si="0"/>
        <v>0</v>
      </c>
      <c r="U39" s="19">
        <f t="shared" si="1"/>
        <v>2.6555438740078934</v>
      </c>
      <c r="V39" s="145">
        <v>9</v>
      </c>
      <c r="W39" s="20" t="s">
        <v>464</v>
      </c>
      <c r="X39" s="34"/>
      <c r="Y39" s="21" t="e">
        <f t="shared" si="2"/>
        <v>#VALUE!</v>
      </c>
      <c r="Z39" s="145">
        <v>9</v>
      </c>
      <c r="AA39" s="34"/>
      <c r="AB39" s="34"/>
      <c r="AC39" s="34"/>
      <c r="AD39" s="2">
        <v>9</v>
      </c>
      <c r="AE39" s="10">
        <v>47</v>
      </c>
      <c r="AJ39" s="17">
        <v>34</v>
      </c>
      <c r="AK39" s="17">
        <v>32</v>
      </c>
    </row>
    <row r="40" spans="1:37" ht="14.5" x14ac:dyDescent="0.35">
      <c r="A40">
        <v>41608</v>
      </c>
      <c r="B40">
        <v>0</v>
      </c>
      <c r="C40">
        <v>2005</v>
      </c>
      <c r="D40">
        <v>2</v>
      </c>
      <c r="E40">
        <v>4</v>
      </c>
      <c r="F40">
        <v>3</v>
      </c>
      <c r="G40">
        <v>2</v>
      </c>
      <c r="H40">
        <v>3</v>
      </c>
      <c r="I40">
        <v>2</v>
      </c>
      <c r="J40">
        <v>2</v>
      </c>
      <c r="K40">
        <v>2</v>
      </c>
      <c r="L40">
        <v>2</v>
      </c>
      <c r="M40">
        <v>2</v>
      </c>
      <c r="N40">
        <v>2</v>
      </c>
      <c r="O40">
        <v>2</v>
      </c>
      <c r="P40" s="17">
        <f>SUM(D40:O40)</f>
        <v>28</v>
      </c>
      <c r="Q40" s="10"/>
      <c r="R40" s="10">
        <v>48</v>
      </c>
      <c r="S40" s="34"/>
      <c r="T40" s="17">
        <f t="shared" si="0"/>
        <v>0</v>
      </c>
      <c r="U40" s="19">
        <f t="shared" si="1"/>
        <v>2.8733206938010092</v>
      </c>
      <c r="V40" s="145">
        <v>9</v>
      </c>
      <c r="W40" s="20" t="s">
        <v>464</v>
      </c>
      <c r="X40" s="34"/>
      <c r="Y40" s="21" t="e">
        <f t="shared" si="2"/>
        <v>#VALUE!</v>
      </c>
      <c r="Z40" s="145">
        <v>9</v>
      </c>
      <c r="AA40" s="34"/>
      <c r="AB40" s="34"/>
      <c r="AC40" s="34"/>
      <c r="AD40" s="2">
        <v>9</v>
      </c>
      <c r="AE40" s="10">
        <v>48</v>
      </c>
      <c r="AJ40" s="17">
        <v>32</v>
      </c>
      <c r="AK40" s="17">
        <v>35</v>
      </c>
    </row>
    <row r="41" spans="1:37" ht="14.5" x14ac:dyDescent="0.35">
      <c r="A41">
        <v>44438</v>
      </c>
      <c r="B41">
        <v>1</v>
      </c>
      <c r="C41">
        <v>2005</v>
      </c>
      <c r="D41">
        <v>4</v>
      </c>
      <c r="E41">
        <v>4</v>
      </c>
      <c r="F41">
        <v>4</v>
      </c>
      <c r="G41">
        <v>2</v>
      </c>
      <c r="H41">
        <v>4</v>
      </c>
      <c r="I41">
        <v>2</v>
      </c>
      <c r="J41">
        <v>3</v>
      </c>
      <c r="K41">
        <v>2</v>
      </c>
      <c r="L41">
        <v>1</v>
      </c>
      <c r="M41">
        <v>1</v>
      </c>
      <c r="N41">
        <v>2</v>
      </c>
      <c r="O41">
        <v>2</v>
      </c>
      <c r="P41" s="17">
        <f>SUM(D41:O41)</f>
        <v>31</v>
      </c>
      <c r="Q41" s="10"/>
      <c r="R41" s="10"/>
      <c r="S41" s="34"/>
      <c r="T41" s="34"/>
      <c r="U41" s="34"/>
      <c r="V41" s="34"/>
      <c r="W41" s="34"/>
      <c r="X41" s="34"/>
      <c r="Y41" s="34"/>
      <c r="Z41" s="34"/>
      <c r="AA41" s="34"/>
      <c r="AB41" s="34"/>
      <c r="AC41" s="34"/>
      <c r="AJ41" s="17">
        <v>33</v>
      </c>
      <c r="AK41" s="17">
        <v>33</v>
      </c>
    </row>
    <row r="42" spans="1:37" ht="14.5" x14ac:dyDescent="0.35">
      <c r="A42">
        <v>42944</v>
      </c>
      <c r="B42">
        <v>0</v>
      </c>
      <c r="C42">
        <v>2005</v>
      </c>
      <c r="D42">
        <v>1</v>
      </c>
      <c r="E42">
        <v>4</v>
      </c>
      <c r="F42">
        <v>3</v>
      </c>
      <c r="G42">
        <v>3</v>
      </c>
      <c r="H42">
        <v>3</v>
      </c>
      <c r="I42">
        <v>1</v>
      </c>
      <c r="J42">
        <v>1</v>
      </c>
      <c r="K42">
        <v>2</v>
      </c>
      <c r="L42">
        <v>3</v>
      </c>
      <c r="M42">
        <v>2</v>
      </c>
      <c r="N42">
        <v>2</v>
      </c>
      <c r="O42">
        <v>2</v>
      </c>
      <c r="P42" s="17">
        <f>SUM(D42:O42)</f>
        <v>27</v>
      </c>
      <c r="Q42" s="10"/>
      <c r="R42" s="10"/>
      <c r="S42" s="34"/>
      <c r="T42" s="34"/>
      <c r="U42" s="34"/>
      <c r="V42" s="34"/>
      <c r="W42" s="34"/>
      <c r="X42" s="34"/>
      <c r="Y42" s="34"/>
      <c r="Z42" s="34"/>
      <c r="AA42" s="34"/>
      <c r="AB42" s="34"/>
      <c r="AC42" s="34"/>
      <c r="AJ42" s="17">
        <v>30</v>
      </c>
      <c r="AK42" s="17">
        <v>34</v>
      </c>
    </row>
    <row r="43" spans="1:37" ht="14.5" x14ac:dyDescent="0.35">
      <c r="A43">
        <v>41212</v>
      </c>
      <c r="B43">
        <v>1</v>
      </c>
      <c r="C43">
        <v>2004</v>
      </c>
      <c r="D43">
        <v>2</v>
      </c>
      <c r="E43">
        <v>3</v>
      </c>
      <c r="F43">
        <v>3</v>
      </c>
      <c r="G43">
        <v>3</v>
      </c>
      <c r="H43">
        <v>2</v>
      </c>
      <c r="I43">
        <v>3</v>
      </c>
      <c r="J43">
        <v>2</v>
      </c>
      <c r="K43">
        <v>2</v>
      </c>
      <c r="L43">
        <v>3</v>
      </c>
      <c r="M43">
        <v>2</v>
      </c>
      <c r="N43">
        <v>3</v>
      </c>
      <c r="O43">
        <v>1</v>
      </c>
      <c r="P43" s="17">
        <f>SUM(D43:O43)</f>
        <v>29</v>
      </c>
      <c r="Q43" s="10"/>
      <c r="R43" s="10"/>
      <c r="S43" s="34"/>
      <c r="T43" s="34"/>
      <c r="U43" s="34"/>
      <c r="V43" s="34"/>
      <c r="W43" s="34"/>
      <c r="X43" s="34"/>
      <c r="Y43" s="34"/>
      <c r="Z43" s="34"/>
      <c r="AA43" s="34"/>
      <c r="AB43" s="34"/>
      <c r="AC43" s="34"/>
      <c r="AJ43" s="17">
        <v>32</v>
      </c>
      <c r="AK43" s="17">
        <v>36</v>
      </c>
    </row>
    <row r="44" spans="1:37" ht="14.5" x14ac:dyDescent="0.35">
      <c r="A44">
        <v>44437</v>
      </c>
      <c r="B44">
        <v>1</v>
      </c>
      <c r="C44">
        <v>2004</v>
      </c>
      <c r="D44">
        <v>3</v>
      </c>
      <c r="E44">
        <v>3</v>
      </c>
      <c r="F44">
        <v>4</v>
      </c>
      <c r="G44">
        <v>4</v>
      </c>
      <c r="H44">
        <v>3</v>
      </c>
      <c r="I44">
        <v>1</v>
      </c>
      <c r="J44">
        <v>3</v>
      </c>
      <c r="K44">
        <v>1</v>
      </c>
      <c r="L44">
        <v>1</v>
      </c>
      <c r="M44">
        <v>3</v>
      </c>
      <c r="N44">
        <v>4</v>
      </c>
      <c r="O44">
        <v>2</v>
      </c>
      <c r="P44" s="17">
        <f>SUM(D44:O44)</f>
        <v>32</v>
      </c>
      <c r="Q44" s="10"/>
      <c r="R44" s="10"/>
      <c r="S44" s="34"/>
      <c r="T44" s="34"/>
      <c r="U44" s="34"/>
      <c r="V44" s="34"/>
      <c r="W44" s="34"/>
      <c r="X44" s="34"/>
      <c r="Y44" s="34"/>
      <c r="Z44" s="34"/>
      <c r="AA44" s="34"/>
      <c r="AB44" s="34"/>
      <c r="AC44" s="34"/>
      <c r="AJ44" s="17">
        <v>28</v>
      </c>
      <c r="AK44" s="17">
        <v>33</v>
      </c>
    </row>
    <row r="45" spans="1:37" ht="14.5" x14ac:dyDescent="0.35">
      <c r="A45">
        <v>43495</v>
      </c>
      <c r="B45">
        <v>1</v>
      </c>
      <c r="C45">
        <v>2000</v>
      </c>
      <c r="D45">
        <v>2</v>
      </c>
      <c r="E45">
        <v>3</v>
      </c>
      <c r="F45">
        <v>3</v>
      </c>
      <c r="G45">
        <v>2</v>
      </c>
      <c r="H45">
        <v>3</v>
      </c>
      <c r="I45">
        <v>1</v>
      </c>
      <c r="J45">
        <v>2</v>
      </c>
      <c r="K45">
        <v>2</v>
      </c>
      <c r="L45">
        <v>3</v>
      </c>
      <c r="M45">
        <v>2</v>
      </c>
      <c r="N45">
        <v>3</v>
      </c>
      <c r="O45">
        <v>2</v>
      </c>
      <c r="P45" s="17">
        <f>SUM(D45:O45)</f>
        <v>28</v>
      </c>
      <c r="Q45" s="10"/>
      <c r="R45" s="10"/>
      <c r="S45" s="34"/>
      <c r="T45" s="34"/>
      <c r="U45" s="34"/>
      <c r="V45" s="34"/>
      <c r="W45" s="34"/>
      <c r="X45" s="34"/>
      <c r="Y45" s="34"/>
      <c r="Z45" s="34"/>
      <c r="AA45" s="34"/>
      <c r="AB45" s="34"/>
      <c r="AC45" s="34"/>
      <c r="AJ45" s="17">
        <v>30</v>
      </c>
      <c r="AK45" s="17">
        <v>35</v>
      </c>
    </row>
    <row r="46" spans="1:37" ht="14.5" x14ac:dyDescent="0.35">
      <c r="A46">
        <v>45436</v>
      </c>
      <c r="B46">
        <v>0</v>
      </c>
      <c r="C46">
        <v>1999</v>
      </c>
      <c r="D46">
        <v>2</v>
      </c>
      <c r="E46">
        <v>3</v>
      </c>
      <c r="F46">
        <v>2</v>
      </c>
      <c r="G46">
        <v>1</v>
      </c>
      <c r="H46">
        <v>2</v>
      </c>
      <c r="I46">
        <v>2</v>
      </c>
      <c r="J46">
        <v>2</v>
      </c>
      <c r="K46">
        <v>3</v>
      </c>
      <c r="L46">
        <v>2</v>
      </c>
      <c r="M46">
        <v>3</v>
      </c>
      <c r="N46">
        <v>2</v>
      </c>
      <c r="O46">
        <v>1</v>
      </c>
      <c r="P46" s="17">
        <f>SUM(D46:O46)</f>
        <v>25</v>
      </c>
      <c r="Q46" s="10"/>
      <c r="R46" s="10"/>
      <c r="S46" s="34"/>
      <c r="T46" s="34"/>
      <c r="U46" s="34"/>
      <c r="V46" s="34"/>
      <c r="W46" s="34"/>
      <c r="X46" s="34"/>
      <c r="Y46" s="34"/>
      <c r="Z46" s="34"/>
      <c r="AA46" s="34"/>
      <c r="AB46" s="34"/>
      <c r="AC46" s="34"/>
      <c r="AJ46" s="17">
        <v>31</v>
      </c>
      <c r="AK46" s="17">
        <v>33</v>
      </c>
    </row>
    <row r="47" spans="1:37" ht="14.5" x14ac:dyDescent="0.35">
      <c r="A47">
        <v>41174</v>
      </c>
      <c r="B47">
        <v>0</v>
      </c>
      <c r="C47">
        <v>2005</v>
      </c>
      <c r="D47">
        <v>1</v>
      </c>
      <c r="E47">
        <v>2</v>
      </c>
      <c r="F47">
        <v>4</v>
      </c>
      <c r="G47">
        <v>2</v>
      </c>
      <c r="H47">
        <v>3</v>
      </c>
      <c r="I47">
        <v>2</v>
      </c>
      <c r="J47">
        <v>2</v>
      </c>
      <c r="K47">
        <v>2</v>
      </c>
      <c r="L47">
        <v>2</v>
      </c>
      <c r="M47">
        <v>3</v>
      </c>
      <c r="N47">
        <v>2</v>
      </c>
      <c r="O47">
        <v>2</v>
      </c>
      <c r="P47" s="17">
        <f>SUM(D47:O47)</f>
        <v>27</v>
      </c>
      <c r="Q47" s="10"/>
      <c r="R47" s="10"/>
      <c r="S47" s="34"/>
      <c r="T47" s="34"/>
      <c r="U47" s="34"/>
      <c r="V47" s="34"/>
      <c r="W47" s="34"/>
      <c r="X47" s="34"/>
      <c r="Y47" s="34"/>
      <c r="Z47" s="34"/>
      <c r="AA47" s="34"/>
      <c r="AB47" s="34"/>
      <c r="AC47" s="34"/>
      <c r="AJ47" s="17">
        <v>29</v>
      </c>
      <c r="AK47" s="17">
        <v>37</v>
      </c>
    </row>
    <row r="48" spans="1:37" ht="14.5" x14ac:dyDescent="0.35">
      <c r="A48">
        <v>42955</v>
      </c>
      <c r="B48">
        <v>0</v>
      </c>
      <c r="C48">
        <v>2006</v>
      </c>
      <c r="D48">
        <v>1</v>
      </c>
      <c r="E48">
        <v>3</v>
      </c>
      <c r="F48">
        <v>3</v>
      </c>
      <c r="G48">
        <v>2</v>
      </c>
      <c r="H48">
        <v>2</v>
      </c>
      <c r="I48">
        <v>1</v>
      </c>
      <c r="J48">
        <v>2</v>
      </c>
      <c r="K48">
        <v>2</v>
      </c>
      <c r="L48">
        <v>2</v>
      </c>
      <c r="M48">
        <v>3</v>
      </c>
      <c r="N48">
        <v>3</v>
      </c>
      <c r="O48">
        <v>3</v>
      </c>
      <c r="P48" s="17">
        <f>SUM(D48:O48)</f>
        <v>27</v>
      </c>
      <c r="Q48" s="10"/>
      <c r="R48" s="10"/>
      <c r="S48" s="34"/>
      <c r="T48" s="34"/>
      <c r="U48" s="34"/>
      <c r="V48" s="34"/>
      <c r="W48" s="34"/>
      <c r="X48" s="34"/>
      <c r="Y48" s="34"/>
      <c r="Z48" s="34"/>
      <c r="AA48" s="34"/>
      <c r="AB48" s="34"/>
      <c r="AC48" s="34"/>
      <c r="AD48" s="34"/>
      <c r="AE48" s="34"/>
      <c r="AF48" s="34"/>
      <c r="AG48" s="10"/>
      <c r="AH48" s="34"/>
      <c r="AJ48" s="17">
        <v>31</v>
      </c>
      <c r="AK48" s="17">
        <v>35</v>
      </c>
    </row>
    <row r="49" spans="1:37" ht="14.5" x14ac:dyDescent="0.35">
      <c r="A49">
        <v>42099</v>
      </c>
      <c r="B49">
        <v>1</v>
      </c>
      <c r="C49">
        <v>2005</v>
      </c>
      <c r="D49">
        <v>4</v>
      </c>
      <c r="E49">
        <v>4</v>
      </c>
      <c r="F49">
        <v>4</v>
      </c>
      <c r="G49">
        <v>4</v>
      </c>
      <c r="H49">
        <v>2</v>
      </c>
      <c r="I49">
        <v>2</v>
      </c>
      <c r="J49">
        <v>3</v>
      </c>
      <c r="K49">
        <v>2</v>
      </c>
      <c r="L49">
        <v>2</v>
      </c>
      <c r="M49">
        <v>2</v>
      </c>
      <c r="N49">
        <v>2</v>
      </c>
      <c r="O49">
        <v>2</v>
      </c>
      <c r="P49" s="17">
        <f>SUM(D49:O49)</f>
        <v>33</v>
      </c>
      <c r="Q49" s="10"/>
      <c r="R49" s="10"/>
      <c r="S49" s="34"/>
      <c r="T49" s="34"/>
      <c r="U49" s="34"/>
      <c r="V49" s="34"/>
      <c r="W49" s="34"/>
      <c r="X49" s="34"/>
      <c r="Y49" s="34"/>
      <c r="Z49" s="34"/>
      <c r="AA49" s="34"/>
      <c r="AB49" s="34"/>
      <c r="AC49" s="34"/>
      <c r="AD49" s="34"/>
      <c r="AE49" s="34"/>
      <c r="AF49" s="34"/>
      <c r="AG49" s="10"/>
      <c r="AH49" s="34"/>
      <c r="AJ49" s="17">
        <v>31</v>
      </c>
      <c r="AK49" s="17">
        <v>35</v>
      </c>
    </row>
    <row r="50" spans="1:37" ht="14.5" x14ac:dyDescent="0.35">
      <c r="A50">
        <v>42925</v>
      </c>
      <c r="B50">
        <v>0</v>
      </c>
      <c r="C50">
        <v>2003</v>
      </c>
      <c r="D50">
        <v>4</v>
      </c>
      <c r="E50">
        <v>4</v>
      </c>
      <c r="F50">
        <v>3</v>
      </c>
      <c r="G50">
        <v>4</v>
      </c>
      <c r="H50">
        <v>4</v>
      </c>
      <c r="I50">
        <v>2</v>
      </c>
      <c r="J50">
        <v>4</v>
      </c>
      <c r="K50">
        <v>2</v>
      </c>
      <c r="L50">
        <v>2</v>
      </c>
      <c r="M50">
        <v>2</v>
      </c>
      <c r="N50">
        <v>1</v>
      </c>
      <c r="O50">
        <v>1</v>
      </c>
      <c r="P50" s="17">
        <f>SUM(D50:O50)</f>
        <v>33</v>
      </c>
      <c r="Q50" s="10"/>
      <c r="R50" s="10"/>
      <c r="S50" s="34"/>
      <c r="T50" s="34"/>
      <c r="U50" s="34"/>
      <c r="V50" s="34"/>
      <c r="W50" s="34"/>
      <c r="X50" s="34"/>
      <c r="Y50" s="34"/>
      <c r="Z50" s="34"/>
      <c r="AA50" s="34"/>
      <c r="AB50" s="34"/>
      <c r="AC50" s="34"/>
      <c r="AD50" s="34"/>
      <c r="AE50" s="34"/>
      <c r="AF50" s="34"/>
      <c r="AG50" s="10"/>
      <c r="AH50" s="34"/>
      <c r="AJ50" s="17">
        <v>32</v>
      </c>
      <c r="AK50" s="17">
        <v>35</v>
      </c>
    </row>
    <row r="51" spans="1:37" ht="14.5" x14ac:dyDescent="0.35">
      <c r="A51">
        <v>45030</v>
      </c>
      <c r="B51">
        <v>0</v>
      </c>
      <c r="C51">
        <v>2003</v>
      </c>
      <c r="D51">
        <v>3</v>
      </c>
      <c r="E51">
        <v>4</v>
      </c>
      <c r="F51">
        <v>2</v>
      </c>
      <c r="G51">
        <v>3</v>
      </c>
      <c r="H51">
        <v>2</v>
      </c>
      <c r="I51">
        <v>2</v>
      </c>
      <c r="J51">
        <v>3</v>
      </c>
      <c r="K51">
        <v>2</v>
      </c>
      <c r="L51">
        <v>3</v>
      </c>
      <c r="M51">
        <v>2</v>
      </c>
      <c r="N51">
        <v>2</v>
      </c>
      <c r="O51">
        <v>1</v>
      </c>
      <c r="P51" s="17">
        <f>SUM(D51:O51)</f>
        <v>29</v>
      </c>
      <c r="Q51" s="10"/>
      <c r="R51" s="10"/>
      <c r="S51" s="34"/>
      <c r="T51" s="34"/>
      <c r="U51" s="34"/>
      <c r="V51" s="34"/>
      <c r="W51" s="34"/>
      <c r="X51" s="34"/>
      <c r="Y51" s="34"/>
      <c r="Z51" s="34"/>
      <c r="AA51" s="34"/>
      <c r="AB51" s="34"/>
      <c r="AC51" s="34"/>
      <c r="AD51" s="34"/>
      <c r="AE51" s="34"/>
      <c r="AF51" s="34"/>
      <c r="AG51" s="10"/>
      <c r="AH51" s="34"/>
      <c r="AJ51" s="17">
        <v>34</v>
      </c>
      <c r="AK51" s="17">
        <v>35</v>
      </c>
    </row>
    <row r="52" spans="1:37" ht="14.5" x14ac:dyDescent="0.35">
      <c r="A52">
        <v>43216</v>
      </c>
      <c r="B52">
        <v>0</v>
      </c>
      <c r="C52">
        <v>2002</v>
      </c>
      <c r="D52">
        <v>3</v>
      </c>
      <c r="E52">
        <v>4</v>
      </c>
      <c r="F52">
        <v>4</v>
      </c>
      <c r="G52">
        <v>4</v>
      </c>
      <c r="H52">
        <v>2</v>
      </c>
      <c r="I52">
        <v>2</v>
      </c>
      <c r="J52">
        <v>2</v>
      </c>
      <c r="K52">
        <v>2</v>
      </c>
      <c r="L52">
        <v>3</v>
      </c>
      <c r="M52">
        <v>3</v>
      </c>
      <c r="N52">
        <v>2</v>
      </c>
      <c r="O52">
        <v>2</v>
      </c>
      <c r="P52" s="17">
        <f>SUM(D52:O52)</f>
        <v>33</v>
      </c>
      <c r="Q52" s="10"/>
      <c r="R52" s="10"/>
      <c r="S52" s="34"/>
      <c r="T52" s="34"/>
      <c r="U52" s="34"/>
      <c r="V52" s="34"/>
      <c r="W52" s="34"/>
      <c r="X52" s="34"/>
      <c r="Y52" s="34"/>
      <c r="Z52" s="34"/>
      <c r="AA52" s="34"/>
      <c r="AB52" s="34"/>
      <c r="AC52" s="34"/>
      <c r="AD52" s="34"/>
      <c r="AE52" s="34"/>
      <c r="AF52" s="34"/>
      <c r="AG52" s="10"/>
      <c r="AH52" s="34"/>
      <c r="AJ52" s="17">
        <v>32</v>
      </c>
      <c r="AK52" s="17">
        <v>36</v>
      </c>
    </row>
    <row r="53" spans="1:37" ht="14.5" x14ac:dyDescent="0.35">
      <c r="A53">
        <v>42938</v>
      </c>
      <c r="B53">
        <v>1</v>
      </c>
      <c r="C53">
        <v>2005</v>
      </c>
      <c r="D53">
        <v>3</v>
      </c>
      <c r="E53">
        <v>3</v>
      </c>
      <c r="F53">
        <v>4</v>
      </c>
      <c r="G53">
        <v>3</v>
      </c>
      <c r="H53">
        <v>3</v>
      </c>
      <c r="I53">
        <v>2</v>
      </c>
      <c r="J53">
        <v>3</v>
      </c>
      <c r="K53">
        <v>2</v>
      </c>
      <c r="L53">
        <v>2</v>
      </c>
      <c r="M53">
        <v>4</v>
      </c>
      <c r="N53">
        <v>1</v>
      </c>
      <c r="O53">
        <v>2</v>
      </c>
      <c r="P53" s="17">
        <f>SUM(D53:O53)</f>
        <v>32</v>
      </c>
      <c r="Q53" s="10"/>
      <c r="R53" s="10"/>
      <c r="S53" s="34"/>
      <c r="T53" s="34"/>
      <c r="U53" s="34"/>
      <c r="V53" s="34"/>
      <c r="W53" s="34"/>
      <c r="X53" s="34"/>
      <c r="Y53" s="34"/>
      <c r="Z53" s="34"/>
      <c r="AA53" s="34"/>
      <c r="AB53" s="34"/>
      <c r="AC53" s="34"/>
      <c r="AD53" s="34"/>
      <c r="AE53" s="34"/>
      <c r="AF53" s="34"/>
      <c r="AG53" s="10"/>
      <c r="AH53" s="34"/>
      <c r="AJ53" s="17">
        <v>33</v>
      </c>
      <c r="AK53" s="17">
        <v>37</v>
      </c>
    </row>
    <row r="54" spans="1:37" ht="14.5" x14ac:dyDescent="0.35">
      <c r="A54">
        <v>44031</v>
      </c>
      <c r="B54">
        <v>0</v>
      </c>
      <c r="C54">
        <v>2005</v>
      </c>
      <c r="D54">
        <v>2</v>
      </c>
      <c r="E54">
        <v>3</v>
      </c>
      <c r="F54">
        <v>2</v>
      </c>
      <c r="G54">
        <v>1</v>
      </c>
      <c r="H54">
        <v>2</v>
      </c>
      <c r="I54">
        <v>3</v>
      </c>
      <c r="J54">
        <v>2</v>
      </c>
      <c r="K54">
        <v>3</v>
      </c>
      <c r="L54">
        <v>2</v>
      </c>
      <c r="M54">
        <v>2</v>
      </c>
      <c r="N54">
        <v>3</v>
      </c>
      <c r="O54">
        <v>2</v>
      </c>
      <c r="P54" s="17">
        <f>SUM(D54:O54)</f>
        <v>27</v>
      </c>
      <c r="Q54" s="10"/>
      <c r="R54" s="10"/>
      <c r="S54" s="34"/>
      <c r="T54" s="34"/>
      <c r="U54" s="34"/>
      <c r="V54" s="34"/>
      <c r="W54" s="34"/>
      <c r="X54" s="34"/>
      <c r="Y54" s="34"/>
      <c r="Z54" s="34"/>
      <c r="AA54" s="34"/>
      <c r="AB54" s="34"/>
      <c r="AC54" s="34"/>
      <c r="AD54" s="34"/>
      <c r="AE54" s="34"/>
      <c r="AF54" s="34"/>
      <c r="AG54" s="10"/>
      <c r="AH54" s="34"/>
      <c r="AJ54" s="17">
        <v>33</v>
      </c>
      <c r="AK54" s="17">
        <v>35</v>
      </c>
    </row>
    <row r="55" spans="1:37" ht="14.5" x14ac:dyDescent="0.35">
      <c r="A55">
        <v>44377</v>
      </c>
      <c r="B55">
        <v>1</v>
      </c>
      <c r="C55">
        <v>2004</v>
      </c>
      <c r="D55">
        <v>2</v>
      </c>
      <c r="E55">
        <v>3</v>
      </c>
      <c r="F55">
        <v>3</v>
      </c>
      <c r="G55">
        <v>4</v>
      </c>
      <c r="H55">
        <v>3</v>
      </c>
      <c r="I55">
        <v>1</v>
      </c>
      <c r="J55">
        <v>4</v>
      </c>
      <c r="K55">
        <v>2</v>
      </c>
      <c r="L55">
        <v>2</v>
      </c>
      <c r="M55">
        <v>3</v>
      </c>
      <c r="N55">
        <v>3</v>
      </c>
      <c r="O55">
        <v>2</v>
      </c>
      <c r="P55" s="17">
        <f>SUM(D55:O55)</f>
        <v>32</v>
      </c>
      <c r="Q55" s="10"/>
      <c r="R55" s="10"/>
      <c r="S55" s="34"/>
      <c r="T55" s="34"/>
      <c r="U55" s="34"/>
      <c r="V55" s="34"/>
      <c r="W55" s="34"/>
      <c r="X55" s="34"/>
      <c r="Y55" s="34"/>
      <c r="Z55" s="34"/>
      <c r="AA55" s="34"/>
      <c r="AB55" s="34"/>
      <c r="AC55" s="34"/>
      <c r="AD55" s="34"/>
      <c r="AE55" s="34"/>
      <c r="AF55" s="34"/>
      <c r="AG55" s="10"/>
      <c r="AH55" s="34"/>
      <c r="AJ55" s="17">
        <v>33</v>
      </c>
      <c r="AK55" s="17">
        <v>37</v>
      </c>
    </row>
    <row r="56" spans="1:37" ht="14.5" x14ac:dyDescent="0.35">
      <c r="A56">
        <v>42777</v>
      </c>
      <c r="B56">
        <v>1</v>
      </c>
      <c r="C56">
        <v>2002</v>
      </c>
      <c r="D56">
        <v>3</v>
      </c>
      <c r="E56">
        <v>3</v>
      </c>
      <c r="F56">
        <v>3</v>
      </c>
      <c r="G56">
        <v>3</v>
      </c>
      <c r="H56">
        <v>3</v>
      </c>
      <c r="I56">
        <v>1</v>
      </c>
      <c r="J56">
        <v>3</v>
      </c>
      <c r="K56">
        <v>1</v>
      </c>
      <c r="L56">
        <v>2</v>
      </c>
      <c r="M56">
        <v>2</v>
      </c>
      <c r="N56">
        <v>4</v>
      </c>
      <c r="O56">
        <v>3</v>
      </c>
      <c r="P56" s="17">
        <f>SUM(D56:O56)</f>
        <v>31</v>
      </c>
      <c r="Q56" s="10"/>
      <c r="R56" s="10"/>
      <c r="S56" s="34"/>
      <c r="T56" s="34"/>
      <c r="U56" s="34"/>
      <c r="V56" s="34"/>
      <c r="W56" s="34"/>
      <c r="X56" s="34"/>
      <c r="Y56" s="34"/>
      <c r="Z56" s="34"/>
      <c r="AA56" s="34"/>
      <c r="AB56" s="34"/>
      <c r="AC56" s="34"/>
      <c r="AD56" s="34"/>
      <c r="AE56" s="34"/>
      <c r="AF56" s="34"/>
      <c r="AG56" s="10"/>
      <c r="AH56" s="34"/>
      <c r="AJ56" s="17">
        <v>34</v>
      </c>
      <c r="AK56" s="17">
        <v>36</v>
      </c>
    </row>
    <row r="57" spans="1:37" ht="14.5" x14ac:dyDescent="0.35">
      <c r="A57">
        <v>43039</v>
      </c>
      <c r="B57">
        <v>0</v>
      </c>
      <c r="C57">
        <v>2005</v>
      </c>
      <c r="D57">
        <v>2</v>
      </c>
      <c r="E57">
        <v>2</v>
      </c>
      <c r="F57">
        <v>4</v>
      </c>
      <c r="G57">
        <v>4</v>
      </c>
      <c r="H57">
        <v>2</v>
      </c>
      <c r="I57">
        <v>2</v>
      </c>
      <c r="J57">
        <v>3</v>
      </c>
      <c r="K57">
        <v>2</v>
      </c>
      <c r="L57">
        <v>3</v>
      </c>
      <c r="M57">
        <v>3</v>
      </c>
      <c r="N57">
        <v>3</v>
      </c>
      <c r="O57">
        <v>2</v>
      </c>
      <c r="P57" s="17">
        <f>SUM(D57:O57)</f>
        <v>32</v>
      </c>
      <c r="Q57" s="10"/>
      <c r="R57" s="10"/>
      <c r="S57" s="34"/>
      <c r="T57" s="34"/>
      <c r="U57" s="34"/>
      <c r="V57" s="34"/>
      <c r="W57" s="34"/>
      <c r="X57" s="34"/>
      <c r="Y57" s="34"/>
      <c r="Z57" s="34"/>
      <c r="AA57" s="34"/>
      <c r="AB57" s="34"/>
      <c r="AC57" s="34"/>
      <c r="AD57" s="34"/>
      <c r="AE57" s="34"/>
      <c r="AF57" s="34"/>
      <c r="AG57" s="10"/>
      <c r="AH57" s="34"/>
      <c r="AJ57" s="17">
        <v>33</v>
      </c>
      <c r="AK57" s="17">
        <v>33</v>
      </c>
    </row>
    <row r="58" spans="1:37" ht="14.5" x14ac:dyDescent="0.35">
      <c r="A58">
        <v>41073</v>
      </c>
      <c r="B58">
        <v>0</v>
      </c>
      <c r="C58">
        <v>2002</v>
      </c>
      <c r="D58">
        <v>4</v>
      </c>
      <c r="E58">
        <v>2</v>
      </c>
      <c r="F58">
        <v>4</v>
      </c>
      <c r="G58">
        <v>4</v>
      </c>
      <c r="H58">
        <v>3</v>
      </c>
      <c r="I58">
        <v>2</v>
      </c>
      <c r="J58">
        <v>3</v>
      </c>
      <c r="K58">
        <v>2</v>
      </c>
      <c r="L58">
        <v>2</v>
      </c>
      <c r="M58">
        <v>3</v>
      </c>
      <c r="N58">
        <v>3</v>
      </c>
      <c r="O58">
        <v>2</v>
      </c>
      <c r="P58" s="17">
        <f>SUM(D58:O58)</f>
        <v>34</v>
      </c>
      <c r="Q58" s="10"/>
      <c r="R58" s="10"/>
      <c r="S58" s="34"/>
      <c r="T58" s="34"/>
      <c r="U58" s="34"/>
      <c r="V58" s="34"/>
      <c r="W58" s="34"/>
      <c r="X58" s="34"/>
      <c r="Y58" s="34"/>
      <c r="Z58" s="34"/>
      <c r="AA58" s="34"/>
      <c r="AB58" s="34"/>
      <c r="AC58" s="34"/>
      <c r="AD58" s="34"/>
      <c r="AE58" s="34"/>
      <c r="AF58" s="34"/>
      <c r="AG58" s="10"/>
      <c r="AH58" s="34"/>
      <c r="AJ58" s="17">
        <v>35</v>
      </c>
      <c r="AK58" s="17">
        <v>34</v>
      </c>
    </row>
    <row r="59" spans="1:37" ht="14.5" x14ac:dyDescent="0.35">
      <c r="A59">
        <v>39789</v>
      </c>
      <c r="B59">
        <v>0</v>
      </c>
      <c r="C59">
        <v>2006</v>
      </c>
      <c r="D59">
        <v>4</v>
      </c>
      <c r="E59">
        <v>3</v>
      </c>
      <c r="F59">
        <v>4</v>
      </c>
      <c r="G59">
        <v>3</v>
      </c>
      <c r="H59">
        <v>3</v>
      </c>
      <c r="I59">
        <v>2</v>
      </c>
      <c r="J59">
        <v>3</v>
      </c>
      <c r="K59">
        <v>2</v>
      </c>
      <c r="L59">
        <v>2</v>
      </c>
      <c r="M59">
        <v>2</v>
      </c>
      <c r="N59">
        <v>2</v>
      </c>
      <c r="O59">
        <v>2</v>
      </c>
      <c r="P59" s="17">
        <f>SUM(D59:O59)</f>
        <v>32</v>
      </c>
      <c r="Q59" s="10"/>
      <c r="R59" s="10"/>
      <c r="S59" s="34"/>
      <c r="T59" s="34"/>
      <c r="U59" s="34"/>
      <c r="V59" s="34"/>
      <c r="W59" s="34"/>
      <c r="X59" s="34"/>
      <c r="Y59" s="34"/>
      <c r="Z59" s="34"/>
      <c r="AA59" s="34"/>
      <c r="AB59" s="34"/>
      <c r="AC59" s="34"/>
      <c r="AD59" s="34"/>
      <c r="AE59" s="34"/>
      <c r="AF59" s="34"/>
      <c r="AG59" s="10"/>
      <c r="AH59" s="34"/>
      <c r="AJ59" s="17">
        <v>33</v>
      </c>
      <c r="AK59" s="17">
        <v>37</v>
      </c>
    </row>
    <row r="60" spans="1:37" ht="14.5" x14ac:dyDescent="0.35">
      <c r="A60">
        <v>42789</v>
      </c>
      <c r="B60">
        <v>0</v>
      </c>
      <c r="C60">
        <v>2004</v>
      </c>
      <c r="D60">
        <v>3</v>
      </c>
      <c r="E60">
        <v>4</v>
      </c>
      <c r="F60">
        <v>4</v>
      </c>
      <c r="G60">
        <v>2</v>
      </c>
      <c r="H60">
        <v>3</v>
      </c>
      <c r="I60">
        <v>2</v>
      </c>
      <c r="J60">
        <v>3</v>
      </c>
      <c r="K60">
        <v>2</v>
      </c>
      <c r="L60">
        <v>2</v>
      </c>
      <c r="M60">
        <v>2</v>
      </c>
      <c r="N60">
        <v>3</v>
      </c>
      <c r="O60">
        <v>3</v>
      </c>
      <c r="P60" s="17">
        <f>SUM(D60:O60)</f>
        <v>33</v>
      </c>
      <c r="Q60" s="10"/>
      <c r="R60" s="10"/>
      <c r="S60" s="34"/>
      <c r="T60" s="34"/>
      <c r="U60" s="34"/>
      <c r="V60" s="34"/>
      <c r="W60" s="34"/>
      <c r="X60" s="34"/>
      <c r="Y60" s="34"/>
      <c r="Z60" s="34"/>
      <c r="AA60" s="34"/>
      <c r="AB60" s="34"/>
      <c r="AC60" s="34"/>
      <c r="AD60" s="34"/>
      <c r="AE60" s="34"/>
      <c r="AF60" s="34"/>
      <c r="AG60" s="10"/>
      <c r="AH60" s="34"/>
      <c r="AJ60" s="17">
        <v>30</v>
      </c>
      <c r="AK60" s="17">
        <v>35</v>
      </c>
    </row>
    <row r="61" spans="1:37" ht="14.5" x14ac:dyDescent="0.35">
      <c r="A61">
        <v>42947</v>
      </c>
      <c r="B61">
        <v>0</v>
      </c>
      <c r="C61">
        <v>2004</v>
      </c>
      <c r="D61">
        <v>2</v>
      </c>
      <c r="E61">
        <v>4</v>
      </c>
      <c r="F61">
        <v>3</v>
      </c>
      <c r="G61">
        <v>3</v>
      </c>
      <c r="H61">
        <v>2</v>
      </c>
      <c r="I61">
        <v>2</v>
      </c>
      <c r="J61">
        <v>1</v>
      </c>
      <c r="K61">
        <v>1</v>
      </c>
      <c r="L61">
        <v>3</v>
      </c>
      <c r="M61">
        <v>4</v>
      </c>
      <c r="N61">
        <v>3</v>
      </c>
      <c r="O61">
        <v>2</v>
      </c>
      <c r="P61" s="17">
        <f>SUM(D61:O61)</f>
        <v>30</v>
      </c>
      <c r="Q61" s="10"/>
      <c r="R61" s="10"/>
      <c r="S61" s="34"/>
      <c r="T61" s="34"/>
      <c r="U61" s="34"/>
      <c r="V61" s="34"/>
      <c r="W61" s="34"/>
      <c r="X61" s="34"/>
      <c r="Y61" s="34"/>
      <c r="Z61" s="34"/>
      <c r="AA61" s="34"/>
      <c r="AB61" s="34"/>
      <c r="AC61" s="34"/>
      <c r="AD61" s="34"/>
      <c r="AE61" s="34"/>
      <c r="AF61" s="34"/>
      <c r="AG61" s="10"/>
      <c r="AH61" s="34"/>
      <c r="AJ61" s="17">
        <v>31</v>
      </c>
      <c r="AK61" s="17">
        <v>34</v>
      </c>
    </row>
    <row r="62" spans="1:37" ht="14.5" x14ac:dyDescent="0.35">
      <c r="A62">
        <v>42819</v>
      </c>
      <c r="B62">
        <v>0</v>
      </c>
      <c r="C62">
        <v>2003</v>
      </c>
      <c r="D62">
        <v>3</v>
      </c>
      <c r="E62">
        <v>4</v>
      </c>
      <c r="F62">
        <v>4</v>
      </c>
      <c r="G62">
        <v>2</v>
      </c>
      <c r="H62">
        <v>3</v>
      </c>
      <c r="I62">
        <v>2</v>
      </c>
      <c r="J62">
        <v>2</v>
      </c>
      <c r="K62">
        <v>2</v>
      </c>
      <c r="L62">
        <v>3</v>
      </c>
      <c r="M62">
        <v>3</v>
      </c>
      <c r="N62">
        <v>2</v>
      </c>
      <c r="O62">
        <v>2</v>
      </c>
      <c r="P62" s="17">
        <f>SUM(D62:O62)</f>
        <v>32</v>
      </c>
      <c r="Q62" s="10"/>
      <c r="R62" s="10"/>
      <c r="S62" s="34"/>
      <c r="T62" s="34"/>
      <c r="U62" s="34"/>
      <c r="V62" s="34"/>
      <c r="W62" s="34"/>
      <c r="X62" s="34"/>
      <c r="Y62" s="34"/>
      <c r="Z62" s="34"/>
      <c r="AA62" s="34"/>
      <c r="AB62" s="34"/>
      <c r="AC62" s="34"/>
      <c r="AD62" s="34"/>
      <c r="AE62" s="34"/>
      <c r="AF62" s="34"/>
      <c r="AG62" s="10"/>
      <c r="AH62" s="34"/>
      <c r="AJ62" s="17">
        <v>33</v>
      </c>
      <c r="AK62" s="17">
        <v>37</v>
      </c>
    </row>
    <row r="63" spans="1:37" ht="14.5" x14ac:dyDescent="0.35">
      <c r="A63">
        <v>43117</v>
      </c>
      <c r="B63">
        <v>1</v>
      </c>
      <c r="C63">
        <v>2003</v>
      </c>
      <c r="D63">
        <v>3</v>
      </c>
      <c r="E63">
        <v>4</v>
      </c>
      <c r="F63">
        <v>3</v>
      </c>
      <c r="G63">
        <v>3</v>
      </c>
      <c r="H63">
        <v>2</v>
      </c>
      <c r="I63">
        <v>3</v>
      </c>
      <c r="J63">
        <v>1</v>
      </c>
      <c r="K63">
        <v>2</v>
      </c>
      <c r="L63">
        <v>2</v>
      </c>
      <c r="M63">
        <v>3</v>
      </c>
      <c r="N63">
        <v>3</v>
      </c>
      <c r="O63">
        <v>3</v>
      </c>
      <c r="P63" s="17">
        <f>SUM(D63:O63)</f>
        <v>32</v>
      </c>
      <c r="Q63" s="10"/>
      <c r="R63" s="10"/>
      <c r="S63" s="34"/>
      <c r="T63" s="34"/>
      <c r="U63" s="34"/>
      <c r="V63" s="34"/>
      <c r="W63" s="34"/>
      <c r="X63" s="34"/>
      <c r="Y63" s="34"/>
      <c r="Z63" s="34"/>
      <c r="AA63" s="34"/>
      <c r="AB63" s="34"/>
      <c r="AC63" s="34"/>
      <c r="AD63" s="34"/>
      <c r="AE63" s="34"/>
      <c r="AF63" s="34"/>
      <c r="AG63" s="10"/>
      <c r="AH63" s="34"/>
      <c r="AJ63" s="17">
        <v>33</v>
      </c>
      <c r="AK63" s="17">
        <v>38</v>
      </c>
    </row>
    <row r="64" spans="1:37" ht="14.5" x14ac:dyDescent="0.35">
      <c r="A64">
        <v>45631</v>
      </c>
      <c r="B64">
        <v>0</v>
      </c>
      <c r="C64">
        <v>2003</v>
      </c>
      <c r="D64">
        <v>2</v>
      </c>
      <c r="E64">
        <v>4</v>
      </c>
      <c r="F64">
        <v>2</v>
      </c>
      <c r="G64">
        <v>2</v>
      </c>
      <c r="H64">
        <v>2</v>
      </c>
      <c r="I64">
        <v>2</v>
      </c>
      <c r="J64">
        <v>3</v>
      </c>
      <c r="K64">
        <v>2</v>
      </c>
      <c r="L64">
        <v>3</v>
      </c>
      <c r="M64">
        <v>2</v>
      </c>
      <c r="N64">
        <v>2</v>
      </c>
      <c r="O64">
        <v>2</v>
      </c>
      <c r="P64" s="17">
        <f>SUM(D64:O64)</f>
        <v>28</v>
      </c>
      <c r="Q64" s="10"/>
      <c r="R64" s="10"/>
      <c r="S64" s="34"/>
      <c r="T64" s="34"/>
      <c r="U64" s="34"/>
      <c r="V64" s="34"/>
      <c r="W64" s="34"/>
      <c r="X64" s="34"/>
      <c r="Y64" s="34"/>
      <c r="Z64" s="34"/>
      <c r="AA64" s="34"/>
      <c r="AB64" s="34"/>
      <c r="AC64" s="34"/>
      <c r="AD64" s="34"/>
      <c r="AE64" s="34"/>
      <c r="AF64" s="34"/>
      <c r="AG64" s="10"/>
      <c r="AH64" s="34"/>
      <c r="AJ64" s="17">
        <v>32</v>
      </c>
      <c r="AK64" s="17">
        <v>37</v>
      </c>
    </row>
    <row r="65" spans="1:37" ht="14.5" x14ac:dyDescent="0.35">
      <c r="A65">
        <v>42082</v>
      </c>
      <c r="B65">
        <v>1</v>
      </c>
      <c r="C65">
        <v>2002</v>
      </c>
      <c r="D65">
        <v>4</v>
      </c>
      <c r="E65">
        <v>4</v>
      </c>
      <c r="F65">
        <v>4</v>
      </c>
      <c r="G65">
        <v>3</v>
      </c>
      <c r="H65">
        <v>2</v>
      </c>
      <c r="I65">
        <v>2</v>
      </c>
      <c r="J65">
        <v>3</v>
      </c>
      <c r="K65">
        <v>3</v>
      </c>
      <c r="L65">
        <v>2</v>
      </c>
      <c r="M65">
        <v>3</v>
      </c>
      <c r="N65">
        <v>2</v>
      </c>
      <c r="O65">
        <v>1</v>
      </c>
      <c r="P65" s="17">
        <f>SUM(D65:O65)</f>
        <v>33</v>
      </c>
      <c r="Q65" s="10"/>
      <c r="R65" s="10"/>
      <c r="S65" s="34"/>
      <c r="T65" s="34"/>
      <c r="U65" s="34"/>
      <c r="V65" s="34"/>
      <c r="W65" s="34"/>
      <c r="X65" s="34"/>
      <c r="Y65" s="34"/>
      <c r="Z65" s="34"/>
      <c r="AA65" s="34"/>
      <c r="AB65" s="34"/>
      <c r="AC65" s="34"/>
      <c r="AD65" s="34"/>
      <c r="AE65" s="34"/>
      <c r="AF65" s="34"/>
      <c r="AG65" s="10"/>
      <c r="AH65" s="34"/>
      <c r="AJ65" s="17">
        <v>34</v>
      </c>
      <c r="AK65" s="17">
        <v>36</v>
      </c>
    </row>
    <row r="66" spans="1:37" ht="14.5" x14ac:dyDescent="0.35">
      <c r="A66">
        <v>43042</v>
      </c>
      <c r="B66">
        <v>0</v>
      </c>
      <c r="C66">
        <v>2001</v>
      </c>
      <c r="D66">
        <v>3</v>
      </c>
      <c r="E66">
        <v>4</v>
      </c>
      <c r="F66">
        <v>3</v>
      </c>
      <c r="G66">
        <v>2</v>
      </c>
      <c r="H66">
        <v>2</v>
      </c>
      <c r="I66">
        <v>2</v>
      </c>
      <c r="J66">
        <v>3</v>
      </c>
      <c r="K66">
        <v>3</v>
      </c>
      <c r="L66">
        <v>2</v>
      </c>
      <c r="M66">
        <v>2</v>
      </c>
      <c r="N66">
        <v>2</v>
      </c>
      <c r="O66">
        <v>2</v>
      </c>
      <c r="P66" s="17">
        <f>SUM(D66:O66)</f>
        <v>30</v>
      </c>
      <c r="Q66" s="10"/>
      <c r="R66" s="10"/>
      <c r="S66" s="34"/>
      <c r="T66" s="34"/>
      <c r="U66" s="34"/>
      <c r="V66" s="34"/>
      <c r="W66" s="34"/>
      <c r="X66" s="34"/>
      <c r="Y66" s="34"/>
      <c r="Z66" s="34"/>
      <c r="AA66" s="34"/>
      <c r="AB66" s="34"/>
      <c r="AC66" s="34"/>
      <c r="AD66" s="34"/>
      <c r="AE66" s="34"/>
      <c r="AF66" s="34"/>
      <c r="AG66" s="10"/>
      <c r="AH66" s="34"/>
      <c r="AJ66" s="17">
        <v>32</v>
      </c>
      <c r="AK66" s="17">
        <v>35</v>
      </c>
    </row>
    <row r="67" spans="1:37" ht="14.5" x14ac:dyDescent="0.35">
      <c r="A67">
        <v>44202</v>
      </c>
      <c r="B67">
        <v>1</v>
      </c>
      <c r="C67">
        <v>1999</v>
      </c>
      <c r="D67">
        <v>2</v>
      </c>
      <c r="E67">
        <v>4</v>
      </c>
      <c r="F67">
        <v>4</v>
      </c>
      <c r="G67">
        <v>3</v>
      </c>
      <c r="H67">
        <v>1</v>
      </c>
      <c r="I67">
        <v>2</v>
      </c>
      <c r="J67">
        <v>3</v>
      </c>
      <c r="K67">
        <v>2</v>
      </c>
      <c r="L67">
        <v>2</v>
      </c>
      <c r="M67">
        <v>3</v>
      </c>
      <c r="N67">
        <v>3</v>
      </c>
      <c r="O67">
        <v>3</v>
      </c>
      <c r="P67" s="17">
        <f>SUM(D67:O67)</f>
        <v>32</v>
      </c>
      <c r="Q67" s="10"/>
      <c r="R67" s="10"/>
      <c r="S67" s="34"/>
      <c r="T67" s="34"/>
      <c r="U67" s="34"/>
      <c r="V67" s="34"/>
      <c r="W67" s="34"/>
      <c r="X67" s="34"/>
      <c r="Y67" s="34"/>
      <c r="Z67" s="34"/>
      <c r="AA67" s="34"/>
      <c r="AB67" s="34"/>
      <c r="AC67" s="34"/>
      <c r="AD67" s="34"/>
      <c r="AE67" s="34"/>
      <c r="AF67" s="34"/>
      <c r="AG67" s="10"/>
      <c r="AH67" s="34"/>
      <c r="AJ67" s="17">
        <v>33</v>
      </c>
      <c r="AK67" s="17">
        <v>37</v>
      </c>
    </row>
    <row r="68" spans="1:37" ht="14.5" x14ac:dyDescent="0.35">
      <c r="A68">
        <v>43141</v>
      </c>
      <c r="B68">
        <v>0</v>
      </c>
      <c r="C68">
        <v>2005</v>
      </c>
      <c r="D68">
        <v>4</v>
      </c>
      <c r="E68">
        <v>3</v>
      </c>
      <c r="F68">
        <v>2</v>
      </c>
      <c r="G68">
        <v>3</v>
      </c>
      <c r="H68">
        <v>4</v>
      </c>
      <c r="I68">
        <v>2</v>
      </c>
      <c r="J68">
        <v>4</v>
      </c>
      <c r="K68">
        <v>2</v>
      </c>
      <c r="L68">
        <v>2</v>
      </c>
      <c r="M68">
        <v>2</v>
      </c>
      <c r="N68">
        <v>1</v>
      </c>
      <c r="O68">
        <v>2</v>
      </c>
      <c r="P68" s="17">
        <f>SUM(D68:O68)</f>
        <v>31</v>
      </c>
      <c r="Q68" s="10"/>
      <c r="R68" s="10"/>
      <c r="S68" s="34"/>
      <c r="T68" s="34"/>
      <c r="U68" s="34"/>
      <c r="V68" s="34"/>
      <c r="W68" s="34"/>
      <c r="X68" s="34"/>
      <c r="Y68" s="34"/>
      <c r="Z68" s="34"/>
      <c r="AA68" s="34"/>
      <c r="AB68" s="34"/>
      <c r="AC68" s="34"/>
      <c r="AD68" s="34"/>
      <c r="AE68" s="34"/>
      <c r="AF68" s="34"/>
      <c r="AG68" s="10"/>
      <c r="AH68" s="34"/>
      <c r="AJ68" s="17">
        <v>33</v>
      </c>
      <c r="AK68" s="17">
        <v>35</v>
      </c>
    </row>
    <row r="69" spans="1:37" ht="14.5" x14ac:dyDescent="0.35">
      <c r="A69">
        <v>43418</v>
      </c>
      <c r="B69">
        <v>0</v>
      </c>
      <c r="C69">
        <v>2004</v>
      </c>
      <c r="D69">
        <v>1</v>
      </c>
      <c r="E69">
        <v>3</v>
      </c>
      <c r="F69">
        <v>4</v>
      </c>
      <c r="G69">
        <v>2</v>
      </c>
      <c r="H69">
        <v>2</v>
      </c>
      <c r="I69">
        <v>3</v>
      </c>
      <c r="J69">
        <v>3</v>
      </c>
      <c r="K69">
        <v>2</v>
      </c>
      <c r="L69">
        <v>2</v>
      </c>
      <c r="M69">
        <v>3</v>
      </c>
      <c r="N69">
        <v>2</v>
      </c>
      <c r="O69">
        <v>2</v>
      </c>
      <c r="P69" s="17">
        <f>SUM(D69:O69)</f>
        <v>29</v>
      </c>
      <c r="Q69" s="10"/>
      <c r="R69" s="10"/>
      <c r="S69" s="34"/>
      <c r="T69" s="34"/>
      <c r="U69" s="34"/>
      <c r="V69" s="34"/>
      <c r="W69" s="34"/>
      <c r="X69" s="34"/>
      <c r="Y69" s="34"/>
      <c r="Z69" s="34"/>
      <c r="AA69" s="34"/>
      <c r="AB69" s="34"/>
      <c r="AC69" s="34"/>
      <c r="AD69" s="34"/>
      <c r="AE69" s="34"/>
      <c r="AF69" s="34"/>
      <c r="AG69" s="10"/>
      <c r="AH69" s="34"/>
      <c r="AJ69" s="17">
        <v>35</v>
      </c>
      <c r="AK69" s="17">
        <v>36</v>
      </c>
    </row>
    <row r="70" spans="1:37" ht="14.5" x14ac:dyDescent="0.35">
      <c r="A70">
        <v>43656</v>
      </c>
      <c r="B70">
        <v>0</v>
      </c>
      <c r="C70">
        <v>2003</v>
      </c>
      <c r="D70">
        <v>1</v>
      </c>
      <c r="E70">
        <v>3</v>
      </c>
      <c r="F70">
        <v>4</v>
      </c>
      <c r="G70">
        <v>2</v>
      </c>
      <c r="H70">
        <v>2</v>
      </c>
      <c r="I70">
        <v>3</v>
      </c>
      <c r="J70">
        <v>3</v>
      </c>
      <c r="K70">
        <v>2</v>
      </c>
      <c r="L70">
        <v>4</v>
      </c>
      <c r="M70">
        <v>3</v>
      </c>
      <c r="N70">
        <v>2</v>
      </c>
      <c r="O70">
        <v>2</v>
      </c>
      <c r="P70" s="17">
        <f>SUM(D70:O70)</f>
        <v>31</v>
      </c>
      <c r="Q70" s="10"/>
      <c r="R70" s="10"/>
      <c r="S70" s="34"/>
      <c r="T70" s="34"/>
      <c r="U70" s="34"/>
      <c r="V70" s="34"/>
      <c r="W70" s="34"/>
      <c r="X70" s="34"/>
      <c r="Y70" s="34"/>
      <c r="Z70" s="34"/>
      <c r="AA70" s="34"/>
      <c r="AB70" s="34"/>
      <c r="AC70" s="34"/>
      <c r="AD70" s="34"/>
      <c r="AE70" s="34"/>
      <c r="AF70" s="34"/>
      <c r="AG70" s="10"/>
      <c r="AH70" s="34"/>
      <c r="AJ70" s="17">
        <v>31</v>
      </c>
      <c r="AK70" s="17">
        <v>36</v>
      </c>
    </row>
    <row r="71" spans="1:37" ht="14.5" x14ac:dyDescent="0.35">
      <c r="A71">
        <v>43021</v>
      </c>
      <c r="B71">
        <v>1</v>
      </c>
      <c r="C71">
        <v>2005</v>
      </c>
      <c r="D71">
        <v>4</v>
      </c>
      <c r="E71">
        <v>2</v>
      </c>
      <c r="F71">
        <v>3</v>
      </c>
      <c r="G71">
        <v>2</v>
      </c>
      <c r="H71">
        <v>2</v>
      </c>
      <c r="I71">
        <v>2</v>
      </c>
      <c r="J71">
        <v>2</v>
      </c>
      <c r="K71">
        <v>3</v>
      </c>
      <c r="L71">
        <v>2</v>
      </c>
      <c r="M71">
        <v>4</v>
      </c>
      <c r="N71">
        <v>3</v>
      </c>
      <c r="O71">
        <v>2</v>
      </c>
      <c r="P71" s="17">
        <f>SUM(D71:O71)</f>
        <v>31</v>
      </c>
      <c r="Q71" s="10"/>
      <c r="R71" s="10"/>
      <c r="S71" s="34"/>
      <c r="T71" s="34"/>
      <c r="U71" s="34"/>
      <c r="V71" s="34"/>
      <c r="W71" s="34"/>
      <c r="X71" s="34"/>
      <c r="Y71" s="34"/>
      <c r="Z71" s="34"/>
      <c r="AA71" s="34"/>
      <c r="AB71" s="34"/>
      <c r="AC71" s="34"/>
      <c r="AD71" s="34"/>
      <c r="AE71" s="34"/>
      <c r="AF71" s="34"/>
      <c r="AG71" s="10"/>
      <c r="AH71" s="34"/>
      <c r="AJ71" s="17">
        <v>33</v>
      </c>
      <c r="AK71" s="17">
        <v>35</v>
      </c>
    </row>
    <row r="72" spans="1:37" ht="14.5" x14ac:dyDescent="0.35">
      <c r="A72">
        <v>43024</v>
      </c>
      <c r="B72">
        <v>0</v>
      </c>
      <c r="C72">
        <v>2005</v>
      </c>
      <c r="D72">
        <v>3</v>
      </c>
      <c r="E72">
        <v>2</v>
      </c>
      <c r="F72">
        <v>3</v>
      </c>
      <c r="G72">
        <v>2</v>
      </c>
      <c r="H72">
        <v>3</v>
      </c>
      <c r="I72">
        <v>3</v>
      </c>
      <c r="J72">
        <v>3</v>
      </c>
      <c r="K72">
        <v>2</v>
      </c>
      <c r="L72">
        <v>2</v>
      </c>
      <c r="M72">
        <v>3</v>
      </c>
      <c r="N72">
        <v>3</v>
      </c>
      <c r="O72">
        <v>2</v>
      </c>
      <c r="P72" s="17">
        <f>SUM(D72:O72)</f>
        <v>31</v>
      </c>
      <c r="Q72" s="10"/>
      <c r="R72" s="10"/>
      <c r="S72" s="34"/>
      <c r="T72" s="34"/>
      <c r="U72" s="34"/>
      <c r="V72" s="34"/>
      <c r="W72" s="34"/>
      <c r="X72" s="34"/>
      <c r="Y72" s="34"/>
      <c r="Z72" s="34"/>
      <c r="AA72" s="34"/>
      <c r="AB72" s="34"/>
      <c r="AC72" s="34"/>
      <c r="AD72" s="34"/>
      <c r="AE72" s="34"/>
      <c r="AF72" s="34"/>
      <c r="AG72" s="10"/>
      <c r="AH72" s="34"/>
      <c r="AJ72" s="17">
        <v>34</v>
      </c>
      <c r="AK72" s="17">
        <v>32</v>
      </c>
    </row>
    <row r="73" spans="1:37" ht="14.5" x14ac:dyDescent="0.35">
      <c r="A73">
        <v>42771</v>
      </c>
      <c r="B73">
        <v>0</v>
      </c>
      <c r="C73">
        <v>2004</v>
      </c>
      <c r="D73">
        <v>4</v>
      </c>
      <c r="E73">
        <v>2</v>
      </c>
      <c r="F73">
        <v>4</v>
      </c>
      <c r="G73">
        <v>3</v>
      </c>
      <c r="H73">
        <v>2</v>
      </c>
      <c r="I73">
        <v>2</v>
      </c>
      <c r="J73">
        <v>2</v>
      </c>
      <c r="K73">
        <v>1</v>
      </c>
      <c r="L73">
        <v>3</v>
      </c>
      <c r="M73">
        <v>4</v>
      </c>
      <c r="N73">
        <v>3</v>
      </c>
      <c r="O73">
        <v>2</v>
      </c>
      <c r="P73" s="17">
        <f>SUM(D73:O73)</f>
        <v>32</v>
      </c>
      <c r="Q73" s="10"/>
      <c r="R73" s="10"/>
      <c r="S73" s="34"/>
      <c r="T73" s="34"/>
      <c r="U73" s="34"/>
      <c r="V73" s="34"/>
      <c r="W73" s="34"/>
      <c r="X73" s="34"/>
      <c r="Y73" s="34"/>
      <c r="Z73" s="34"/>
      <c r="AA73" s="34"/>
      <c r="AB73" s="34"/>
      <c r="AC73" s="34"/>
      <c r="AD73" s="34"/>
      <c r="AE73" s="34"/>
      <c r="AF73" s="34"/>
      <c r="AG73" s="10"/>
      <c r="AH73" s="34"/>
      <c r="AJ73" s="17">
        <v>35</v>
      </c>
      <c r="AK73" s="17">
        <v>38</v>
      </c>
    </row>
    <row r="74" spans="1:37" ht="14.5" x14ac:dyDescent="0.35">
      <c r="A74">
        <v>43100</v>
      </c>
      <c r="B74">
        <v>0</v>
      </c>
      <c r="C74">
        <v>2003</v>
      </c>
      <c r="D74">
        <v>4</v>
      </c>
      <c r="E74">
        <v>2</v>
      </c>
      <c r="F74">
        <v>4</v>
      </c>
      <c r="G74">
        <v>3</v>
      </c>
      <c r="H74">
        <v>3</v>
      </c>
      <c r="I74">
        <v>4</v>
      </c>
      <c r="J74">
        <v>2</v>
      </c>
      <c r="K74">
        <v>1</v>
      </c>
      <c r="L74">
        <v>2</v>
      </c>
      <c r="M74">
        <v>3</v>
      </c>
      <c r="N74">
        <v>4</v>
      </c>
      <c r="O74">
        <v>2</v>
      </c>
      <c r="P74" s="17">
        <f>SUM(D74:O74)</f>
        <v>34</v>
      </c>
      <c r="Q74" s="10"/>
      <c r="R74" s="10"/>
      <c r="S74" s="34"/>
      <c r="T74" s="34"/>
      <c r="U74" s="34"/>
      <c r="V74" s="34"/>
      <c r="W74" s="34"/>
      <c r="X74" s="34"/>
      <c r="Y74" s="34"/>
      <c r="Z74" s="34"/>
      <c r="AA74" s="34"/>
      <c r="AB74" s="34"/>
      <c r="AC74" s="34"/>
      <c r="AD74" s="34"/>
      <c r="AE74" s="34"/>
      <c r="AF74" s="34"/>
      <c r="AG74" s="10"/>
      <c r="AH74" s="34"/>
      <c r="AJ74" s="17">
        <v>33</v>
      </c>
      <c r="AK74" s="17">
        <v>40</v>
      </c>
    </row>
    <row r="75" spans="1:37" ht="14.5" x14ac:dyDescent="0.35">
      <c r="A75">
        <v>44916</v>
      </c>
      <c r="B75">
        <v>0</v>
      </c>
      <c r="C75">
        <v>2001</v>
      </c>
      <c r="D75">
        <v>2</v>
      </c>
      <c r="E75">
        <v>2</v>
      </c>
      <c r="F75">
        <v>4</v>
      </c>
      <c r="G75">
        <v>3</v>
      </c>
      <c r="H75">
        <v>3</v>
      </c>
      <c r="I75">
        <v>2</v>
      </c>
      <c r="J75">
        <v>2</v>
      </c>
      <c r="K75">
        <v>3</v>
      </c>
      <c r="L75">
        <v>2</v>
      </c>
      <c r="M75">
        <v>3</v>
      </c>
      <c r="N75">
        <v>3</v>
      </c>
      <c r="O75">
        <v>3</v>
      </c>
      <c r="P75" s="17">
        <f>SUM(D75:O75)</f>
        <v>32</v>
      </c>
      <c r="Q75" s="10"/>
      <c r="R75" s="10"/>
      <c r="S75" s="34"/>
      <c r="T75" s="34"/>
      <c r="U75" s="34"/>
      <c r="V75" s="34"/>
      <c r="W75" s="34"/>
      <c r="X75" s="34"/>
      <c r="Y75" s="34"/>
      <c r="Z75" s="34"/>
      <c r="AA75" s="34"/>
      <c r="AB75" s="34"/>
      <c r="AC75" s="34"/>
      <c r="AD75" s="34"/>
      <c r="AE75" s="34"/>
      <c r="AF75" s="34"/>
      <c r="AG75" s="10"/>
      <c r="AH75" s="34"/>
      <c r="AJ75" s="17">
        <v>32</v>
      </c>
      <c r="AK75" s="17">
        <v>39</v>
      </c>
    </row>
    <row r="76" spans="1:37" ht="14.5" x14ac:dyDescent="0.35">
      <c r="A76">
        <v>41658</v>
      </c>
      <c r="B76">
        <v>1</v>
      </c>
      <c r="C76">
        <v>2003</v>
      </c>
      <c r="D76">
        <v>1</v>
      </c>
      <c r="E76">
        <v>1</v>
      </c>
      <c r="F76">
        <v>4</v>
      </c>
      <c r="G76">
        <v>4</v>
      </c>
      <c r="H76">
        <v>3</v>
      </c>
      <c r="I76">
        <v>3</v>
      </c>
      <c r="J76">
        <v>3</v>
      </c>
      <c r="K76">
        <v>1</v>
      </c>
      <c r="L76">
        <v>3</v>
      </c>
      <c r="M76">
        <v>3</v>
      </c>
      <c r="N76">
        <v>3</v>
      </c>
      <c r="O76">
        <v>3</v>
      </c>
      <c r="P76" s="17">
        <f>SUM(D76:O76)</f>
        <v>32</v>
      </c>
      <c r="Q76" s="10"/>
      <c r="R76" s="10"/>
      <c r="S76" s="34"/>
      <c r="T76" s="34"/>
      <c r="U76" s="34"/>
      <c r="V76" s="34"/>
      <c r="W76" s="34"/>
      <c r="X76" s="34"/>
      <c r="Y76" s="34"/>
      <c r="Z76" s="34"/>
      <c r="AA76" s="34"/>
      <c r="AB76" s="34"/>
      <c r="AC76" s="34"/>
      <c r="AD76" s="34"/>
      <c r="AE76" s="34"/>
      <c r="AF76" s="34"/>
      <c r="AG76" s="10"/>
      <c r="AH76" s="34"/>
      <c r="AJ76" s="17">
        <v>32</v>
      </c>
      <c r="AK76" s="17">
        <v>41</v>
      </c>
    </row>
    <row r="77" spans="1:37" ht="14.5" x14ac:dyDescent="0.35">
      <c r="A77">
        <v>42911</v>
      </c>
      <c r="B77">
        <v>0</v>
      </c>
      <c r="C77">
        <v>2003</v>
      </c>
      <c r="D77">
        <v>4</v>
      </c>
      <c r="E77">
        <v>1</v>
      </c>
      <c r="F77">
        <v>4</v>
      </c>
      <c r="G77">
        <v>2</v>
      </c>
      <c r="H77">
        <v>3</v>
      </c>
      <c r="I77">
        <v>2</v>
      </c>
      <c r="J77">
        <v>3</v>
      </c>
      <c r="K77">
        <v>2</v>
      </c>
      <c r="L77">
        <v>3</v>
      </c>
      <c r="M77">
        <v>3</v>
      </c>
      <c r="N77">
        <v>3</v>
      </c>
      <c r="O77">
        <v>3</v>
      </c>
      <c r="P77" s="17">
        <f>SUM(D77:O77)</f>
        <v>33</v>
      </c>
      <c r="Q77" s="10"/>
      <c r="R77" s="10"/>
      <c r="S77" s="34"/>
      <c r="T77" s="34"/>
      <c r="U77" s="34"/>
      <c r="V77" s="34"/>
      <c r="W77" s="34"/>
      <c r="X77" s="34"/>
      <c r="Y77" s="34"/>
      <c r="Z77" s="34"/>
      <c r="AA77" s="34"/>
      <c r="AB77" s="34"/>
      <c r="AC77" s="34"/>
      <c r="AD77" s="34"/>
      <c r="AE77" s="34"/>
      <c r="AF77" s="34"/>
      <c r="AG77" s="10"/>
      <c r="AH77" s="34"/>
      <c r="AJ77" s="17">
        <v>34</v>
      </c>
      <c r="AK77" s="17">
        <v>38</v>
      </c>
    </row>
    <row r="78" spans="1:37" ht="14.5" x14ac:dyDescent="0.35">
      <c r="A78">
        <v>41216</v>
      </c>
      <c r="B78">
        <v>0</v>
      </c>
      <c r="C78">
        <v>2006</v>
      </c>
      <c r="D78">
        <v>3</v>
      </c>
      <c r="E78">
        <v>3</v>
      </c>
      <c r="F78">
        <v>4</v>
      </c>
      <c r="G78">
        <v>3</v>
      </c>
      <c r="H78">
        <v>3</v>
      </c>
      <c r="I78">
        <v>2</v>
      </c>
      <c r="J78">
        <v>3</v>
      </c>
      <c r="K78">
        <v>1</v>
      </c>
      <c r="L78">
        <v>3</v>
      </c>
      <c r="M78">
        <v>4</v>
      </c>
      <c r="N78">
        <v>2</v>
      </c>
      <c r="O78">
        <v>2</v>
      </c>
      <c r="P78" s="17">
        <f>SUM(D78:O78)</f>
        <v>33</v>
      </c>
      <c r="Q78" s="10"/>
      <c r="R78" s="10"/>
      <c r="S78" s="34"/>
      <c r="T78" s="34"/>
      <c r="U78" s="34"/>
      <c r="V78" s="34"/>
      <c r="W78" s="34"/>
      <c r="X78" s="34"/>
      <c r="Y78" s="34"/>
      <c r="Z78" s="34"/>
      <c r="AA78" s="34"/>
      <c r="AB78" s="34"/>
      <c r="AC78" s="34"/>
      <c r="AD78" s="34"/>
      <c r="AE78" s="34"/>
      <c r="AF78" s="34"/>
      <c r="AG78" s="10"/>
      <c r="AH78" s="34"/>
      <c r="AJ78" s="17">
        <v>38</v>
      </c>
      <c r="AK78" s="17">
        <v>40</v>
      </c>
    </row>
    <row r="79" spans="1:37" ht="14.5" x14ac:dyDescent="0.35">
      <c r="A79">
        <v>42431</v>
      </c>
      <c r="B79">
        <v>1</v>
      </c>
      <c r="C79">
        <v>2006</v>
      </c>
      <c r="D79">
        <v>2</v>
      </c>
      <c r="E79">
        <v>3</v>
      </c>
      <c r="F79">
        <v>3</v>
      </c>
      <c r="G79">
        <v>2</v>
      </c>
      <c r="H79">
        <v>3</v>
      </c>
      <c r="I79">
        <v>3</v>
      </c>
      <c r="J79">
        <v>2</v>
      </c>
      <c r="K79">
        <v>2</v>
      </c>
      <c r="L79">
        <v>3</v>
      </c>
      <c r="M79">
        <v>3</v>
      </c>
      <c r="N79">
        <v>2</v>
      </c>
      <c r="O79">
        <v>2</v>
      </c>
      <c r="P79" s="17">
        <f>SUM(D79:O79)</f>
        <v>30</v>
      </c>
      <c r="Q79" s="10"/>
      <c r="R79" s="10"/>
      <c r="S79" s="34"/>
      <c r="T79" s="34"/>
      <c r="U79" s="34"/>
      <c r="V79" s="34"/>
      <c r="W79" s="34"/>
      <c r="X79" s="34"/>
      <c r="Y79" s="34"/>
      <c r="Z79" s="34"/>
      <c r="AA79" s="34"/>
      <c r="AB79" s="34"/>
      <c r="AC79" s="34"/>
      <c r="AD79" s="34"/>
      <c r="AE79" s="34"/>
      <c r="AF79" s="34"/>
      <c r="AG79" s="10"/>
      <c r="AH79" s="34"/>
      <c r="AJ79" s="17">
        <v>34</v>
      </c>
      <c r="AK79" s="17">
        <v>44</v>
      </c>
    </row>
    <row r="80" spans="1:37" ht="14.5" x14ac:dyDescent="0.35">
      <c r="A80">
        <v>42895</v>
      </c>
      <c r="B80">
        <v>0</v>
      </c>
      <c r="C80">
        <v>2006</v>
      </c>
      <c r="D80">
        <v>3</v>
      </c>
      <c r="E80">
        <v>2</v>
      </c>
      <c r="F80">
        <v>4</v>
      </c>
      <c r="G80">
        <v>3</v>
      </c>
      <c r="H80">
        <v>3</v>
      </c>
      <c r="I80">
        <v>3</v>
      </c>
      <c r="J80">
        <v>3</v>
      </c>
      <c r="K80">
        <v>2</v>
      </c>
      <c r="L80">
        <v>2</v>
      </c>
      <c r="M80">
        <v>3</v>
      </c>
      <c r="N80">
        <v>3</v>
      </c>
      <c r="O80">
        <v>2</v>
      </c>
      <c r="P80" s="17">
        <f>SUM(D80:O80)</f>
        <v>33</v>
      </c>
      <c r="Q80" s="10"/>
      <c r="R80" s="10"/>
      <c r="S80" s="34"/>
      <c r="T80" s="34"/>
      <c r="U80" s="34"/>
      <c r="V80" s="34"/>
      <c r="W80" s="34"/>
      <c r="X80" s="34"/>
      <c r="Y80" s="34"/>
      <c r="Z80" s="34"/>
      <c r="AA80" s="34"/>
      <c r="AB80" s="34"/>
      <c r="AC80" s="34"/>
      <c r="AD80" s="34"/>
      <c r="AE80" s="34"/>
      <c r="AF80" s="34"/>
      <c r="AG80" s="10"/>
      <c r="AH80" s="34"/>
      <c r="AJ80" s="17">
        <v>33</v>
      </c>
      <c r="AK80" s="17">
        <v>44</v>
      </c>
    </row>
    <row r="81" spans="1:37" ht="14.5" x14ac:dyDescent="0.35">
      <c r="A81">
        <v>42960</v>
      </c>
      <c r="B81">
        <v>0</v>
      </c>
      <c r="C81">
        <v>2006</v>
      </c>
      <c r="D81">
        <v>4</v>
      </c>
      <c r="E81">
        <v>2</v>
      </c>
      <c r="F81">
        <v>4</v>
      </c>
      <c r="G81">
        <v>3</v>
      </c>
      <c r="H81">
        <v>3</v>
      </c>
      <c r="I81">
        <v>2</v>
      </c>
      <c r="J81">
        <v>4</v>
      </c>
      <c r="K81">
        <v>4</v>
      </c>
      <c r="L81">
        <v>3</v>
      </c>
      <c r="M81">
        <v>1</v>
      </c>
      <c r="N81">
        <v>2</v>
      </c>
      <c r="O81">
        <v>2</v>
      </c>
      <c r="P81" s="17">
        <f>SUM(D81:O81)</f>
        <v>34</v>
      </c>
      <c r="Q81" s="10"/>
      <c r="R81" s="10"/>
      <c r="S81" s="34"/>
      <c r="T81" s="34"/>
      <c r="U81" s="34"/>
      <c r="V81" s="34"/>
      <c r="W81" s="34"/>
      <c r="X81" s="34"/>
      <c r="Y81" s="34"/>
      <c r="Z81" s="34"/>
      <c r="AA81" s="34"/>
      <c r="AB81" s="34"/>
      <c r="AC81" s="34"/>
      <c r="AD81" s="34"/>
      <c r="AE81" s="34"/>
      <c r="AF81" s="34"/>
      <c r="AG81" s="10"/>
      <c r="AH81" s="34"/>
      <c r="AJ81" s="17">
        <v>35</v>
      </c>
      <c r="AK81" s="17">
        <v>42</v>
      </c>
    </row>
    <row r="82" spans="1:37" ht="14.5" x14ac:dyDescent="0.35">
      <c r="A82">
        <v>42931</v>
      </c>
      <c r="B82">
        <v>0</v>
      </c>
      <c r="C82">
        <v>2005</v>
      </c>
      <c r="D82">
        <v>3</v>
      </c>
      <c r="E82">
        <v>4</v>
      </c>
      <c r="F82">
        <v>4</v>
      </c>
      <c r="G82">
        <v>4</v>
      </c>
      <c r="H82">
        <v>3</v>
      </c>
      <c r="I82">
        <v>1</v>
      </c>
      <c r="J82">
        <v>2</v>
      </c>
      <c r="K82">
        <v>1</v>
      </c>
      <c r="L82">
        <v>3</v>
      </c>
      <c r="M82">
        <v>4</v>
      </c>
      <c r="N82">
        <v>2</v>
      </c>
      <c r="O82">
        <v>2</v>
      </c>
      <c r="P82" s="17">
        <f>SUM(D82:O82)</f>
        <v>33</v>
      </c>
      <c r="Q82" s="10"/>
      <c r="R82" s="10"/>
      <c r="S82" s="34"/>
      <c r="T82" s="34"/>
      <c r="U82" s="34"/>
      <c r="V82" s="34"/>
      <c r="W82" s="34"/>
      <c r="X82" s="34"/>
      <c r="Y82" s="34"/>
      <c r="Z82" s="34"/>
      <c r="AA82" s="34"/>
      <c r="AB82" s="34"/>
      <c r="AC82" s="34"/>
      <c r="AD82" s="34"/>
      <c r="AE82" s="34"/>
      <c r="AF82" s="34"/>
      <c r="AG82" s="10"/>
      <c r="AH82" s="34"/>
      <c r="AJ82" s="17">
        <v>38</v>
      </c>
      <c r="AK82" s="17">
        <v>46</v>
      </c>
    </row>
    <row r="83" spans="1:37" ht="14.5" x14ac:dyDescent="0.35">
      <c r="A83">
        <v>43123</v>
      </c>
      <c r="B83">
        <v>1</v>
      </c>
      <c r="C83">
        <v>2002</v>
      </c>
      <c r="D83">
        <v>1</v>
      </c>
      <c r="E83">
        <v>4</v>
      </c>
      <c r="F83">
        <v>4</v>
      </c>
      <c r="G83">
        <v>3</v>
      </c>
      <c r="H83">
        <v>3</v>
      </c>
      <c r="I83">
        <v>3</v>
      </c>
      <c r="J83">
        <v>2</v>
      </c>
      <c r="K83">
        <v>1</v>
      </c>
      <c r="L83">
        <v>3</v>
      </c>
      <c r="M83">
        <v>3</v>
      </c>
      <c r="N83">
        <v>3</v>
      </c>
      <c r="O83">
        <v>3</v>
      </c>
      <c r="P83" s="17">
        <f>SUM(D83:O83)</f>
        <v>33</v>
      </c>
      <c r="Q83" s="10"/>
      <c r="R83" s="10"/>
      <c r="S83" s="34"/>
      <c r="T83" s="34"/>
      <c r="U83" s="34"/>
      <c r="V83" s="34"/>
      <c r="W83" s="34"/>
      <c r="X83" s="34"/>
      <c r="Y83" s="34"/>
      <c r="Z83" s="34"/>
      <c r="AA83" s="34"/>
      <c r="AB83" s="34"/>
      <c r="AC83" s="34"/>
      <c r="AD83" s="34"/>
      <c r="AE83" s="34"/>
      <c r="AF83" s="34"/>
      <c r="AG83" s="10"/>
      <c r="AH83" s="34"/>
      <c r="AJ83" s="17">
        <v>33</v>
      </c>
      <c r="AK83" s="17">
        <v>42</v>
      </c>
    </row>
    <row r="84" spans="1:37" ht="14.5" x14ac:dyDescent="0.35">
      <c r="A84">
        <v>45636</v>
      </c>
      <c r="B84">
        <v>0</v>
      </c>
      <c r="C84">
        <v>2001</v>
      </c>
      <c r="D84">
        <v>3</v>
      </c>
      <c r="E84">
        <v>4</v>
      </c>
      <c r="F84">
        <v>4</v>
      </c>
      <c r="G84">
        <v>4</v>
      </c>
      <c r="H84">
        <v>2</v>
      </c>
      <c r="I84">
        <v>2</v>
      </c>
      <c r="J84">
        <v>3</v>
      </c>
      <c r="K84">
        <v>3</v>
      </c>
      <c r="L84">
        <v>2</v>
      </c>
      <c r="M84">
        <v>3</v>
      </c>
      <c r="N84">
        <v>2</v>
      </c>
      <c r="O84">
        <v>3</v>
      </c>
      <c r="P84" s="17">
        <f>SUM(D84:O84)</f>
        <v>35</v>
      </c>
      <c r="Q84" s="10"/>
      <c r="R84" s="10"/>
      <c r="S84" s="34"/>
      <c r="T84" s="34"/>
      <c r="U84" s="34"/>
      <c r="V84" s="34"/>
      <c r="W84" s="34"/>
      <c r="X84" s="34"/>
      <c r="Y84" s="34"/>
      <c r="Z84" s="34"/>
      <c r="AA84" s="34"/>
      <c r="AB84" s="34"/>
      <c r="AC84" s="34"/>
      <c r="AD84" s="34"/>
      <c r="AE84" s="34"/>
      <c r="AF84" s="34"/>
      <c r="AG84" s="10"/>
      <c r="AH84" s="34"/>
      <c r="AJ84" s="17">
        <v>32</v>
      </c>
      <c r="AK84" s="17"/>
    </row>
    <row r="85" spans="1:37" ht="14.5" x14ac:dyDescent="0.35">
      <c r="A85">
        <v>46748</v>
      </c>
      <c r="B85">
        <v>1</v>
      </c>
      <c r="C85">
        <v>2001</v>
      </c>
      <c r="D85">
        <v>2</v>
      </c>
      <c r="E85">
        <v>4</v>
      </c>
      <c r="F85">
        <v>4</v>
      </c>
      <c r="G85">
        <v>3</v>
      </c>
      <c r="H85">
        <v>3</v>
      </c>
      <c r="I85">
        <v>3</v>
      </c>
      <c r="J85">
        <v>2</v>
      </c>
      <c r="K85">
        <v>3</v>
      </c>
      <c r="L85">
        <v>3</v>
      </c>
      <c r="M85">
        <v>2</v>
      </c>
      <c r="N85">
        <v>2</v>
      </c>
      <c r="O85">
        <v>2</v>
      </c>
      <c r="P85" s="17">
        <f>SUM(D85:O85)</f>
        <v>33</v>
      </c>
      <c r="Q85" s="10"/>
      <c r="R85" s="10"/>
      <c r="S85" s="34"/>
      <c r="T85" s="34"/>
      <c r="U85" s="34"/>
      <c r="V85" s="34"/>
      <c r="W85" s="34"/>
      <c r="X85" s="34"/>
      <c r="Y85" s="34"/>
      <c r="Z85" s="34"/>
      <c r="AA85" s="34"/>
      <c r="AB85" s="34"/>
      <c r="AC85" s="34"/>
      <c r="AD85" s="34"/>
      <c r="AE85" s="34"/>
      <c r="AF85" s="34"/>
      <c r="AG85" s="10"/>
      <c r="AH85" s="34"/>
      <c r="AJ85" s="17">
        <v>36</v>
      </c>
      <c r="AK85" s="17"/>
    </row>
    <row r="86" spans="1:37" ht="14.5" x14ac:dyDescent="0.35">
      <c r="A86">
        <v>44632</v>
      </c>
      <c r="B86">
        <v>1</v>
      </c>
      <c r="C86">
        <v>2005</v>
      </c>
      <c r="D86">
        <v>3</v>
      </c>
      <c r="E86">
        <v>3</v>
      </c>
      <c r="F86">
        <v>2</v>
      </c>
      <c r="G86">
        <v>3</v>
      </c>
      <c r="H86">
        <v>2</v>
      </c>
      <c r="I86">
        <v>3</v>
      </c>
      <c r="J86">
        <v>2</v>
      </c>
      <c r="K86">
        <v>2</v>
      </c>
      <c r="L86">
        <v>3</v>
      </c>
      <c r="M86">
        <v>2</v>
      </c>
      <c r="N86">
        <v>3</v>
      </c>
      <c r="O86">
        <v>3</v>
      </c>
      <c r="P86" s="17">
        <f>SUM(D86:O86)</f>
        <v>31</v>
      </c>
      <c r="Q86" s="10"/>
      <c r="R86" s="10"/>
      <c r="S86" s="34"/>
      <c r="T86" s="34"/>
      <c r="U86" s="34"/>
      <c r="V86" s="34"/>
      <c r="W86" s="34"/>
      <c r="X86" s="34"/>
      <c r="Y86" s="34"/>
      <c r="Z86" s="34"/>
      <c r="AA86" s="34"/>
      <c r="AB86" s="34"/>
      <c r="AC86" s="34"/>
      <c r="AD86" s="34"/>
      <c r="AE86" s="34"/>
      <c r="AF86" s="34"/>
      <c r="AG86" s="10"/>
      <c r="AH86" s="34"/>
      <c r="AJ86" s="17">
        <v>36</v>
      </c>
      <c r="AK86" s="17"/>
    </row>
    <row r="87" spans="1:37" ht="14.5" x14ac:dyDescent="0.35">
      <c r="A87">
        <v>43257</v>
      </c>
      <c r="B87">
        <v>1</v>
      </c>
      <c r="C87">
        <v>2003</v>
      </c>
      <c r="D87">
        <v>3</v>
      </c>
      <c r="E87">
        <v>3</v>
      </c>
      <c r="F87">
        <v>4</v>
      </c>
      <c r="G87">
        <v>4</v>
      </c>
      <c r="H87">
        <v>3</v>
      </c>
      <c r="I87">
        <v>1</v>
      </c>
      <c r="J87">
        <v>3</v>
      </c>
      <c r="K87">
        <v>1</v>
      </c>
      <c r="L87">
        <v>3</v>
      </c>
      <c r="M87">
        <v>3</v>
      </c>
      <c r="N87">
        <v>3</v>
      </c>
      <c r="O87">
        <v>3</v>
      </c>
      <c r="P87" s="17">
        <f>SUM(D87:O87)</f>
        <v>34</v>
      </c>
      <c r="Q87" s="10"/>
      <c r="R87" s="10"/>
      <c r="S87" s="34"/>
      <c r="T87" s="34"/>
      <c r="U87" s="34"/>
      <c r="V87" s="34"/>
      <c r="W87" s="34"/>
      <c r="X87" s="34"/>
      <c r="Y87" s="34"/>
      <c r="Z87" s="34"/>
      <c r="AA87" s="34"/>
      <c r="AB87" s="34"/>
      <c r="AC87" s="34"/>
      <c r="AD87" s="34"/>
      <c r="AE87" s="34"/>
      <c r="AF87" s="34"/>
      <c r="AG87" s="10"/>
      <c r="AH87" s="34"/>
      <c r="AJ87" s="17">
        <v>34</v>
      </c>
      <c r="AK87" s="17"/>
    </row>
    <row r="88" spans="1:37" ht="14.5" x14ac:dyDescent="0.35">
      <c r="A88">
        <v>42922</v>
      </c>
      <c r="B88">
        <v>0</v>
      </c>
      <c r="C88">
        <v>2002</v>
      </c>
      <c r="D88">
        <v>2</v>
      </c>
      <c r="E88">
        <v>3</v>
      </c>
      <c r="F88">
        <v>4</v>
      </c>
      <c r="G88">
        <v>3</v>
      </c>
      <c r="H88">
        <v>2</v>
      </c>
      <c r="I88">
        <v>2</v>
      </c>
      <c r="J88">
        <v>3</v>
      </c>
      <c r="K88">
        <v>2</v>
      </c>
      <c r="L88">
        <v>3</v>
      </c>
      <c r="M88">
        <v>3</v>
      </c>
      <c r="N88">
        <v>3</v>
      </c>
      <c r="O88">
        <v>3</v>
      </c>
      <c r="P88" s="17">
        <f>SUM(D88:O88)</f>
        <v>33</v>
      </c>
      <c r="Q88" s="10"/>
      <c r="R88" s="10"/>
      <c r="S88" s="34"/>
      <c r="T88" s="34"/>
      <c r="U88" s="34"/>
      <c r="V88" s="34"/>
      <c r="W88" s="34"/>
      <c r="X88" s="34"/>
      <c r="Y88" s="34"/>
      <c r="Z88" s="34"/>
      <c r="AA88" s="34"/>
      <c r="AB88" s="34"/>
      <c r="AC88" s="34"/>
      <c r="AD88" s="34"/>
      <c r="AE88" s="34"/>
      <c r="AF88" s="34"/>
      <c r="AG88" s="10"/>
      <c r="AH88" s="34"/>
      <c r="AJ88" s="17">
        <v>30</v>
      </c>
      <c r="AK88" s="17"/>
    </row>
    <row r="89" spans="1:37" ht="14.5" x14ac:dyDescent="0.35">
      <c r="A89">
        <v>42320</v>
      </c>
      <c r="B89">
        <v>0</v>
      </c>
      <c r="C89">
        <v>2002</v>
      </c>
      <c r="D89">
        <v>2</v>
      </c>
      <c r="E89">
        <v>3</v>
      </c>
      <c r="F89">
        <v>3</v>
      </c>
      <c r="G89">
        <v>2</v>
      </c>
      <c r="H89">
        <v>3</v>
      </c>
      <c r="I89">
        <v>2</v>
      </c>
      <c r="J89">
        <v>3</v>
      </c>
      <c r="K89">
        <v>1</v>
      </c>
      <c r="L89">
        <v>2</v>
      </c>
      <c r="M89">
        <v>3</v>
      </c>
      <c r="N89">
        <v>3</v>
      </c>
      <c r="O89">
        <v>3</v>
      </c>
      <c r="P89" s="17">
        <f>SUM(D89:O89)</f>
        <v>30</v>
      </c>
      <c r="Q89" s="10"/>
      <c r="R89" s="10"/>
      <c r="S89" s="34"/>
      <c r="T89" s="34"/>
      <c r="U89" s="34"/>
      <c r="V89" s="34"/>
      <c r="W89" s="34"/>
      <c r="X89" s="34"/>
      <c r="Y89" s="34"/>
      <c r="Z89" s="34"/>
      <c r="AA89" s="34"/>
      <c r="AB89" s="34"/>
      <c r="AC89" s="34"/>
      <c r="AD89" s="34"/>
      <c r="AE89" s="34"/>
      <c r="AF89" s="34"/>
      <c r="AG89" s="10"/>
      <c r="AH89" s="34"/>
      <c r="AJ89" s="17">
        <v>36</v>
      </c>
      <c r="AK89" s="17"/>
    </row>
    <row r="90" spans="1:37" ht="14.5" x14ac:dyDescent="0.35">
      <c r="A90">
        <v>44208</v>
      </c>
      <c r="B90">
        <v>0</v>
      </c>
      <c r="C90">
        <v>2002</v>
      </c>
      <c r="D90">
        <v>2</v>
      </c>
      <c r="E90">
        <v>3</v>
      </c>
      <c r="F90">
        <v>3</v>
      </c>
      <c r="G90">
        <v>3</v>
      </c>
      <c r="H90">
        <v>2</v>
      </c>
      <c r="I90">
        <v>2</v>
      </c>
      <c r="J90">
        <v>3</v>
      </c>
      <c r="K90">
        <v>3</v>
      </c>
      <c r="L90">
        <v>3</v>
      </c>
      <c r="M90">
        <v>3</v>
      </c>
      <c r="N90">
        <v>2</v>
      </c>
      <c r="O90">
        <v>2</v>
      </c>
      <c r="P90" s="17">
        <f>SUM(D90:O90)</f>
        <v>31</v>
      </c>
      <c r="Q90" s="10"/>
      <c r="R90" s="10"/>
      <c r="S90" s="34"/>
      <c r="T90" s="34"/>
      <c r="U90" s="34"/>
      <c r="V90" s="34"/>
      <c r="W90" s="34"/>
      <c r="X90" s="34"/>
      <c r="Y90" s="34"/>
      <c r="Z90" s="34"/>
      <c r="AA90" s="34"/>
      <c r="AB90" s="34"/>
      <c r="AC90" s="34"/>
      <c r="AD90" s="34"/>
      <c r="AE90" s="34"/>
      <c r="AF90" s="34"/>
      <c r="AG90" s="10"/>
      <c r="AH90" s="34"/>
      <c r="AJ90" s="17">
        <v>35</v>
      </c>
      <c r="AK90" s="17"/>
    </row>
    <row r="91" spans="1:37" ht="14.5" x14ac:dyDescent="0.35">
      <c r="A91">
        <v>43002</v>
      </c>
      <c r="B91">
        <v>0</v>
      </c>
      <c r="C91">
        <v>2001</v>
      </c>
      <c r="D91">
        <v>2</v>
      </c>
      <c r="E91">
        <v>3</v>
      </c>
      <c r="F91">
        <v>4</v>
      </c>
      <c r="G91">
        <v>3</v>
      </c>
      <c r="H91">
        <v>3</v>
      </c>
      <c r="I91">
        <v>2</v>
      </c>
      <c r="J91">
        <v>4</v>
      </c>
      <c r="K91">
        <v>2</v>
      </c>
      <c r="L91">
        <v>2</v>
      </c>
      <c r="M91">
        <v>3</v>
      </c>
      <c r="N91">
        <v>2</v>
      </c>
      <c r="O91">
        <v>3</v>
      </c>
      <c r="P91" s="17">
        <f>SUM(D91:O91)</f>
        <v>33</v>
      </c>
      <c r="Q91" s="10"/>
      <c r="R91" s="10"/>
      <c r="S91" s="34"/>
      <c r="T91" s="34"/>
      <c r="U91" s="34"/>
      <c r="V91" s="34"/>
      <c r="W91" s="34"/>
      <c r="X91" s="34"/>
      <c r="Y91" s="34"/>
      <c r="Z91" s="34"/>
      <c r="AA91" s="34"/>
      <c r="AB91" s="34"/>
      <c r="AC91" s="34"/>
      <c r="AD91" s="34"/>
      <c r="AE91" s="34"/>
      <c r="AF91" s="34"/>
      <c r="AG91" s="10"/>
      <c r="AH91" s="34"/>
      <c r="AJ91" s="17">
        <v>35</v>
      </c>
      <c r="AK91" s="17"/>
    </row>
    <row r="92" spans="1:37" ht="14.5" x14ac:dyDescent="0.35">
      <c r="A92">
        <v>41457</v>
      </c>
      <c r="B92">
        <v>0</v>
      </c>
      <c r="C92">
        <v>2004</v>
      </c>
      <c r="D92">
        <v>3</v>
      </c>
      <c r="E92">
        <v>2</v>
      </c>
      <c r="F92">
        <v>4</v>
      </c>
      <c r="G92">
        <v>3</v>
      </c>
      <c r="H92">
        <v>3</v>
      </c>
      <c r="I92">
        <v>2</v>
      </c>
      <c r="J92">
        <v>2</v>
      </c>
      <c r="K92">
        <v>3</v>
      </c>
      <c r="L92">
        <v>3</v>
      </c>
      <c r="M92">
        <v>3</v>
      </c>
      <c r="N92">
        <v>2</v>
      </c>
      <c r="O92">
        <v>3</v>
      </c>
      <c r="P92" s="17">
        <f>SUM(D92:O92)</f>
        <v>33</v>
      </c>
      <c r="Q92" s="10"/>
      <c r="R92" s="10"/>
      <c r="S92" s="34"/>
      <c r="T92" s="34"/>
      <c r="U92" s="34"/>
      <c r="V92" s="34"/>
      <c r="W92" s="34"/>
      <c r="X92" s="34"/>
      <c r="Y92" s="34"/>
      <c r="Z92" s="34"/>
      <c r="AA92" s="34"/>
      <c r="AB92" s="34"/>
      <c r="AC92" s="34"/>
      <c r="AD92" s="34"/>
      <c r="AE92" s="34"/>
      <c r="AF92" s="34"/>
      <c r="AG92" s="10"/>
      <c r="AH92" s="34"/>
      <c r="AJ92" s="17">
        <v>34</v>
      </c>
      <c r="AK92" s="17"/>
    </row>
    <row r="93" spans="1:37" ht="14.5" x14ac:dyDescent="0.35">
      <c r="A93">
        <v>43362</v>
      </c>
      <c r="B93">
        <v>0</v>
      </c>
      <c r="C93">
        <v>2004</v>
      </c>
      <c r="D93">
        <v>2</v>
      </c>
      <c r="E93">
        <v>2</v>
      </c>
      <c r="F93">
        <v>3</v>
      </c>
      <c r="G93">
        <v>4</v>
      </c>
      <c r="H93">
        <v>2</v>
      </c>
      <c r="I93">
        <v>2</v>
      </c>
      <c r="J93">
        <v>3</v>
      </c>
      <c r="K93">
        <v>2</v>
      </c>
      <c r="L93">
        <v>3</v>
      </c>
      <c r="M93">
        <v>3</v>
      </c>
      <c r="N93">
        <v>3</v>
      </c>
      <c r="O93">
        <v>3</v>
      </c>
      <c r="P93" s="17">
        <f>SUM(D93:O93)</f>
        <v>32</v>
      </c>
      <c r="Q93" s="10"/>
      <c r="R93" s="10"/>
      <c r="S93" s="34"/>
      <c r="T93" s="34"/>
      <c r="U93" s="34"/>
      <c r="V93" s="34"/>
      <c r="W93" s="34"/>
      <c r="X93" s="34"/>
      <c r="Y93" s="34"/>
      <c r="Z93" s="34"/>
      <c r="AA93" s="34"/>
      <c r="AB93" s="34"/>
      <c r="AC93" s="34"/>
      <c r="AD93" s="34"/>
      <c r="AE93" s="34"/>
      <c r="AF93" s="34"/>
      <c r="AG93" s="10"/>
      <c r="AH93" s="34"/>
      <c r="AJ93" s="17">
        <v>38</v>
      </c>
      <c r="AK93" s="17"/>
    </row>
    <row r="94" spans="1:37" ht="14.5" x14ac:dyDescent="0.35">
      <c r="A94">
        <v>45580</v>
      </c>
      <c r="B94">
        <v>1</v>
      </c>
      <c r="C94">
        <v>2003</v>
      </c>
      <c r="D94">
        <v>3</v>
      </c>
      <c r="E94">
        <v>2</v>
      </c>
      <c r="F94">
        <v>4</v>
      </c>
      <c r="G94">
        <v>4</v>
      </c>
      <c r="H94">
        <v>3</v>
      </c>
      <c r="I94">
        <v>3</v>
      </c>
      <c r="J94">
        <v>2</v>
      </c>
      <c r="K94">
        <v>1</v>
      </c>
      <c r="L94">
        <v>3</v>
      </c>
      <c r="M94">
        <v>4</v>
      </c>
      <c r="N94">
        <v>3</v>
      </c>
      <c r="O94">
        <v>2</v>
      </c>
      <c r="P94" s="17">
        <f>SUM(D94:O94)</f>
        <v>34</v>
      </c>
      <c r="Q94" s="10"/>
      <c r="R94" s="10"/>
      <c r="S94" s="34"/>
      <c r="T94" s="34"/>
      <c r="U94" s="34"/>
      <c r="V94" s="34"/>
      <c r="W94" s="34"/>
      <c r="X94" s="34"/>
      <c r="Y94" s="34"/>
      <c r="Z94" s="34"/>
      <c r="AA94" s="34"/>
      <c r="AB94" s="34"/>
      <c r="AC94" s="34"/>
      <c r="AD94" s="34"/>
      <c r="AE94" s="34"/>
      <c r="AF94" s="34"/>
      <c r="AG94" s="10"/>
      <c r="AH94" s="34"/>
      <c r="AJ94" s="17">
        <v>34</v>
      </c>
      <c r="AK94" s="17"/>
    </row>
    <row r="95" spans="1:37" ht="14.5" x14ac:dyDescent="0.35">
      <c r="A95">
        <v>41208</v>
      </c>
      <c r="B95">
        <v>0</v>
      </c>
      <c r="C95">
        <v>2006</v>
      </c>
      <c r="D95">
        <v>2</v>
      </c>
      <c r="E95">
        <v>4</v>
      </c>
      <c r="F95">
        <v>4</v>
      </c>
      <c r="G95">
        <v>4</v>
      </c>
      <c r="H95">
        <v>4</v>
      </c>
      <c r="I95">
        <v>1</v>
      </c>
      <c r="J95">
        <v>1</v>
      </c>
      <c r="K95">
        <v>3</v>
      </c>
      <c r="L95">
        <v>4</v>
      </c>
      <c r="M95">
        <v>3</v>
      </c>
      <c r="N95">
        <v>2</v>
      </c>
      <c r="O95">
        <v>2</v>
      </c>
      <c r="P95" s="17">
        <f>SUM(D95:O95)</f>
        <v>34</v>
      </c>
      <c r="Q95" s="10"/>
      <c r="R95" s="10"/>
      <c r="S95" s="34"/>
      <c r="T95" s="34"/>
      <c r="U95" s="34"/>
      <c r="V95" s="34"/>
      <c r="W95" s="34"/>
      <c r="X95" s="34"/>
      <c r="Y95" s="34"/>
      <c r="Z95" s="34"/>
      <c r="AA95" s="34"/>
      <c r="AB95" s="34"/>
      <c r="AC95" s="34"/>
      <c r="AD95" s="34"/>
      <c r="AE95" s="34"/>
      <c r="AF95" s="34"/>
      <c r="AG95" s="10"/>
      <c r="AH95" s="34"/>
      <c r="AJ95" s="17">
        <v>34</v>
      </c>
      <c r="AK95" s="17"/>
    </row>
    <row r="96" spans="1:37" ht="14.5" x14ac:dyDescent="0.35">
      <c r="A96">
        <v>43127</v>
      </c>
      <c r="B96">
        <v>0</v>
      </c>
      <c r="C96">
        <v>2006</v>
      </c>
      <c r="D96">
        <v>2</v>
      </c>
      <c r="E96">
        <v>3</v>
      </c>
      <c r="F96">
        <v>3</v>
      </c>
      <c r="G96">
        <v>3</v>
      </c>
      <c r="H96">
        <v>2</v>
      </c>
      <c r="I96">
        <v>2</v>
      </c>
      <c r="J96">
        <v>3</v>
      </c>
      <c r="K96">
        <v>2</v>
      </c>
      <c r="L96">
        <v>4</v>
      </c>
      <c r="M96">
        <v>4</v>
      </c>
      <c r="N96">
        <v>2</v>
      </c>
      <c r="O96">
        <v>2</v>
      </c>
      <c r="P96" s="17">
        <f>SUM(D96:O96)</f>
        <v>32</v>
      </c>
      <c r="Q96" s="10"/>
      <c r="R96" s="10"/>
      <c r="S96" s="34"/>
      <c r="T96" s="34"/>
      <c r="U96" s="34"/>
      <c r="V96" s="34"/>
      <c r="W96" s="34"/>
      <c r="X96" s="34"/>
      <c r="Y96" s="34"/>
      <c r="Z96" s="34"/>
      <c r="AA96" s="34"/>
      <c r="AB96" s="34"/>
      <c r="AC96" s="34"/>
      <c r="AD96" s="34"/>
      <c r="AE96" s="34"/>
      <c r="AF96" s="34"/>
      <c r="AG96" s="10"/>
      <c r="AH96" s="34"/>
      <c r="AJ96" s="17">
        <v>36</v>
      </c>
      <c r="AK96" s="17"/>
    </row>
    <row r="97" spans="1:37" ht="14.5" x14ac:dyDescent="0.35">
      <c r="A97">
        <v>41111</v>
      </c>
      <c r="B97">
        <v>0</v>
      </c>
      <c r="C97">
        <v>2005</v>
      </c>
      <c r="D97">
        <v>2</v>
      </c>
      <c r="E97">
        <v>4</v>
      </c>
      <c r="F97">
        <v>4</v>
      </c>
      <c r="G97">
        <v>2</v>
      </c>
      <c r="H97">
        <v>4</v>
      </c>
      <c r="I97">
        <v>4</v>
      </c>
      <c r="J97">
        <v>2</v>
      </c>
      <c r="K97">
        <v>2</v>
      </c>
      <c r="L97">
        <v>2</v>
      </c>
      <c r="M97">
        <v>3</v>
      </c>
      <c r="N97">
        <v>2</v>
      </c>
      <c r="O97">
        <v>2</v>
      </c>
      <c r="P97" s="17">
        <f>SUM(D97:O97)</f>
        <v>33</v>
      </c>
      <c r="Q97" s="10"/>
      <c r="R97" s="10"/>
      <c r="S97" s="34"/>
      <c r="T97" s="34"/>
      <c r="U97" s="34"/>
      <c r="V97" s="34"/>
      <c r="W97" s="34"/>
      <c r="X97" s="34"/>
      <c r="Y97" s="34"/>
      <c r="Z97" s="34"/>
      <c r="AA97" s="34"/>
      <c r="AB97" s="34"/>
      <c r="AC97" s="34"/>
      <c r="AD97" s="34"/>
      <c r="AE97" s="34"/>
      <c r="AF97" s="34"/>
      <c r="AG97" s="10"/>
      <c r="AH97" s="34"/>
      <c r="AJ97" s="17">
        <v>34</v>
      </c>
      <c r="AK97" s="17"/>
    </row>
    <row r="98" spans="1:37" ht="14.5" x14ac:dyDescent="0.35">
      <c r="A98">
        <v>42874</v>
      </c>
      <c r="B98">
        <v>1</v>
      </c>
      <c r="C98">
        <v>2005</v>
      </c>
      <c r="D98">
        <v>2</v>
      </c>
      <c r="E98">
        <v>3</v>
      </c>
      <c r="F98">
        <v>4</v>
      </c>
      <c r="G98">
        <v>4</v>
      </c>
      <c r="H98">
        <v>3</v>
      </c>
      <c r="I98">
        <v>3</v>
      </c>
      <c r="J98">
        <v>1</v>
      </c>
      <c r="K98">
        <v>3</v>
      </c>
      <c r="L98">
        <v>4</v>
      </c>
      <c r="M98">
        <v>4</v>
      </c>
      <c r="N98">
        <v>2</v>
      </c>
      <c r="O98">
        <v>1</v>
      </c>
      <c r="P98" s="17">
        <f>SUM(D98:O98)</f>
        <v>34</v>
      </c>
      <c r="Q98" s="10"/>
      <c r="R98" s="10"/>
      <c r="S98" s="34"/>
      <c r="T98" s="34"/>
      <c r="U98" s="34"/>
      <c r="V98" s="34"/>
      <c r="W98" s="34"/>
      <c r="X98" s="34"/>
      <c r="Y98" s="34"/>
      <c r="Z98" s="34"/>
      <c r="AA98" s="34"/>
      <c r="AB98" s="34"/>
      <c r="AC98" s="34"/>
      <c r="AD98" s="34"/>
      <c r="AE98" s="34"/>
      <c r="AF98" s="34"/>
      <c r="AG98" s="10"/>
      <c r="AH98" s="34"/>
      <c r="AJ98" s="17">
        <v>34</v>
      </c>
      <c r="AK98" s="17"/>
    </row>
    <row r="99" spans="1:37" ht="14.5" x14ac:dyDescent="0.35">
      <c r="A99">
        <v>45469</v>
      </c>
      <c r="B99">
        <v>0</v>
      </c>
      <c r="C99">
        <v>2005</v>
      </c>
      <c r="D99">
        <v>3</v>
      </c>
      <c r="E99">
        <v>3</v>
      </c>
      <c r="F99">
        <v>3</v>
      </c>
      <c r="G99">
        <v>3</v>
      </c>
      <c r="H99">
        <v>3</v>
      </c>
      <c r="I99">
        <v>2</v>
      </c>
      <c r="J99">
        <v>3</v>
      </c>
      <c r="K99">
        <v>3</v>
      </c>
      <c r="L99">
        <v>3</v>
      </c>
      <c r="M99">
        <v>3</v>
      </c>
      <c r="N99">
        <v>2</v>
      </c>
      <c r="O99">
        <v>2</v>
      </c>
      <c r="P99" s="17">
        <f>SUM(D99:O99)</f>
        <v>33</v>
      </c>
      <c r="Q99" s="10"/>
      <c r="R99" s="10"/>
      <c r="S99" s="34"/>
      <c r="T99" s="34"/>
      <c r="U99" s="34"/>
      <c r="V99" s="34"/>
      <c r="W99" s="34"/>
      <c r="X99" s="34"/>
      <c r="Y99" s="34"/>
      <c r="Z99" s="34"/>
      <c r="AA99" s="34"/>
      <c r="AB99" s="34"/>
      <c r="AC99" s="34"/>
      <c r="AD99" s="34"/>
      <c r="AE99" s="34"/>
      <c r="AF99" s="34"/>
      <c r="AG99" s="10"/>
      <c r="AH99" s="34"/>
      <c r="AJ99" s="17">
        <v>37</v>
      </c>
      <c r="AK99" s="17"/>
    </row>
    <row r="100" spans="1:37" ht="14.5" x14ac:dyDescent="0.35">
      <c r="A100">
        <v>43180</v>
      </c>
      <c r="B100">
        <v>1</v>
      </c>
      <c r="C100">
        <v>2002</v>
      </c>
      <c r="D100">
        <v>4</v>
      </c>
      <c r="E100">
        <v>3</v>
      </c>
      <c r="F100">
        <v>3</v>
      </c>
      <c r="G100">
        <v>3</v>
      </c>
      <c r="H100">
        <v>3</v>
      </c>
      <c r="I100">
        <v>4</v>
      </c>
      <c r="J100">
        <v>3</v>
      </c>
      <c r="K100">
        <v>2</v>
      </c>
      <c r="L100">
        <v>3</v>
      </c>
      <c r="M100">
        <v>2</v>
      </c>
      <c r="N100">
        <v>3</v>
      </c>
      <c r="O100">
        <v>2</v>
      </c>
      <c r="P100" s="17">
        <f>SUM(D100:O100)</f>
        <v>35</v>
      </c>
      <c r="Q100" s="10"/>
      <c r="R100" s="10"/>
      <c r="S100" s="34"/>
      <c r="T100" s="34"/>
      <c r="U100" s="34"/>
      <c r="V100" s="34"/>
      <c r="W100" s="34"/>
      <c r="X100" s="34"/>
      <c r="Y100" s="34"/>
      <c r="Z100" s="34"/>
      <c r="AA100" s="34"/>
      <c r="AB100" s="34"/>
      <c r="AC100" s="34"/>
      <c r="AD100" s="34"/>
      <c r="AE100" s="34"/>
      <c r="AF100" s="34"/>
      <c r="AG100" s="10"/>
      <c r="AH100" s="34"/>
      <c r="AJ100" s="17">
        <v>34</v>
      </c>
      <c r="AK100" s="17"/>
    </row>
    <row r="101" spans="1:37" ht="14.5" x14ac:dyDescent="0.35">
      <c r="A101">
        <v>44187</v>
      </c>
      <c r="B101">
        <v>1</v>
      </c>
      <c r="C101">
        <v>2001</v>
      </c>
      <c r="D101">
        <v>3</v>
      </c>
      <c r="E101">
        <v>3</v>
      </c>
      <c r="F101">
        <v>4</v>
      </c>
      <c r="G101">
        <v>1</v>
      </c>
      <c r="H101">
        <v>3</v>
      </c>
      <c r="I101">
        <v>2</v>
      </c>
      <c r="J101">
        <v>3</v>
      </c>
      <c r="K101">
        <v>3</v>
      </c>
      <c r="L101">
        <v>2</v>
      </c>
      <c r="M101">
        <v>3</v>
      </c>
      <c r="N101">
        <v>2</v>
      </c>
      <c r="O101">
        <v>3</v>
      </c>
      <c r="P101" s="17">
        <f>SUM(D101:O101)</f>
        <v>32</v>
      </c>
      <c r="Q101" s="10"/>
      <c r="R101" s="10"/>
      <c r="S101" s="34"/>
      <c r="T101" s="34"/>
      <c r="U101" s="34"/>
      <c r="V101" s="34"/>
      <c r="W101" s="34"/>
      <c r="X101" s="34"/>
      <c r="Y101" s="34"/>
      <c r="Z101" s="34"/>
      <c r="AA101" s="34"/>
      <c r="AB101" s="34"/>
      <c r="AC101" s="34"/>
      <c r="AD101" s="34"/>
      <c r="AE101" s="34"/>
      <c r="AF101" s="34"/>
      <c r="AG101" s="10"/>
      <c r="AH101" s="34"/>
      <c r="AJ101" s="17">
        <v>37</v>
      </c>
      <c r="AK101" s="17"/>
    </row>
    <row r="102" spans="1:37" ht="14.5" x14ac:dyDescent="0.35">
      <c r="A102">
        <v>44641</v>
      </c>
      <c r="B102">
        <v>1</v>
      </c>
      <c r="C102">
        <v>2005</v>
      </c>
      <c r="D102">
        <v>2</v>
      </c>
      <c r="E102">
        <v>2</v>
      </c>
      <c r="F102">
        <v>4</v>
      </c>
      <c r="G102">
        <v>4</v>
      </c>
      <c r="H102">
        <v>3</v>
      </c>
      <c r="I102">
        <v>4</v>
      </c>
      <c r="J102">
        <v>3</v>
      </c>
      <c r="K102">
        <v>2</v>
      </c>
      <c r="L102">
        <v>3</v>
      </c>
      <c r="M102">
        <v>3</v>
      </c>
      <c r="N102">
        <v>3</v>
      </c>
      <c r="O102">
        <v>2</v>
      </c>
      <c r="P102" s="17">
        <f>SUM(D102:O102)</f>
        <v>35</v>
      </c>
      <c r="Q102" s="10"/>
      <c r="R102" s="10"/>
      <c r="S102" s="34"/>
      <c r="T102" s="34"/>
      <c r="U102" s="34"/>
      <c r="V102" s="34"/>
      <c r="W102" s="34"/>
      <c r="X102" s="34"/>
      <c r="Y102" s="34"/>
      <c r="Z102" s="34"/>
      <c r="AA102" s="34"/>
      <c r="AB102" s="34"/>
      <c r="AC102" s="34"/>
      <c r="AD102" s="34"/>
      <c r="AE102" s="34"/>
      <c r="AF102" s="34"/>
      <c r="AG102" s="10"/>
      <c r="AH102" s="34"/>
      <c r="AJ102" s="17">
        <v>36</v>
      </c>
    </row>
    <row r="103" spans="1:37" ht="14.5" x14ac:dyDescent="0.35">
      <c r="A103">
        <v>42993</v>
      </c>
      <c r="B103">
        <v>0</v>
      </c>
      <c r="C103">
        <v>2003</v>
      </c>
      <c r="D103">
        <v>4</v>
      </c>
      <c r="E103">
        <v>2</v>
      </c>
      <c r="F103">
        <v>4</v>
      </c>
      <c r="G103">
        <v>3</v>
      </c>
      <c r="H103">
        <v>3</v>
      </c>
      <c r="I103">
        <v>2</v>
      </c>
      <c r="J103">
        <v>3</v>
      </c>
      <c r="K103">
        <v>3</v>
      </c>
      <c r="L103">
        <v>2</v>
      </c>
      <c r="M103">
        <v>3</v>
      </c>
      <c r="N103">
        <v>3</v>
      </c>
      <c r="O103">
        <v>3</v>
      </c>
      <c r="P103" s="17">
        <f>SUM(D103:O103)</f>
        <v>35</v>
      </c>
      <c r="Q103" s="10"/>
      <c r="R103" s="10"/>
      <c r="S103" s="34"/>
      <c r="T103" s="34"/>
      <c r="U103" s="34"/>
      <c r="V103" s="34"/>
      <c r="W103" s="34"/>
      <c r="X103" s="34"/>
      <c r="Y103" s="34"/>
      <c r="Z103" s="34"/>
      <c r="AA103" s="34"/>
      <c r="AB103" s="34"/>
      <c r="AC103" s="34"/>
      <c r="AD103" s="34"/>
      <c r="AE103" s="34"/>
      <c r="AF103" s="34"/>
      <c r="AG103" s="10"/>
      <c r="AH103" s="34"/>
      <c r="AJ103" s="17">
        <v>35</v>
      </c>
    </row>
    <row r="104" spans="1:37" ht="14.5" x14ac:dyDescent="0.35">
      <c r="A104">
        <v>41238</v>
      </c>
      <c r="B104">
        <v>1</v>
      </c>
      <c r="C104">
        <v>2003</v>
      </c>
      <c r="D104">
        <v>3</v>
      </c>
      <c r="E104">
        <v>2</v>
      </c>
      <c r="F104">
        <v>3</v>
      </c>
      <c r="G104">
        <v>3</v>
      </c>
      <c r="H104">
        <v>3</v>
      </c>
      <c r="I104">
        <v>2</v>
      </c>
      <c r="J104">
        <v>3</v>
      </c>
      <c r="K104">
        <v>2</v>
      </c>
      <c r="L104">
        <v>3</v>
      </c>
      <c r="M104">
        <v>3</v>
      </c>
      <c r="N104">
        <v>3</v>
      </c>
      <c r="O104">
        <v>3</v>
      </c>
      <c r="P104" s="17">
        <f>SUM(D104:O104)</f>
        <v>33</v>
      </c>
      <c r="Q104" s="10"/>
      <c r="R104" s="10"/>
      <c r="S104" s="34"/>
      <c r="T104" s="34"/>
      <c r="U104" s="34"/>
      <c r="V104" s="34"/>
      <c r="W104" s="34"/>
      <c r="X104" s="34"/>
      <c r="Y104" s="34"/>
      <c r="Z104" s="34"/>
      <c r="AA104" s="34"/>
      <c r="AB104" s="34"/>
      <c r="AC104" s="34"/>
      <c r="AD104" s="34"/>
      <c r="AE104" s="34"/>
      <c r="AF104" s="34"/>
      <c r="AG104" s="10"/>
      <c r="AH104" s="34"/>
      <c r="AJ104" s="17">
        <v>36</v>
      </c>
    </row>
    <row r="105" spans="1:37" ht="14.5" x14ac:dyDescent="0.35">
      <c r="A105">
        <v>42992</v>
      </c>
      <c r="B105">
        <v>0</v>
      </c>
      <c r="C105">
        <v>2003</v>
      </c>
      <c r="D105">
        <v>2</v>
      </c>
      <c r="E105">
        <v>2</v>
      </c>
      <c r="F105">
        <v>3</v>
      </c>
      <c r="G105">
        <v>2</v>
      </c>
      <c r="H105">
        <v>3</v>
      </c>
      <c r="I105">
        <v>2</v>
      </c>
      <c r="J105">
        <v>3</v>
      </c>
      <c r="K105">
        <v>3</v>
      </c>
      <c r="L105">
        <v>3</v>
      </c>
      <c r="M105">
        <v>3</v>
      </c>
      <c r="N105">
        <v>3</v>
      </c>
      <c r="O105">
        <v>2</v>
      </c>
      <c r="P105" s="17">
        <f>SUM(D105:O105)</f>
        <v>31</v>
      </c>
      <c r="Q105" s="10"/>
      <c r="R105" s="10"/>
      <c r="S105" s="34"/>
      <c r="T105" s="34"/>
      <c r="U105" s="34"/>
      <c r="V105" s="34"/>
      <c r="W105" s="34"/>
      <c r="X105" s="34"/>
      <c r="Y105" s="34"/>
      <c r="Z105" s="34"/>
      <c r="AA105" s="34"/>
      <c r="AB105" s="34"/>
      <c r="AC105" s="34"/>
      <c r="AD105" s="34"/>
      <c r="AE105" s="34"/>
      <c r="AF105" s="34"/>
      <c r="AG105" s="10"/>
      <c r="AH105" s="34"/>
      <c r="AJ105" s="17">
        <v>32</v>
      </c>
    </row>
    <row r="106" spans="1:37" ht="14.5" x14ac:dyDescent="0.35">
      <c r="A106">
        <v>43016</v>
      </c>
      <c r="B106">
        <v>1</v>
      </c>
      <c r="C106">
        <v>2003</v>
      </c>
      <c r="D106">
        <v>2</v>
      </c>
      <c r="E106">
        <v>2</v>
      </c>
      <c r="F106">
        <v>4</v>
      </c>
      <c r="G106">
        <v>3</v>
      </c>
      <c r="H106">
        <v>3</v>
      </c>
      <c r="I106">
        <v>3</v>
      </c>
      <c r="J106">
        <v>2</v>
      </c>
      <c r="K106">
        <v>2</v>
      </c>
      <c r="L106">
        <v>4</v>
      </c>
      <c r="M106">
        <v>3</v>
      </c>
      <c r="N106">
        <v>3</v>
      </c>
      <c r="O106">
        <v>3</v>
      </c>
      <c r="P106" s="17">
        <f>SUM(D106:O106)</f>
        <v>34</v>
      </c>
      <c r="Q106" s="10"/>
      <c r="R106" s="10"/>
      <c r="S106" s="34"/>
      <c r="T106" s="34"/>
      <c r="U106" s="34"/>
      <c r="V106" s="34"/>
      <c r="W106" s="34"/>
      <c r="X106" s="34"/>
      <c r="Y106" s="34"/>
      <c r="Z106" s="34"/>
      <c r="AA106" s="34"/>
      <c r="AB106" s="34"/>
      <c r="AC106" s="34"/>
      <c r="AD106" s="34"/>
      <c r="AE106" s="34"/>
      <c r="AF106" s="34"/>
      <c r="AG106" s="10"/>
      <c r="AH106" s="34"/>
      <c r="AJ106" s="17">
        <v>32</v>
      </c>
    </row>
    <row r="107" spans="1:37" ht="14.5" x14ac:dyDescent="0.35">
      <c r="A107">
        <v>43147</v>
      </c>
      <c r="B107">
        <v>0</v>
      </c>
      <c r="C107">
        <v>2006</v>
      </c>
      <c r="D107">
        <v>2</v>
      </c>
      <c r="E107">
        <v>2</v>
      </c>
      <c r="F107">
        <v>4</v>
      </c>
      <c r="G107">
        <v>3</v>
      </c>
      <c r="H107">
        <v>3</v>
      </c>
      <c r="I107">
        <v>2</v>
      </c>
      <c r="J107">
        <v>2</v>
      </c>
      <c r="K107">
        <v>4</v>
      </c>
      <c r="L107">
        <v>3</v>
      </c>
      <c r="M107">
        <v>4</v>
      </c>
      <c r="N107">
        <v>2</v>
      </c>
      <c r="O107">
        <v>2</v>
      </c>
      <c r="P107" s="17">
        <f>SUM(D107:O107)</f>
        <v>33</v>
      </c>
      <c r="Q107" s="10"/>
      <c r="R107" s="10"/>
      <c r="S107" s="34"/>
      <c r="T107" s="34"/>
      <c r="U107" s="34"/>
      <c r="V107" s="34"/>
      <c r="W107" s="34"/>
      <c r="X107" s="34"/>
      <c r="Y107" s="34"/>
      <c r="Z107" s="34"/>
      <c r="AA107" s="34"/>
      <c r="AB107" s="34"/>
      <c r="AC107" s="34"/>
      <c r="AD107" s="34"/>
      <c r="AE107" s="34"/>
      <c r="AF107" s="34"/>
      <c r="AG107" s="10"/>
      <c r="AH107" s="34"/>
      <c r="AJ107" s="17">
        <v>37</v>
      </c>
    </row>
    <row r="108" spans="1:37" ht="14.5" x14ac:dyDescent="0.35">
      <c r="A108">
        <v>42921</v>
      </c>
      <c r="B108">
        <v>0</v>
      </c>
      <c r="C108">
        <v>2006</v>
      </c>
      <c r="D108">
        <v>3</v>
      </c>
      <c r="E108">
        <v>3</v>
      </c>
      <c r="F108">
        <v>4</v>
      </c>
      <c r="G108">
        <v>4</v>
      </c>
      <c r="H108">
        <v>3</v>
      </c>
      <c r="I108">
        <v>3</v>
      </c>
      <c r="J108">
        <v>3</v>
      </c>
      <c r="K108">
        <v>2</v>
      </c>
      <c r="L108">
        <v>2</v>
      </c>
      <c r="M108">
        <v>3</v>
      </c>
      <c r="N108">
        <v>2</v>
      </c>
      <c r="O108">
        <v>2</v>
      </c>
      <c r="P108" s="17">
        <f>SUM(D108:O108)</f>
        <v>34</v>
      </c>
      <c r="Q108" s="10"/>
      <c r="R108" s="10"/>
      <c r="S108" s="34"/>
      <c r="T108" s="34"/>
      <c r="U108" s="34"/>
      <c r="V108" s="34"/>
      <c r="W108" s="34"/>
      <c r="X108" s="34"/>
      <c r="Y108" s="34"/>
      <c r="Z108" s="34"/>
      <c r="AA108" s="34"/>
      <c r="AB108" s="34"/>
      <c r="AC108" s="34"/>
      <c r="AD108" s="34"/>
      <c r="AE108" s="34"/>
      <c r="AF108" s="34"/>
      <c r="AG108" s="10"/>
      <c r="AH108" s="34"/>
      <c r="AJ108" s="17">
        <v>39</v>
      </c>
    </row>
    <row r="109" spans="1:37" ht="14.5" x14ac:dyDescent="0.35">
      <c r="A109">
        <v>43092</v>
      </c>
      <c r="B109">
        <v>0</v>
      </c>
      <c r="C109">
        <v>2003</v>
      </c>
      <c r="D109">
        <v>4</v>
      </c>
      <c r="E109">
        <v>1</v>
      </c>
      <c r="F109">
        <v>3</v>
      </c>
      <c r="G109">
        <v>4</v>
      </c>
      <c r="H109">
        <v>3</v>
      </c>
      <c r="I109">
        <v>3</v>
      </c>
      <c r="J109">
        <v>3</v>
      </c>
      <c r="K109">
        <v>2</v>
      </c>
      <c r="L109">
        <v>3</v>
      </c>
      <c r="M109">
        <v>3</v>
      </c>
      <c r="N109">
        <v>3</v>
      </c>
      <c r="O109">
        <v>3</v>
      </c>
      <c r="P109" s="17">
        <f>SUM(D109:O109)</f>
        <v>35</v>
      </c>
      <c r="Q109" s="10"/>
      <c r="R109" s="10"/>
      <c r="S109" s="34"/>
      <c r="T109" s="34"/>
      <c r="U109" s="34"/>
      <c r="V109" s="34"/>
      <c r="W109" s="34"/>
      <c r="X109" s="34"/>
      <c r="Y109" s="34"/>
      <c r="Z109" s="34"/>
      <c r="AA109" s="34"/>
      <c r="AB109" s="34"/>
      <c r="AC109" s="34"/>
      <c r="AD109" s="34"/>
      <c r="AE109" s="34"/>
      <c r="AF109" s="34"/>
      <c r="AG109" s="10"/>
      <c r="AH109" s="34"/>
      <c r="AJ109" s="17">
        <v>35</v>
      </c>
    </row>
    <row r="110" spans="1:37" ht="14.5" x14ac:dyDescent="0.35">
      <c r="A110">
        <v>44315</v>
      </c>
      <c r="B110">
        <v>0</v>
      </c>
      <c r="C110">
        <v>2003</v>
      </c>
      <c r="D110">
        <v>3</v>
      </c>
      <c r="E110">
        <v>1</v>
      </c>
      <c r="F110">
        <v>3</v>
      </c>
      <c r="G110">
        <v>3</v>
      </c>
      <c r="H110">
        <v>3</v>
      </c>
      <c r="I110">
        <v>3</v>
      </c>
      <c r="J110">
        <v>2</v>
      </c>
      <c r="K110">
        <v>3</v>
      </c>
      <c r="L110">
        <v>3</v>
      </c>
      <c r="M110">
        <v>3</v>
      </c>
      <c r="N110">
        <v>3</v>
      </c>
      <c r="O110">
        <v>3</v>
      </c>
      <c r="P110" s="17">
        <f>SUM(D110:O110)</f>
        <v>33</v>
      </c>
      <c r="Q110" s="10"/>
      <c r="R110" s="10"/>
      <c r="S110" s="34"/>
      <c r="T110" s="34"/>
      <c r="U110" s="34"/>
      <c r="V110" s="34"/>
      <c r="W110" s="34"/>
      <c r="X110" s="34"/>
      <c r="Y110" s="34"/>
      <c r="Z110" s="34"/>
      <c r="AA110" s="34"/>
      <c r="AB110" s="34"/>
      <c r="AC110" s="34"/>
      <c r="AD110" s="34"/>
      <c r="AE110" s="34"/>
      <c r="AF110" s="34"/>
      <c r="AG110" s="10"/>
      <c r="AH110" s="34"/>
      <c r="AJ110" s="17">
        <v>33</v>
      </c>
    </row>
    <row r="111" spans="1:37" ht="14.5" x14ac:dyDescent="0.35">
      <c r="A111">
        <v>42631</v>
      </c>
      <c r="B111">
        <v>0</v>
      </c>
      <c r="C111">
        <v>2006</v>
      </c>
      <c r="D111">
        <v>3</v>
      </c>
      <c r="E111">
        <v>1</v>
      </c>
      <c r="F111">
        <v>2</v>
      </c>
      <c r="G111">
        <v>3</v>
      </c>
      <c r="H111">
        <v>3</v>
      </c>
      <c r="I111">
        <v>3</v>
      </c>
      <c r="J111">
        <v>3</v>
      </c>
      <c r="K111">
        <v>3</v>
      </c>
      <c r="L111">
        <v>3</v>
      </c>
      <c r="M111">
        <v>3</v>
      </c>
      <c r="N111">
        <v>3</v>
      </c>
      <c r="O111">
        <v>2</v>
      </c>
      <c r="P111" s="17">
        <f>SUM(D111:O111)</f>
        <v>32</v>
      </c>
      <c r="Q111" s="10"/>
      <c r="R111" s="10"/>
      <c r="S111" s="34"/>
      <c r="T111" s="34"/>
      <c r="U111" s="34"/>
      <c r="V111" s="34"/>
      <c r="W111" s="34"/>
      <c r="X111" s="34"/>
      <c r="Y111" s="34"/>
      <c r="Z111" s="34"/>
      <c r="AA111" s="34"/>
      <c r="AB111" s="34"/>
      <c r="AC111" s="34"/>
      <c r="AD111" s="34"/>
      <c r="AE111" s="34"/>
      <c r="AF111" s="34"/>
      <c r="AG111" s="10"/>
      <c r="AH111" s="34"/>
      <c r="AJ111" s="17">
        <v>38</v>
      </c>
    </row>
    <row r="112" spans="1:37" ht="14.5" x14ac:dyDescent="0.35">
      <c r="A112">
        <v>42796</v>
      </c>
      <c r="B112">
        <v>1</v>
      </c>
      <c r="C112">
        <v>2006</v>
      </c>
      <c r="D112">
        <v>3</v>
      </c>
      <c r="E112">
        <v>3</v>
      </c>
      <c r="F112">
        <v>4</v>
      </c>
      <c r="G112">
        <v>4</v>
      </c>
      <c r="H112">
        <v>3</v>
      </c>
      <c r="I112">
        <v>2</v>
      </c>
      <c r="J112">
        <v>2</v>
      </c>
      <c r="K112">
        <v>3</v>
      </c>
      <c r="L112">
        <v>3</v>
      </c>
      <c r="M112">
        <v>3</v>
      </c>
      <c r="N112">
        <v>3</v>
      </c>
      <c r="O112">
        <v>3</v>
      </c>
      <c r="P112" s="17">
        <f>SUM(D112:O112)</f>
        <v>36</v>
      </c>
      <c r="Q112" s="10"/>
      <c r="R112" s="10"/>
      <c r="S112" s="34"/>
      <c r="T112" s="34"/>
      <c r="U112" s="34"/>
      <c r="V112" s="34"/>
      <c r="W112" s="34"/>
      <c r="X112" s="34"/>
      <c r="Y112" s="34"/>
      <c r="Z112" s="34"/>
      <c r="AA112" s="34"/>
      <c r="AB112" s="34"/>
      <c r="AC112" s="34"/>
      <c r="AD112" s="34"/>
      <c r="AE112" s="34"/>
      <c r="AF112" s="34"/>
      <c r="AG112" s="10"/>
      <c r="AH112" s="34"/>
      <c r="AJ112" s="17">
        <v>35</v>
      </c>
    </row>
    <row r="113" spans="1:36" ht="14.5" x14ac:dyDescent="0.35">
      <c r="A113">
        <v>43352</v>
      </c>
      <c r="B113">
        <v>0</v>
      </c>
      <c r="C113">
        <v>2006</v>
      </c>
      <c r="D113">
        <v>2</v>
      </c>
      <c r="E113">
        <v>3</v>
      </c>
      <c r="F113">
        <v>3</v>
      </c>
      <c r="G113">
        <v>3</v>
      </c>
      <c r="H113">
        <v>3</v>
      </c>
      <c r="I113">
        <v>2</v>
      </c>
      <c r="J113">
        <v>3</v>
      </c>
      <c r="K113">
        <v>3</v>
      </c>
      <c r="L113">
        <v>3</v>
      </c>
      <c r="M113">
        <v>3</v>
      </c>
      <c r="N113">
        <v>2</v>
      </c>
      <c r="O113">
        <v>2</v>
      </c>
      <c r="P113" s="17">
        <f>SUM(D113:O113)</f>
        <v>32</v>
      </c>
      <c r="Q113" s="10"/>
      <c r="R113" s="10"/>
      <c r="S113" s="34"/>
      <c r="T113" s="34"/>
      <c r="U113" s="34"/>
      <c r="V113" s="34"/>
      <c r="W113" s="34"/>
      <c r="X113" s="34"/>
      <c r="Y113" s="34"/>
      <c r="Z113" s="34"/>
      <c r="AA113" s="34"/>
      <c r="AB113" s="34"/>
      <c r="AC113" s="34"/>
      <c r="AD113" s="34"/>
      <c r="AE113" s="34"/>
      <c r="AF113" s="34"/>
      <c r="AG113" s="10"/>
      <c r="AH113" s="34"/>
      <c r="AJ113" s="17">
        <v>35</v>
      </c>
    </row>
    <row r="114" spans="1:36" ht="14.5" x14ac:dyDescent="0.35">
      <c r="A114">
        <v>42956</v>
      </c>
      <c r="B114">
        <v>1</v>
      </c>
      <c r="C114">
        <v>2004</v>
      </c>
      <c r="D114">
        <v>2</v>
      </c>
      <c r="E114">
        <v>4</v>
      </c>
      <c r="F114">
        <v>2</v>
      </c>
      <c r="G114">
        <v>4</v>
      </c>
      <c r="H114">
        <v>3</v>
      </c>
      <c r="I114">
        <v>2</v>
      </c>
      <c r="J114">
        <v>3</v>
      </c>
      <c r="K114">
        <v>2</v>
      </c>
      <c r="L114">
        <v>3</v>
      </c>
      <c r="M114">
        <v>3</v>
      </c>
      <c r="N114">
        <v>2</v>
      </c>
      <c r="O114">
        <v>3</v>
      </c>
      <c r="P114" s="17">
        <f>SUM(D114:O114)</f>
        <v>33</v>
      </c>
      <c r="Q114" s="10"/>
      <c r="R114" s="10"/>
      <c r="S114" s="34"/>
      <c r="T114" s="34"/>
      <c r="U114" s="34"/>
      <c r="V114" s="34"/>
      <c r="W114" s="34"/>
      <c r="X114" s="34"/>
      <c r="Y114" s="34"/>
      <c r="Z114" s="34"/>
      <c r="AA114" s="34"/>
      <c r="AB114" s="34"/>
      <c r="AC114" s="34"/>
      <c r="AD114" s="34"/>
      <c r="AE114" s="34"/>
      <c r="AF114" s="34"/>
      <c r="AG114" s="10"/>
      <c r="AH114" s="34"/>
      <c r="AJ114" s="17">
        <v>37</v>
      </c>
    </row>
    <row r="115" spans="1:36" ht="14.5" x14ac:dyDescent="0.35">
      <c r="A115">
        <v>42957</v>
      </c>
      <c r="B115">
        <v>0</v>
      </c>
      <c r="C115">
        <v>2002</v>
      </c>
      <c r="D115">
        <v>2</v>
      </c>
      <c r="E115">
        <v>4</v>
      </c>
      <c r="F115">
        <v>4</v>
      </c>
      <c r="G115">
        <v>3</v>
      </c>
      <c r="H115">
        <v>3</v>
      </c>
      <c r="I115">
        <v>2</v>
      </c>
      <c r="J115">
        <v>3</v>
      </c>
      <c r="K115">
        <v>3</v>
      </c>
      <c r="L115">
        <v>2</v>
      </c>
      <c r="M115">
        <v>2</v>
      </c>
      <c r="N115">
        <v>3</v>
      </c>
      <c r="O115">
        <v>3</v>
      </c>
      <c r="P115" s="17">
        <f>SUM(D115:O115)</f>
        <v>34</v>
      </c>
      <c r="Q115" s="10"/>
      <c r="R115" s="10"/>
      <c r="S115" s="34"/>
      <c r="T115" s="34"/>
      <c r="U115" s="34"/>
      <c r="V115" s="34"/>
      <c r="W115" s="34"/>
      <c r="X115" s="34"/>
      <c r="Y115" s="34"/>
      <c r="Z115" s="34"/>
      <c r="AA115" s="34"/>
      <c r="AB115" s="34"/>
      <c r="AC115" s="34"/>
      <c r="AD115" s="34"/>
      <c r="AE115" s="34"/>
      <c r="AF115" s="34"/>
      <c r="AG115" s="10"/>
      <c r="AH115" s="34"/>
      <c r="AJ115" s="17">
        <v>34</v>
      </c>
    </row>
    <row r="116" spans="1:36" ht="14.5" x14ac:dyDescent="0.35">
      <c r="A116">
        <v>43361</v>
      </c>
      <c r="B116">
        <v>1</v>
      </c>
      <c r="C116">
        <v>2002</v>
      </c>
      <c r="D116">
        <v>3</v>
      </c>
      <c r="E116">
        <v>4</v>
      </c>
      <c r="F116">
        <v>4</v>
      </c>
      <c r="G116">
        <v>3</v>
      </c>
      <c r="H116">
        <v>4</v>
      </c>
      <c r="I116">
        <v>4</v>
      </c>
      <c r="J116">
        <v>2</v>
      </c>
      <c r="K116">
        <v>1</v>
      </c>
      <c r="L116">
        <v>3</v>
      </c>
      <c r="M116">
        <v>2</v>
      </c>
      <c r="N116">
        <v>2</v>
      </c>
      <c r="O116">
        <v>3</v>
      </c>
      <c r="P116" s="17">
        <f>SUM(D116:O116)</f>
        <v>35</v>
      </c>
      <c r="Q116" s="10"/>
      <c r="R116" s="10"/>
      <c r="S116" s="34"/>
      <c r="T116" s="34"/>
      <c r="U116" s="34"/>
      <c r="V116" s="34"/>
      <c r="W116" s="34"/>
      <c r="X116" s="34"/>
      <c r="Y116" s="34"/>
      <c r="Z116" s="34"/>
      <c r="AA116" s="34"/>
      <c r="AB116" s="34"/>
      <c r="AC116" s="34"/>
      <c r="AD116" s="34"/>
      <c r="AE116" s="34"/>
      <c r="AF116" s="34"/>
      <c r="AG116" s="10"/>
      <c r="AH116" s="34"/>
      <c r="AJ116" s="17">
        <v>34</v>
      </c>
    </row>
    <row r="117" spans="1:36" ht="14.5" x14ac:dyDescent="0.35">
      <c r="A117">
        <v>42934</v>
      </c>
      <c r="B117">
        <v>0</v>
      </c>
      <c r="C117">
        <v>2002</v>
      </c>
      <c r="D117">
        <v>4</v>
      </c>
      <c r="E117">
        <v>4</v>
      </c>
      <c r="F117">
        <v>4</v>
      </c>
      <c r="G117">
        <v>4</v>
      </c>
      <c r="H117">
        <v>2</v>
      </c>
      <c r="I117">
        <v>3</v>
      </c>
      <c r="J117">
        <v>3</v>
      </c>
      <c r="K117">
        <v>3</v>
      </c>
      <c r="L117">
        <v>3</v>
      </c>
      <c r="M117">
        <v>3</v>
      </c>
      <c r="N117">
        <v>3</v>
      </c>
      <c r="O117">
        <v>2</v>
      </c>
      <c r="P117" s="17">
        <f>SUM(D117:O117)</f>
        <v>38</v>
      </c>
      <c r="Q117" s="10"/>
      <c r="R117" s="10"/>
      <c r="S117" s="34"/>
      <c r="T117" s="34"/>
      <c r="U117" s="34"/>
      <c r="V117" s="34"/>
      <c r="W117" s="34"/>
      <c r="X117" s="34"/>
      <c r="Y117" s="34"/>
      <c r="Z117" s="34"/>
      <c r="AA117" s="34"/>
      <c r="AB117" s="34"/>
      <c r="AC117" s="34"/>
      <c r="AD117" s="34"/>
      <c r="AE117" s="34"/>
      <c r="AF117" s="34"/>
      <c r="AG117" s="10"/>
      <c r="AH117" s="34"/>
      <c r="AJ117" s="17">
        <v>34</v>
      </c>
    </row>
    <row r="118" spans="1:36" ht="14.5" x14ac:dyDescent="0.35">
      <c r="A118">
        <v>43410</v>
      </c>
      <c r="B118">
        <v>0</v>
      </c>
      <c r="C118">
        <v>2005</v>
      </c>
      <c r="D118">
        <v>3</v>
      </c>
      <c r="E118">
        <v>3</v>
      </c>
      <c r="F118">
        <v>4</v>
      </c>
      <c r="G118">
        <v>2</v>
      </c>
      <c r="H118">
        <v>3</v>
      </c>
      <c r="I118">
        <v>2</v>
      </c>
      <c r="J118">
        <v>3</v>
      </c>
      <c r="K118">
        <v>4</v>
      </c>
      <c r="L118">
        <v>3</v>
      </c>
      <c r="M118">
        <v>3</v>
      </c>
      <c r="N118">
        <v>2</v>
      </c>
      <c r="O118">
        <v>2</v>
      </c>
      <c r="P118" s="17">
        <f>SUM(D118:O118)</f>
        <v>34</v>
      </c>
      <c r="Q118" s="10"/>
      <c r="R118" s="10"/>
      <c r="S118" s="34"/>
      <c r="T118" s="34"/>
      <c r="U118" s="34"/>
      <c r="V118" s="34"/>
      <c r="W118" s="34"/>
      <c r="X118" s="34"/>
      <c r="Y118" s="34"/>
      <c r="Z118" s="34"/>
      <c r="AA118" s="34"/>
      <c r="AB118" s="34"/>
      <c r="AC118" s="34"/>
      <c r="AD118" s="34"/>
      <c r="AE118" s="34"/>
      <c r="AF118" s="34"/>
      <c r="AG118" s="10"/>
      <c r="AH118" s="34"/>
      <c r="AJ118" s="17">
        <v>31</v>
      </c>
    </row>
    <row r="119" spans="1:36" ht="14.5" x14ac:dyDescent="0.35">
      <c r="A119">
        <v>41835</v>
      </c>
      <c r="B119">
        <v>0</v>
      </c>
      <c r="C119">
        <v>2004</v>
      </c>
      <c r="D119">
        <v>3</v>
      </c>
      <c r="E119">
        <v>3</v>
      </c>
      <c r="F119">
        <v>3</v>
      </c>
      <c r="G119">
        <v>2</v>
      </c>
      <c r="H119">
        <v>3</v>
      </c>
      <c r="I119">
        <v>2</v>
      </c>
      <c r="J119">
        <v>3</v>
      </c>
      <c r="K119">
        <v>1</v>
      </c>
      <c r="L119">
        <v>3</v>
      </c>
      <c r="M119">
        <v>3</v>
      </c>
      <c r="N119">
        <v>4</v>
      </c>
      <c r="O119">
        <v>3</v>
      </c>
      <c r="P119" s="17">
        <f>SUM(D119:O119)</f>
        <v>33</v>
      </c>
      <c r="Q119" s="10"/>
      <c r="R119" s="10"/>
      <c r="S119" s="34"/>
      <c r="T119" s="34"/>
      <c r="U119" s="34"/>
      <c r="V119" s="34"/>
      <c r="W119" s="34"/>
      <c r="X119" s="34"/>
      <c r="Y119" s="34"/>
      <c r="Z119" s="34"/>
      <c r="AA119" s="34"/>
      <c r="AB119" s="34"/>
      <c r="AC119" s="34"/>
      <c r="AD119" s="34"/>
      <c r="AE119" s="34"/>
      <c r="AF119" s="34"/>
      <c r="AG119" s="10"/>
      <c r="AH119" s="34"/>
      <c r="AJ119" s="17">
        <v>36</v>
      </c>
    </row>
    <row r="120" spans="1:36" ht="14.5" x14ac:dyDescent="0.35">
      <c r="A120">
        <v>42837</v>
      </c>
      <c r="B120">
        <v>1</v>
      </c>
      <c r="C120">
        <v>2004</v>
      </c>
      <c r="D120">
        <v>3</v>
      </c>
      <c r="E120">
        <v>3</v>
      </c>
      <c r="F120">
        <v>3</v>
      </c>
      <c r="G120">
        <v>2</v>
      </c>
      <c r="H120">
        <v>3</v>
      </c>
      <c r="I120">
        <v>4</v>
      </c>
      <c r="J120">
        <v>2</v>
      </c>
      <c r="K120">
        <v>3</v>
      </c>
      <c r="L120">
        <v>3</v>
      </c>
      <c r="M120">
        <v>2</v>
      </c>
      <c r="N120">
        <v>4</v>
      </c>
      <c r="O120">
        <v>1</v>
      </c>
      <c r="P120" s="17">
        <f>SUM(D120:O120)</f>
        <v>33</v>
      </c>
      <c r="Q120" s="10"/>
      <c r="R120" s="10"/>
      <c r="S120" s="34"/>
      <c r="T120" s="34"/>
      <c r="U120" s="34"/>
      <c r="V120" s="34"/>
      <c r="W120" s="34"/>
      <c r="X120" s="34"/>
      <c r="Y120" s="34"/>
      <c r="Z120" s="34"/>
      <c r="AA120" s="34"/>
      <c r="AB120" s="34"/>
      <c r="AC120" s="34"/>
      <c r="AD120" s="34"/>
      <c r="AE120" s="34"/>
      <c r="AF120" s="34"/>
      <c r="AG120" s="10"/>
      <c r="AH120" s="34"/>
      <c r="AJ120" s="17">
        <v>33</v>
      </c>
    </row>
    <row r="121" spans="1:36" ht="14.5" x14ac:dyDescent="0.35">
      <c r="A121">
        <v>46680</v>
      </c>
      <c r="B121">
        <v>0</v>
      </c>
      <c r="C121">
        <v>2003</v>
      </c>
      <c r="D121">
        <v>3</v>
      </c>
      <c r="E121">
        <v>3</v>
      </c>
      <c r="F121">
        <v>3</v>
      </c>
      <c r="G121">
        <v>4</v>
      </c>
      <c r="H121">
        <v>2</v>
      </c>
      <c r="I121">
        <v>2</v>
      </c>
      <c r="J121">
        <v>3</v>
      </c>
      <c r="K121">
        <v>3</v>
      </c>
      <c r="L121">
        <v>3</v>
      </c>
      <c r="M121">
        <v>3</v>
      </c>
      <c r="N121">
        <v>4</v>
      </c>
      <c r="O121">
        <v>2</v>
      </c>
      <c r="P121" s="17">
        <f>SUM(D121:O121)</f>
        <v>35</v>
      </c>
      <c r="Q121" s="10"/>
      <c r="R121" s="10"/>
      <c r="S121" s="34"/>
      <c r="T121" s="34"/>
      <c r="U121" s="34"/>
      <c r="V121" s="34"/>
      <c r="W121" s="34"/>
      <c r="X121" s="34"/>
      <c r="Y121" s="34"/>
      <c r="Z121" s="34"/>
      <c r="AA121" s="34"/>
      <c r="AB121" s="34"/>
      <c r="AC121" s="34"/>
      <c r="AD121" s="34"/>
      <c r="AE121" s="34"/>
      <c r="AF121" s="34"/>
      <c r="AG121" s="10"/>
      <c r="AH121" s="34"/>
      <c r="AJ121" s="17">
        <v>34</v>
      </c>
    </row>
    <row r="122" spans="1:36" ht="14.5" x14ac:dyDescent="0.35">
      <c r="A122">
        <v>41309</v>
      </c>
      <c r="B122">
        <v>0</v>
      </c>
      <c r="C122">
        <v>2003</v>
      </c>
      <c r="D122">
        <v>4</v>
      </c>
      <c r="E122">
        <v>3</v>
      </c>
      <c r="F122">
        <v>4</v>
      </c>
      <c r="G122">
        <v>4</v>
      </c>
      <c r="H122">
        <v>3</v>
      </c>
      <c r="I122">
        <v>2</v>
      </c>
      <c r="J122">
        <v>4</v>
      </c>
      <c r="K122">
        <v>2</v>
      </c>
      <c r="L122">
        <v>3</v>
      </c>
      <c r="M122">
        <v>4</v>
      </c>
      <c r="N122">
        <v>3</v>
      </c>
      <c r="O122">
        <v>2</v>
      </c>
      <c r="P122" s="17">
        <f>SUM(D122:O122)</f>
        <v>38</v>
      </c>
      <c r="Q122" s="10"/>
      <c r="R122" s="10"/>
      <c r="S122" s="34"/>
      <c r="T122" s="34"/>
      <c r="U122" s="34"/>
      <c r="V122" s="34"/>
      <c r="W122" s="34"/>
      <c r="X122" s="34"/>
      <c r="Y122" s="34"/>
      <c r="Z122" s="34"/>
      <c r="AA122" s="34"/>
      <c r="AB122" s="34"/>
      <c r="AC122" s="34"/>
      <c r="AD122" s="34"/>
      <c r="AE122" s="34"/>
      <c r="AF122" s="34"/>
      <c r="AG122" s="10"/>
      <c r="AH122" s="34"/>
      <c r="AJ122" s="17">
        <v>31</v>
      </c>
    </row>
    <row r="123" spans="1:36" ht="14.5" x14ac:dyDescent="0.35">
      <c r="A123">
        <v>43524</v>
      </c>
      <c r="B123">
        <v>0</v>
      </c>
      <c r="C123">
        <v>2006</v>
      </c>
      <c r="D123">
        <v>3</v>
      </c>
      <c r="E123">
        <v>4</v>
      </c>
      <c r="F123">
        <v>3</v>
      </c>
      <c r="G123">
        <v>2</v>
      </c>
      <c r="H123">
        <v>3</v>
      </c>
      <c r="I123">
        <v>2</v>
      </c>
      <c r="J123">
        <v>3</v>
      </c>
      <c r="K123">
        <v>2</v>
      </c>
      <c r="L123">
        <v>2</v>
      </c>
      <c r="M123">
        <v>3</v>
      </c>
      <c r="N123">
        <v>3</v>
      </c>
      <c r="O123">
        <v>3</v>
      </c>
      <c r="P123" s="17">
        <f>SUM(D123:O123)</f>
        <v>33</v>
      </c>
      <c r="Q123" s="10"/>
      <c r="R123" s="10"/>
      <c r="S123" s="34"/>
      <c r="T123" s="34"/>
      <c r="U123" s="34"/>
      <c r="V123" s="34"/>
      <c r="W123" s="34"/>
      <c r="X123" s="34"/>
      <c r="Y123" s="34"/>
      <c r="Z123" s="34"/>
      <c r="AA123" s="34"/>
      <c r="AB123" s="34"/>
      <c r="AC123" s="34"/>
      <c r="AD123" s="34"/>
      <c r="AE123" s="34"/>
      <c r="AF123" s="34"/>
      <c r="AG123" s="10"/>
      <c r="AH123" s="34"/>
      <c r="AJ123" s="17">
        <v>34</v>
      </c>
    </row>
    <row r="124" spans="1:36" ht="14.5" x14ac:dyDescent="0.35">
      <c r="A124">
        <v>44161</v>
      </c>
      <c r="B124">
        <v>1</v>
      </c>
      <c r="C124">
        <v>2004</v>
      </c>
      <c r="D124">
        <v>4</v>
      </c>
      <c r="E124">
        <v>2</v>
      </c>
      <c r="F124">
        <v>4</v>
      </c>
      <c r="G124">
        <v>4</v>
      </c>
      <c r="H124">
        <v>3</v>
      </c>
      <c r="I124">
        <v>3</v>
      </c>
      <c r="J124">
        <v>2</v>
      </c>
      <c r="K124">
        <v>2</v>
      </c>
      <c r="L124">
        <v>3</v>
      </c>
      <c r="M124">
        <v>3</v>
      </c>
      <c r="N124">
        <v>4</v>
      </c>
      <c r="O124">
        <v>3</v>
      </c>
      <c r="P124" s="17">
        <f>SUM(D124:O124)</f>
        <v>37</v>
      </c>
      <c r="Q124" s="10"/>
      <c r="R124" s="10"/>
      <c r="S124" s="34"/>
      <c r="T124" s="34"/>
      <c r="U124" s="34"/>
      <c r="V124" s="34"/>
      <c r="W124" s="34"/>
      <c r="X124" s="34"/>
      <c r="Y124" s="34"/>
      <c r="Z124" s="34"/>
      <c r="AA124" s="34"/>
      <c r="AB124" s="34"/>
      <c r="AC124" s="34"/>
      <c r="AD124" s="34"/>
      <c r="AE124" s="34"/>
      <c r="AF124" s="34"/>
      <c r="AG124" s="10"/>
      <c r="AH124" s="34"/>
      <c r="AJ124" s="17">
        <v>36</v>
      </c>
    </row>
    <row r="125" spans="1:36" ht="14.5" x14ac:dyDescent="0.35">
      <c r="A125">
        <v>43174</v>
      </c>
      <c r="B125">
        <v>1</v>
      </c>
      <c r="C125">
        <v>2004</v>
      </c>
      <c r="D125">
        <v>4</v>
      </c>
      <c r="E125">
        <v>2</v>
      </c>
      <c r="F125">
        <v>2</v>
      </c>
      <c r="G125">
        <v>4</v>
      </c>
      <c r="H125">
        <v>2</v>
      </c>
      <c r="I125">
        <v>3</v>
      </c>
      <c r="J125">
        <v>3</v>
      </c>
      <c r="K125">
        <v>2</v>
      </c>
      <c r="L125">
        <v>4</v>
      </c>
      <c r="M125">
        <v>3</v>
      </c>
      <c r="N125">
        <v>3</v>
      </c>
      <c r="O125">
        <v>3</v>
      </c>
      <c r="P125" s="17">
        <f>SUM(D125:O125)</f>
        <v>35</v>
      </c>
      <c r="Q125" s="10"/>
      <c r="R125" s="10"/>
      <c r="S125" s="34"/>
      <c r="T125" s="34"/>
      <c r="U125" s="34"/>
      <c r="V125" s="34"/>
      <c r="W125" s="34"/>
      <c r="X125" s="34"/>
      <c r="Y125" s="34"/>
      <c r="Z125" s="34"/>
      <c r="AA125" s="34"/>
      <c r="AB125" s="34"/>
      <c r="AC125" s="34"/>
      <c r="AD125" s="34"/>
      <c r="AE125" s="34"/>
      <c r="AF125" s="34"/>
      <c r="AG125" s="10"/>
      <c r="AH125" s="34"/>
      <c r="AJ125" s="17">
        <v>37</v>
      </c>
    </row>
    <row r="126" spans="1:36" ht="14.5" x14ac:dyDescent="0.35">
      <c r="A126">
        <v>40902</v>
      </c>
      <c r="B126">
        <v>0</v>
      </c>
      <c r="C126">
        <v>2003</v>
      </c>
      <c r="D126">
        <v>3</v>
      </c>
      <c r="E126">
        <v>2</v>
      </c>
      <c r="F126">
        <v>2</v>
      </c>
      <c r="G126">
        <v>2</v>
      </c>
      <c r="H126">
        <v>3</v>
      </c>
      <c r="I126">
        <v>3</v>
      </c>
      <c r="J126">
        <v>3</v>
      </c>
      <c r="K126">
        <v>3</v>
      </c>
      <c r="L126">
        <v>3</v>
      </c>
      <c r="M126">
        <v>3</v>
      </c>
      <c r="N126">
        <v>2</v>
      </c>
      <c r="O126">
        <v>3</v>
      </c>
      <c r="P126" s="17">
        <f>SUM(D126:O126)</f>
        <v>32</v>
      </c>
      <c r="Q126" s="10"/>
      <c r="R126" s="10"/>
      <c r="S126" s="34"/>
      <c r="T126" s="34"/>
      <c r="U126" s="34"/>
      <c r="V126" s="34"/>
      <c r="W126" s="34"/>
      <c r="X126" s="34"/>
      <c r="Y126" s="34"/>
      <c r="Z126" s="34"/>
      <c r="AA126" s="34"/>
      <c r="AB126" s="34"/>
      <c r="AC126" s="34"/>
      <c r="AD126" s="34"/>
      <c r="AE126" s="34"/>
      <c r="AF126" s="34"/>
      <c r="AG126" s="10"/>
      <c r="AH126" s="34"/>
      <c r="AJ126" s="17">
        <v>36</v>
      </c>
    </row>
    <row r="127" spans="1:36" ht="14.5" x14ac:dyDescent="0.35">
      <c r="A127">
        <v>41399</v>
      </c>
      <c r="B127">
        <v>0</v>
      </c>
      <c r="C127">
        <v>2003</v>
      </c>
      <c r="D127">
        <v>3</v>
      </c>
      <c r="E127">
        <v>2</v>
      </c>
      <c r="F127">
        <v>3</v>
      </c>
      <c r="G127">
        <v>4</v>
      </c>
      <c r="H127">
        <v>3</v>
      </c>
      <c r="I127">
        <v>3</v>
      </c>
      <c r="J127">
        <v>3</v>
      </c>
      <c r="K127">
        <v>3</v>
      </c>
      <c r="L127">
        <v>3</v>
      </c>
      <c r="M127">
        <v>4</v>
      </c>
      <c r="N127">
        <v>3</v>
      </c>
      <c r="O127">
        <v>2</v>
      </c>
      <c r="P127" s="17">
        <f>SUM(D127:O127)</f>
        <v>36</v>
      </c>
      <c r="Q127" s="10"/>
      <c r="R127" s="10"/>
      <c r="S127" s="34"/>
      <c r="T127" s="34"/>
      <c r="U127" s="34"/>
      <c r="V127" s="34"/>
      <c r="W127" s="34"/>
      <c r="X127" s="34"/>
      <c r="Y127" s="34"/>
      <c r="Z127" s="34"/>
      <c r="AA127" s="34"/>
      <c r="AB127" s="34"/>
      <c r="AC127" s="34"/>
      <c r="AD127" s="34"/>
      <c r="AE127" s="34"/>
      <c r="AF127" s="34"/>
      <c r="AG127" s="10"/>
      <c r="AH127" s="34"/>
      <c r="AJ127" s="17">
        <v>36</v>
      </c>
    </row>
    <row r="128" spans="1:36" ht="14.5" x14ac:dyDescent="0.35">
      <c r="A128">
        <v>41432</v>
      </c>
      <c r="B128">
        <v>0</v>
      </c>
      <c r="C128">
        <v>2003</v>
      </c>
      <c r="D128">
        <v>4</v>
      </c>
      <c r="E128">
        <v>2</v>
      </c>
      <c r="F128">
        <v>4</v>
      </c>
      <c r="G128">
        <v>3</v>
      </c>
      <c r="H128">
        <v>3</v>
      </c>
      <c r="I128">
        <v>3</v>
      </c>
      <c r="J128">
        <v>3</v>
      </c>
      <c r="K128">
        <v>2</v>
      </c>
      <c r="L128">
        <v>3</v>
      </c>
      <c r="M128">
        <v>3</v>
      </c>
      <c r="N128">
        <v>3</v>
      </c>
      <c r="O128">
        <v>3</v>
      </c>
      <c r="P128" s="17">
        <f>SUM(D128:O128)</f>
        <v>36</v>
      </c>
      <c r="Q128" s="10"/>
      <c r="R128" s="10"/>
      <c r="S128" s="34"/>
      <c r="T128" s="34"/>
      <c r="U128" s="34"/>
      <c r="V128" s="34"/>
      <c r="W128" s="34"/>
      <c r="X128" s="34"/>
      <c r="Y128" s="34"/>
      <c r="Z128" s="34"/>
      <c r="AA128" s="34"/>
      <c r="AB128" s="34"/>
      <c r="AC128" s="34"/>
      <c r="AD128" s="34"/>
      <c r="AE128" s="34"/>
      <c r="AF128" s="34"/>
      <c r="AG128" s="10"/>
      <c r="AH128" s="34"/>
      <c r="AJ128" s="17">
        <v>37</v>
      </c>
    </row>
    <row r="129" spans="1:36" ht="14.5" x14ac:dyDescent="0.35">
      <c r="A129">
        <v>42959</v>
      </c>
      <c r="B129">
        <v>0</v>
      </c>
      <c r="C129">
        <v>2002</v>
      </c>
      <c r="D129">
        <v>3</v>
      </c>
      <c r="E129">
        <v>2</v>
      </c>
      <c r="F129">
        <v>3</v>
      </c>
      <c r="G129">
        <v>3</v>
      </c>
      <c r="H129">
        <v>4</v>
      </c>
      <c r="I129">
        <v>2</v>
      </c>
      <c r="J129">
        <v>3</v>
      </c>
      <c r="K129">
        <v>3</v>
      </c>
      <c r="L129">
        <v>3</v>
      </c>
      <c r="M129">
        <v>4</v>
      </c>
      <c r="N129">
        <v>2</v>
      </c>
      <c r="O129">
        <v>2</v>
      </c>
      <c r="P129" s="17">
        <f>SUM(D129:O129)</f>
        <v>34</v>
      </c>
      <c r="Q129" s="10"/>
      <c r="R129" s="10"/>
      <c r="S129" s="34"/>
      <c r="T129" s="34"/>
      <c r="U129" s="34"/>
      <c r="V129" s="34"/>
      <c r="W129" s="34"/>
      <c r="X129" s="34"/>
      <c r="Y129" s="34"/>
      <c r="Z129" s="34"/>
      <c r="AA129" s="34"/>
      <c r="AB129" s="34"/>
      <c r="AC129" s="34"/>
      <c r="AD129" s="34"/>
      <c r="AE129" s="34"/>
      <c r="AF129" s="34"/>
      <c r="AG129" s="10"/>
      <c r="AH129" s="34"/>
      <c r="AJ129" s="17">
        <v>35</v>
      </c>
    </row>
    <row r="130" spans="1:36" ht="14.5" x14ac:dyDescent="0.35">
      <c r="A130">
        <v>46466</v>
      </c>
      <c r="B130">
        <v>0</v>
      </c>
      <c r="C130">
        <v>2004</v>
      </c>
      <c r="D130">
        <v>2</v>
      </c>
      <c r="E130">
        <v>1</v>
      </c>
      <c r="F130">
        <v>2</v>
      </c>
      <c r="G130">
        <v>1</v>
      </c>
      <c r="H130">
        <v>3</v>
      </c>
      <c r="I130">
        <v>3</v>
      </c>
      <c r="J130">
        <v>3</v>
      </c>
      <c r="K130">
        <v>3</v>
      </c>
      <c r="L130">
        <v>3</v>
      </c>
      <c r="M130">
        <v>3</v>
      </c>
      <c r="N130">
        <v>3</v>
      </c>
      <c r="O130">
        <v>3</v>
      </c>
      <c r="P130" s="17">
        <f>SUM(D130:O130)</f>
        <v>30</v>
      </c>
      <c r="Q130" s="10"/>
      <c r="R130" s="10"/>
      <c r="S130" s="34"/>
      <c r="T130" s="34"/>
      <c r="U130" s="34"/>
      <c r="V130" s="34"/>
      <c r="W130" s="34"/>
      <c r="X130" s="34"/>
      <c r="Y130" s="34"/>
      <c r="Z130" s="34"/>
      <c r="AA130" s="34"/>
      <c r="AB130" s="34"/>
      <c r="AC130" s="34"/>
      <c r="AD130" s="34"/>
      <c r="AE130" s="34"/>
      <c r="AF130" s="34"/>
      <c r="AG130" s="10"/>
      <c r="AH130" s="34"/>
      <c r="AJ130" s="17">
        <v>36</v>
      </c>
    </row>
    <row r="131" spans="1:36" ht="14.5" x14ac:dyDescent="0.35">
      <c r="A131">
        <v>40918</v>
      </c>
      <c r="B131">
        <v>1</v>
      </c>
      <c r="C131">
        <v>2006</v>
      </c>
      <c r="D131">
        <v>4</v>
      </c>
      <c r="E131">
        <v>3</v>
      </c>
      <c r="F131">
        <v>3</v>
      </c>
      <c r="G131">
        <v>3</v>
      </c>
      <c r="H131">
        <v>4</v>
      </c>
      <c r="I131">
        <v>1</v>
      </c>
      <c r="J131">
        <v>3</v>
      </c>
      <c r="K131">
        <v>2</v>
      </c>
      <c r="L131">
        <v>3</v>
      </c>
      <c r="M131">
        <v>3</v>
      </c>
      <c r="N131">
        <v>4</v>
      </c>
      <c r="O131">
        <v>2</v>
      </c>
      <c r="P131" s="17">
        <f>SUM(D131:O131)</f>
        <v>35</v>
      </c>
      <c r="Q131" s="10"/>
      <c r="R131" s="10"/>
      <c r="S131" s="34"/>
      <c r="T131" s="34"/>
      <c r="U131" s="34"/>
      <c r="V131" s="34"/>
      <c r="W131" s="34"/>
      <c r="X131" s="34"/>
      <c r="Y131" s="34"/>
      <c r="Z131" s="34"/>
      <c r="AA131" s="34"/>
      <c r="AB131" s="34"/>
      <c r="AC131" s="34"/>
      <c r="AD131" s="34"/>
      <c r="AE131" s="34"/>
      <c r="AF131" s="34"/>
      <c r="AG131" s="10"/>
      <c r="AH131" s="34"/>
      <c r="AJ131" s="17">
        <v>37</v>
      </c>
    </row>
    <row r="132" spans="1:36" ht="14.5" x14ac:dyDescent="0.35">
      <c r="A132">
        <v>43111</v>
      </c>
      <c r="B132">
        <v>1</v>
      </c>
      <c r="C132">
        <v>2006</v>
      </c>
      <c r="D132">
        <v>2</v>
      </c>
      <c r="E132">
        <v>3</v>
      </c>
      <c r="F132">
        <v>3</v>
      </c>
      <c r="G132">
        <v>3</v>
      </c>
      <c r="H132">
        <v>3</v>
      </c>
      <c r="I132">
        <v>1</v>
      </c>
      <c r="J132">
        <v>3</v>
      </c>
      <c r="K132">
        <v>4</v>
      </c>
      <c r="L132">
        <v>3</v>
      </c>
      <c r="M132">
        <v>3</v>
      </c>
      <c r="N132">
        <v>4</v>
      </c>
      <c r="O132">
        <v>3</v>
      </c>
      <c r="P132" s="17">
        <f>SUM(D132:O132)</f>
        <v>35</v>
      </c>
      <c r="Q132" s="10"/>
      <c r="R132" s="10"/>
      <c r="S132" s="34"/>
      <c r="T132" s="34"/>
      <c r="U132" s="34"/>
      <c r="V132" s="34"/>
      <c r="W132" s="34"/>
      <c r="X132" s="34"/>
      <c r="Y132" s="34"/>
      <c r="Z132" s="34"/>
      <c r="AA132" s="34"/>
      <c r="AB132" s="34"/>
      <c r="AC132" s="34"/>
      <c r="AD132" s="34"/>
      <c r="AE132" s="34"/>
      <c r="AF132" s="34"/>
      <c r="AG132" s="10"/>
      <c r="AH132" s="34"/>
      <c r="AJ132" s="17">
        <v>34</v>
      </c>
    </row>
    <row r="133" spans="1:36" ht="14.5" x14ac:dyDescent="0.35">
      <c r="A133">
        <v>42930</v>
      </c>
      <c r="B133">
        <v>0</v>
      </c>
      <c r="C133">
        <v>2006</v>
      </c>
      <c r="D133">
        <v>2</v>
      </c>
      <c r="E133">
        <v>2</v>
      </c>
      <c r="F133">
        <v>4</v>
      </c>
      <c r="G133">
        <v>4</v>
      </c>
      <c r="H133">
        <v>4</v>
      </c>
      <c r="I133">
        <v>3</v>
      </c>
      <c r="J133">
        <v>3</v>
      </c>
      <c r="K133">
        <v>3</v>
      </c>
      <c r="L133">
        <v>3</v>
      </c>
      <c r="M133">
        <v>3</v>
      </c>
      <c r="N133">
        <v>3</v>
      </c>
      <c r="O133">
        <v>2</v>
      </c>
      <c r="P133" s="17">
        <f>SUM(D133:O133)</f>
        <v>36</v>
      </c>
      <c r="Q133" s="10"/>
      <c r="R133" s="10"/>
      <c r="S133" s="34"/>
      <c r="T133" s="34"/>
      <c r="U133" s="34"/>
      <c r="V133" s="34"/>
      <c r="W133" s="34"/>
      <c r="X133" s="34"/>
      <c r="Y133" s="34"/>
      <c r="Z133" s="34"/>
      <c r="AA133" s="34"/>
      <c r="AB133" s="34"/>
      <c r="AC133" s="34"/>
      <c r="AD133" s="34"/>
      <c r="AE133" s="34"/>
      <c r="AF133" s="34"/>
      <c r="AG133" s="10"/>
      <c r="AH133" s="34"/>
      <c r="AJ133" s="17">
        <v>38</v>
      </c>
    </row>
    <row r="134" spans="1:36" ht="14.5" x14ac:dyDescent="0.35">
      <c r="A134">
        <v>46547</v>
      </c>
      <c r="B134">
        <v>0</v>
      </c>
      <c r="C134">
        <v>2006</v>
      </c>
      <c r="D134">
        <v>3</v>
      </c>
      <c r="E134">
        <v>2</v>
      </c>
      <c r="F134">
        <v>3</v>
      </c>
      <c r="G134">
        <v>3</v>
      </c>
      <c r="H134">
        <v>3</v>
      </c>
      <c r="I134">
        <v>3</v>
      </c>
      <c r="J134">
        <v>3</v>
      </c>
      <c r="K134">
        <v>3</v>
      </c>
      <c r="L134">
        <v>3</v>
      </c>
      <c r="M134">
        <v>3</v>
      </c>
      <c r="N134">
        <v>3</v>
      </c>
      <c r="O134">
        <v>3</v>
      </c>
      <c r="P134" s="17">
        <f>SUM(D134:O134)</f>
        <v>35</v>
      </c>
      <c r="Q134" s="10"/>
      <c r="R134" s="10"/>
      <c r="S134" s="34"/>
      <c r="T134" s="34"/>
      <c r="U134" s="34"/>
      <c r="V134" s="34"/>
      <c r="W134" s="34"/>
      <c r="X134" s="34"/>
      <c r="Y134" s="34"/>
      <c r="Z134" s="34"/>
      <c r="AA134" s="34"/>
      <c r="AB134" s="34"/>
      <c r="AC134" s="34"/>
      <c r="AD134" s="34"/>
      <c r="AE134" s="34"/>
      <c r="AF134" s="34"/>
      <c r="AG134" s="10"/>
      <c r="AH134" s="34"/>
      <c r="AJ134" s="17">
        <v>37</v>
      </c>
    </row>
    <row r="135" spans="1:36" ht="14.5" x14ac:dyDescent="0.35">
      <c r="A135">
        <v>43802</v>
      </c>
      <c r="B135">
        <v>0</v>
      </c>
      <c r="C135">
        <v>2005</v>
      </c>
      <c r="D135">
        <v>3</v>
      </c>
      <c r="E135">
        <v>4</v>
      </c>
      <c r="F135">
        <v>3</v>
      </c>
      <c r="G135">
        <v>3</v>
      </c>
      <c r="H135">
        <v>3</v>
      </c>
      <c r="I135">
        <v>1</v>
      </c>
      <c r="J135">
        <v>4</v>
      </c>
      <c r="K135">
        <v>3</v>
      </c>
      <c r="L135">
        <v>3</v>
      </c>
      <c r="M135">
        <v>3</v>
      </c>
      <c r="N135">
        <v>3</v>
      </c>
      <c r="O135">
        <v>2</v>
      </c>
      <c r="P135" s="17">
        <f>SUM(D135:O135)</f>
        <v>35</v>
      </c>
      <c r="Q135" s="10"/>
      <c r="R135" s="10"/>
      <c r="S135" s="34"/>
      <c r="T135" s="34"/>
      <c r="U135" s="34"/>
      <c r="V135" s="34"/>
      <c r="W135" s="34"/>
      <c r="X135" s="34"/>
      <c r="Y135" s="34"/>
      <c r="Z135" s="34"/>
      <c r="AA135" s="34"/>
      <c r="AB135" s="34"/>
      <c r="AC135" s="34"/>
      <c r="AD135" s="34"/>
      <c r="AE135" s="34"/>
      <c r="AF135" s="34"/>
      <c r="AG135" s="10"/>
      <c r="AH135" s="34"/>
      <c r="AJ135" s="17">
        <v>35</v>
      </c>
    </row>
    <row r="136" spans="1:36" ht="14.5" x14ac:dyDescent="0.35">
      <c r="A136">
        <v>43401</v>
      </c>
      <c r="B136">
        <v>0</v>
      </c>
      <c r="C136">
        <v>2005</v>
      </c>
      <c r="D136">
        <v>3</v>
      </c>
      <c r="E136">
        <v>4</v>
      </c>
      <c r="F136">
        <v>3</v>
      </c>
      <c r="G136">
        <v>3</v>
      </c>
      <c r="H136">
        <v>3</v>
      </c>
      <c r="I136">
        <v>2</v>
      </c>
      <c r="J136">
        <v>4</v>
      </c>
      <c r="K136">
        <v>3</v>
      </c>
      <c r="L136">
        <v>1</v>
      </c>
      <c r="M136">
        <v>3</v>
      </c>
      <c r="N136">
        <v>3</v>
      </c>
      <c r="O136">
        <v>2</v>
      </c>
      <c r="P136" s="17">
        <f>SUM(D136:O136)</f>
        <v>34</v>
      </c>
      <c r="Q136" s="10"/>
      <c r="R136" s="10"/>
      <c r="S136" s="34"/>
      <c r="T136" s="34"/>
      <c r="U136" s="34"/>
      <c r="V136" s="34"/>
      <c r="W136" s="34"/>
      <c r="X136" s="34"/>
      <c r="Y136" s="34"/>
      <c r="Z136" s="34"/>
      <c r="AA136" s="34"/>
      <c r="AB136" s="34"/>
      <c r="AC136" s="34"/>
      <c r="AD136" s="34"/>
      <c r="AE136" s="34"/>
      <c r="AF136" s="34"/>
      <c r="AG136" s="10"/>
      <c r="AH136" s="34"/>
      <c r="AJ136" s="17">
        <v>34</v>
      </c>
    </row>
    <row r="137" spans="1:36" ht="14.5" x14ac:dyDescent="0.35">
      <c r="A137">
        <v>40751</v>
      </c>
      <c r="B137">
        <v>0</v>
      </c>
      <c r="C137">
        <v>2005</v>
      </c>
      <c r="D137">
        <v>3</v>
      </c>
      <c r="E137">
        <v>4</v>
      </c>
      <c r="F137">
        <v>4</v>
      </c>
      <c r="G137">
        <v>4</v>
      </c>
      <c r="H137">
        <v>3</v>
      </c>
      <c r="I137">
        <v>3</v>
      </c>
      <c r="J137">
        <v>3</v>
      </c>
      <c r="K137">
        <v>2</v>
      </c>
      <c r="L137">
        <v>3</v>
      </c>
      <c r="M137">
        <v>3</v>
      </c>
      <c r="N137">
        <v>3</v>
      </c>
      <c r="O137">
        <v>3</v>
      </c>
      <c r="P137" s="17">
        <f>SUM(D137:O137)</f>
        <v>38</v>
      </c>
      <c r="Q137" s="10"/>
      <c r="R137" s="10"/>
      <c r="S137" s="34"/>
      <c r="T137" s="34"/>
      <c r="U137" s="34"/>
      <c r="V137" s="34"/>
      <c r="W137" s="34"/>
      <c r="X137" s="34"/>
      <c r="Y137" s="34"/>
      <c r="Z137" s="34"/>
      <c r="AA137" s="34"/>
      <c r="AB137" s="34"/>
      <c r="AC137" s="34"/>
      <c r="AD137" s="34"/>
      <c r="AE137" s="34"/>
      <c r="AF137" s="34"/>
      <c r="AG137" s="10"/>
      <c r="AH137" s="34"/>
      <c r="AJ137" s="17">
        <v>36</v>
      </c>
    </row>
    <row r="138" spans="1:36" ht="14.5" x14ac:dyDescent="0.35">
      <c r="A138">
        <v>43167</v>
      </c>
      <c r="B138">
        <v>0</v>
      </c>
      <c r="C138">
        <v>2005</v>
      </c>
      <c r="D138">
        <v>1</v>
      </c>
      <c r="E138">
        <v>4</v>
      </c>
      <c r="F138">
        <v>4</v>
      </c>
      <c r="G138">
        <v>3</v>
      </c>
      <c r="H138">
        <v>4</v>
      </c>
      <c r="I138">
        <v>1</v>
      </c>
      <c r="J138">
        <v>4</v>
      </c>
      <c r="K138">
        <v>1</v>
      </c>
      <c r="L138">
        <v>3</v>
      </c>
      <c r="M138">
        <v>4</v>
      </c>
      <c r="N138">
        <v>3</v>
      </c>
      <c r="O138">
        <v>2</v>
      </c>
      <c r="P138" s="17">
        <f>SUM(D138:O138)</f>
        <v>34</v>
      </c>
      <c r="Q138" s="10"/>
      <c r="R138" s="10"/>
      <c r="S138" s="34"/>
      <c r="T138" s="34"/>
      <c r="U138" s="34"/>
      <c r="V138" s="34"/>
      <c r="W138" s="34"/>
      <c r="X138" s="34"/>
      <c r="Y138" s="34"/>
      <c r="Z138" s="34"/>
      <c r="AA138" s="34"/>
      <c r="AB138" s="34"/>
      <c r="AC138" s="34"/>
      <c r="AD138" s="34"/>
      <c r="AE138" s="34"/>
      <c r="AF138" s="34"/>
      <c r="AG138" s="10"/>
      <c r="AH138" s="34"/>
      <c r="AJ138" s="17">
        <v>36</v>
      </c>
    </row>
    <row r="139" spans="1:36" ht="14.5" x14ac:dyDescent="0.35">
      <c r="A139">
        <v>41636</v>
      </c>
      <c r="B139">
        <v>0</v>
      </c>
      <c r="C139">
        <v>2003</v>
      </c>
      <c r="D139">
        <v>3</v>
      </c>
      <c r="E139">
        <v>4</v>
      </c>
      <c r="F139">
        <v>3</v>
      </c>
      <c r="G139">
        <v>3</v>
      </c>
      <c r="H139">
        <v>2</v>
      </c>
      <c r="I139">
        <v>4</v>
      </c>
      <c r="J139">
        <v>2</v>
      </c>
      <c r="K139">
        <v>2</v>
      </c>
      <c r="L139">
        <v>2</v>
      </c>
      <c r="M139">
        <v>2</v>
      </c>
      <c r="N139">
        <v>4</v>
      </c>
      <c r="O139">
        <v>3</v>
      </c>
      <c r="P139" s="17">
        <f>SUM(D139:O139)</f>
        <v>34</v>
      </c>
      <c r="Q139" s="10"/>
      <c r="R139" s="10"/>
      <c r="S139" s="34"/>
      <c r="T139" s="34"/>
      <c r="U139" s="34"/>
      <c r="V139" s="34"/>
      <c r="W139" s="34"/>
      <c r="X139" s="34"/>
      <c r="Y139" s="34"/>
      <c r="Z139" s="34"/>
      <c r="AA139" s="34"/>
      <c r="AB139" s="34"/>
      <c r="AC139" s="34"/>
      <c r="AD139" s="34"/>
      <c r="AE139" s="34"/>
      <c r="AF139" s="34"/>
      <c r="AG139" s="10"/>
      <c r="AH139" s="34"/>
      <c r="AJ139" s="17">
        <v>35</v>
      </c>
    </row>
    <row r="140" spans="1:36" ht="14.5" x14ac:dyDescent="0.35">
      <c r="A140">
        <v>43552</v>
      </c>
      <c r="B140">
        <v>0</v>
      </c>
      <c r="C140">
        <v>2003</v>
      </c>
      <c r="D140">
        <v>4</v>
      </c>
      <c r="E140">
        <v>4</v>
      </c>
      <c r="F140">
        <v>3</v>
      </c>
      <c r="G140">
        <v>3</v>
      </c>
      <c r="H140">
        <v>3</v>
      </c>
      <c r="I140">
        <v>2</v>
      </c>
      <c r="J140">
        <v>3</v>
      </c>
      <c r="K140">
        <v>2</v>
      </c>
      <c r="L140">
        <v>2</v>
      </c>
      <c r="M140">
        <v>3</v>
      </c>
      <c r="N140">
        <v>4</v>
      </c>
      <c r="O140">
        <v>3</v>
      </c>
      <c r="P140" s="17">
        <f>SUM(D140:O140)</f>
        <v>36</v>
      </c>
      <c r="Q140" s="10"/>
      <c r="R140" s="10"/>
      <c r="S140" s="34"/>
      <c r="T140" s="34"/>
      <c r="U140" s="34"/>
      <c r="V140" s="34"/>
      <c r="W140" s="34"/>
      <c r="X140" s="34"/>
      <c r="Y140" s="34"/>
      <c r="Z140" s="34"/>
      <c r="AA140" s="34"/>
      <c r="AB140" s="34"/>
      <c r="AC140" s="34"/>
      <c r="AD140" s="34"/>
      <c r="AE140" s="34"/>
      <c r="AF140" s="34"/>
      <c r="AG140" s="10"/>
      <c r="AH140" s="34"/>
      <c r="AJ140" s="17">
        <v>36</v>
      </c>
    </row>
    <row r="141" spans="1:36" ht="14.5" x14ac:dyDescent="0.35">
      <c r="A141">
        <v>40955</v>
      </c>
      <c r="B141">
        <v>0</v>
      </c>
      <c r="C141">
        <v>2003</v>
      </c>
      <c r="D141">
        <v>1</v>
      </c>
      <c r="E141">
        <v>4</v>
      </c>
      <c r="F141">
        <v>3</v>
      </c>
      <c r="G141">
        <v>4</v>
      </c>
      <c r="H141">
        <v>2</v>
      </c>
      <c r="I141">
        <v>3</v>
      </c>
      <c r="J141">
        <v>3</v>
      </c>
      <c r="K141">
        <v>2</v>
      </c>
      <c r="L141">
        <v>3</v>
      </c>
      <c r="M141">
        <v>3</v>
      </c>
      <c r="N141">
        <v>3</v>
      </c>
      <c r="O141">
        <v>3</v>
      </c>
      <c r="P141" s="17">
        <f>SUM(D141:O141)</f>
        <v>34</v>
      </c>
      <c r="Q141" s="10"/>
      <c r="R141" s="10"/>
      <c r="S141" s="34"/>
      <c r="T141" s="34"/>
      <c r="U141" s="34"/>
      <c r="V141" s="34"/>
      <c r="W141" s="34"/>
      <c r="X141" s="34"/>
      <c r="Y141" s="34"/>
      <c r="Z141" s="34"/>
      <c r="AA141" s="34"/>
      <c r="AB141" s="34"/>
      <c r="AC141" s="34"/>
      <c r="AD141" s="34"/>
      <c r="AE141" s="34"/>
      <c r="AF141" s="34"/>
      <c r="AG141" s="10"/>
      <c r="AH141" s="34"/>
      <c r="AJ141" s="17">
        <v>37</v>
      </c>
    </row>
    <row r="142" spans="1:36" ht="14.5" x14ac:dyDescent="0.35">
      <c r="A142">
        <v>42105</v>
      </c>
      <c r="B142">
        <v>0</v>
      </c>
      <c r="C142">
        <v>2002</v>
      </c>
      <c r="D142">
        <v>4</v>
      </c>
      <c r="E142">
        <v>4</v>
      </c>
      <c r="F142">
        <v>2</v>
      </c>
      <c r="G142">
        <v>2</v>
      </c>
      <c r="H142">
        <v>3</v>
      </c>
      <c r="I142">
        <v>3</v>
      </c>
      <c r="J142">
        <v>3</v>
      </c>
      <c r="K142">
        <v>2</v>
      </c>
      <c r="L142">
        <v>3</v>
      </c>
      <c r="M142">
        <v>3</v>
      </c>
      <c r="N142">
        <v>2</v>
      </c>
      <c r="O142">
        <v>3</v>
      </c>
      <c r="P142" s="17">
        <f>SUM(D142:O142)</f>
        <v>34</v>
      </c>
      <c r="Q142" s="10"/>
      <c r="R142" s="10"/>
      <c r="S142" s="34"/>
      <c r="T142" s="34"/>
      <c r="U142" s="34"/>
      <c r="V142" s="34"/>
      <c r="W142" s="34"/>
      <c r="X142" s="34"/>
      <c r="Y142" s="34"/>
      <c r="Z142" s="34"/>
      <c r="AA142" s="34"/>
      <c r="AB142" s="34"/>
      <c r="AC142" s="34"/>
      <c r="AD142" s="34"/>
      <c r="AE142" s="34"/>
      <c r="AF142" s="34"/>
      <c r="AG142" s="10"/>
      <c r="AH142" s="34"/>
      <c r="AJ142" s="17">
        <v>36</v>
      </c>
    </row>
    <row r="143" spans="1:36" ht="14.5" x14ac:dyDescent="0.35">
      <c r="A143">
        <v>41578</v>
      </c>
      <c r="B143">
        <v>0</v>
      </c>
      <c r="C143">
        <v>2002</v>
      </c>
      <c r="D143">
        <v>4</v>
      </c>
      <c r="E143">
        <v>4</v>
      </c>
      <c r="F143">
        <v>4</v>
      </c>
      <c r="G143">
        <v>2</v>
      </c>
      <c r="H143">
        <v>3</v>
      </c>
      <c r="I143">
        <v>1</v>
      </c>
      <c r="J143">
        <v>4</v>
      </c>
      <c r="K143">
        <v>2</v>
      </c>
      <c r="L143">
        <v>3</v>
      </c>
      <c r="M143">
        <v>4</v>
      </c>
      <c r="N143">
        <v>3</v>
      </c>
      <c r="O143">
        <v>3</v>
      </c>
      <c r="P143" s="17">
        <f>SUM(D143:O143)</f>
        <v>37</v>
      </c>
      <c r="Q143" s="10"/>
      <c r="R143" s="10"/>
      <c r="S143" s="34"/>
      <c r="T143" s="34"/>
      <c r="U143" s="34"/>
      <c r="V143" s="34"/>
      <c r="W143" s="34"/>
      <c r="X143" s="34"/>
      <c r="Y143" s="34"/>
      <c r="Z143" s="34"/>
      <c r="AA143" s="34"/>
      <c r="AB143" s="34"/>
      <c r="AC143" s="34"/>
      <c r="AD143" s="34"/>
      <c r="AE143" s="34"/>
      <c r="AF143" s="34"/>
      <c r="AG143" s="10"/>
      <c r="AH143" s="34"/>
      <c r="AJ143" s="17">
        <v>41</v>
      </c>
    </row>
    <row r="144" spans="1:36" ht="14.5" x14ac:dyDescent="0.35">
      <c r="A144">
        <v>44872</v>
      </c>
      <c r="B144">
        <v>1</v>
      </c>
      <c r="C144">
        <v>2002</v>
      </c>
      <c r="D144">
        <v>3</v>
      </c>
      <c r="E144">
        <v>4</v>
      </c>
      <c r="F144">
        <v>3</v>
      </c>
      <c r="G144">
        <v>3</v>
      </c>
      <c r="H144">
        <v>3</v>
      </c>
      <c r="I144">
        <v>3</v>
      </c>
      <c r="J144">
        <v>3</v>
      </c>
      <c r="K144">
        <v>3</v>
      </c>
      <c r="L144">
        <v>3</v>
      </c>
      <c r="M144">
        <v>3</v>
      </c>
      <c r="N144">
        <v>2</v>
      </c>
      <c r="O144">
        <v>2</v>
      </c>
      <c r="P144" s="17">
        <f>SUM(D144:O144)</f>
        <v>35</v>
      </c>
      <c r="Q144" s="10"/>
      <c r="R144" s="10"/>
      <c r="S144" s="34"/>
      <c r="T144" s="34"/>
      <c r="U144" s="34"/>
      <c r="V144" s="34"/>
      <c r="W144" s="34"/>
      <c r="X144" s="34"/>
      <c r="Y144" s="34"/>
      <c r="Z144" s="34"/>
      <c r="AA144" s="34"/>
      <c r="AB144" s="34"/>
      <c r="AC144" s="34"/>
      <c r="AD144" s="34"/>
      <c r="AE144" s="34"/>
      <c r="AF144" s="34"/>
      <c r="AG144" s="10"/>
      <c r="AH144" s="34"/>
      <c r="AJ144" s="17">
        <v>35</v>
      </c>
    </row>
    <row r="145" spans="1:36" ht="14.5" x14ac:dyDescent="0.35">
      <c r="A145">
        <v>46006</v>
      </c>
      <c r="B145">
        <v>1</v>
      </c>
      <c r="C145">
        <v>2002</v>
      </c>
      <c r="D145">
        <v>2</v>
      </c>
      <c r="E145">
        <v>4</v>
      </c>
      <c r="F145">
        <v>4</v>
      </c>
      <c r="G145">
        <v>4</v>
      </c>
      <c r="H145">
        <v>4</v>
      </c>
      <c r="I145">
        <v>3</v>
      </c>
      <c r="J145">
        <v>3</v>
      </c>
      <c r="K145">
        <v>2</v>
      </c>
      <c r="L145">
        <v>3</v>
      </c>
      <c r="M145">
        <v>2</v>
      </c>
      <c r="N145">
        <v>3</v>
      </c>
      <c r="O145">
        <v>2</v>
      </c>
      <c r="P145" s="17">
        <f>SUM(D145:O145)</f>
        <v>36</v>
      </c>
      <c r="Q145" s="10"/>
      <c r="R145" s="10"/>
      <c r="S145" s="34"/>
      <c r="T145" s="34"/>
      <c r="U145" s="34"/>
      <c r="V145" s="34"/>
      <c r="W145" s="34"/>
      <c r="X145" s="34"/>
      <c r="Y145" s="34"/>
      <c r="Z145" s="34"/>
      <c r="AA145" s="34"/>
      <c r="AB145" s="34"/>
      <c r="AC145" s="34"/>
      <c r="AD145" s="34"/>
      <c r="AE145" s="34"/>
      <c r="AF145" s="34"/>
      <c r="AG145" s="10"/>
      <c r="AH145" s="34"/>
      <c r="AJ145" s="17">
        <v>36</v>
      </c>
    </row>
    <row r="146" spans="1:36" ht="14.5" x14ac:dyDescent="0.35">
      <c r="A146">
        <v>42658</v>
      </c>
      <c r="B146">
        <v>1</v>
      </c>
      <c r="C146">
        <v>2002</v>
      </c>
      <c r="D146">
        <v>4</v>
      </c>
      <c r="E146">
        <v>4</v>
      </c>
      <c r="F146">
        <v>3</v>
      </c>
      <c r="G146">
        <v>4</v>
      </c>
      <c r="H146">
        <v>3</v>
      </c>
      <c r="I146">
        <v>3</v>
      </c>
      <c r="J146">
        <v>2</v>
      </c>
      <c r="K146">
        <v>1</v>
      </c>
      <c r="L146">
        <v>4</v>
      </c>
      <c r="M146">
        <v>3</v>
      </c>
      <c r="N146">
        <v>3</v>
      </c>
      <c r="O146">
        <v>3</v>
      </c>
      <c r="P146" s="17">
        <f>SUM(D146:O146)</f>
        <v>37</v>
      </c>
      <c r="Q146" s="10"/>
      <c r="R146" s="10"/>
      <c r="S146" s="34"/>
      <c r="T146" s="34"/>
      <c r="U146" s="34"/>
      <c r="V146" s="34"/>
      <c r="W146" s="34"/>
      <c r="X146" s="34"/>
      <c r="Y146" s="34"/>
      <c r="Z146" s="34"/>
      <c r="AA146" s="34"/>
      <c r="AB146" s="34"/>
      <c r="AC146" s="34"/>
      <c r="AD146" s="34"/>
      <c r="AE146" s="34"/>
      <c r="AF146" s="34"/>
      <c r="AG146" s="10"/>
      <c r="AH146" s="34"/>
      <c r="AJ146" s="17">
        <v>33</v>
      </c>
    </row>
    <row r="147" spans="1:36" ht="14.5" x14ac:dyDescent="0.35">
      <c r="A147">
        <v>44665</v>
      </c>
      <c r="B147">
        <v>0</v>
      </c>
      <c r="C147">
        <v>2001</v>
      </c>
      <c r="D147">
        <v>3</v>
      </c>
      <c r="E147">
        <v>4</v>
      </c>
      <c r="F147">
        <v>3</v>
      </c>
      <c r="G147">
        <v>2</v>
      </c>
      <c r="H147">
        <v>2</v>
      </c>
      <c r="I147">
        <v>4</v>
      </c>
      <c r="J147">
        <v>3</v>
      </c>
      <c r="K147">
        <v>2</v>
      </c>
      <c r="L147">
        <v>4</v>
      </c>
      <c r="M147">
        <v>3</v>
      </c>
      <c r="N147">
        <v>2</v>
      </c>
      <c r="O147">
        <v>2</v>
      </c>
      <c r="P147" s="17">
        <f>SUM(D147:O147)</f>
        <v>34</v>
      </c>
      <c r="Q147" s="10"/>
      <c r="R147" s="10"/>
      <c r="S147" s="34"/>
      <c r="T147" s="34"/>
      <c r="U147" s="34"/>
      <c r="V147" s="34"/>
      <c r="W147" s="34"/>
      <c r="X147" s="34"/>
      <c r="Y147" s="34"/>
      <c r="Z147" s="34"/>
      <c r="AA147" s="34"/>
      <c r="AB147" s="34"/>
      <c r="AC147" s="34"/>
      <c r="AD147" s="34"/>
      <c r="AE147" s="34"/>
      <c r="AF147" s="34"/>
      <c r="AG147" s="10"/>
      <c r="AH147" s="34"/>
      <c r="AJ147" s="17">
        <v>34</v>
      </c>
    </row>
    <row r="148" spans="1:36" ht="14.5" x14ac:dyDescent="0.35">
      <c r="A148">
        <v>44344</v>
      </c>
      <c r="B148">
        <v>1</v>
      </c>
      <c r="C148">
        <v>2000</v>
      </c>
      <c r="D148">
        <v>3</v>
      </c>
      <c r="E148">
        <v>4</v>
      </c>
      <c r="F148">
        <v>3</v>
      </c>
      <c r="G148">
        <v>3</v>
      </c>
      <c r="H148">
        <v>2</v>
      </c>
      <c r="I148">
        <v>4</v>
      </c>
      <c r="J148">
        <v>2</v>
      </c>
      <c r="K148">
        <v>2</v>
      </c>
      <c r="L148">
        <v>3</v>
      </c>
      <c r="M148">
        <v>3</v>
      </c>
      <c r="N148">
        <v>3</v>
      </c>
      <c r="O148">
        <v>3</v>
      </c>
      <c r="P148" s="17">
        <f>SUM(D148:O148)</f>
        <v>35</v>
      </c>
      <c r="Q148" s="10"/>
      <c r="R148" s="10"/>
      <c r="S148" s="34"/>
      <c r="T148" s="34"/>
      <c r="U148" s="34"/>
      <c r="V148" s="34"/>
      <c r="W148" s="34"/>
      <c r="X148" s="34"/>
      <c r="Y148" s="34"/>
      <c r="Z148" s="34"/>
      <c r="AA148" s="34"/>
      <c r="AB148" s="34"/>
      <c r="AC148" s="34"/>
      <c r="AD148" s="34"/>
      <c r="AE148" s="34"/>
      <c r="AF148" s="34"/>
      <c r="AG148" s="10"/>
      <c r="AH148" s="34"/>
      <c r="AJ148" s="17">
        <v>34</v>
      </c>
    </row>
    <row r="149" spans="1:36" ht="14.5" x14ac:dyDescent="0.35">
      <c r="A149">
        <v>43589</v>
      </c>
      <c r="B149">
        <v>0</v>
      </c>
      <c r="C149">
        <v>2004</v>
      </c>
      <c r="D149">
        <v>4</v>
      </c>
      <c r="E149">
        <v>3</v>
      </c>
      <c r="F149">
        <v>4</v>
      </c>
      <c r="G149">
        <v>3</v>
      </c>
      <c r="H149">
        <v>2</v>
      </c>
      <c r="I149">
        <v>3</v>
      </c>
      <c r="J149">
        <v>3</v>
      </c>
      <c r="K149">
        <v>3</v>
      </c>
      <c r="L149">
        <v>3</v>
      </c>
      <c r="M149">
        <v>3</v>
      </c>
      <c r="N149">
        <v>3</v>
      </c>
      <c r="O149">
        <v>3</v>
      </c>
      <c r="P149" s="17">
        <f>SUM(D149:O149)</f>
        <v>37</v>
      </c>
      <c r="Q149" s="10"/>
      <c r="R149" s="10"/>
      <c r="S149" s="34"/>
      <c r="T149" s="34"/>
      <c r="U149" s="34"/>
      <c r="V149" s="34"/>
      <c r="W149" s="34"/>
      <c r="X149" s="34"/>
      <c r="Y149" s="34"/>
      <c r="Z149" s="34"/>
      <c r="AA149" s="34"/>
      <c r="AB149" s="34"/>
      <c r="AC149" s="34"/>
      <c r="AD149" s="34"/>
      <c r="AE149" s="34"/>
      <c r="AF149" s="34"/>
      <c r="AG149" s="10"/>
      <c r="AH149" s="34"/>
      <c r="AJ149" s="17">
        <v>38</v>
      </c>
    </row>
    <row r="150" spans="1:36" ht="14.5" x14ac:dyDescent="0.35">
      <c r="A150">
        <v>41294</v>
      </c>
      <c r="B150">
        <v>0</v>
      </c>
      <c r="C150">
        <v>2004</v>
      </c>
      <c r="D150">
        <v>4</v>
      </c>
      <c r="E150">
        <v>3</v>
      </c>
      <c r="F150">
        <v>4</v>
      </c>
      <c r="G150">
        <v>3</v>
      </c>
      <c r="H150">
        <v>3</v>
      </c>
      <c r="I150">
        <v>3</v>
      </c>
      <c r="J150">
        <v>3</v>
      </c>
      <c r="K150">
        <v>2</v>
      </c>
      <c r="L150">
        <v>2</v>
      </c>
      <c r="M150">
        <v>3</v>
      </c>
      <c r="N150">
        <v>4</v>
      </c>
      <c r="O150">
        <v>2</v>
      </c>
      <c r="P150" s="17">
        <f>SUM(D150:O150)</f>
        <v>36</v>
      </c>
      <c r="Q150" s="10"/>
      <c r="R150" s="10"/>
      <c r="S150" s="34"/>
      <c r="T150" s="34"/>
      <c r="U150" s="34"/>
      <c r="V150" s="34"/>
      <c r="W150" s="34"/>
      <c r="X150" s="34"/>
      <c r="Y150" s="34"/>
      <c r="Z150" s="34"/>
      <c r="AA150" s="34"/>
      <c r="AB150" s="34"/>
      <c r="AC150" s="34"/>
      <c r="AD150" s="34"/>
      <c r="AE150" s="34"/>
      <c r="AF150" s="34"/>
      <c r="AG150" s="10"/>
      <c r="AH150" s="34"/>
      <c r="AJ150" s="17">
        <v>42</v>
      </c>
    </row>
    <row r="151" spans="1:36" ht="14.5" x14ac:dyDescent="0.35">
      <c r="A151">
        <v>44104</v>
      </c>
      <c r="B151">
        <v>0</v>
      </c>
      <c r="C151">
        <v>2005</v>
      </c>
      <c r="D151">
        <v>3</v>
      </c>
      <c r="E151">
        <v>2</v>
      </c>
      <c r="F151">
        <v>3</v>
      </c>
      <c r="G151">
        <v>4</v>
      </c>
      <c r="H151">
        <v>3</v>
      </c>
      <c r="I151">
        <v>3</v>
      </c>
      <c r="J151">
        <v>4</v>
      </c>
      <c r="K151">
        <v>2</v>
      </c>
      <c r="L151">
        <v>3</v>
      </c>
      <c r="M151">
        <v>3</v>
      </c>
      <c r="N151">
        <v>3</v>
      </c>
      <c r="O151">
        <v>2</v>
      </c>
      <c r="P151" s="17">
        <f>SUM(D151:O151)</f>
        <v>35</v>
      </c>
      <c r="Q151" s="10"/>
      <c r="R151" s="10"/>
      <c r="S151" s="34"/>
      <c r="T151" s="34"/>
      <c r="U151" s="34"/>
      <c r="V151" s="34"/>
      <c r="W151" s="34"/>
      <c r="X151" s="34"/>
      <c r="Y151" s="34"/>
      <c r="Z151" s="34"/>
      <c r="AA151" s="34"/>
      <c r="AB151" s="34"/>
      <c r="AC151" s="34"/>
      <c r="AD151" s="34"/>
      <c r="AE151" s="34"/>
      <c r="AF151" s="34"/>
      <c r="AG151" s="10"/>
      <c r="AH151" s="34"/>
      <c r="AJ151" s="17">
        <v>41</v>
      </c>
    </row>
    <row r="152" spans="1:36" ht="14.5" x14ac:dyDescent="0.35">
      <c r="A152">
        <v>45463</v>
      </c>
      <c r="B152">
        <v>0</v>
      </c>
      <c r="C152">
        <v>2005</v>
      </c>
      <c r="D152">
        <v>3</v>
      </c>
      <c r="E152">
        <v>2</v>
      </c>
      <c r="F152">
        <v>4</v>
      </c>
      <c r="G152">
        <v>3</v>
      </c>
      <c r="H152">
        <v>3</v>
      </c>
      <c r="I152">
        <v>3</v>
      </c>
      <c r="J152">
        <v>3</v>
      </c>
      <c r="K152">
        <v>3</v>
      </c>
      <c r="L152">
        <v>3</v>
      </c>
      <c r="M152">
        <v>3</v>
      </c>
      <c r="N152">
        <v>3</v>
      </c>
      <c r="O152">
        <v>3</v>
      </c>
      <c r="P152" s="17">
        <f>SUM(D152:O152)</f>
        <v>36</v>
      </c>
      <c r="Q152" s="10"/>
      <c r="R152" s="10"/>
      <c r="S152" s="34"/>
      <c r="T152" s="34"/>
      <c r="U152" s="34"/>
      <c r="V152" s="34"/>
      <c r="W152" s="34"/>
      <c r="X152" s="34"/>
      <c r="Y152" s="34"/>
      <c r="Z152" s="34"/>
      <c r="AA152" s="34"/>
      <c r="AB152" s="34"/>
      <c r="AC152" s="34"/>
      <c r="AD152" s="34"/>
      <c r="AE152" s="34"/>
      <c r="AF152" s="34"/>
      <c r="AG152" s="10"/>
      <c r="AH152" s="34"/>
      <c r="AJ152" s="17">
        <v>35</v>
      </c>
    </row>
    <row r="153" spans="1:36" ht="14.5" x14ac:dyDescent="0.35">
      <c r="A153">
        <v>43744</v>
      </c>
      <c r="B153">
        <v>0</v>
      </c>
      <c r="C153">
        <v>2004</v>
      </c>
      <c r="D153">
        <v>1</v>
      </c>
      <c r="E153">
        <v>2</v>
      </c>
      <c r="F153">
        <v>3</v>
      </c>
      <c r="G153">
        <v>1</v>
      </c>
      <c r="H153">
        <v>4</v>
      </c>
      <c r="I153">
        <v>4</v>
      </c>
      <c r="J153">
        <v>3</v>
      </c>
      <c r="K153">
        <v>2</v>
      </c>
      <c r="L153">
        <v>3</v>
      </c>
      <c r="M153">
        <v>3</v>
      </c>
      <c r="N153">
        <v>3</v>
      </c>
      <c r="O153">
        <v>3</v>
      </c>
      <c r="P153" s="17">
        <f>SUM(D153:O153)</f>
        <v>32</v>
      </c>
      <c r="Q153" s="10"/>
      <c r="R153" s="10"/>
      <c r="S153" s="34"/>
      <c r="T153" s="34"/>
      <c r="U153" s="34"/>
      <c r="V153" s="34"/>
      <c r="W153" s="34"/>
      <c r="X153" s="34"/>
      <c r="Y153" s="34"/>
      <c r="Z153" s="34"/>
      <c r="AA153" s="34"/>
      <c r="AB153" s="34"/>
      <c r="AC153" s="34"/>
      <c r="AD153" s="34"/>
      <c r="AE153" s="34"/>
      <c r="AF153" s="34"/>
      <c r="AG153" s="10"/>
      <c r="AH153" s="34"/>
      <c r="AJ153" s="17">
        <v>38</v>
      </c>
    </row>
    <row r="154" spans="1:36" ht="14.5" x14ac:dyDescent="0.35">
      <c r="A154">
        <v>45163</v>
      </c>
      <c r="B154">
        <v>0</v>
      </c>
      <c r="C154">
        <v>2004</v>
      </c>
      <c r="D154">
        <v>2</v>
      </c>
      <c r="E154">
        <v>2</v>
      </c>
      <c r="F154">
        <v>2</v>
      </c>
      <c r="G154">
        <v>3</v>
      </c>
      <c r="H154">
        <v>3</v>
      </c>
      <c r="I154">
        <v>2</v>
      </c>
      <c r="J154">
        <v>4</v>
      </c>
      <c r="K154">
        <v>3</v>
      </c>
      <c r="L154">
        <v>3</v>
      </c>
      <c r="M154">
        <v>3</v>
      </c>
      <c r="N154">
        <v>3</v>
      </c>
      <c r="O154">
        <v>2</v>
      </c>
      <c r="P154" s="17">
        <f>SUM(D154:O154)</f>
        <v>32</v>
      </c>
      <c r="Q154" s="10"/>
      <c r="R154" s="10"/>
      <c r="S154" s="34"/>
      <c r="T154" s="34"/>
      <c r="U154" s="34"/>
      <c r="V154" s="34"/>
      <c r="W154" s="34"/>
      <c r="X154" s="34"/>
      <c r="Y154" s="34"/>
      <c r="Z154" s="34"/>
      <c r="AA154" s="34"/>
      <c r="AB154" s="34"/>
      <c r="AC154" s="34"/>
      <c r="AD154" s="34"/>
      <c r="AE154" s="34"/>
      <c r="AF154" s="34"/>
      <c r="AG154" s="10"/>
      <c r="AH154" s="34"/>
      <c r="AJ154" s="17">
        <v>39</v>
      </c>
    </row>
    <row r="155" spans="1:36" ht="14.5" x14ac:dyDescent="0.35">
      <c r="A155">
        <v>46665</v>
      </c>
      <c r="B155">
        <v>1</v>
      </c>
      <c r="C155">
        <v>2002</v>
      </c>
      <c r="D155">
        <v>3</v>
      </c>
      <c r="E155">
        <v>2</v>
      </c>
      <c r="F155">
        <v>4</v>
      </c>
      <c r="G155">
        <v>4</v>
      </c>
      <c r="H155">
        <v>3</v>
      </c>
      <c r="I155">
        <v>3</v>
      </c>
      <c r="J155">
        <v>3</v>
      </c>
      <c r="K155">
        <v>3</v>
      </c>
      <c r="L155">
        <v>3</v>
      </c>
      <c r="M155">
        <v>3</v>
      </c>
      <c r="N155">
        <v>3</v>
      </c>
      <c r="O155">
        <v>3</v>
      </c>
      <c r="P155" s="17">
        <f>SUM(D155:O155)</f>
        <v>37</v>
      </c>
      <c r="Q155" s="10"/>
      <c r="R155" s="10"/>
      <c r="S155" s="34"/>
      <c r="T155" s="34"/>
      <c r="U155" s="34"/>
      <c r="V155" s="34"/>
      <c r="W155" s="34"/>
      <c r="X155" s="34"/>
      <c r="Y155" s="34"/>
      <c r="Z155" s="34"/>
      <c r="AA155" s="34"/>
      <c r="AB155" s="34"/>
      <c r="AC155" s="34"/>
      <c r="AD155" s="34"/>
      <c r="AE155" s="34"/>
      <c r="AF155" s="34"/>
      <c r="AG155" s="10"/>
      <c r="AH155" s="34"/>
      <c r="AJ155" s="17">
        <v>39</v>
      </c>
    </row>
    <row r="156" spans="1:36" ht="14.5" x14ac:dyDescent="0.35">
      <c r="A156">
        <v>42751</v>
      </c>
      <c r="B156">
        <v>1</v>
      </c>
      <c r="C156">
        <v>2002</v>
      </c>
      <c r="D156">
        <v>3</v>
      </c>
      <c r="E156">
        <v>2</v>
      </c>
      <c r="F156">
        <v>3</v>
      </c>
      <c r="G156">
        <v>3</v>
      </c>
      <c r="H156">
        <v>4</v>
      </c>
      <c r="I156">
        <v>3</v>
      </c>
      <c r="J156">
        <v>3</v>
      </c>
      <c r="K156">
        <v>4</v>
      </c>
      <c r="L156">
        <v>3</v>
      </c>
      <c r="M156">
        <v>2</v>
      </c>
      <c r="N156">
        <v>3</v>
      </c>
      <c r="O156">
        <v>3</v>
      </c>
      <c r="P156" s="17">
        <f>SUM(D156:O156)</f>
        <v>36</v>
      </c>
      <c r="Q156" s="10"/>
      <c r="R156" s="10"/>
      <c r="S156" s="34"/>
      <c r="T156" s="34"/>
      <c r="U156" s="34"/>
      <c r="V156" s="34"/>
      <c r="W156" s="34"/>
      <c r="X156" s="34"/>
      <c r="Y156" s="34"/>
      <c r="Z156" s="34"/>
      <c r="AA156" s="34"/>
      <c r="AB156" s="34"/>
      <c r="AC156" s="34"/>
      <c r="AD156" s="34"/>
      <c r="AE156" s="34"/>
      <c r="AF156" s="34"/>
      <c r="AG156" s="10"/>
      <c r="AH156" s="34"/>
      <c r="AJ156" s="17">
        <v>36</v>
      </c>
    </row>
    <row r="157" spans="1:36" ht="14.5" x14ac:dyDescent="0.35">
      <c r="A157">
        <v>43083</v>
      </c>
      <c r="B157">
        <v>0</v>
      </c>
      <c r="C157">
        <v>2002</v>
      </c>
      <c r="D157">
        <v>3</v>
      </c>
      <c r="E157">
        <v>2</v>
      </c>
      <c r="F157">
        <v>4</v>
      </c>
      <c r="G157">
        <v>3</v>
      </c>
      <c r="H157">
        <v>4</v>
      </c>
      <c r="I157">
        <v>1</v>
      </c>
      <c r="J157">
        <v>4</v>
      </c>
      <c r="K157">
        <v>4</v>
      </c>
      <c r="L157">
        <v>4</v>
      </c>
      <c r="M157">
        <v>4</v>
      </c>
      <c r="N157">
        <v>2</v>
      </c>
      <c r="O157">
        <v>2</v>
      </c>
      <c r="P157" s="17">
        <f>SUM(D157:O157)</f>
        <v>37</v>
      </c>
      <c r="Q157" s="10"/>
      <c r="R157" s="10"/>
      <c r="S157" s="34"/>
      <c r="T157" s="34"/>
      <c r="U157" s="34"/>
      <c r="V157" s="34"/>
      <c r="W157" s="34"/>
      <c r="X157" s="34"/>
      <c r="Y157" s="34"/>
      <c r="Z157" s="34"/>
      <c r="AA157" s="34"/>
      <c r="AB157" s="34"/>
      <c r="AC157" s="34"/>
      <c r="AD157" s="34"/>
      <c r="AE157" s="34"/>
      <c r="AF157" s="34"/>
      <c r="AG157" s="10"/>
      <c r="AH157" s="34"/>
      <c r="AJ157" s="17">
        <v>38</v>
      </c>
    </row>
    <row r="158" spans="1:36" ht="14.5" x14ac:dyDescent="0.35">
      <c r="A158">
        <v>43468</v>
      </c>
      <c r="B158">
        <v>0</v>
      </c>
      <c r="C158">
        <v>2002</v>
      </c>
      <c r="D158">
        <v>4</v>
      </c>
      <c r="E158">
        <v>2</v>
      </c>
      <c r="F158">
        <v>4</v>
      </c>
      <c r="G158">
        <v>4</v>
      </c>
      <c r="H158">
        <v>4</v>
      </c>
      <c r="I158">
        <v>4</v>
      </c>
      <c r="J158">
        <v>4</v>
      </c>
      <c r="K158">
        <v>3</v>
      </c>
      <c r="L158">
        <v>3</v>
      </c>
      <c r="M158">
        <v>3</v>
      </c>
      <c r="N158">
        <v>2</v>
      </c>
      <c r="O158">
        <v>2</v>
      </c>
      <c r="P158" s="17">
        <f>SUM(D158:O158)</f>
        <v>39</v>
      </c>
      <c r="Q158" s="10"/>
      <c r="R158" s="10"/>
      <c r="S158" s="34"/>
      <c r="T158" s="34"/>
      <c r="U158" s="34"/>
      <c r="V158" s="34"/>
      <c r="W158" s="34"/>
      <c r="X158" s="34"/>
      <c r="Y158" s="34"/>
      <c r="Z158" s="34"/>
      <c r="AA158" s="34"/>
      <c r="AB158" s="34"/>
      <c r="AC158" s="34"/>
      <c r="AD158" s="34"/>
      <c r="AE158" s="34"/>
      <c r="AF158" s="34"/>
      <c r="AG158" s="10"/>
      <c r="AH158" s="34"/>
      <c r="AJ158" s="17">
        <v>40</v>
      </c>
    </row>
    <row r="159" spans="1:36" ht="14.5" x14ac:dyDescent="0.35">
      <c r="A159">
        <v>43451</v>
      </c>
      <c r="B159">
        <v>0</v>
      </c>
      <c r="C159">
        <v>2001</v>
      </c>
      <c r="D159">
        <v>3</v>
      </c>
      <c r="E159">
        <v>2</v>
      </c>
      <c r="F159">
        <v>2</v>
      </c>
      <c r="G159">
        <v>4</v>
      </c>
      <c r="H159">
        <v>4</v>
      </c>
      <c r="I159">
        <v>1</v>
      </c>
      <c r="J159">
        <v>4</v>
      </c>
      <c r="K159">
        <v>3</v>
      </c>
      <c r="L159">
        <v>3</v>
      </c>
      <c r="M159">
        <v>2</v>
      </c>
      <c r="N159">
        <v>4</v>
      </c>
      <c r="O159">
        <v>3</v>
      </c>
      <c r="P159" s="17">
        <f>SUM(D159:O159)</f>
        <v>35</v>
      </c>
      <c r="Q159" s="10"/>
      <c r="R159" s="10"/>
      <c r="S159" s="34"/>
      <c r="T159" s="34"/>
      <c r="U159" s="34"/>
      <c r="V159" s="34"/>
      <c r="W159" s="34"/>
      <c r="X159" s="34"/>
      <c r="Y159" s="34"/>
      <c r="Z159" s="34"/>
      <c r="AA159" s="34"/>
      <c r="AB159" s="34"/>
      <c r="AC159" s="34"/>
      <c r="AD159" s="34"/>
      <c r="AE159" s="34"/>
      <c r="AF159" s="34"/>
      <c r="AG159" s="10"/>
      <c r="AH159" s="34"/>
      <c r="AJ159" s="17">
        <v>38</v>
      </c>
    </row>
    <row r="160" spans="1:36" ht="14.5" x14ac:dyDescent="0.35">
      <c r="A160">
        <v>42831</v>
      </c>
      <c r="B160">
        <v>1</v>
      </c>
      <c r="C160">
        <v>2000</v>
      </c>
      <c r="D160">
        <v>2</v>
      </c>
      <c r="E160">
        <v>2</v>
      </c>
      <c r="F160">
        <v>3</v>
      </c>
      <c r="G160">
        <v>2</v>
      </c>
      <c r="H160">
        <v>3</v>
      </c>
      <c r="I160">
        <v>4</v>
      </c>
      <c r="J160">
        <v>3</v>
      </c>
      <c r="K160">
        <v>1</v>
      </c>
      <c r="L160">
        <v>4</v>
      </c>
      <c r="M160">
        <v>3</v>
      </c>
      <c r="N160">
        <v>3</v>
      </c>
      <c r="O160">
        <v>3</v>
      </c>
      <c r="P160" s="17">
        <f>SUM(D160:O160)</f>
        <v>33</v>
      </c>
      <c r="Q160" s="10"/>
      <c r="R160" s="10"/>
      <c r="S160" s="34"/>
      <c r="T160" s="34"/>
      <c r="U160" s="34"/>
      <c r="V160" s="34"/>
      <c r="W160" s="34"/>
      <c r="X160" s="34"/>
      <c r="Y160" s="34"/>
      <c r="Z160" s="34"/>
      <c r="AA160" s="34"/>
      <c r="AB160" s="34"/>
      <c r="AC160" s="34"/>
      <c r="AD160" s="34"/>
      <c r="AE160" s="34"/>
      <c r="AF160" s="34"/>
      <c r="AG160" s="10"/>
      <c r="AH160" s="34"/>
      <c r="AJ160" s="17">
        <v>35</v>
      </c>
    </row>
    <row r="161" spans="1:36" ht="14.5" x14ac:dyDescent="0.35">
      <c r="A161">
        <v>42216</v>
      </c>
      <c r="B161">
        <v>0</v>
      </c>
      <c r="C161">
        <v>1999</v>
      </c>
      <c r="D161">
        <v>3</v>
      </c>
      <c r="E161">
        <v>2</v>
      </c>
      <c r="F161">
        <v>2</v>
      </c>
      <c r="G161">
        <v>2</v>
      </c>
      <c r="H161">
        <v>4</v>
      </c>
      <c r="I161">
        <v>3</v>
      </c>
      <c r="J161">
        <v>1</v>
      </c>
      <c r="K161">
        <v>2</v>
      </c>
      <c r="L161">
        <v>4</v>
      </c>
      <c r="M161">
        <v>3</v>
      </c>
      <c r="N161">
        <v>4</v>
      </c>
      <c r="O161">
        <v>3</v>
      </c>
      <c r="P161" s="17">
        <f>SUM(D161:O161)</f>
        <v>33</v>
      </c>
      <c r="Q161" s="10"/>
      <c r="R161" s="10"/>
      <c r="S161" s="34"/>
      <c r="T161" s="34"/>
      <c r="U161" s="34"/>
      <c r="V161" s="34"/>
      <c r="W161" s="34"/>
      <c r="X161" s="34"/>
      <c r="Y161" s="34"/>
      <c r="Z161" s="34"/>
      <c r="AA161" s="34"/>
      <c r="AB161" s="34"/>
      <c r="AC161" s="34"/>
      <c r="AD161" s="34"/>
      <c r="AE161" s="34"/>
      <c r="AF161" s="34"/>
      <c r="AG161" s="10"/>
      <c r="AH161" s="34"/>
      <c r="AJ161" s="17">
        <v>34</v>
      </c>
    </row>
    <row r="162" spans="1:36" ht="14.5" x14ac:dyDescent="0.35">
      <c r="A162">
        <v>44711</v>
      </c>
      <c r="B162">
        <v>0</v>
      </c>
      <c r="C162">
        <v>2000</v>
      </c>
      <c r="D162">
        <v>4</v>
      </c>
      <c r="E162">
        <v>1</v>
      </c>
      <c r="F162">
        <v>4</v>
      </c>
      <c r="G162">
        <v>3</v>
      </c>
      <c r="H162">
        <v>3</v>
      </c>
      <c r="I162">
        <v>4</v>
      </c>
      <c r="J162">
        <v>4</v>
      </c>
      <c r="K162">
        <v>3</v>
      </c>
      <c r="L162">
        <v>2</v>
      </c>
      <c r="M162">
        <v>4</v>
      </c>
      <c r="N162">
        <v>3</v>
      </c>
      <c r="O162">
        <v>3</v>
      </c>
      <c r="P162" s="17">
        <f>SUM(D162:O162)</f>
        <v>38</v>
      </c>
      <c r="Q162" s="10"/>
      <c r="R162" s="10"/>
      <c r="S162" s="34"/>
      <c r="T162" s="34"/>
      <c r="U162" s="34"/>
      <c r="V162" s="34"/>
      <c r="W162" s="34"/>
      <c r="X162" s="34"/>
      <c r="Y162" s="34"/>
      <c r="Z162" s="34"/>
      <c r="AA162" s="34"/>
      <c r="AB162" s="34"/>
      <c r="AC162" s="34"/>
      <c r="AD162" s="34"/>
      <c r="AE162" s="34"/>
      <c r="AF162" s="34"/>
      <c r="AG162" s="10"/>
      <c r="AH162" s="34"/>
      <c r="AJ162" s="17">
        <v>34</v>
      </c>
    </row>
    <row r="163" spans="1:36" ht="14.5" x14ac:dyDescent="0.35">
      <c r="A163">
        <v>46565</v>
      </c>
      <c r="B163">
        <v>0</v>
      </c>
      <c r="C163">
        <v>2006</v>
      </c>
      <c r="D163">
        <v>2</v>
      </c>
      <c r="E163">
        <v>2</v>
      </c>
      <c r="F163">
        <v>4</v>
      </c>
      <c r="G163">
        <v>3</v>
      </c>
      <c r="H163">
        <v>4</v>
      </c>
      <c r="I163">
        <v>3</v>
      </c>
      <c r="J163">
        <v>3</v>
      </c>
      <c r="K163">
        <v>3</v>
      </c>
      <c r="L163">
        <v>2</v>
      </c>
      <c r="M163">
        <v>3</v>
      </c>
      <c r="N163">
        <v>3</v>
      </c>
      <c r="O163">
        <v>3</v>
      </c>
      <c r="P163" s="17">
        <f>SUM(D163:O163)</f>
        <v>35</v>
      </c>
      <c r="Q163" s="10"/>
      <c r="R163" s="10"/>
      <c r="S163" s="34"/>
      <c r="T163" s="34"/>
      <c r="U163" s="34"/>
      <c r="V163" s="34"/>
      <c r="W163" s="34"/>
      <c r="X163" s="34"/>
      <c r="Y163" s="34"/>
      <c r="Z163" s="34"/>
      <c r="AA163" s="34"/>
      <c r="AB163" s="34"/>
      <c r="AC163" s="34"/>
      <c r="AD163" s="34"/>
      <c r="AE163" s="34"/>
      <c r="AF163" s="34"/>
      <c r="AG163" s="10"/>
      <c r="AH163" s="34"/>
      <c r="AJ163" s="17">
        <v>37</v>
      </c>
    </row>
    <row r="164" spans="1:36" ht="14.5" x14ac:dyDescent="0.35">
      <c r="A164">
        <v>43131</v>
      </c>
      <c r="B164">
        <v>0</v>
      </c>
      <c r="C164">
        <v>2005</v>
      </c>
      <c r="D164">
        <v>3</v>
      </c>
      <c r="E164">
        <v>1</v>
      </c>
      <c r="F164">
        <v>3</v>
      </c>
      <c r="G164">
        <v>3</v>
      </c>
      <c r="H164">
        <v>4</v>
      </c>
      <c r="I164">
        <v>2</v>
      </c>
      <c r="J164">
        <v>4</v>
      </c>
      <c r="K164">
        <v>3</v>
      </c>
      <c r="L164">
        <v>3</v>
      </c>
      <c r="M164">
        <v>3</v>
      </c>
      <c r="N164">
        <v>3</v>
      </c>
      <c r="O164">
        <v>3</v>
      </c>
      <c r="P164" s="17">
        <f>SUM(D164:O164)</f>
        <v>35</v>
      </c>
      <c r="Q164" s="10"/>
      <c r="R164" s="10"/>
      <c r="S164" s="34"/>
      <c r="T164" s="34"/>
      <c r="U164" s="34"/>
      <c r="V164" s="34"/>
      <c r="W164" s="34"/>
      <c r="X164" s="34"/>
      <c r="Y164" s="34"/>
      <c r="Z164" s="34"/>
      <c r="AA164" s="34"/>
      <c r="AB164" s="34"/>
      <c r="AC164" s="34"/>
      <c r="AD164" s="34"/>
      <c r="AE164" s="34"/>
      <c r="AF164" s="34"/>
      <c r="AG164" s="10"/>
      <c r="AH164" s="34"/>
      <c r="AJ164" s="17">
        <v>38</v>
      </c>
    </row>
    <row r="165" spans="1:36" ht="14.5" x14ac:dyDescent="0.35">
      <c r="A165">
        <v>42990</v>
      </c>
      <c r="B165">
        <v>0</v>
      </c>
      <c r="C165">
        <v>2006</v>
      </c>
      <c r="D165">
        <v>4</v>
      </c>
      <c r="E165">
        <v>2</v>
      </c>
      <c r="F165">
        <v>4</v>
      </c>
      <c r="G165">
        <v>2</v>
      </c>
      <c r="H165">
        <v>3</v>
      </c>
      <c r="I165">
        <v>4</v>
      </c>
      <c r="J165">
        <v>3</v>
      </c>
      <c r="K165">
        <v>2</v>
      </c>
      <c r="L165">
        <v>4</v>
      </c>
      <c r="M165">
        <v>3</v>
      </c>
      <c r="N165">
        <v>3</v>
      </c>
      <c r="O165">
        <v>3</v>
      </c>
      <c r="P165" s="17">
        <f>SUM(D165:O165)</f>
        <v>37</v>
      </c>
      <c r="Q165" s="10"/>
      <c r="R165" s="10"/>
      <c r="S165" s="34"/>
      <c r="T165" s="34"/>
      <c r="U165" s="34"/>
      <c r="V165" s="34"/>
      <c r="W165" s="34"/>
      <c r="X165" s="34"/>
      <c r="Y165" s="34"/>
      <c r="Z165" s="34"/>
      <c r="AA165" s="34"/>
      <c r="AB165" s="34"/>
      <c r="AC165" s="34"/>
      <c r="AD165" s="34"/>
      <c r="AE165" s="34"/>
      <c r="AF165" s="34"/>
      <c r="AG165" s="10"/>
      <c r="AH165" s="34"/>
      <c r="AJ165" s="17">
        <v>36</v>
      </c>
    </row>
    <row r="166" spans="1:36" ht="14.5" x14ac:dyDescent="0.35">
      <c r="A166">
        <v>40810</v>
      </c>
      <c r="B166">
        <v>0</v>
      </c>
      <c r="C166">
        <v>2005</v>
      </c>
      <c r="D166">
        <v>2</v>
      </c>
      <c r="E166">
        <v>4</v>
      </c>
      <c r="F166">
        <v>3</v>
      </c>
      <c r="G166">
        <v>2</v>
      </c>
      <c r="H166">
        <v>3</v>
      </c>
      <c r="I166">
        <v>2</v>
      </c>
      <c r="J166">
        <v>3</v>
      </c>
      <c r="K166">
        <v>3</v>
      </c>
      <c r="L166">
        <v>3</v>
      </c>
      <c r="M166">
        <v>3</v>
      </c>
      <c r="N166">
        <v>3</v>
      </c>
      <c r="O166">
        <v>3</v>
      </c>
      <c r="P166" s="17">
        <f>SUM(D166:O166)</f>
        <v>34</v>
      </c>
      <c r="Q166" s="10"/>
      <c r="R166" s="10"/>
      <c r="S166" s="34"/>
      <c r="T166" s="34"/>
      <c r="U166" s="34"/>
      <c r="V166" s="34"/>
      <c r="W166" s="34"/>
      <c r="X166" s="34"/>
      <c r="Y166" s="34"/>
      <c r="Z166" s="34"/>
      <c r="AA166" s="34"/>
      <c r="AB166" s="34"/>
      <c r="AC166" s="34"/>
      <c r="AD166" s="34"/>
      <c r="AE166" s="34"/>
      <c r="AF166" s="34"/>
      <c r="AG166" s="10"/>
      <c r="AH166" s="34"/>
      <c r="AJ166" s="17">
        <v>36</v>
      </c>
    </row>
    <row r="167" spans="1:36" ht="14.5" x14ac:dyDescent="0.35">
      <c r="A167">
        <v>46652</v>
      </c>
      <c r="B167">
        <v>0</v>
      </c>
      <c r="C167">
        <v>2005</v>
      </c>
      <c r="D167">
        <v>2</v>
      </c>
      <c r="E167">
        <v>4</v>
      </c>
      <c r="F167">
        <v>2</v>
      </c>
      <c r="G167">
        <v>3</v>
      </c>
      <c r="H167">
        <v>3</v>
      </c>
      <c r="I167">
        <v>3</v>
      </c>
      <c r="J167">
        <v>3</v>
      </c>
      <c r="K167">
        <v>3</v>
      </c>
      <c r="L167">
        <v>3</v>
      </c>
      <c r="M167">
        <v>3</v>
      </c>
      <c r="N167">
        <v>3</v>
      </c>
      <c r="O167">
        <v>2</v>
      </c>
      <c r="P167" s="17">
        <f>SUM(D167:O167)</f>
        <v>34</v>
      </c>
      <c r="Q167" s="10"/>
      <c r="R167" s="10"/>
      <c r="S167" s="34"/>
      <c r="T167" s="34"/>
      <c r="U167" s="34"/>
      <c r="V167" s="34"/>
      <c r="W167" s="34"/>
      <c r="X167" s="34"/>
      <c r="Y167" s="34"/>
      <c r="Z167" s="34"/>
      <c r="AA167" s="34"/>
      <c r="AB167" s="34"/>
      <c r="AC167" s="34"/>
      <c r="AD167" s="34"/>
      <c r="AE167" s="34"/>
      <c r="AF167" s="34"/>
      <c r="AG167" s="10"/>
      <c r="AH167" s="34"/>
      <c r="AJ167" s="17">
        <v>41</v>
      </c>
    </row>
    <row r="168" spans="1:36" ht="14.5" x14ac:dyDescent="0.35">
      <c r="A168">
        <v>42549</v>
      </c>
      <c r="B168">
        <v>0</v>
      </c>
      <c r="C168">
        <v>2004</v>
      </c>
      <c r="D168">
        <v>2</v>
      </c>
      <c r="E168">
        <v>4</v>
      </c>
      <c r="F168">
        <v>3</v>
      </c>
      <c r="G168">
        <v>2</v>
      </c>
      <c r="H168">
        <v>3</v>
      </c>
      <c r="I168">
        <v>3</v>
      </c>
      <c r="J168">
        <v>4</v>
      </c>
      <c r="K168">
        <v>2</v>
      </c>
      <c r="L168">
        <v>3</v>
      </c>
      <c r="M168">
        <v>3</v>
      </c>
      <c r="N168">
        <v>2</v>
      </c>
      <c r="O168">
        <v>3</v>
      </c>
      <c r="P168" s="17">
        <f>SUM(D168:O168)</f>
        <v>34</v>
      </c>
      <c r="Q168" s="10"/>
      <c r="R168" s="10"/>
      <c r="S168" s="34"/>
      <c r="T168" s="34"/>
      <c r="U168" s="34"/>
      <c r="V168" s="34"/>
      <c r="W168" s="34"/>
      <c r="X168" s="34"/>
      <c r="Y168" s="34"/>
      <c r="Z168" s="34"/>
      <c r="AA168" s="34"/>
      <c r="AB168" s="34"/>
      <c r="AC168" s="34"/>
      <c r="AD168" s="34"/>
      <c r="AE168" s="34"/>
      <c r="AF168" s="34"/>
      <c r="AG168" s="10"/>
      <c r="AH168" s="34"/>
      <c r="AJ168" s="17">
        <v>38</v>
      </c>
    </row>
    <row r="169" spans="1:36" ht="14.5" x14ac:dyDescent="0.35">
      <c r="A169">
        <v>42770</v>
      </c>
      <c r="B169">
        <v>1</v>
      </c>
      <c r="C169">
        <v>2000</v>
      </c>
      <c r="D169">
        <v>1</v>
      </c>
      <c r="E169">
        <v>4</v>
      </c>
      <c r="F169">
        <v>4</v>
      </c>
      <c r="G169">
        <v>2</v>
      </c>
      <c r="H169">
        <v>3</v>
      </c>
      <c r="I169">
        <v>3</v>
      </c>
      <c r="J169">
        <v>2</v>
      </c>
      <c r="K169">
        <v>3</v>
      </c>
      <c r="L169">
        <v>3</v>
      </c>
      <c r="M169">
        <v>3</v>
      </c>
      <c r="N169">
        <v>3</v>
      </c>
      <c r="O169">
        <v>3</v>
      </c>
      <c r="P169" s="17">
        <f>SUM(D169:O169)</f>
        <v>34</v>
      </c>
      <c r="Q169" s="10"/>
      <c r="R169" s="10"/>
      <c r="S169" s="34"/>
      <c r="T169" s="34"/>
      <c r="U169" s="34"/>
      <c r="V169" s="34"/>
      <c r="W169" s="34"/>
      <c r="X169" s="34"/>
      <c r="Y169" s="34"/>
      <c r="Z169" s="34"/>
      <c r="AA169" s="34"/>
      <c r="AB169" s="34"/>
      <c r="AC169" s="34"/>
      <c r="AD169" s="34"/>
      <c r="AE169" s="34"/>
      <c r="AF169" s="34"/>
      <c r="AG169" s="10"/>
      <c r="AH169" s="34"/>
      <c r="AJ169" s="17">
        <v>38</v>
      </c>
    </row>
    <row r="170" spans="1:36" ht="14.5" x14ac:dyDescent="0.35">
      <c r="A170">
        <v>44107</v>
      </c>
      <c r="B170">
        <v>0</v>
      </c>
      <c r="C170">
        <v>2005</v>
      </c>
      <c r="D170">
        <v>1</v>
      </c>
      <c r="E170">
        <v>3</v>
      </c>
      <c r="F170">
        <v>1</v>
      </c>
      <c r="G170">
        <v>2</v>
      </c>
      <c r="H170">
        <v>4</v>
      </c>
      <c r="I170">
        <v>3</v>
      </c>
      <c r="J170">
        <v>3</v>
      </c>
      <c r="K170">
        <v>3</v>
      </c>
      <c r="L170">
        <v>3</v>
      </c>
      <c r="M170">
        <v>3</v>
      </c>
      <c r="N170">
        <v>2</v>
      </c>
      <c r="O170">
        <v>3</v>
      </c>
      <c r="P170" s="17">
        <f>SUM(D170:O170)</f>
        <v>31</v>
      </c>
      <c r="Q170" s="10"/>
      <c r="R170" s="10"/>
      <c r="S170" s="34"/>
      <c r="T170" s="34"/>
      <c r="U170" s="34"/>
      <c r="V170" s="34"/>
      <c r="W170" s="34"/>
      <c r="X170" s="34"/>
      <c r="Y170" s="34"/>
      <c r="Z170" s="34"/>
      <c r="AA170" s="34"/>
      <c r="AB170" s="34"/>
      <c r="AC170" s="34"/>
      <c r="AD170" s="34"/>
      <c r="AE170" s="34"/>
      <c r="AF170" s="34"/>
      <c r="AG170" s="10"/>
      <c r="AH170" s="34"/>
      <c r="AJ170" s="17">
        <v>39</v>
      </c>
    </row>
    <row r="171" spans="1:36" ht="14.5" x14ac:dyDescent="0.35">
      <c r="A171">
        <v>42792</v>
      </c>
      <c r="B171">
        <v>0</v>
      </c>
      <c r="C171">
        <v>2004</v>
      </c>
      <c r="D171">
        <v>3</v>
      </c>
      <c r="E171">
        <v>3</v>
      </c>
      <c r="F171">
        <v>3</v>
      </c>
      <c r="G171">
        <v>3</v>
      </c>
      <c r="H171">
        <v>3</v>
      </c>
      <c r="I171">
        <v>3</v>
      </c>
      <c r="J171">
        <v>3</v>
      </c>
      <c r="K171">
        <v>3</v>
      </c>
      <c r="L171">
        <v>3</v>
      </c>
      <c r="M171">
        <v>3</v>
      </c>
      <c r="N171">
        <v>3</v>
      </c>
      <c r="O171">
        <v>3</v>
      </c>
      <c r="P171" s="17">
        <f>SUM(D171:O171)</f>
        <v>36</v>
      </c>
      <c r="Q171" s="10"/>
      <c r="R171" s="10"/>
      <c r="S171" s="34"/>
      <c r="T171" s="34"/>
      <c r="U171" s="34"/>
      <c r="V171" s="34"/>
      <c r="W171" s="34"/>
      <c r="X171" s="34"/>
      <c r="Y171" s="34"/>
      <c r="Z171" s="34"/>
      <c r="AA171" s="34"/>
      <c r="AB171" s="34"/>
      <c r="AC171" s="34"/>
      <c r="AD171" s="34"/>
      <c r="AE171" s="34"/>
      <c r="AF171" s="34"/>
      <c r="AG171" s="10"/>
      <c r="AH171" s="34"/>
      <c r="AJ171" s="17">
        <v>36</v>
      </c>
    </row>
    <row r="172" spans="1:36" ht="14.5" x14ac:dyDescent="0.35">
      <c r="A172">
        <v>41671</v>
      </c>
      <c r="B172">
        <v>0</v>
      </c>
      <c r="C172">
        <v>2004</v>
      </c>
      <c r="D172">
        <v>2</v>
      </c>
      <c r="E172">
        <v>3</v>
      </c>
      <c r="F172">
        <v>2</v>
      </c>
      <c r="G172">
        <v>2</v>
      </c>
      <c r="H172">
        <v>3</v>
      </c>
      <c r="I172">
        <v>3</v>
      </c>
      <c r="J172">
        <v>3</v>
      </c>
      <c r="K172">
        <v>3</v>
      </c>
      <c r="L172">
        <v>3</v>
      </c>
      <c r="M172">
        <v>3</v>
      </c>
      <c r="N172">
        <v>3</v>
      </c>
      <c r="O172">
        <v>3</v>
      </c>
      <c r="P172" s="17">
        <f>SUM(D172:O172)</f>
        <v>33</v>
      </c>
      <c r="Q172" s="10"/>
      <c r="R172" s="10"/>
      <c r="S172" s="34"/>
      <c r="T172" s="34"/>
      <c r="U172" s="34"/>
      <c r="V172" s="34"/>
      <c r="W172" s="34"/>
      <c r="X172" s="34"/>
      <c r="Y172" s="34"/>
      <c r="Z172" s="34"/>
      <c r="AA172" s="34"/>
      <c r="AB172" s="34"/>
      <c r="AC172" s="34"/>
      <c r="AD172" s="34"/>
      <c r="AE172" s="34"/>
      <c r="AF172" s="34"/>
      <c r="AG172" s="10"/>
      <c r="AH172" s="34"/>
      <c r="AJ172" s="17">
        <v>39</v>
      </c>
    </row>
    <row r="173" spans="1:36" ht="14.5" x14ac:dyDescent="0.35">
      <c r="A173">
        <v>43165</v>
      </c>
      <c r="B173">
        <v>0</v>
      </c>
      <c r="C173">
        <v>2003</v>
      </c>
      <c r="D173">
        <v>3</v>
      </c>
      <c r="E173">
        <v>3</v>
      </c>
      <c r="F173">
        <v>2</v>
      </c>
      <c r="G173">
        <v>2</v>
      </c>
      <c r="H173">
        <v>3</v>
      </c>
      <c r="I173">
        <v>3</v>
      </c>
      <c r="J173">
        <v>3</v>
      </c>
      <c r="K173">
        <v>2</v>
      </c>
      <c r="L173">
        <v>3</v>
      </c>
      <c r="M173">
        <v>3</v>
      </c>
      <c r="N173">
        <v>4</v>
      </c>
      <c r="O173">
        <v>3</v>
      </c>
      <c r="P173" s="17">
        <f>SUM(D173:O173)</f>
        <v>34</v>
      </c>
      <c r="Q173" s="10"/>
      <c r="R173" s="10"/>
      <c r="S173" s="34"/>
      <c r="T173" s="34"/>
      <c r="U173" s="34"/>
      <c r="V173" s="34"/>
      <c r="W173" s="34"/>
      <c r="X173" s="34"/>
      <c r="Y173" s="34"/>
      <c r="Z173" s="34"/>
      <c r="AA173" s="34"/>
      <c r="AB173" s="34"/>
      <c r="AC173" s="34"/>
      <c r="AD173" s="34"/>
      <c r="AE173" s="34"/>
      <c r="AF173" s="34"/>
      <c r="AG173" s="10"/>
      <c r="AH173" s="34"/>
      <c r="AJ173" s="17">
        <v>39</v>
      </c>
    </row>
    <row r="174" spans="1:36" ht="14.5" x14ac:dyDescent="0.35">
      <c r="A174">
        <v>42863</v>
      </c>
      <c r="B174">
        <v>0</v>
      </c>
      <c r="C174">
        <v>2003</v>
      </c>
      <c r="D174">
        <v>1</v>
      </c>
      <c r="E174">
        <v>3</v>
      </c>
      <c r="F174">
        <v>1</v>
      </c>
      <c r="G174">
        <v>2</v>
      </c>
      <c r="H174">
        <v>3</v>
      </c>
      <c r="I174">
        <v>3</v>
      </c>
      <c r="J174">
        <v>3</v>
      </c>
      <c r="K174">
        <v>3</v>
      </c>
      <c r="L174">
        <v>3</v>
      </c>
      <c r="M174">
        <v>3</v>
      </c>
      <c r="N174">
        <v>3</v>
      </c>
      <c r="O174">
        <v>3</v>
      </c>
      <c r="P174" s="17">
        <f>SUM(D174:O174)</f>
        <v>31</v>
      </c>
      <c r="Q174" s="10"/>
      <c r="R174" s="10"/>
      <c r="S174" s="34"/>
      <c r="T174" s="34"/>
      <c r="U174" s="34"/>
      <c r="V174" s="34"/>
      <c r="W174" s="34"/>
      <c r="X174" s="34"/>
      <c r="Y174" s="34"/>
      <c r="Z174" s="34"/>
      <c r="AA174" s="34"/>
      <c r="AB174" s="34"/>
      <c r="AC174" s="34"/>
      <c r="AD174" s="34"/>
      <c r="AE174" s="34"/>
      <c r="AF174" s="34"/>
      <c r="AG174" s="10"/>
      <c r="AH174" s="34"/>
      <c r="AJ174" s="17">
        <v>41</v>
      </c>
    </row>
    <row r="175" spans="1:36" ht="14.5" x14ac:dyDescent="0.35">
      <c r="A175">
        <v>43053</v>
      </c>
      <c r="B175">
        <v>1</v>
      </c>
      <c r="C175">
        <v>2001</v>
      </c>
      <c r="D175">
        <v>3</v>
      </c>
      <c r="E175">
        <v>3</v>
      </c>
      <c r="F175">
        <v>4</v>
      </c>
      <c r="G175">
        <v>3</v>
      </c>
      <c r="H175">
        <v>2</v>
      </c>
      <c r="I175">
        <v>2</v>
      </c>
      <c r="J175">
        <v>3</v>
      </c>
      <c r="K175">
        <v>4</v>
      </c>
      <c r="L175">
        <v>3</v>
      </c>
      <c r="M175">
        <v>3</v>
      </c>
      <c r="N175">
        <v>4</v>
      </c>
      <c r="O175">
        <v>3</v>
      </c>
      <c r="P175" s="17">
        <f>SUM(D175:O175)</f>
        <v>37</v>
      </c>
      <c r="Q175" s="10"/>
      <c r="R175" s="10"/>
      <c r="S175" s="34"/>
      <c r="T175" s="34"/>
      <c r="U175" s="34"/>
      <c r="V175" s="34"/>
      <c r="W175" s="34"/>
      <c r="X175" s="34"/>
      <c r="Y175" s="34"/>
      <c r="Z175" s="34"/>
      <c r="AA175" s="34"/>
      <c r="AB175" s="34"/>
      <c r="AC175" s="34"/>
      <c r="AD175" s="34"/>
      <c r="AE175" s="34"/>
      <c r="AF175" s="34"/>
      <c r="AG175" s="10"/>
      <c r="AH175" s="34"/>
      <c r="AJ175" s="17">
        <v>40</v>
      </c>
    </row>
    <row r="176" spans="1:36" ht="14.5" x14ac:dyDescent="0.35">
      <c r="A176">
        <v>46444</v>
      </c>
      <c r="B176">
        <v>0</v>
      </c>
      <c r="C176">
        <v>2001</v>
      </c>
      <c r="D176">
        <v>3</v>
      </c>
      <c r="E176">
        <v>3</v>
      </c>
      <c r="F176">
        <v>2</v>
      </c>
      <c r="G176">
        <v>2</v>
      </c>
      <c r="H176">
        <v>3</v>
      </c>
      <c r="I176">
        <v>3</v>
      </c>
      <c r="J176">
        <v>3</v>
      </c>
      <c r="K176">
        <v>3</v>
      </c>
      <c r="L176">
        <v>3</v>
      </c>
      <c r="M176">
        <v>3</v>
      </c>
      <c r="N176">
        <v>3</v>
      </c>
      <c r="O176">
        <v>3</v>
      </c>
      <c r="P176" s="17">
        <f>SUM(D176:O176)</f>
        <v>34</v>
      </c>
      <c r="Q176" s="10"/>
      <c r="R176" s="10"/>
      <c r="S176" s="34"/>
      <c r="T176" s="34"/>
      <c r="U176" s="34"/>
      <c r="V176" s="34"/>
      <c r="W176" s="34"/>
      <c r="X176" s="34"/>
      <c r="Y176" s="34"/>
      <c r="Z176" s="34"/>
      <c r="AA176" s="34"/>
      <c r="AB176" s="34"/>
      <c r="AC176" s="34"/>
      <c r="AD176" s="34"/>
      <c r="AE176" s="34"/>
      <c r="AF176" s="34"/>
      <c r="AG176" s="10"/>
      <c r="AH176" s="34"/>
      <c r="AJ176" s="17">
        <v>39</v>
      </c>
    </row>
    <row r="177" spans="1:36" ht="14.5" x14ac:dyDescent="0.35">
      <c r="A177">
        <v>42774</v>
      </c>
      <c r="B177">
        <v>0</v>
      </c>
      <c r="C177">
        <v>2000</v>
      </c>
      <c r="D177">
        <v>3</v>
      </c>
      <c r="E177">
        <v>3</v>
      </c>
      <c r="F177">
        <v>3</v>
      </c>
      <c r="G177">
        <v>3</v>
      </c>
      <c r="H177">
        <v>4</v>
      </c>
      <c r="I177">
        <v>3</v>
      </c>
      <c r="J177">
        <v>3</v>
      </c>
      <c r="K177">
        <v>3</v>
      </c>
      <c r="L177">
        <v>3</v>
      </c>
      <c r="M177">
        <v>3</v>
      </c>
      <c r="N177">
        <v>3</v>
      </c>
      <c r="O177">
        <v>2</v>
      </c>
      <c r="P177" s="17">
        <f>SUM(D177:O177)</f>
        <v>36</v>
      </c>
      <c r="Q177" s="10"/>
      <c r="R177" s="10"/>
      <c r="S177" s="34"/>
      <c r="T177" s="34"/>
      <c r="U177" s="34"/>
      <c r="V177" s="34"/>
      <c r="W177" s="34"/>
      <c r="X177" s="34"/>
      <c r="Y177" s="34"/>
      <c r="Z177" s="34"/>
      <c r="AA177" s="34"/>
      <c r="AB177" s="34"/>
      <c r="AC177" s="34"/>
      <c r="AD177" s="34"/>
      <c r="AE177" s="34"/>
      <c r="AF177" s="34"/>
      <c r="AG177" s="10"/>
      <c r="AH177" s="34"/>
      <c r="AJ177" s="17">
        <v>36</v>
      </c>
    </row>
    <row r="178" spans="1:36" ht="14.5" x14ac:dyDescent="0.35">
      <c r="A178">
        <v>43012</v>
      </c>
      <c r="B178">
        <v>0</v>
      </c>
      <c r="C178">
        <v>2000</v>
      </c>
      <c r="D178">
        <v>3</v>
      </c>
      <c r="E178">
        <v>3</v>
      </c>
      <c r="F178">
        <v>3</v>
      </c>
      <c r="G178">
        <v>3</v>
      </c>
      <c r="H178">
        <v>3</v>
      </c>
      <c r="I178">
        <v>3</v>
      </c>
      <c r="J178">
        <v>4</v>
      </c>
      <c r="K178">
        <v>2</v>
      </c>
      <c r="L178">
        <v>3</v>
      </c>
      <c r="M178">
        <v>3</v>
      </c>
      <c r="N178">
        <v>4</v>
      </c>
      <c r="O178">
        <v>3</v>
      </c>
      <c r="P178" s="17">
        <f>SUM(D178:O178)</f>
        <v>37</v>
      </c>
      <c r="Q178" s="10"/>
      <c r="R178" s="10"/>
      <c r="S178" s="34"/>
      <c r="T178" s="34"/>
      <c r="U178" s="34"/>
      <c r="V178" s="34"/>
      <c r="W178" s="34"/>
      <c r="X178" s="34"/>
      <c r="Y178" s="34"/>
      <c r="Z178" s="34"/>
      <c r="AA178" s="34"/>
      <c r="AB178" s="34"/>
      <c r="AC178" s="34"/>
      <c r="AD178" s="34"/>
      <c r="AE178" s="34"/>
      <c r="AF178" s="34"/>
      <c r="AG178" s="10"/>
      <c r="AH178" s="34"/>
      <c r="AJ178" s="17">
        <v>37</v>
      </c>
    </row>
    <row r="179" spans="1:36" ht="14.5" x14ac:dyDescent="0.35">
      <c r="A179">
        <v>43054</v>
      </c>
      <c r="B179">
        <v>1</v>
      </c>
      <c r="C179">
        <v>1999</v>
      </c>
      <c r="D179">
        <v>3</v>
      </c>
      <c r="E179">
        <v>3</v>
      </c>
      <c r="F179">
        <v>4</v>
      </c>
      <c r="G179">
        <v>1</v>
      </c>
      <c r="H179">
        <v>3</v>
      </c>
      <c r="I179">
        <v>2</v>
      </c>
      <c r="J179">
        <v>3</v>
      </c>
      <c r="K179">
        <v>3</v>
      </c>
      <c r="L179">
        <v>4</v>
      </c>
      <c r="M179">
        <v>3</v>
      </c>
      <c r="N179">
        <v>3</v>
      </c>
      <c r="O179">
        <v>3</v>
      </c>
      <c r="P179" s="17">
        <f>SUM(D179:O179)</f>
        <v>35</v>
      </c>
      <c r="Q179" s="10"/>
      <c r="R179" s="10"/>
      <c r="S179" s="34"/>
      <c r="T179" s="34"/>
      <c r="U179" s="34"/>
      <c r="V179" s="34"/>
      <c r="W179" s="34"/>
      <c r="X179" s="34"/>
      <c r="Y179" s="34"/>
      <c r="Z179" s="34"/>
      <c r="AA179" s="34"/>
      <c r="AB179" s="34"/>
      <c r="AC179" s="34"/>
      <c r="AD179" s="34"/>
      <c r="AE179" s="34"/>
      <c r="AF179" s="34"/>
      <c r="AG179" s="10"/>
      <c r="AH179" s="34"/>
      <c r="AJ179" s="17">
        <v>39</v>
      </c>
    </row>
    <row r="180" spans="1:36" ht="14.5" x14ac:dyDescent="0.35">
      <c r="A180">
        <v>43382</v>
      </c>
      <c r="B180">
        <v>1</v>
      </c>
      <c r="C180">
        <v>1999</v>
      </c>
      <c r="D180">
        <v>2</v>
      </c>
      <c r="E180">
        <v>3</v>
      </c>
      <c r="F180">
        <v>4</v>
      </c>
      <c r="G180">
        <v>2</v>
      </c>
      <c r="H180">
        <v>2</v>
      </c>
      <c r="I180">
        <v>3</v>
      </c>
      <c r="J180">
        <v>3</v>
      </c>
      <c r="K180">
        <v>3</v>
      </c>
      <c r="L180">
        <v>3</v>
      </c>
      <c r="M180">
        <v>3</v>
      </c>
      <c r="N180">
        <v>3</v>
      </c>
      <c r="O180">
        <v>3</v>
      </c>
      <c r="P180" s="17">
        <f>SUM(D180:O180)</f>
        <v>34</v>
      </c>
      <c r="Q180" s="10"/>
      <c r="R180" s="10"/>
      <c r="S180" s="34"/>
      <c r="T180" s="34"/>
      <c r="U180" s="34"/>
      <c r="V180" s="34"/>
      <c r="W180" s="34"/>
      <c r="X180" s="34"/>
      <c r="Y180" s="34"/>
      <c r="Z180" s="34"/>
      <c r="AA180" s="34"/>
      <c r="AB180" s="34"/>
      <c r="AC180" s="34"/>
      <c r="AD180" s="34"/>
      <c r="AE180" s="34"/>
      <c r="AF180" s="34"/>
      <c r="AG180" s="10"/>
      <c r="AH180" s="34"/>
      <c r="AJ180" s="17">
        <v>40</v>
      </c>
    </row>
    <row r="181" spans="1:36" ht="14.5" x14ac:dyDescent="0.35">
      <c r="A181">
        <v>43031</v>
      </c>
      <c r="B181">
        <v>0</v>
      </c>
      <c r="C181">
        <v>2006</v>
      </c>
      <c r="D181">
        <v>3</v>
      </c>
      <c r="E181">
        <v>4</v>
      </c>
      <c r="F181">
        <v>3</v>
      </c>
      <c r="G181">
        <v>3</v>
      </c>
      <c r="H181">
        <v>2</v>
      </c>
      <c r="I181">
        <v>3</v>
      </c>
      <c r="J181">
        <v>2</v>
      </c>
      <c r="K181">
        <v>4</v>
      </c>
      <c r="L181">
        <v>3</v>
      </c>
      <c r="M181">
        <v>3</v>
      </c>
      <c r="N181">
        <v>3</v>
      </c>
      <c r="O181">
        <v>3</v>
      </c>
      <c r="P181" s="17">
        <f>SUM(D181:O181)</f>
        <v>36</v>
      </c>
      <c r="Q181" s="10"/>
      <c r="R181" s="10"/>
      <c r="S181" s="34"/>
      <c r="T181" s="34"/>
      <c r="U181" s="34"/>
      <c r="V181" s="34"/>
      <c r="W181" s="34"/>
      <c r="X181" s="34"/>
      <c r="Y181" s="34"/>
      <c r="Z181" s="34"/>
      <c r="AA181" s="34"/>
      <c r="AB181" s="34"/>
      <c r="AC181" s="34"/>
      <c r="AD181" s="34"/>
      <c r="AE181" s="34"/>
      <c r="AF181" s="34"/>
      <c r="AG181" s="10"/>
      <c r="AH181" s="34"/>
      <c r="AJ181" s="17">
        <v>40</v>
      </c>
    </row>
    <row r="182" spans="1:36" ht="14.5" x14ac:dyDescent="0.35">
      <c r="A182">
        <v>45660</v>
      </c>
      <c r="B182">
        <v>0</v>
      </c>
      <c r="C182">
        <v>2005</v>
      </c>
      <c r="D182">
        <v>2</v>
      </c>
      <c r="E182">
        <v>2</v>
      </c>
      <c r="F182">
        <v>4</v>
      </c>
      <c r="G182">
        <v>3</v>
      </c>
      <c r="H182">
        <v>3</v>
      </c>
      <c r="I182">
        <v>3</v>
      </c>
      <c r="J182">
        <v>4</v>
      </c>
      <c r="K182">
        <v>3</v>
      </c>
      <c r="L182">
        <v>3</v>
      </c>
      <c r="M182">
        <v>3</v>
      </c>
      <c r="N182">
        <v>3</v>
      </c>
      <c r="O182">
        <v>3</v>
      </c>
      <c r="P182" s="17">
        <f>SUM(D182:O182)</f>
        <v>36</v>
      </c>
      <c r="Q182" s="10"/>
      <c r="R182" s="10"/>
      <c r="S182" s="34"/>
      <c r="T182" s="34"/>
      <c r="U182" s="34"/>
      <c r="V182" s="34"/>
      <c r="W182" s="34"/>
      <c r="X182" s="34"/>
      <c r="Y182" s="34"/>
      <c r="Z182" s="34"/>
      <c r="AA182" s="34"/>
      <c r="AB182" s="34"/>
      <c r="AC182" s="34"/>
      <c r="AD182" s="34"/>
      <c r="AE182" s="34"/>
      <c r="AF182" s="34"/>
      <c r="AG182" s="10"/>
      <c r="AH182" s="34"/>
      <c r="AJ182" s="17">
        <v>40</v>
      </c>
    </row>
    <row r="183" spans="1:36" ht="14.5" x14ac:dyDescent="0.35">
      <c r="A183">
        <v>41491</v>
      </c>
      <c r="B183">
        <v>0</v>
      </c>
      <c r="C183">
        <v>2005</v>
      </c>
      <c r="D183">
        <v>4</v>
      </c>
      <c r="E183">
        <v>2</v>
      </c>
      <c r="F183">
        <v>4</v>
      </c>
      <c r="G183">
        <v>2</v>
      </c>
      <c r="H183">
        <v>3</v>
      </c>
      <c r="I183">
        <v>3</v>
      </c>
      <c r="J183">
        <v>2</v>
      </c>
      <c r="K183">
        <v>3</v>
      </c>
      <c r="L183">
        <v>3</v>
      </c>
      <c r="M183">
        <v>3</v>
      </c>
      <c r="N183">
        <v>4</v>
      </c>
      <c r="O183">
        <v>4</v>
      </c>
      <c r="P183" s="17">
        <f>SUM(D183:O183)</f>
        <v>37</v>
      </c>
      <c r="Q183" s="10"/>
      <c r="R183" s="10"/>
      <c r="S183" s="34"/>
      <c r="T183" s="34"/>
      <c r="U183" s="34"/>
      <c r="V183" s="34"/>
      <c r="W183" s="34"/>
      <c r="X183" s="34"/>
      <c r="Y183" s="34"/>
      <c r="Z183" s="34"/>
      <c r="AA183" s="34"/>
      <c r="AB183" s="34"/>
      <c r="AC183" s="34"/>
      <c r="AD183" s="34"/>
      <c r="AE183" s="34"/>
      <c r="AF183" s="34"/>
      <c r="AG183" s="10"/>
      <c r="AH183" s="34"/>
      <c r="AJ183" s="17">
        <v>42</v>
      </c>
    </row>
    <row r="184" spans="1:36" ht="14.5" x14ac:dyDescent="0.35">
      <c r="A184">
        <v>44073</v>
      </c>
      <c r="B184">
        <v>1</v>
      </c>
      <c r="C184">
        <v>2004</v>
      </c>
      <c r="D184">
        <v>3</v>
      </c>
      <c r="E184">
        <v>2</v>
      </c>
      <c r="F184">
        <v>4</v>
      </c>
      <c r="G184">
        <v>1</v>
      </c>
      <c r="H184">
        <v>4</v>
      </c>
      <c r="I184">
        <v>4</v>
      </c>
      <c r="J184">
        <v>4</v>
      </c>
      <c r="K184">
        <v>3</v>
      </c>
      <c r="L184">
        <v>4</v>
      </c>
      <c r="M184">
        <v>2</v>
      </c>
      <c r="N184">
        <v>3</v>
      </c>
      <c r="O184">
        <v>3</v>
      </c>
      <c r="P184" s="17">
        <f>SUM(D184:O184)</f>
        <v>37</v>
      </c>
      <c r="Q184" s="10"/>
      <c r="R184" s="10"/>
      <c r="S184" s="34"/>
      <c r="T184" s="34"/>
      <c r="U184" s="34"/>
      <c r="V184" s="34"/>
      <c r="W184" s="34"/>
      <c r="X184" s="34"/>
      <c r="Y184" s="34"/>
      <c r="Z184" s="34"/>
      <c r="AA184" s="34"/>
      <c r="AB184" s="34"/>
      <c r="AC184" s="34"/>
      <c r="AD184" s="34"/>
      <c r="AE184" s="34"/>
      <c r="AF184" s="34"/>
      <c r="AG184" s="10"/>
      <c r="AH184" s="34"/>
      <c r="AJ184" s="17">
        <v>37</v>
      </c>
    </row>
    <row r="185" spans="1:36" ht="14.5" x14ac:dyDescent="0.35">
      <c r="A185">
        <v>42983</v>
      </c>
      <c r="B185">
        <v>1</v>
      </c>
      <c r="C185">
        <v>2005</v>
      </c>
      <c r="D185">
        <v>3</v>
      </c>
      <c r="E185">
        <v>4</v>
      </c>
      <c r="F185">
        <v>4</v>
      </c>
      <c r="G185">
        <v>3</v>
      </c>
      <c r="H185">
        <v>3</v>
      </c>
      <c r="I185">
        <v>2</v>
      </c>
      <c r="J185">
        <v>4</v>
      </c>
      <c r="K185">
        <v>4</v>
      </c>
      <c r="L185">
        <v>3</v>
      </c>
      <c r="M185">
        <v>3</v>
      </c>
      <c r="N185">
        <v>3</v>
      </c>
      <c r="O185">
        <v>2</v>
      </c>
      <c r="P185" s="17">
        <f>SUM(D185:O185)</f>
        <v>38</v>
      </c>
      <c r="Q185" s="10"/>
      <c r="R185" s="10"/>
      <c r="S185" s="34"/>
      <c r="T185" s="34"/>
      <c r="U185" s="34"/>
      <c r="V185" s="34"/>
      <c r="W185" s="34"/>
      <c r="X185" s="34"/>
      <c r="Y185" s="34"/>
      <c r="Z185" s="34"/>
      <c r="AA185" s="34"/>
      <c r="AB185" s="34"/>
      <c r="AC185" s="34"/>
      <c r="AD185" s="34"/>
      <c r="AE185" s="34"/>
      <c r="AF185" s="34"/>
      <c r="AG185" s="10"/>
      <c r="AH185" s="34"/>
      <c r="AJ185" s="17">
        <v>39</v>
      </c>
    </row>
    <row r="186" spans="1:36" ht="14.5" x14ac:dyDescent="0.35">
      <c r="A186">
        <v>42802</v>
      </c>
      <c r="B186">
        <v>1</v>
      </c>
      <c r="C186">
        <v>2006</v>
      </c>
      <c r="D186">
        <v>3</v>
      </c>
      <c r="E186">
        <v>3</v>
      </c>
      <c r="F186">
        <v>4</v>
      </c>
      <c r="G186">
        <v>3</v>
      </c>
      <c r="H186">
        <v>3</v>
      </c>
      <c r="I186">
        <v>3</v>
      </c>
      <c r="J186">
        <v>3</v>
      </c>
      <c r="K186">
        <v>3</v>
      </c>
      <c r="L186">
        <v>3</v>
      </c>
      <c r="M186">
        <v>3</v>
      </c>
      <c r="N186">
        <v>3</v>
      </c>
      <c r="O186">
        <v>3</v>
      </c>
      <c r="P186" s="17">
        <f>SUM(D186:O186)</f>
        <v>37</v>
      </c>
      <c r="Q186" s="10"/>
      <c r="R186" s="10"/>
      <c r="S186" s="34"/>
      <c r="T186" s="34"/>
      <c r="U186" s="34"/>
      <c r="V186" s="34"/>
      <c r="W186" s="34"/>
      <c r="X186" s="34"/>
      <c r="Y186" s="34"/>
      <c r="Z186" s="34"/>
      <c r="AA186" s="34"/>
      <c r="AB186" s="34"/>
      <c r="AC186" s="34"/>
      <c r="AD186" s="34"/>
      <c r="AE186" s="34"/>
      <c r="AF186" s="34"/>
      <c r="AG186" s="10"/>
      <c r="AH186" s="34"/>
      <c r="AJ186" s="17">
        <v>37</v>
      </c>
    </row>
    <row r="187" spans="1:36" ht="14.5" x14ac:dyDescent="0.35">
      <c r="A187">
        <v>42772</v>
      </c>
      <c r="B187">
        <v>0</v>
      </c>
      <c r="C187">
        <v>2006</v>
      </c>
      <c r="D187">
        <v>1</v>
      </c>
      <c r="E187">
        <v>3</v>
      </c>
      <c r="F187">
        <v>4</v>
      </c>
      <c r="G187">
        <v>3</v>
      </c>
      <c r="H187">
        <v>4</v>
      </c>
      <c r="I187">
        <v>4</v>
      </c>
      <c r="J187">
        <v>3</v>
      </c>
      <c r="K187">
        <v>3</v>
      </c>
      <c r="L187">
        <v>3</v>
      </c>
      <c r="M187">
        <v>3</v>
      </c>
      <c r="N187">
        <v>2</v>
      </c>
      <c r="O187">
        <v>2</v>
      </c>
      <c r="P187" s="17">
        <f>SUM(D187:O187)</f>
        <v>35</v>
      </c>
      <c r="Q187" s="10"/>
      <c r="R187" s="10"/>
      <c r="S187" s="34"/>
      <c r="T187" s="34"/>
      <c r="U187" s="34"/>
      <c r="V187" s="34"/>
      <c r="W187" s="34"/>
      <c r="X187" s="34"/>
      <c r="Y187" s="34"/>
      <c r="Z187" s="34"/>
      <c r="AA187" s="34"/>
      <c r="AB187" s="34"/>
      <c r="AC187" s="34"/>
      <c r="AD187" s="34"/>
      <c r="AE187" s="34"/>
      <c r="AF187" s="34"/>
      <c r="AG187" s="10"/>
      <c r="AH187" s="34"/>
      <c r="AJ187" s="17">
        <v>36</v>
      </c>
    </row>
    <row r="188" spans="1:36" ht="14.5" x14ac:dyDescent="0.35">
      <c r="A188">
        <v>45832</v>
      </c>
      <c r="B188">
        <v>0</v>
      </c>
      <c r="C188">
        <v>2006</v>
      </c>
      <c r="D188">
        <v>3</v>
      </c>
      <c r="E188">
        <v>3</v>
      </c>
      <c r="F188">
        <v>4</v>
      </c>
      <c r="G188">
        <v>2</v>
      </c>
      <c r="H188">
        <v>3</v>
      </c>
      <c r="I188">
        <v>3</v>
      </c>
      <c r="J188">
        <v>3</v>
      </c>
      <c r="K188">
        <v>3</v>
      </c>
      <c r="L188">
        <v>3</v>
      </c>
      <c r="M188">
        <v>3</v>
      </c>
      <c r="N188">
        <v>3</v>
      </c>
      <c r="O188">
        <v>3</v>
      </c>
      <c r="P188" s="17">
        <f>SUM(D188:O188)</f>
        <v>36</v>
      </c>
      <c r="Q188" s="10"/>
      <c r="R188" s="10"/>
      <c r="S188" s="34"/>
      <c r="T188" s="34"/>
      <c r="U188" s="34"/>
      <c r="V188" s="34"/>
      <c r="W188" s="34"/>
      <c r="X188" s="34"/>
      <c r="Y188" s="34"/>
      <c r="Z188" s="34"/>
      <c r="AA188" s="34"/>
      <c r="AB188" s="34"/>
      <c r="AC188" s="34"/>
      <c r="AD188" s="34"/>
      <c r="AE188" s="34"/>
      <c r="AF188" s="34"/>
      <c r="AG188" s="10"/>
      <c r="AH188" s="34"/>
      <c r="AJ188" s="17">
        <v>43</v>
      </c>
    </row>
    <row r="189" spans="1:36" ht="14.5" x14ac:dyDescent="0.35">
      <c r="A189">
        <v>43725</v>
      </c>
      <c r="B189">
        <v>0</v>
      </c>
      <c r="C189">
        <v>2006</v>
      </c>
      <c r="D189">
        <v>2</v>
      </c>
      <c r="E189">
        <v>2</v>
      </c>
      <c r="F189">
        <v>4</v>
      </c>
      <c r="G189">
        <v>4</v>
      </c>
      <c r="H189">
        <v>4</v>
      </c>
      <c r="I189">
        <v>2</v>
      </c>
      <c r="J189">
        <v>4</v>
      </c>
      <c r="K189">
        <v>3</v>
      </c>
      <c r="L189">
        <v>3</v>
      </c>
      <c r="M189">
        <v>3</v>
      </c>
      <c r="N189">
        <v>4</v>
      </c>
      <c r="O189">
        <v>2</v>
      </c>
      <c r="P189" s="17">
        <f>SUM(D189:O189)</f>
        <v>37</v>
      </c>
      <c r="Q189" s="10"/>
      <c r="R189" s="10"/>
      <c r="S189" s="34"/>
      <c r="T189" s="34"/>
      <c r="U189" s="34"/>
      <c r="V189" s="34"/>
      <c r="W189" s="34"/>
      <c r="X189" s="34"/>
      <c r="Y189" s="34"/>
      <c r="Z189" s="34"/>
      <c r="AA189" s="34"/>
      <c r="AB189" s="34"/>
      <c r="AC189" s="34"/>
      <c r="AD189" s="34"/>
      <c r="AE189" s="34"/>
      <c r="AF189" s="34"/>
      <c r="AG189" s="10"/>
      <c r="AH189" s="34"/>
      <c r="AJ189" s="17">
        <v>39</v>
      </c>
    </row>
    <row r="190" spans="1:36" ht="14.5" x14ac:dyDescent="0.35">
      <c r="A190">
        <v>42989</v>
      </c>
      <c r="B190">
        <v>0</v>
      </c>
      <c r="C190">
        <v>2006</v>
      </c>
      <c r="D190">
        <v>3</v>
      </c>
      <c r="E190">
        <v>1</v>
      </c>
      <c r="F190">
        <v>3</v>
      </c>
      <c r="G190">
        <v>1</v>
      </c>
      <c r="H190">
        <v>3</v>
      </c>
      <c r="I190">
        <v>2</v>
      </c>
      <c r="J190">
        <v>3</v>
      </c>
      <c r="K190">
        <v>4</v>
      </c>
      <c r="L190">
        <v>4</v>
      </c>
      <c r="M190">
        <v>4</v>
      </c>
      <c r="N190">
        <v>4</v>
      </c>
      <c r="O190">
        <v>2</v>
      </c>
      <c r="P190" s="17">
        <f>SUM(D190:O190)</f>
        <v>34</v>
      </c>
      <c r="Q190" s="10"/>
      <c r="R190" s="10"/>
      <c r="S190" s="34"/>
      <c r="T190" s="34"/>
      <c r="U190" s="34"/>
      <c r="V190" s="34"/>
      <c r="W190" s="34"/>
      <c r="X190" s="34"/>
      <c r="Y190" s="34"/>
      <c r="Z190" s="34"/>
      <c r="AA190" s="34"/>
      <c r="AB190" s="34"/>
      <c r="AC190" s="34"/>
      <c r="AD190" s="34"/>
      <c r="AE190" s="34"/>
      <c r="AF190" s="34"/>
      <c r="AG190" s="10"/>
      <c r="AH190" s="34"/>
      <c r="AJ190" s="17">
        <v>36</v>
      </c>
    </row>
    <row r="191" spans="1:36" ht="14.5" x14ac:dyDescent="0.35">
      <c r="A191">
        <v>43189</v>
      </c>
      <c r="B191">
        <v>0</v>
      </c>
      <c r="C191">
        <v>2005</v>
      </c>
      <c r="D191">
        <v>3</v>
      </c>
      <c r="E191">
        <v>4</v>
      </c>
      <c r="F191">
        <v>3</v>
      </c>
      <c r="G191">
        <v>4</v>
      </c>
      <c r="H191">
        <v>4</v>
      </c>
      <c r="I191">
        <v>3</v>
      </c>
      <c r="J191">
        <v>4</v>
      </c>
      <c r="K191">
        <v>3</v>
      </c>
      <c r="L191">
        <v>3</v>
      </c>
      <c r="M191">
        <v>2</v>
      </c>
      <c r="N191">
        <v>3</v>
      </c>
      <c r="O191">
        <v>2</v>
      </c>
      <c r="P191" s="17">
        <f>SUM(D191:O191)</f>
        <v>38</v>
      </c>
      <c r="Q191" s="10"/>
      <c r="R191" s="10"/>
      <c r="S191" s="34"/>
      <c r="T191" s="34"/>
      <c r="U191" s="34"/>
      <c r="V191" s="34"/>
      <c r="W191" s="34"/>
      <c r="X191" s="34"/>
      <c r="Y191" s="34"/>
      <c r="Z191" s="34"/>
      <c r="AA191" s="34"/>
      <c r="AB191" s="34"/>
      <c r="AC191" s="34"/>
      <c r="AD191" s="34"/>
      <c r="AE191" s="34"/>
      <c r="AF191" s="34"/>
      <c r="AG191" s="10"/>
      <c r="AH191" s="34"/>
      <c r="AJ191" s="17">
        <v>38</v>
      </c>
    </row>
    <row r="192" spans="1:36" ht="14.5" x14ac:dyDescent="0.35">
      <c r="A192">
        <v>42941</v>
      </c>
      <c r="B192">
        <v>0</v>
      </c>
      <c r="C192">
        <v>2004</v>
      </c>
      <c r="D192">
        <v>2</v>
      </c>
      <c r="E192">
        <v>4</v>
      </c>
      <c r="F192">
        <v>4</v>
      </c>
      <c r="G192">
        <v>3</v>
      </c>
      <c r="H192">
        <v>3</v>
      </c>
      <c r="I192">
        <v>3</v>
      </c>
      <c r="J192">
        <v>3</v>
      </c>
      <c r="K192">
        <v>3</v>
      </c>
      <c r="L192">
        <v>4</v>
      </c>
      <c r="M192">
        <v>3</v>
      </c>
      <c r="N192">
        <v>2</v>
      </c>
      <c r="O192">
        <v>3</v>
      </c>
      <c r="P192" s="17">
        <f>SUM(D192:O192)</f>
        <v>37</v>
      </c>
      <c r="Q192" s="10"/>
      <c r="R192" s="10"/>
      <c r="S192" s="34"/>
      <c r="T192" s="34"/>
      <c r="U192" s="34"/>
      <c r="V192" s="34"/>
      <c r="W192" s="34"/>
      <c r="X192" s="34"/>
      <c r="Y192" s="34"/>
      <c r="Z192" s="34"/>
      <c r="AA192" s="34"/>
      <c r="AB192" s="34"/>
      <c r="AC192" s="34"/>
      <c r="AD192" s="34"/>
      <c r="AE192" s="34"/>
      <c r="AF192" s="34"/>
      <c r="AG192" s="10"/>
      <c r="AH192" s="34"/>
      <c r="AJ192" s="17">
        <v>39</v>
      </c>
    </row>
    <row r="193" spans="1:36" ht="14.5" x14ac:dyDescent="0.35">
      <c r="A193">
        <v>44678</v>
      </c>
      <c r="B193">
        <v>1</v>
      </c>
      <c r="C193">
        <v>2003</v>
      </c>
      <c r="D193">
        <v>2</v>
      </c>
      <c r="E193">
        <v>4</v>
      </c>
      <c r="F193">
        <v>4</v>
      </c>
      <c r="G193">
        <v>3</v>
      </c>
      <c r="H193">
        <v>2</v>
      </c>
      <c r="I193">
        <v>4</v>
      </c>
      <c r="J193">
        <v>4</v>
      </c>
      <c r="K193">
        <v>3</v>
      </c>
      <c r="L193">
        <v>2</v>
      </c>
      <c r="M193">
        <v>4</v>
      </c>
      <c r="N193">
        <v>2</v>
      </c>
      <c r="O193">
        <v>2</v>
      </c>
      <c r="P193" s="17">
        <f>SUM(D193:O193)</f>
        <v>36</v>
      </c>
      <c r="Q193" s="10"/>
      <c r="R193" s="10"/>
      <c r="S193" s="34"/>
      <c r="T193" s="34"/>
      <c r="U193" s="34"/>
      <c r="V193" s="34"/>
      <c r="W193" s="34"/>
      <c r="X193" s="34"/>
      <c r="Y193" s="34"/>
      <c r="Z193" s="34"/>
      <c r="AA193" s="34"/>
      <c r="AB193" s="34"/>
      <c r="AC193" s="34"/>
      <c r="AD193" s="34"/>
      <c r="AE193" s="34"/>
      <c r="AF193" s="34"/>
      <c r="AG193" s="10"/>
      <c r="AH193" s="34"/>
      <c r="AJ193" s="17">
        <v>39</v>
      </c>
    </row>
    <row r="194" spans="1:36" ht="14.5" x14ac:dyDescent="0.35">
      <c r="A194">
        <v>41752</v>
      </c>
      <c r="B194">
        <v>0</v>
      </c>
      <c r="C194">
        <v>2002</v>
      </c>
      <c r="D194">
        <v>2</v>
      </c>
      <c r="E194">
        <v>4</v>
      </c>
      <c r="F194">
        <v>4</v>
      </c>
      <c r="G194">
        <v>1</v>
      </c>
      <c r="H194">
        <v>3</v>
      </c>
      <c r="I194">
        <v>3</v>
      </c>
      <c r="J194">
        <v>3</v>
      </c>
      <c r="K194">
        <v>3</v>
      </c>
      <c r="L194">
        <v>3</v>
      </c>
      <c r="M194">
        <v>3</v>
      </c>
      <c r="N194">
        <v>3</v>
      </c>
      <c r="O194">
        <v>3</v>
      </c>
      <c r="P194" s="17">
        <f>SUM(D194:O194)</f>
        <v>35</v>
      </c>
      <c r="Q194" s="10"/>
      <c r="R194" s="10"/>
      <c r="S194" s="34"/>
      <c r="T194" s="34"/>
      <c r="U194" s="34"/>
      <c r="V194" s="34"/>
      <c r="W194" s="34"/>
      <c r="X194" s="34"/>
      <c r="Y194" s="34"/>
      <c r="Z194" s="34"/>
      <c r="AA194" s="34"/>
      <c r="AB194" s="34"/>
      <c r="AC194" s="34"/>
      <c r="AD194" s="34"/>
      <c r="AE194" s="34"/>
      <c r="AF194" s="34"/>
      <c r="AG194" s="10"/>
      <c r="AH194" s="34"/>
      <c r="AJ194" s="17">
        <v>42</v>
      </c>
    </row>
    <row r="195" spans="1:36" ht="14.5" x14ac:dyDescent="0.35">
      <c r="A195">
        <v>46723</v>
      </c>
      <c r="B195">
        <v>1</v>
      </c>
      <c r="C195">
        <v>2001</v>
      </c>
      <c r="D195">
        <v>2</v>
      </c>
      <c r="E195">
        <v>4</v>
      </c>
      <c r="F195">
        <v>4</v>
      </c>
      <c r="G195">
        <v>2</v>
      </c>
      <c r="H195">
        <v>3</v>
      </c>
      <c r="I195">
        <v>3</v>
      </c>
      <c r="J195">
        <v>3</v>
      </c>
      <c r="K195">
        <v>3</v>
      </c>
      <c r="L195">
        <v>2</v>
      </c>
      <c r="M195">
        <v>3</v>
      </c>
      <c r="N195">
        <v>3</v>
      </c>
      <c r="O195">
        <v>3</v>
      </c>
      <c r="P195" s="17">
        <f>SUM(D195:O195)</f>
        <v>35</v>
      </c>
      <c r="Q195" s="10"/>
      <c r="R195" s="10"/>
      <c r="S195" s="34"/>
      <c r="T195" s="34"/>
      <c r="U195" s="34"/>
      <c r="V195" s="34"/>
      <c r="W195" s="34"/>
      <c r="X195" s="34"/>
      <c r="Y195" s="34"/>
      <c r="Z195" s="34"/>
      <c r="AA195" s="34"/>
      <c r="AB195" s="34"/>
      <c r="AC195" s="34"/>
      <c r="AD195" s="34"/>
      <c r="AE195" s="34"/>
      <c r="AF195" s="34"/>
      <c r="AG195" s="10"/>
      <c r="AH195" s="34"/>
      <c r="AJ195" s="17">
        <v>43</v>
      </c>
    </row>
    <row r="196" spans="1:36" ht="14.5" x14ac:dyDescent="0.35">
      <c r="A196">
        <v>45473</v>
      </c>
      <c r="B196">
        <v>0</v>
      </c>
      <c r="C196">
        <v>2001</v>
      </c>
      <c r="D196">
        <v>1</v>
      </c>
      <c r="E196">
        <v>4</v>
      </c>
      <c r="F196">
        <v>3</v>
      </c>
      <c r="G196">
        <v>3</v>
      </c>
      <c r="H196">
        <v>2</v>
      </c>
      <c r="I196">
        <v>3</v>
      </c>
      <c r="J196">
        <v>3</v>
      </c>
      <c r="K196">
        <v>3</v>
      </c>
      <c r="L196">
        <v>3</v>
      </c>
      <c r="M196">
        <v>3</v>
      </c>
      <c r="N196">
        <v>3</v>
      </c>
      <c r="O196">
        <v>3</v>
      </c>
      <c r="P196" s="17">
        <f>SUM(D196:O196)</f>
        <v>34</v>
      </c>
      <c r="Q196" s="10"/>
      <c r="R196" s="10"/>
      <c r="S196" s="34"/>
      <c r="T196" s="34"/>
      <c r="U196" s="34"/>
      <c r="V196" s="34"/>
      <c r="W196" s="34"/>
      <c r="X196" s="34"/>
      <c r="Y196" s="34"/>
      <c r="Z196" s="34"/>
      <c r="AA196" s="34"/>
      <c r="AB196" s="34"/>
      <c r="AC196" s="34"/>
      <c r="AD196" s="34"/>
      <c r="AE196" s="34"/>
      <c r="AF196" s="34"/>
      <c r="AG196" s="10"/>
      <c r="AH196" s="34"/>
      <c r="AJ196" s="17">
        <v>38</v>
      </c>
    </row>
    <row r="197" spans="1:36" ht="14.5" x14ac:dyDescent="0.35">
      <c r="A197">
        <v>42176</v>
      </c>
      <c r="B197">
        <v>1</v>
      </c>
      <c r="C197">
        <v>2000</v>
      </c>
      <c r="D197">
        <v>2</v>
      </c>
      <c r="E197">
        <v>4</v>
      </c>
      <c r="F197">
        <v>3</v>
      </c>
      <c r="G197">
        <v>4</v>
      </c>
      <c r="H197">
        <v>4</v>
      </c>
      <c r="I197">
        <v>2</v>
      </c>
      <c r="J197">
        <v>3</v>
      </c>
      <c r="K197">
        <v>3</v>
      </c>
      <c r="L197">
        <v>3</v>
      </c>
      <c r="M197">
        <v>3</v>
      </c>
      <c r="N197">
        <v>3</v>
      </c>
      <c r="O197">
        <v>3</v>
      </c>
      <c r="P197" s="17">
        <f>SUM(D197:O197)</f>
        <v>37</v>
      </c>
      <c r="Q197" s="10"/>
      <c r="R197" s="10"/>
      <c r="S197" s="34"/>
      <c r="T197" s="34"/>
      <c r="U197" s="34"/>
      <c r="V197" s="34"/>
      <c r="W197" s="34"/>
      <c r="X197" s="34"/>
      <c r="Y197" s="34"/>
      <c r="Z197" s="34"/>
      <c r="AA197" s="34"/>
      <c r="AB197" s="34"/>
      <c r="AC197" s="34"/>
      <c r="AD197" s="34"/>
      <c r="AE197" s="34"/>
      <c r="AF197" s="34"/>
      <c r="AG197" s="10"/>
      <c r="AH197" s="34"/>
      <c r="AJ197" s="17">
        <v>40</v>
      </c>
    </row>
    <row r="198" spans="1:36" ht="14.5" x14ac:dyDescent="0.35">
      <c r="A198">
        <v>41037</v>
      </c>
      <c r="B198">
        <v>0</v>
      </c>
      <c r="C198">
        <v>2000</v>
      </c>
      <c r="D198">
        <v>2</v>
      </c>
      <c r="E198">
        <v>4</v>
      </c>
      <c r="F198">
        <v>3</v>
      </c>
      <c r="G198">
        <v>3</v>
      </c>
      <c r="H198">
        <v>3</v>
      </c>
      <c r="I198">
        <v>3</v>
      </c>
      <c r="J198">
        <v>3</v>
      </c>
      <c r="K198">
        <v>3</v>
      </c>
      <c r="L198">
        <v>3</v>
      </c>
      <c r="M198">
        <v>3</v>
      </c>
      <c r="N198">
        <v>3</v>
      </c>
      <c r="O198">
        <v>3</v>
      </c>
      <c r="P198" s="17">
        <f>SUM(D198:O198)</f>
        <v>36</v>
      </c>
      <c r="Q198" s="10"/>
      <c r="R198" s="10"/>
      <c r="S198" s="34"/>
      <c r="T198" s="34"/>
      <c r="U198" s="34"/>
      <c r="V198" s="34"/>
      <c r="W198" s="34"/>
      <c r="X198" s="34"/>
      <c r="Y198" s="34"/>
      <c r="Z198" s="34"/>
      <c r="AA198" s="34"/>
      <c r="AB198" s="34"/>
      <c r="AC198" s="34"/>
      <c r="AD198" s="34"/>
      <c r="AE198" s="34"/>
      <c r="AF198" s="34"/>
      <c r="AG198" s="10"/>
      <c r="AH198" s="34"/>
      <c r="AJ198" s="17">
        <v>37</v>
      </c>
    </row>
    <row r="199" spans="1:36" ht="14.5" x14ac:dyDescent="0.35">
      <c r="A199">
        <v>44211</v>
      </c>
      <c r="B199">
        <v>0</v>
      </c>
      <c r="C199">
        <v>1999</v>
      </c>
      <c r="D199">
        <v>3</v>
      </c>
      <c r="E199">
        <v>4</v>
      </c>
      <c r="F199">
        <v>3</v>
      </c>
      <c r="G199">
        <v>2</v>
      </c>
      <c r="H199">
        <v>3</v>
      </c>
      <c r="I199">
        <v>3</v>
      </c>
      <c r="J199">
        <v>4</v>
      </c>
      <c r="K199">
        <v>2</v>
      </c>
      <c r="L199">
        <v>3</v>
      </c>
      <c r="M199">
        <v>3</v>
      </c>
      <c r="N199">
        <v>3</v>
      </c>
      <c r="O199">
        <v>3</v>
      </c>
      <c r="P199" s="17">
        <f>SUM(D199:O199)</f>
        <v>36</v>
      </c>
      <c r="Q199" s="10"/>
      <c r="R199" s="10"/>
      <c r="S199" s="34"/>
      <c r="T199" s="34"/>
      <c r="U199" s="34"/>
      <c r="V199" s="34"/>
      <c r="W199" s="34"/>
      <c r="X199" s="34"/>
      <c r="Y199" s="34"/>
      <c r="Z199" s="34"/>
      <c r="AA199" s="34"/>
      <c r="AB199" s="34"/>
      <c r="AC199" s="34"/>
      <c r="AD199" s="34"/>
      <c r="AE199" s="34"/>
      <c r="AF199" s="34"/>
      <c r="AG199" s="10"/>
      <c r="AH199" s="34"/>
      <c r="AJ199" s="17">
        <v>39</v>
      </c>
    </row>
    <row r="200" spans="1:36" ht="14.5" x14ac:dyDescent="0.35">
      <c r="A200">
        <v>45043</v>
      </c>
      <c r="B200">
        <v>0</v>
      </c>
      <c r="C200">
        <v>2005</v>
      </c>
      <c r="D200">
        <v>3</v>
      </c>
      <c r="E200">
        <v>3</v>
      </c>
      <c r="F200">
        <v>3</v>
      </c>
      <c r="G200">
        <v>2</v>
      </c>
      <c r="H200">
        <v>3</v>
      </c>
      <c r="I200">
        <v>3</v>
      </c>
      <c r="J200">
        <v>3</v>
      </c>
      <c r="K200">
        <v>3</v>
      </c>
      <c r="L200">
        <v>3</v>
      </c>
      <c r="M200">
        <v>3</v>
      </c>
      <c r="N200">
        <v>3</v>
      </c>
      <c r="O200">
        <v>3</v>
      </c>
      <c r="P200" s="17">
        <f>SUM(D200:O200)</f>
        <v>35</v>
      </c>
      <c r="Q200" s="10"/>
      <c r="R200" s="10"/>
      <c r="S200" s="34"/>
      <c r="T200" s="34"/>
      <c r="U200" s="34"/>
      <c r="V200" s="34"/>
      <c r="W200" s="34"/>
      <c r="X200" s="34"/>
      <c r="Y200" s="34"/>
      <c r="Z200" s="34"/>
      <c r="AA200" s="34"/>
      <c r="AB200" s="34"/>
      <c r="AC200" s="34"/>
      <c r="AD200" s="34"/>
      <c r="AE200" s="34"/>
      <c r="AF200" s="34"/>
      <c r="AG200" s="10"/>
      <c r="AH200" s="34"/>
      <c r="AJ200" s="17">
        <v>41</v>
      </c>
    </row>
    <row r="201" spans="1:36" ht="14.5" x14ac:dyDescent="0.35">
      <c r="A201">
        <v>42827</v>
      </c>
      <c r="B201">
        <v>0</v>
      </c>
      <c r="C201">
        <v>2005</v>
      </c>
      <c r="D201">
        <v>2</v>
      </c>
      <c r="E201">
        <v>3</v>
      </c>
      <c r="F201">
        <v>4</v>
      </c>
      <c r="G201">
        <v>3</v>
      </c>
      <c r="H201">
        <v>3</v>
      </c>
      <c r="I201">
        <v>3</v>
      </c>
      <c r="J201">
        <v>2</v>
      </c>
      <c r="K201">
        <v>3</v>
      </c>
      <c r="L201">
        <v>3</v>
      </c>
      <c r="M201">
        <v>3</v>
      </c>
      <c r="N201">
        <v>4</v>
      </c>
      <c r="O201">
        <v>3</v>
      </c>
      <c r="P201" s="17">
        <f>SUM(D201:O201)</f>
        <v>36</v>
      </c>
      <c r="Q201" s="10"/>
      <c r="R201" s="10"/>
      <c r="S201" s="34"/>
      <c r="T201" s="34"/>
      <c r="U201" s="34"/>
      <c r="V201" s="34"/>
      <c r="W201" s="34"/>
      <c r="X201" s="34"/>
      <c r="Y201" s="34"/>
      <c r="Z201" s="34"/>
      <c r="AA201" s="34"/>
      <c r="AB201" s="34"/>
      <c r="AC201" s="34"/>
      <c r="AD201" s="34"/>
      <c r="AE201" s="34"/>
      <c r="AF201" s="34"/>
      <c r="AG201" s="10"/>
      <c r="AH201" s="34"/>
      <c r="AJ201" s="17">
        <v>39</v>
      </c>
    </row>
    <row r="202" spans="1:36" ht="14.5" x14ac:dyDescent="0.35">
      <c r="A202">
        <v>43022</v>
      </c>
      <c r="B202">
        <v>0</v>
      </c>
      <c r="C202">
        <v>2004</v>
      </c>
      <c r="D202">
        <v>2</v>
      </c>
      <c r="E202">
        <v>3</v>
      </c>
      <c r="F202">
        <v>4</v>
      </c>
      <c r="G202">
        <v>3</v>
      </c>
      <c r="H202">
        <v>4</v>
      </c>
      <c r="I202">
        <v>3</v>
      </c>
      <c r="J202">
        <v>3</v>
      </c>
      <c r="K202">
        <v>2</v>
      </c>
      <c r="L202">
        <v>4</v>
      </c>
      <c r="M202">
        <v>3</v>
      </c>
      <c r="N202">
        <v>4</v>
      </c>
      <c r="O202">
        <v>2</v>
      </c>
      <c r="P202" s="17">
        <f>SUM(D202:O202)</f>
        <v>37</v>
      </c>
      <c r="Q202" s="10"/>
      <c r="R202" s="10"/>
      <c r="S202" s="34"/>
      <c r="T202" s="34"/>
      <c r="U202" s="34"/>
      <c r="V202" s="34"/>
      <c r="W202" s="34"/>
      <c r="X202" s="34"/>
      <c r="Y202" s="34"/>
      <c r="Z202" s="34"/>
      <c r="AA202" s="34"/>
      <c r="AB202" s="34"/>
      <c r="AC202" s="34"/>
      <c r="AD202" s="34"/>
      <c r="AE202" s="34"/>
      <c r="AF202" s="34"/>
      <c r="AG202" s="10"/>
      <c r="AH202" s="34"/>
      <c r="AJ202" s="17">
        <v>40</v>
      </c>
    </row>
    <row r="203" spans="1:36" ht="14.5" x14ac:dyDescent="0.35">
      <c r="A203">
        <v>45919</v>
      </c>
      <c r="B203">
        <v>0</v>
      </c>
      <c r="C203">
        <v>2003</v>
      </c>
      <c r="D203">
        <v>3</v>
      </c>
      <c r="E203">
        <v>3</v>
      </c>
      <c r="F203">
        <v>3</v>
      </c>
      <c r="G203">
        <v>3</v>
      </c>
      <c r="H203">
        <v>4</v>
      </c>
      <c r="I203">
        <v>2</v>
      </c>
      <c r="J203">
        <v>4</v>
      </c>
      <c r="K203">
        <v>3</v>
      </c>
      <c r="L203">
        <v>2</v>
      </c>
      <c r="M203">
        <v>3</v>
      </c>
      <c r="N203">
        <v>3</v>
      </c>
      <c r="O203">
        <v>3</v>
      </c>
      <c r="P203" s="17">
        <f>SUM(D203:O203)</f>
        <v>36</v>
      </c>
      <c r="Q203" s="10"/>
      <c r="R203" s="10"/>
      <c r="S203" s="34"/>
      <c r="T203" s="34"/>
      <c r="U203" s="34"/>
      <c r="V203" s="34"/>
      <c r="W203" s="34"/>
      <c r="X203" s="34"/>
      <c r="Y203" s="34"/>
      <c r="Z203" s="34"/>
      <c r="AA203" s="34"/>
      <c r="AB203" s="34"/>
      <c r="AC203" s="34"/>
      <c r="AD203" s="34"/>
      <c r="AE203" s="34"/>
      <c r="AF203" s="34"/>
      <c r="AG203" s="10"/>
      <c r="AH203" s="34"/>
      <c r="AJ203" s="17">
        <v>39</v>
      </c>
    </row>
    <row r="204" spans="1:36" ht="14.5" x14ac:dyDescent="0.35">
      <c r="A204">
        <v>43288</v>
      </c>
      <c r="B204">
        <v>0</v>
      </c>
      <c r="C204">
        <v>2005</v>
      </c>
      <c r="D204">
        <v>4</v>
      </c>
      <c r="E204">
        <v>2</v>
      </c>
      <c r="F204">
        <v>4</v>
      </c>
      <c r="G204">
        <v>4</v>
      </c>
      <c r="H204">
        <v>4</v>
      </c>
      <c r="I204">
        <v>3</v>
      </c>
      <c r="J204">
        <v>4</v>
      </c>
      <c r="K204">
        <v>3</v>
      </c>
      <c r="L204">
        <v>4</v>
      </c>
      <c r="M204">
        <v>4</v>
      </c>
      <c r="N204">
        <v>4</v>
      </c>
      <c r="O204">
        <v>1</v>
      </c>
      <c r="P204" s="17">
        <f>SUM(D204:O204)</f>
        <v>41</v>
      </c>
      <c r="Q204" s="10"/>
      <c r="R204" s="10"/>
      <c r="S204" s="34"/>
      <c r="T204" s="34"/>
      <c r="U204" s="34"/>
      <c r="V204" s="34"/>
      <c r="W204" s="34"/>
      <c r="X204" s="34"/>
      <c r="Y204" s="34"/>
      <c r="Z204" s="34"/>
      <c r="AA204" s="34"/>
      <c r="AB204" s="34"/>
      <c r="AC204" s="34"/>
      <c r="AD204" s="34"/>
      <c r="AE204" s="34"/>
      <c r="AF204" s="34"/>
      <c r="AG204" s="10"/>
      <c r="AH204" s="34"/>
      <c r="AJ204" s="17">
        <v>42</v>
      </c>
    </row>
    <row r="205" spans="1:36" ht="14.5" x14ac:dyDescent="0.35">
      <c r="A205">
        <v>43537</v>
      </c>
      <c r="B205">
        <v>0</v>
      </c>
      <c r="C205">
        <v>2002</v>
      </c>
      <c r="D205">
        <v>1</v>
      </c>
      <c r="E205">
        <v>2</v>
      </c>
      <c r="F205">
        <v>2</v>
      </c>
      <c r="G205">
        <v>4</v>
      </c>
      <c r="H205">
        <v>3</v>
      </c>
      <c r="I205">
        <v>3</v>
      </c>
      <c r="J205">
        <v>3</v>
      </c>
      <c r="K205">
        <v>3</v>
      </c>
      <c r="L205">
        <v>4</v>
      </c>
      <c r="M205">
        <v>4</v>
      </c>
      <c r="N205">
        <v>3</v>
      </c>
      <c r="O205">
        <v>3</v>
      </c>
      <c r="P205" s="17">
        <f>SUM(D205:O205)</f>
        <v>35</v>
      </c>
      <c r="Q205" s="10"/>
      <c r="R205" s="10"/>
      <c r="S205" s="34"/>
      <c r="T205" s="34"/>
      <c r="U205" s="34"/>
      <c r="V205" s="34"/>
      <c r="W205" s="34"/>
      <c r="X205" s="34"/>
      <c r="Y205" s="34"/>
      <c r="Z205" s="34"/>
      <c r="AA205" s="34"/>
      <c r="AB205" s="34"/>
      <c r="AC205" s="34"/>
      <c r="AD205" s="34"/>
      <c r="AE205" s="34"/>
      <c r="AF205" s="34"/>
      <c r="AG205" s="10"/>
      <c r="AH205" s="34"/>
      <c r="AJ205" s="17">
        <v>43</v>
      </c>
    </row>
    <row r="206" spans="1:36" ht="14.5" x14ac:dyDescent="0.35">
      <c r="A206">
        <v>45455</v>
      </c>
      <c r="B206">
        <v>0</v>
      </c>
      <c r="C206">
        <v>2002</v>
      </c>
      <c r="D206">
        <v>3</v>
      </c>
      <c r="E206">
        <v>2</v>
      </c>
      <c r="F206">
        <v>3</v>
      </c>
      <c r="G206">
        <v>2</v>
      </c>
      <c r="H206">
        <v>4</v>
      </c>
      <c r="I206">
        <v>3</v>
      </c>
      <c r="J206">
        <v>4</v>
      </c>
      <c r="K206">
        <v>3</v>
      </c>
      <c r="L206">
        <v>3</v>
      </c>
      <c r="M206">
        <v>3</v>
      </c>
      <c r="N206">
        <v>3</v>
      </c>
      <c r="O206">
        <v>3</v>
      </c>
      <c r="P206" s="17">
        <f>SUM(D206:O206)</f>
        <v>36</v>
      </c>
      <c r="Q206" s="10"/>
      <c r="R206" s="10"/>
      <c r="S206" s="34"/>
      <c r="T206" s="34"/>
      <c r="U206" s="34"/>
      <c r="V206" s="34"/>
      <c r="W206" s="34"/>
      <c r="X206" s="34"/>
      <c r="Y206" s="34"/>
      <c r="Z206" s="34"/>
      <c r="AA206" s="34"/>
      <c r="AB206" s="34"/>
      <c r="AC206" s="34"/>
      <c r="AD206" s="34"/>
      <c r="AE206" s="34"/>
      <c r="AF206" s="34"/>
      <c r="AG206" s="10"/>
      <c r="AH206" s="34"/>
      <c r="AJ206" s="17">
        <v>36</v>
      </c>
    </row>
    <row r="207" spans="1:36" ht="14.5" x14ac:dyDescent="0.35">
      <c r="A207">
        <v>43909</v>
      </c>
      <c r="B207">
        <v>0</v>
      </c>
      <c r="C207">
        <v>2006</v>
      </c>
      <c r="D207">
        <v>1</v>
      </c>
      <c r="E207">
        <v>3</v>
      </c>
      <c r="F207">
        <v>4</v>
      </c>
      <c r="G207">
        <v>1</v>
      </c>
      <c r="H207">
        <v>1</v>
      </c>
      <c r="I207">
        <v>3</v>
      </c>
      <c r="J207">
        <v>4</v>
      </c>
      <c r="K207">
        <v>4</v>
      </c>
      <c r="L207">
        <v>4</v>
      </c>
      <c r="M207">
        <v>4</v>
      </c>
      <c r="N207">
        <v>2</v>
      </c>
      <c r="O207">
        <v>2</v>
      </c>
      <c r="P207" s="17">
        <f>SUM(D207:O207)</f>
        <v>33</v>
      </c>
      <c r="Q207" s="10"/>
      <c r="R207" s="10"/>
      <c r="S207" s="34"/>
      <c r="T207" s="34"/>
      <c r="U207" s="34"/>
      <c r="V207" s="34"/>
      <c r="W207" s="34"/>
      <c r="X207" s="34"/>
      <c r="Y207" s="34"/>
      <c r="Z207" s="34"/>
      <c r="AA207" s="34"/>
      <c r="AB207" s="34"/>
      <c r="AC207" s="34"/>
      <c r="AD207" s="34"/>
      <c r="AE207" s="34"/>
      <c r="AF207" s="34"/>
      <c r="AG207" s="10"/>
      <c r="AH207" s="34"/>
      <c r="AJ207" s="17">
        <v>42</v>
      </c>
    </row>
    <row r="208" spans="1:36" ht="14.5" x14ac:dyDescent="0.35">
      <c r="A208">
        <v>42408</v>
      </c>
      <c r="B208">
        <v>0</v>
      </c>
      <c r="C208">
        <v>2006</v>
      </c>
      <c r="D208">
        <v>1</v>
      </c>
      <c r="E208">
        <v>2</v>
      </c>
      <c r="F208">
        <v>3</v>
      </c>
      <c r="G208">
        <v>3</v>
      </c>
      <c r="H208">
        <v>3</v>
      </c>
      <c r="I208">
        <v>4</v>
      </c>
      <c r="J208">
        <v>3</v>
      </c>
      <c r="K208">
        <v>2</v>
      </c>
      <c r="L208">
        <v>3</v>
      </c>
      <c r="M208">
        <v>4</v>
      </c>
      <c r="N208">
        <v>4</v>
      </c>
      <c r="O208">
        <v>2</v>
      </c>
      <c r="P208" s="17">
        <f>SUM(D208:O208)</f>
        <v>34</v>
      </c>
      <c r="Q208" s="10"/>
      <c r="R208" s="10"/>
      <c r="S208" s="34"/>
      <c r="T208" s="34"/>
      <c r="U208" s="34"/>
      <c r="V208" s="34"/>
      <c r="W208" s="34"/>
      <c r="X208" s="34"/>
      <c r="Y208" s="34"/>
      <c r="Z208" s="34"/>
      <c r="AA208" s="34"/>
      <c r="AB208" s="34"/>
      <c r="AC208" s="34"/>
      <c r="AD208" s="34"/>
      <c r="AE208" s="34"/>
      <c r="AF208" s="34"/>
      <c r="AG208" s="10"/>
      <c r="AH208" s="34"/>
      <c r="AJ208" s="17">
        <v>42</v>
      </c>
    </row>
    <row r="209" spans="1:36" ht="14.5" x14ac:dyDescent="0.35">
      <c r="A209">
        <v>42918</v>
      </c>
      <c r="B209">
        <v>1</v>
      </c>
      <c r="C209">
        <v>2005</v>
      </c>
      <c r="D209">
        <v>1</v>
      </c>
      <c r="E209">
        <v>2</v>
      </c>
      <c r="F209">
        <v>2</v>
      </c>
      <c r="G209">
        <v>3</v>
      </c>
      <c r="H209">
        <v>4</v>
      </c>
      <c r="I209">
        <v>4</v>
      </c>
      <c r="J209">
        <v>4</v>
      </c>
      <c r="K209">
        <v>4</v>
      </c>
      <c r="L209">
        <v>3</v>
      </c>
      <c r="M209">
        <v>3</v>
      </c>
      <c r="N209">
        <v>3</v>
      </c>
      <c r="O209">
        <v>2</v>
      </c>
      <c r="P209" s="17">
        <f>SUM(D209:O209)</f>
        <v>35</v>
      </c>
      <c r="Q209" s="10"/>
      <c r="R209" s="10"/>
      <c r="S209" s="34"/>
      <c r="T209" s="34"/>
      <c r="U209" s="34"/>
      <c r="V209" s="34"/>
      <c r="W209" s="34"/>
      <c r="X209" s="34"/>
      <c r="Y209" s="34"/>
      <c r="Z209" s="34"/>
      <c r="AA209" s="34"/>
      <c r="AB209" s="34"/>
      <c r="AC209" s="34"/>
      <c r="AD209" s="34"/>
      <c r="AE209" s="34"/>
      <c r="AF209" s="34"/>
      <c r="AG209" s="10"/>
      <c r="AH209" s="34"/>
      <c r="AJ209" s="17">
        <v>44</v>
      </c>
    </row>
    <row r="210" spans="1:36" ht="14.5" x14ac:dyDescent="0.35">
      <c r="A210">
        <v>41525</v>
      </c>
      <c r="B210">
        <v>0</v>
      </c>
      <c r="C210">
        <v>2005</v>
      </c>
      <c r="D210">
        <v>1</v>
      </c>
      <c r="E210">
        <v>4</v>
      </c>
      <c r="F210">
        <v>3</v>
      </c>
      <c r="G210">
        <v>1</v>
      </c>
      <c r="H210">
        <v>3</v>
      </c>
      <c r="I210">
        <v>3</v>
      </c>
      <c r="J210">
        <v>3</v>
      </c>
      <c r="K210">
        <v>3</v>
      </c>
      <c r="L210">
        <v>3</v>
      </c>
      <c r="M210">
        <v>3</v>
      </c>
      <c r="N210">
        <v>4</v>
      </c>
      <c r="O210">
        <v>3</v>
      </c>
      <c r="P210" s="17">
        <f>SUM(D210:O210)</f>
        <v>34</v>
      </c>
      <c r="Q210" s="10"/>
      <c r="R210" s="10"/>
      <c r="S210" s="34"/>
      <c r="T210" s="34"/>
      <c r="U210" s="34"/>
      <c r="V210" s="34"/>
      <c r="W210" s="34"/>
      <c r="X210" s="34"/>
      <c r="Y210" s="34"/>
      <c r="Z210" s="34"/>
      <c r="AA210" s="34"/>
      <c r="AB210" s="34"/>
      <c r="AC210" s="34"/>
      <c r="AD210" s="34"/>
      <c r="AE210" s="34"/>
      <c r="AF210" s="34"/>
      <c r="AG210" s="10"/>
      <c r="AH210" s="34"/>
      <c r="AJ210" s="17">
        <v>43</v>
      </c>
    </row>
    <row r="211" spans="1:36" ht="14.5" x14ac:dyDescent="0.35">
      <c r="A211">
        <v>40822</v>
      </c>
      <c r="B211">
        <v>0</v>
      </c>
      <c r="C211">
        <v>2005</v>
      </c>
      <c r="D211">
        <v>3</v>
      </c>
      <c r="E211">
        <v>4</v>
      </c>
      <c r="F211">
        <v>4</v>
      </c>
      <c r="G211">
        <v>2</v>
      </c>
      <c r="H211">
        <v>3</v>
      </c>
      <c r="I211">
        <v>2</v>
      </c>
      <c r="J211">
        <v>4</v>
      </c>
      <c r="K211">
        <v>2</v>
      </c>
      <c r="L211">
        <v>4</v>
      </c>
      <c r="M211">
        <v>4</v>
      </c>
      <c r="N211">
        <v>3</v>
      </c>
      <c r="O211">
        <v>3</v>
      </c>
      <c r="P211" s="17">
        <f>SUM(D211:O211)</f>
        <v>38</v>
      </c>
      <c r="Q211" s="10"/>
      <c r="R211" s="10"/>
      <c r="S211" s="34"/>
      <c r="T211" s="34"/>
      <c r="U211" s="34"/>
      <c r="V211" s="34"/>
      <c r="W211" s="34"/>
      <c r="X211" s="34"/>
      <c r="Y211" s="34"/>
      <c r="Z211" s="34"/>
      <c r="AA211" s="34"/>
      <c r="AB211" s="34"/>
      <c r="AC211" s="34"/>
      <c r="AD211" s="34"/>
      <c r="AE211" s="34"/>
      <c r="AF211" s="34"/>
      <c r="AG211" s="10"/>
      <c r="AH211" s="34"/>
      <c r="AJ211" s="17">
        <v>40</v>
      </c>
    </row>
    <row r="212" spans="1:36" ht="14.5" x14ac:dyDescent="0.35">
      <c r="A212">
        <v>44605</v>
      </c>
      <c r="B212">
        <v>0</v>
      </c>
      <c r="C212">
        <v>2003</v>
      </c>
      <c r="D212">
        <v>3</v>
      </c>
      <c r="E212">
        <v>4</v>
      </c>
      <c r="F212">
        <v>4</v>
      </c>
      <c r="G212">
        <v>4</v>
      </c>
      <c r="H212">
        <v>3</v>
      </c>
      <c r="I212">
        <v>3</v>
      </c>
      <c r="J212">
        <v>3</v>
      </c>
      <c r="K212">
        <v>4</v>
      </c>
      <c r="L212">
        <v>3</v>
      </c>
      <c r="M212">
        <v>4</v>
      </c>
      <c r="N212">
        <v>4</v>
      </c>
      <c r="O212">
        <v>3</v>
      </c>
      <c r="P212" s="17">
        <f>SUM(D212:O212)</f>
        <v>42</v>
      </c>
      <c r="Q212" s="10"/>
      <c r="R212" s="10"/>
      <c r="S212" s="34"/>
      <c r="T212" s="34"/>
      <c r="U212" s="34"/>
      <c r="V212" s="34"/>
      <c r="W212" s="34"/>
      <c r="X212" s="34"/>
      <c r="Y212" s="34"/>
      <c r="Z212" s="34"/>
      <c r="AA212" s="34"/>
      <c r="AB212" s="34"/>
      <c r="AC212" s="34"/>
      <c r="AD212" s="34"/>
      <c r="AE212" s="34"/>
      <c r="AF212" s="34"/>
      <c r="AG212" s="10"/>
      <c r="AH212" s="34"/>
      <c r="AJ212" s="17">
        <v>41</v>
      </c>
    </row>
    <row r="213" spans="1:36" ht="14.5" x14ac:dyDescent="0.35">
      <c r="A213">
        <v>42979</v>
      </c>
      <c r="B213">
        <v>0</v>
      </c>
      <c r="C213">
        <v>2002</v>
      </c>
      <c r="D213">
        <v>4</v>
      </c>
      <c r="E213">
        <v>4</v>
      </c>
      <c r="F213">
        <v>4</v>
      </c>
      <c r="G213">
        <v>3</v>
      </c>
      <c r="H213">
        <v>4</v>
      </c>
      <c r="I213">
        <v>4</v>
      </c>
      <c r="J213">
        <v>3</v>
      </c>
      <c r="K213">
        <v>3</v>
      </c>
      <c r="L213">
        <v>3</v>
      </c>
      <c r="M213">
        <v>3</v>
      </c>
      <c r="N213">
        <v>3</v>
      </c>
      <c r="O213">
        <v>3</v>
      </c>
      <c r="P213" s="17">
        <f>SUM(D213:O213)</f>
        <v>41</v>
      </c>
      <c r="Q213" s="10"/>
      <c r="R213" s="10"/>
      <c r="S213" s="34"/>
      <c r="T213" s="34"/>
      <c r="U213" s="34"/>
      <c r="V213" s="34"/>
      <c r="W213" s="34"/>
      <c r="X213" s="34"/>
      <c r="Y213" s="34"/>
      <c r="Z213" s="34"/>
      <c r="AA213" s="34"/>
      <c r="AB213" s="34"/>
      <c r="AC213" s="34"/>
      <c r="AD213" s="34"/>
      <c r="AE213" s="34"/>
      <c r="AF213" s="34"/>
      <c r="AG213" s="10"/>
      <c r="AH213" s="34"/>
      <c r="AJ213" s="17">
        <v>41</v>
      </c>
    </row>
    <row r="214" spans="1:36" ht="14.5" x14ac:dyDescent="0.35">
      <c r="A214">
        <v>43801</v>
      </c>
      <c r="B214">
        <v>0</v>
      </c>
      <c r="C214">
        <v>1999</v>
      </c>
      <c r="D214">
        <v>2</v>
      </c>
      <c r="E214">
        <v>4</v>
      </c>
      <c r="F214">
        <v>2</v>
      </c>
      <c r="G214">
        <v>2</v>
      </c>
      <c r="H214">
        <v>3</v>
      </c>
      <c r="I214">
        <v>3</v>
      </c>
      <c r="J214">
        <v>3</v>
      </c>
      <c r="K214">
        <v>4</v>
      </c>
      <c r="L214">
        <v>3</v>
      </c>
      <c r="M214">
        <v>3</v>
      </c>
      <c r="N214">
        <v>3</v>
      </c>
      <c r="O214">
        <v>3</v>
      </c>
      <c r="P214" s="17">
        <f>SUM(D214:O214)</f>
        <v>35</v>
      </c>
      <c r="Q214" s="10"/>
      <c r="R214" s="10"/>
      <c r="S214" s="34"/>
      <c r="T214" s="34"/>
      <c r="U214" s="34"/>
      <c r="V214" s="34"/>
      <c r="W214" s="34"/>
      <c r="X214" s="34"/>
      <c r="Y214" s="34"/>
      <c r="Z214" s="34"/>
      <c r="AA214" s="34"/>
      <c r="AB214" s="34"/>
      <c r="AC214" s="34"/>
      <c r="AD214" s="34"/>
      <c r="AE214" s="34"/>
      <c r="AF214" s="34"/>
      <c r="AG214" s="10"/>
      <c r="AH214" s="34"/>
      <c r="AJ214" s="17">
        <v>43</v>
      </c>
    </row>
    <row r="215" spans="1:36" ht="14.5" x14ac:dyDescent="0.35">
      <c r="A215">
        <v>40964</v>
      </c>
      <c r="B215">
        <v>0</v>
      </c>
      <c r="C215">
        <v>2003</v>
      </c>
      <c r="D215">
        <v>3</v>
      </c>
      <c r="E215">
        <v>3</v>
      </c>
      <c r="F215">
        <v>4</v>
      </c>
      <c r="G215">
        <v>2</v>
      </c>
      <c r="H215">
        <v>3</v>
      </c>
      <c r="I215">
        <v>2</v>
      </c>
      <c r="J215">
        <v>4</v>
      </c>
      <c r="K215">
        <v>4</v>
      </c>
      <c r="L215">
        <v>3</v>
      </c>
      <c r="M215">
        <v>4</v>
      </c>
      <c r="N215">
        <v>3</v>
      </c>
      <c r="O215">
        <v>3</v>
      </c>
      <c r="P215" s="17">
        <f>SUM(D215:O215)</f>
        <v>38</v>
      </c>
      <c r="Q215" s="10"/>
      <c r="R215" s="10"/>
      <c r="S215" s="34"/>
      <c r="T215" s="34"/>
      <c r="U215" s="34"/>
      <c r="V215" s="34"/>
      <c r="W215" s="34"/>
      <c r="X215" s="34"/>
      <c r="Y215" s="34"/>
      <c r="Z215" s="34"/>
      <c r="AA215" s="34"/>
      <c r="AB215" s="34"/>
      <c r="AC215" s="34"/>
      <c r="AD215" s="34"/>
      <c r="AE215" s="34"/>
      <c r="AF215" s="34"/>
      <c r="AG215" s="10"/>
      <c r="AH215" s="34"/>
      <c r="AJ215" s="17">
        <v>42</v>
      </c>
    </row>
    <row r="216" spans="1:36" ht="14.5" x14ac:dyDescent="0.35">
      <c r="A216">
        <v>41292</v>
      </c>
      <c r="B216">
        <v>1</v>
      </c>
      <c r="C216">
        <v>2002</v>
      </c>
      <c r="D216">
        <v>3</v>
      </c>
      <c r="E216">
        <v>3</v>
      </c>
      <c r="F216">
        <v>2</v>
      </c>
      <c r="G216">
        <v>2</v>
      </c>
      <c r="H216">
        <v>3</v>
      </c>
      <c r="I216">
        <v>3</v>
      </c>
      <c r="J216">
        <v>4</v>
      </c>
      <c r="K216">
        <v>2</v>
      </c>
      <c r="L216">
        <v>4</v>
      </c>
      <c r="M216">
        <v>4</v>
      </c>
      <c r="N216">
        <v>3</v>
      </c>
      <c r="O216">
        <v>3</v>
      </c>
      <c r="P216" s="17">
        <f>SUM(D216:O216)</f>
        <v>36</v>
      </c>
      <c r="Q216" s="10"/>
      <c r="R216" s="10"/>
      <c r="S216" s="34"/>
      <c r="T216" s="34"/>
      <c r="U216" s="34"/>
      <c r="V216" s="34"/>
      <c r="W216" s="34"/>
      <c r="X216" s="34"/>
      <c r="Y216" s="34"/>
      <c r="Z216" s="34"/>
      <c r="AA216" s="34"/>
      <c r="AB216" s="34"/>
      <c r="AC216" s="34"/>
      <c r="AD216" s="34"/>
      <c r="AE216" s="34"/>
      <c r="AF216" s="34"/>
      <c r="AG216" s="10"/>
      <c r="AH216" s="34"/>
      <c r="AJ216" s="17">
        <v>44</v>
      </c>
    </row>
    <row r="217" spans="1:36" ht="14.5" x14ac:dyDescent="0.35">
      <c r="A217">
        <v>43026</v>
      </c>
      <c r="B217">
        <v>0</v>
      </c>
      <c r="C217">
        <v>2002</v>
      </c>
      <c r="D217">
        <v>3</v>
      </c>
      <c r="E217">
        <v>3</v>
      </c>
      <c r="F217">
        <v>4</v>
      </c>
      <c r="G217">
        <v>4</v>
      </c>
      <c r="H217">
        <v>4</v>
      </c>
      <c r="I217">
        <v>2</v>
      </c>
      <c r="J217">
        <v>4</v>
      </c>
      <c r="K217">
        <v>2</v>
      </c>
      <c r="L217">
        <v>2</v>
      </c>
      <c r="M217">
        <v>4</v>
      </c>
      <c r="N217">
        <v>4</v>
      </c>
      <c r="O217">
        <v>3</v>
      </c>
      <c r="P217" s="17">
        <f>SUM(D217:O217)</f>
        <v>39</v>
      </c>
      <c r="Q217" s="10"/>
      <c r="R217" s="10"/>
      <c r="S217" s="34"/>
      <c r="T217" s="34"/>
      <c r="U217" s="34"/>
      <c r="V217" s="34"/>
      <c r="W217" s="34"/>
      <c r="X217" s="34"/>
      <c r="Y217" s="34"/>
      <c r="Z217" s="34"/>
      <c r="AA217" s="34"/>
      <c r="AB217" s="34"/>
      <c r="AC217" s="34"/>
      <c r="AD217" s="34"/>
      <c r="AE217" s="34"/>
      <c r="AF217" s="34"/>
      <c r="AG217" s="10"/>
      <c r="AH217" s="34"/>
      <c r="AJ217" s="17">
        <v>43</v>
      </c>
    </row>
    <row r="218" spans="1:36" ht="14.5" x14ac:dyDescent="0.35">
      <c r="A218">
        <v>43052</v>
      </c>
      <c r="B218">
        <v>0</v>
      </c>
      <c r="C218">
        <v>2001</v>
      </c>
      <c r="D218">
        <v>3</v>
      </c>
      <c r="E218">
        <v>3</v>
      </c>
      <c r="F218">
        <v>3</v>
      </c>
      <c r="G218">
        <v>3</v>
      </c>
      <c r="H218">
        <v>4</v>
      </c>
      <c r="I218">
        <v>3</v>
      </c>
      <c r="J218">
        <v>4</v>
      </c>
      <c r="K218">
        <v>4</v>
      </c>
      <c r="L218">
        <v>4</v>
      </c>
      <c r="M218">
        <v>4</v>
      </c>
      <c r="N218">
        <v>2</v>
      </c>
      <c r="O218">
        <v>2</v>
      </c>
      <c r="P218" s="17">
        <f>SUM(D218:O218)</f>
        <v>39</v>
      </c>
      <c r="Q218" s="10"/>
      <c r="R218" s="10"/>
      <c r="S218" s="34"/>
      <c r="T218" s="34"/>
      <c r="U218" s="34"/>
      <c r="V218" s="34"/>
      <c r="W218" s="34"/>
      <c r="X218" s="34"/>
      <c r="Y218" s="34"/>
      <c r="Z218" s="34"/>
      <c r="AA218" s="34"/>
      <c r="AB218" s="34"/>
      <c r="AC218" s="34"/>
      <c r="AD218" s="34"/>
      <c r="AE218" s="34"/>
      <c r="AF218" s="34"/>
      <c r="AG218" s="10"/>
      <c r="AH218" s="34"/>
      <c r="AJ218" s="17">
        <v>44</v>
      </c>
    </row>
    <row r="219" spans="1:36" ht="14.5" x14ac:dyDescent="0.35">
      <c r="A219">
        <v>43153</v>
      </c>
      <c r="B219">
        <v>0</v>
      </c>
      <c r="C219">
        <v>2001</v>
      </c>
      <c r="D219">
        <v>2</v>
      </c>
      <c r="E219">
        <v>3</v>
      </c>
      <c r="F219">
        <v>3</v>
      </c>
      <c r="G219">
        <v>2</v>
      </c>
      <c r="H219">
        <v>4</v>
      </c>
      <c r="I219">
        <v>2</v>
      </c>
      <c r="J219">
        <v>3</v>
      </c>
      <c r="K219">
        <v>3</v>
      </c>
      <c r="L219">
        <v>4</v>
      </c>
      <c r="M219">
        <v>2</v>
      </c>
      <c r="N219">
        <v>4</v>
      </c>
      <c r="O219">
        <v>4</v>
      </c>
      <c r="P219" s="17">
        <f>SUM(D219:O219)</f>
        <v>36</v>
      </c>
      <c r="Q219" s="10"/>
      <c r="R219" s="10"/>
      <c r="S219" s="34"/>
      <c r="T219" s="34"/>
      <c r="U219" s="34"/>
      <c r="V219" s="34"/>
      <c r="W219" s="34"/>
      <c r="X219" s="34"/>
      <c r="Y219" s="34"/>
      <c r="Z219" s="34"/>
      <c r="AA219" s="34"/>
      <c r="AB219" s="34"/>
      <c r="AC219" s="34"/>
      <c r="AD219" s="34"/>
      <c r="AE219" s="34"/>
      <c r="AF219" s="34"/>
      <c r="AG219" s="10"/>
      <c r="AH219" s="34"/>
      <c r="AJ219" s="17">
        <v>43</v>
      </c>
    </row>
    <row r="220" spans="1:36" ht="14.5" x14ac:dyDescent="0.35">
      <c r="A220">
        <v>42939</v>
      </c>
      <c r="B220">
        <v>0</v>
      </c>
      <c r="C220">
        <v>2004</v>
      </c>
      <c r="D220">
        <v>3</v>
      </c>
      <c r="E220">
        <v>2</v>
      </c>
      <c r="F220">
        <v>3</v>
      </c>
      <c r="G220">
        <v>3</v>
      </c>
      <c r="H220">
        <v>4</v>
      </c>
      <c r="I220">
        <v>3</v>
      </c>
      <c r="J220">
        <v>3</v>
      </c>
      <c r="K220">
        <v>3</v>
      </c>
      <c r="L220">
        <v>4</v>
      </c>
      <c r="M220">
        <v>3</v>
      </c>
      <c r="N220">
        <v>4</v>
      </c>
      <c r="O220">
        <v>3</v>
      </c>
      <c r="P220" s="17">
        <f>SUM(D220:O220)</f>
        <v>38</v>
      </c>
      <c r="Q220" s="10"/>
      <c r="R220" s="10"/>
      <c r="S220" s="34"/>
      <c r="T220" s="34"/>
      <c r="U220" s="34"/>
      <c r="V220" s="34"/>
      <c r="W220" s="34"/>
      <c r="X220" s="34"/>
      <c r="Y220" s="34"/>
      <c r="Z220" s="34"/>
      <c r="AA220" s="34"/>
      <c r="AB220" s="34"/>
      <c r="AC220" s="34"/>
      <c r="AD220" s="34"/>
      <c r="AE220" s="34"/>
      <c r="AF220" s="34"/>
      <c r="AG220" s="10"/>
      <c r="AH220" s="34"/>
      <c r="AJ220" s="17">
        <v>44</v>
      </c>
    </row>
    <row r="221" spans="1:36" ht="14.5" x14ac:dyDescent="0.35">
      <c r="A221">
        <v>43094</v>
      </c>
      <c r="B221">
        <v>0</v>
      </c>
      <c r="C221">
        <v>2003</v>
      </c>
      <c r="D221">
        <v>4</v>
      </c>
      <c r="E221">
        <v>2</v>
      </c>
      <c r="F221">
        <v>4</v>
      </c>
      <c r="G221">
        <v>3</v>
      </c>
      <c r="H221">
        <v>4</v>
      </c>
      <c r="I221">
        <v>4</v>
      </c>
      <c r="J221">
        <v>4</v>
      </c>
      <c r="K221">
        <v>3</v>
      </c>
      <c r="L221">
        <v>3</v>
      </c>
      <c r="M221">
        <v>3</v>
      </c>
      <c r="N221">
        <v>3</v>
      </c>
      <c r="O221">
        <v>3</v>
      </c>
      <c r="P221" s="17">
        <f>SUM(D221:O221)</f>
        <v>40</v>
      </c>
      <c r="Q221" s="10"/>
      <c r="R221" s="10"/>
      <c r="S221" s="34"/>
      <c r="T221" s="34"/>
      <c r="U221" s="34"/>
      <c r="V221" s="34"/>
      <c r="W221" s="34"/>
      <c r="X221" s="34"/>
      <c r="Y221" s="34"/>
      <c r="Z221" s="34"/>
      <c r="AA221" s="34"/>
      <c r="AB221" s="34"/>
      <c r="AC221" s="34"/>
      <c r="AD221" s="34"/>
      <c r="AE221" s="34"/>
      <c r="AF221" s="34"/>
      <c r="AG221" s="10"/>
      <c r="AH221" s="34"/>
      <c r="AJ221" s="17">
        <v>45</v>
      </c>
    </row>
    <row r="222" spans="1:36" ht="14.5" x14ac:dyDescent="0.35">
      <c r="A222">
        <v>33680</v>
      </c>
      <c r="B222">
        <v>0</v>
      </c>
      <c r="C222">
        <v>2000</v>
      </c>
      <c r="D222">
        <v>3</v>
      </c>
      <c r="E222">
        <v>2</v>
      </c>
      <c r="F222">
        <v>3</v>
      </c>
      <c r="G222">
        <v>3</v>
      </c>
      <c r="H222">
        <v>4</v>
      </c>
      <c r="I222">
        <v>2</v>
      </c>
      <c r="J222">
        <v>4</v>
      </c>
      <c r="K222">
        <v>3</v>
      </c>
      <c r="L222">
        <v>3</v>
      </c>
      <c r="M222">
        <v>4</v>
      </c>
      <c r="N222">
        <v>3</v>
      </c>
      <c r="O222">
        <v>4</v>
      </c>
      <c r="P222" s="17">
        <f>SUM(D222:O222)</f>
        <v>38</v>
      </c>
      <c r="Q222" s="10"/>
      <c r="R222" s="10"/>
      <c r="S222" s="34"/>
      <c r="T222" s="34"/>
      <c r="U222" s="34"/>
      <c r="V222" s="34"/>
      <c r="W222" s="34"/>
      <c r="X222" s="34"/>
      <c r="Y222" s="34"/>
      <c r="Z222" s="34"/>
      <c r="AA222" s="34"/>
      <c r="AB222" s="34"/>
      <c r="AC222" s="34"/>
      <c r="AD222" s="34"/>
      <c r="AE222" s="34"/>
      <c r="AF222" s="34"/>
      <c r="AG222" s="10"/>
      <c r="AH222" s="34"/>
      <c r="AJ222" s="17">
        <v>42</v>
      </c>
    </row>
    <row r="223" spans="1:36" ht="14.5" x14ac:dyDescent="0.35">
      <c r="A223">
        <v>42807</v>
      </c>
      <c r="B223">
        <v>1</v>
      </c>
      <c r="C223">
        <v>1999</v>
      </c>
      <c r="D223">
        <v>1</v>
      </c>
      <c r="E223">
        <v>2</v>
      </c>
      <c r="F223">
        <v>4</v>
      </c>
      <c r="G223">
        <v>2</v>
      </c>
      <c r="H223">
        <v>4</v>
      </c>
      <c r="I223">
        <v>2</v>
      </c>
      <c r="J223">
        <v>3</v>
      </c>
      <c r="K223">
        <v>4</v>
      </c>
      <c r="L223">
        <v>4</v>
      </c>
      <c r="M223">
        <v>4</v>
      </c>
      <c r="N223">
        <v>3</v>
      </c>
      <c r="O223">
        <v>3</v>
      </c>
      <c r="P223" s="17">
        <f>SUM(D223:O223)</f>
        <v>36</v>
      </c>
      <c r="Q223" s="10"/>
      <c r="R223" s="10"/>
      <c r="S223" s="34"/>
      <c r="T223" s="34"/>
      <c r="U223" s="34"/>
      <c r="V223" s="34"/>
      <c r="W223" s="34"/>
      <c r="X223" s="34"/>
      <c r="Y223" s="34"/>
      <c r="Z223" s="34"/>
      <c r="AA223" s="34"/>
      <c r="AB223" s="34"/>
      <c r="AC223" s="34"/>
      <c r="AD223" s="34"/>
      <c r="AE223" s="34"/>
      <c r="AF223" s="34"/>
      <c r="AG223" s="10"/>
      <c r="AH223" s="34"/>
      <c r="AJ223" s="17">
        <v>43</v>
      </c>
    </row>
    <row r="224" spans="1:36" ht="14.5" x14ac:dyDescent="0.35">
      <c r="A224">
        <v>41396</v>
      </c>
      <c r="B224">
        <v>1</v>
      </c>
      <c r="C224">
        <v>1999</v>
      </c>
      <c r="D224">
        <v>2</v>
      </c>
      <c r="E224">
        <v>2</v>
      </c>
      <c r="F224">
        <v>2</v>
      </c>
      <c r="G224">
        <v>1</v>
      </c>
      <c r="H224">
        <v>4</v>
      </c>
      <c r="I224">
        <v>4</v>
      </c>
      <c r="J224">
        <v>3</v>
      </c>
      <c r="K224">
        <v>4</v>
      </c>
      <c r="L224">
        <v>3</v>
      </c>
      <c r="M224">
        <v>4</v>
      </c>
      <c r="N224">
        <v>3</v>
      </c>
      <c r="O224">
        <v>3</v>
      </c>
      <c r="P224" s="17">
        <f>SUM(D224:O224)</f>
        <v>35</v>
      </c>
      <c r="Q224" s="10"/>
      <c r="R224" s="10"/>
      <c r="S224" s="34"/>
      <c r="T224" s="34"/>
      <c r="U224" s="34"/>
      <c r="V224" s="34"/>
      <c r="W224" s="34"/>
      <c r="X224" s="34"/>
      <c r="Y224" s="34"/>
      <c r="Z224" s="34"/>
      <c r="AA224" s="34"/>
      <c r="AB224" s="34"/>
      <c r="AC224" s="34"/>
      <c r="AD224" s="34"/>
      <c r="AE224" s="34"/>
      <c r="AF224" s="34"/>
      <c r="AG224" s="10"/>
      <c r="AH224" s="34"/>
      <c r="AJ224" s="17"/>
    </row>
    <row r="225" spans="1:36" ht="14.5" x14ac:dyDescent="0.35">
      <c r="A225">
        <v>42917</v>
      </c>
      <c r="B225">
        <v>1</v>
      </c>
      <c r="C225">
        <v>2005</v>
      </c>
      <c r="D225">
        <v>1</v>
      </c>
      <c r="E225">
        <v>1</v>
      </c>
      <c r="F225">
        <v>1</v>
      </c>
      <c r="G225">
        <v>2</v>
      </c>
      <c r="H225">
        <v>4</v>
      </c>
      <c r="I225">
        <v>3</v>
      </c>
      <c r="J225">
        <v>4</v>
      </c>
      <c r="K225">
        <v>2</v>
      </c>
      <c r="L225">
        <v>4</v>
      </c>
      <c r="M225">
        <v>4</v>
      </c>
      <c r="N225">
        <v>3</v>
      </c>
      <c r="O225">
        <v>3</v>
      </c>
      <c r="P225" s="17">
        <f>SUM(D225:O225)</f>
        <v>32</v>
      </c>
      <c r="Q225" s="10"/>
      <c r="R225" s="10"/>
      <c r="S225" s="34"/>
      <c r="T225" s="34"/>
      <c r="U225" s="34"/>
      <c r="V225" s="34"/>
      <c r="W225" s="34"/>
      <c r="X225" s="34"/>
      <c r="Y225" s="34"/>
      <c r="Z225" s="34"/>
      <c r="AA225" s="34"/>
      <c r="AB225" s="34"/>
      <c r="AC225" s="34"/>
      <c r="AD225" s="34"/>
      <c r="AE225" s="34"/>
      <c r="AF225" s="34"/>
      <c r="AG225" s="10"/>
      <c r="AH225" s="34"/>
      <c r="AJ225" s="17"/>
    </row>
    <row r="226" spans="1:36" ht="14.5" x14ac:dyDescent="0.35">
      <c r="A226">
        <v>42974</v>
      </c>
      <c r="B226">
        <v>0</v>
      </c>
      <c r="C226">
        <v>2005</v>
      </c>
      <c r="D226">
        <v>2</v>
      </c>
      <c r="E226">
        <v>1</v>
      </c>
      <c r="F226">
        <v>2</v>
      </c>
      <c r="G226">
        <v>3</v>
      </c>
      <c r="H226">
        <v>4</v>
      </c>
      <c r="I226">
        <v>2</v>
      </c>
      <c r="J226">
        <v>4</v>
      </c>
      <c r="K226">
        <v>3</v>
      </c>
      <c r="L226">
        <v>3</v>
      </c>
      <c r="M226">
        <v>4</v>
      </c>
      <c r="N226">
        <v>4</v>
      </c>
      <c r="O226">
        <v>3</v>
      </c>
      <c r="P226" s="17">
        <f>SUM(D226:O226)</f>
        <v>35</v>
      </c>
      <c r="Q226" s="10"/>
      <c r="R226" s="10"/>
      <c r="S226" s="34"/>
      <c r="T226" s="34"/>
      <c r="U226" s="34"/>
      <c r="V226" s="34"/>
      <c r="W226" s="34"/>
      <c r="X226" s="34"/>
      <c r="Y226" s="34"/>
      <c r="Z226" s="34"/>
      <c r="AA226" s="34"/>
      <c r="AB226" s="34"/>
      <c r="AC226" s="34"/>
      <c r="AD226" s="34"/>
      <c r="AE226" s="34"/>
      <c r="AF226" s="34"/>
      <c r="AG226" s="10"/>
      <c r="AH226" s="34"/>
      <c r="AJ226" s="17"/>
    </row>
    <row r="227" spans="1:36" ht="14.5" x14ac:dyDescent="0.35">
      <c r="A227">
        <v>43166</v>
      </c>
      <c r="B227">
        <v>0</v>
      </c>
      <c r="C227">
        <v>2003</v>
      </c>
      <c r="D227">
        <v>1</v>
      </c>
      <c r="E227">
        <v>1</v>
      </c>
      <c r="F227">
        <v>3</v>
      </c>
      <c r="G227">
        <v>1</v>
      </c>
      <c r="H227">
        <v>4</v>
      </c>
      <c r="I227">
        <v>2</v>
      </c>
      <c r="J227">
        <v>4</v>
      </c>
      <c r="K227">
        <v>3</v>
      </c>
      <c r="L227">
        <v>3</v>
      </c>
      <c r="M227">
        <v>4</v>
      </c>
      <c r="N227">
        <v>4</v>
      </c>
      <c r="O227">
        <v>4</v>
      </c>
      <c r="P227" s="17">
        <f>SUM(D227:O227)</f>
        <v>34</v>
      </c>
      <c r="Q227" s="10"/>
      <c r="R227" s="10"/>
      <c r="S227" s="34"/>
      <c r="T227" s="34"/>
      <c r="U227" s="34"/>
      <c r="V227" s="34"/>
      <c r="W227" s="34"/>
      <c r="X227" s="34"/>
      <c r="Y227" s="34"/>
      <c r="Z227" s="34"/>
      <c r="AA227" s="34"/>
      <c r="AB227" s="34"/>
      <c r="AC227" s="34"/>
      <c r="AD227" s="34"/>
      <c r="AE227" s="34"/>
      <c r="AF227" s="34"/>
      <c r="AG227" s="10"/>
      <c r="AH227" s="34"/>
      <c r="AJ227" s="17"/>
    </row>
    <row r="228" spans="1:36" ht="14.5" x14ac:dyDescent="0.35">
      <c r="A228">
        <v>43742</v>
      </c>
      <c r="B228">
        <v>0</v>
      </c>
      <c r="C228">
        <v>2003</v>
      </c>
      <c r="D228">
        <v>2</v>
      </c>
      <c r="E228">
        <v>1</v>
      </c>
      <c r="F228">
        <v>1</v>
      </c>
      <c r="G228">
        <v>2</v>
      </c>
      <c r="H228">
        <v>4</v>
      </c>
      <c r="I228">
        <v>4</v>
      </c>
      <c r="J228">
        <v>3</v>
      </c>
      <c r="K228">
        <v>3</v>
      </c>
      <c r="L228">
        <v>4</v>
      </c>
      <c r="M228">
        <v>3</v>
      </c>
      <c r="N228">
        <v>4</v>
      </c>
      <c r="O228">
        <v>3</v>
      </c>
      <c r="P228" s="17">
        <f>SUM(D228:O228)</f>
        <v>34</v>
      </c>
      <c r="Q228" s="10"/>
      <c r="R228" s="10"/>
      <c r="S228" s="34"/>
      <c r="T228" s="34"/>
      <c r="U228" s="34"/>
      <c r="V228" s="34"/>
      <c r="W228" s="34"/>
      <c r="X228" s="34"/>
      <c r="Y228" s="34"/>
      <c r="Z228" s="34"/>
      <c r="AA228" s="34"/>
      <c r="AB228" s="34"/>
      <c r="AC228" s="34"/>
      <c r="AD228" s="34"/>
      <c r="AE228" s="34"/>
      <c r="AF228" s="34"/>
      <c r="AG228" s="10"/>
      <c r="AH228" s="34"/>
      <c r="AJ228" s="17"/>
    </row>
    <row r="229" spans="1:36" ht="14.5" x14ac:dyDescent="0.35">
      <c r="A229">
        <v>44640</v>
      </c>
      <c r="B229">
        <v>0</v>
      </c>
      <c r="C229">
        <v>2004</v>
      </c>
      <c r="D229">
        <v>1</v>
      </c>
      <c r="E229">
        <v>4</v>
      </c>
      <c r="F229">
        <v>4</v>
      </c>
      <c r="G229">
        <v>3</v>
      </c>
      <c r="H229">
        <v>2</v>
      </c>
      <c r="I229">
        <v>3</v>
      </c>
      <c r="J229">
        <v>4</v>
      </c>
      <c r="K229">
        <v>2</v>
      </c>
      <c r="L229">
        <v>4</v>
      </c>
      <c r="M229">
        <v>4</v>
      </c>
      <c r="N229">
        <v>4</v>
      </c>
      <c r="O229">
        <v>2</v>
      </c>
      <c r="P229" s="17">
        <f>SUM(D229:O229)</f>
        <v>37</v>
      </c>
      <c r="Q229" s="10"/>
      <c r="R229" s="10"/>
      <c r="S229" s="34"/>
      <c r="T229" s="34"/>
      <c r="U229" s="34"/>
      <c r="V229" s="34"/>
      <c r="W229" s="34"/>
      <c r="X229" s="34"/>
      <c r="Y229" s="34"/>
      <c r="Z229" s="34"/>
      <c r="AA229" s="34"/>
      <c r="AB229" s="34"/>
      <c r="AC229" s="34"/>
      <c r="AD229" s="34"/>
      <c r="AE229" s="34"/>
      <c r="AF229" s="34"/>
      <c r="AG229" s="10"/>
      <c r="AH229" s="34"/>
      <c r="AJ229" s="17"/>
    </row>
    <row r="230" spans="1:36" ht="14.5" x14ac:dyDescent="0.35">
      <c r="A230">
        <v>43462</v>
      </c>
      <c r="B230">
        <v>0</v>
      </c>
      <c r="C230">
        <v>2004</v>
      </c>
      <c r="D230">
        <v>3</v>
      </c>
      <c r="E230">
        <v>4</v>
      </c>
      <c r="F230">
        <v>3</v>
      </c>
      <c r="G230">
        <v>3</v>
      </c>
      <c r="H230">
        <v>4</v>
      </c>
      <c r="I230">
        <v>2</v>
      </c>
      <c r="J230">
        <v>4</v>
      </c>
      <c r="K230">
        <v>2</v>
      </c>
      <c r="L230">
        <v>3</v>
      </c>
      <c r="M230">
        <v>4</v>
      </c>
      <c r="N230">
        <v>3</v>
      </c>
      <c r="O230">
        <v>3</v>
      </c>
      <c r="P230" s="17">
        <f>SUM(D230:O230)</f>
        <v>38</v>
      </c>
      <c r="Q230" s="10"/>
      <c r="R230" s="10"/>
      <c r="S230" s="34"/>
      <c r="T230" s="34"/>
      <c r="U230" s="34"/>
      <c r="V230" s="34"/>
      <c r="W230" s="34"/>
      <c r="X230" s="34"/>
      <c r="Y230" s="34"/>
      <c r="Z230" s="34"/>
      <c r="AA230" s="34"/>
      <c r="AB230" s="34"/>
      <c r="AC230" s="34"/>
      <c r="AD230" s="34"/>
      <c r="AE230" s="34"/>
      <c r="AF230" s="34"/>
      <c r="AG230" s="10"/>
      <c r="AH230" s="34"/>
      <c r="AJ230" s="17"/>
    </row>
    <row r="231" spans="1:36" ht="14.5" x14ac:dyDescent="0.35">
      <c r="A231">
        <v>43779</v>
      </c>
      <c r="B231">
        <v>0</v>
      </c>
      <c r="C231">
        <v>2004</v>
      </c>
      <c r="D231">
        <v>1</v>
      </c>
      <c r="E231">
        <v>4</v>
      </c>
      <c r="F231">
        <v>1</v>
      </c>
      <c r="G231">
        <v>4</v>
      </c>
      <c r="H231">
        <v>2</v>
      </c>
      <c r="I231">
        <v>4</v>
      </c>
      <c r="J231">
        <v>4</v>
      </c>
      <c r="K231">
        <v>3</v>
      </c>
      <c r="L231">
        <v>4</v>
      </c>
      <c r="M231">
        <v>4</v>
      </c>
      <c r="N231">
        <v>3</v>
      </c>
      <c r="O231">
        <v>2</v>
      </c>
      <c r="P231" s="17">
        <f>SUM(D231:O231)</f>
        <v>36</v>
      </c>
      <c r="Q231" s="10"/>
      <c r="R231" s="10"/>
      <c r="S231" s="34"/>
      <c r="T231" s="34"/>
      <c r="U231" s="34"/>
      <c r="V231" s="34"/>
      <c r="W231" s="34"/>
      <c r="X231" s="34"/>
      <c r="Y231" s="34"/>
      <c r="Z231" s="34"/>
      <c r="AA231" s="34"/>
      <c r="AB231" s="34"/>
      <c r="AC231" s="34"/>
      <c r="AD231" s="34"/>
      <c r="AE231" s="34"/>
      <c r="AF231" s="34"/>
      <c r="AG231" s="10"/>
      <c r="AH231" s="34"/>
      <c r="AJ231" s="17"/>
    </row>
    <row r="232" spans="1:36" ht="14.5" x14ac:dyDescent="0.35">
      <c r="A232">
        <v>42932</v>
      </c>
      <c r="B232">
        <v>1</v>
      </c>
      <c r="C232">
        <v>2001</v>
      </c>
      <c r="D232">
        <v>3</v>
      </c>
      <c r="E232">
        <v>4</v>
      </c>
      <c r="F232">
        <v>3</v>
      </c>
      <c r="G232">
        <v>3</v>
      </c>
      <c r="H232">
        <v>3</v>
      </c>
      <c r="I232">
        <v>2</v>
      </c>
      <c r="J232">
        <v>4</v>
      </c>
      <c r="K232">
        <v>4</v>
      </c>
      <c r="L232">
        <v>4</v>
      </c>
      <c r="M232">
        <v>4</v>
      </c>
      <c r="N232">
        <v>2</v>
      </c>
      <c r="O232">
        <v>2</v>
      </c>
      <c r="P232" s="17">
        <f>SUM(D232:O232)</f>
        <v>38</v>
      </c>
      <c r="Q232" s="10"/>
      <c r="R232" s="10"/>
      <c r="S232" s="34"/>
      <c r="T232" s="34"/>
      <c r="U232" s="34"/>
      <c r="V232" s="34"/>
      <c r="W232" s="34"/>
      <c r="X232" s="34"/>
      <c r="Y232" s="34"/>
      <c r="Z232" s="34"/>
      <c r="AA232" s="34"/>
      <c r="AB232" s="34"/>
      <c r="AC232" s="34"/>
      <c r="AD232" s="34"/>
      <c r="AE232" s="34"/>
      <c r="AF232" s="34"/>
      <c r="AG232" s="10"/>
      <c r="AH232" s="34"/>
      <c r="AJ232" s="17"/>
    </row>
    <row r="233" spans="1:36" ht="14.5" x14ac:dyDescent="0.35">
      <c r="A233">
        <v>42763</v>
      </c>
      <c r="B233">
        <v>0</v>
      </c>
      <c r="C233">
        <v>2000</v>
      </c>
      <c r="D233">
        <v>2</v>
      </c>
      <c r="E233">
        <v>4</v>
      </c>
      <c r="F233">
        <v>2</v>
      </c>
      <c r="G233">
        <v>2</v>
      </c>
      <c r="H233">
        <v>4</v>
      </c>
      <c r="I233">
        <v>4</v>
      </c>
      <c r="J233">
        <v>4</v>
      </c>
      <c r="K233">
        <v>1</v>
      </c>
      <c r="L233">
        <v>3</v>
      </c>
      <c r="M233">
        <v>4</v>
      </c>
      <c r="N233">
        <v>3</v>
      </c>
      <c r="O233">
        <v>3</v>
      </c>
      <c r="P233" s="17">
        <f>SUM(D233:O233)</f>
        <v>36</v>
      </c>
      <c r="Q233" s="10"/>
      <c r="R233" s="10"/>
      <c r="S233" s="34"/>
      <c r="T233" s="34"/>
      <c r="U233" s="34"/>
      <c r="V233" s="34"/>
      <c r="W233" s="34"/>
      <c r="X233" s="34"/>
      <c r="Y233" s="34"/>
      <c r="Z233" s="34"/>
      <c r="AA233" s="34"/>
      <c r="AB233" s="34"/>
      <c r="AC233" s="34"/>
      <c r="AD233" s="34"/>
      <c r="AE233" s="34"/>
      <c r="AF233" s="34"/>
      <c r="AG233" s="10"/>
      <c r="AH233" s="34"/>
      <c r="AJ233" s="17"/>
    </row>
    <row r="234" spans="1:36" ht="14.5" x14ac:dyDescent="0.35">
      <c r="A234">
        <v>42832</v>
      </c>
      <c r="B234">
        <v>0</v>
      </c>
      <c r="C234">
        <v>2005</v>
      </c>
      <c r="D234">
        <v>3</v>
      </c>
      <c r="E234">
        <v>3</v>
      </c>
      <c r="F234">
        <v>4</v>
      </c>
      <c r="G234">
        <v>3</v>
      </c>
      <c r="H234">
        <v>4</v>
      </c>
      <c r="I234">
        <v>2</v>
      </c>
      <c r="J234">
        <v>4</v>
      </c>
      <c r="K234">
        <v>4</v>
      </c>
      <c r="L234">
        <v>4</v>
      </c>
      <c r="M234">
        <v>4</v>
      </c>
      <c r="N234">
        <v>3</v>
      </c>
      <c r="O234">
        <v>3</v>
      </c>
      <c r="P234" s="17">
        <f>SUM(D234:O234)</f>
        <v>41</v>
      </c>
      <c r="Q234" s="10"/>
      <c r="R234" s="10"/>
      <c r="S234" s="34"/>
      <c r="T234" s="34"/>
      <c r="U234" s="34"/>
      <c r="V234" s="34"/>
      <c r="W234" s="34"/>
      <c r="X234" s="34"/>
      <c r="Y234" s="34"/>
      <c r="Z234" s="34"/>
      <c r="AA234" s="34"/>
      <c r="AB234" s="34"/>
      <c r="AC234" s="34"/>
      <c r="AD234" s="34"/>
      <c r="AE234" s="34"/>
      <c r="AF234" s="34"/>
      <c r="AG234" s="10"/>
      <c r="AH234" s="34"/>
      <c r="AJ234" s="17"/>
    </row>
    <row r="235" spans="1:36" ht="14.5" x14ac:dyDescent="0.35">
      <c r="A235">
        <v>41667</v>
      </c>
      <c r="B235">
        <v>0</v>
      </c>
      <c r="C235">
        <v>2005</v>
      </c>
      <c r="D235">
        <v>3</v>
      </c>
      <c r="E235">
        <v>3</v>
      </c>
      <c r="F235">
        <v>3</v>
      </c>
      <c r="G235">
        <v>2</v>
      </c>
      <c r="H235">
        <v>4</v>
      </c>
      <c r="I235">
        <v>4</v>
      </c>
      <c r="J235">
        <v>4</v>
      </c>
      <c r="K235">
        <v>4</v>
      </c>
      <c r="L235">
        <v>4</v>
      </c>
      <c r="M235">
        <v>4</v>
      </c>
      <c r="N235">
        <v>1</v>
      </c>
      <c r="O235">
        <v>2</v>
      </c>
      <c r="P235" s="17">
        <f>SUM(D235:O235)</f>
        <v>38</v>
      </c>
      <c r="Q235" s="10"/>
      <c r="R235" s="10"/>
      <c r="S235" s="34"/>
      <c r="T235" s="34"/>
      <c r="U235" s="34"/>
      <c r="V235" s="34"/>
      <c r="W235" s="34"/>
      <c r="X235" s="34"/>
      <c r="Y235" s="34"/>
      <c r="Z235" s="34"/>
      <c r="AA235" s="34"/>
      <c r="AB235" s="34"/>
      <c r="AC235" s="34"/>
      <c r="AD235" s="34"/>
      <c r="AE235" s="34"/>
      <c r="AF235" s="34"/>
      <c r="AG235" s="10"/>
      <c r="AH235" s="34"/>
      <c r="AJ235" s="17"/>
    </row>
    <row r="236" spans="1:36" ht="14.5" x14ac:dyDescent="0.35">
      <c r="A236">
        <v>44910</v>
      </c>
      <c r="B236">
        <v>0</v>
      </c>
      <c r="C236">
        <v>2004</v>
      </c>
      <c r="D236">
        <v>2</v>
      </c>
      <c r="E236">
        <v>3</v>
      </c>
      <c r="F236">
        <v>3</v>
      </c>
      <c r="G236">
        <v>3</v>
      </c>
      <c r="H236">
        <v>4</v>
      </c>
      <c r="I236">
        <v>3</v>
      </c>
      <c r="J236">
        <v>2</v>
      </c>
      <c r="K236">
        <v>4</v>
      </c>
      <c r="L236">
        <v>4</v>
      </c>
      <c r="M236">
        <v>3</v>
      </c>
      <c r="N236">
        <v>4</v>
      </c>
      <c r="O236">
        <v>3</v>
      </c>
      <c r="P236" s="17">
        <f>SUM(D236:O236)</f>
        <v>38</v>
      </c>
      <c r="Q236" s="10"/>
      <c r="R236" s="10"/>
      <c r="S236" s="34"/>
      <c r="T236" s="34"/>
      <c r="U236" s="34"/>
      <c r="V236" s="34"/>
      <c r="W236" s="34"/>
      <c r="X236" s="34"/>
      <c r="Y236" s="34"/>
      <c r="Z236" s="34"/>
      <c r="AA236" s="34"/>
      <c r="AB236" s="34"/>
      <c r="AC236" s="34"/>
      <c r="AD236" s="34"/>
      <c r="AE236" s="34"/>
      <c r="AF236" s="34"/>
      <c r="AG236" s="10"/>
      <c r="AH236" s="34"/>
      <c r="AJ236" s="17"/>
    </row>
    <row r="237" spans="1:36" ht="14.5" x14ac:dyDescent="0.35">
      <c r="A237">
        <v>45546</v>
      </c>
      <c r="B237">
        <v>0</v>
      </c>
      <c r="C237">
        <v>2004</v>
      </c>
      <c r="D237">
        <v>3</v>
      </c>
      <c r="E237">
        <v>3</v>
      </c>
      <c r="F237">
        <v>3</v>
      </c>
      <c r="G237">
        <v>3</v>
      </c>
      <c r="H237">
        <v>3</v>
      </c>
      <c r="I237">
        <v>3</v>
      </c>
      <c r="J237">
        <v>4</v>
      </c>
      <c r="K237">
        <v>4</v>
      </c>
      <c r="L237">
        <v>4</v>
      </c>
      <c r="M237">
        <v>3</v>
      </c>
      <c r="N237">
        <v>3</v>
      </c>
      <c r="O237">
        <v>3</v>
      </c>
      <c r="P237" s="17">
        <f>SUM(D237:O237)</f>
        <v>39</v>
      </c>
      <c r="Q237" s="10"/>
      <c r="R237" s="10"/>
      <c r="S237" s="34"/>
      <c r="T237" s="34"/>
      <c r="U237" s="34"/>
      <c r="V237" s="34"/>
      <c r="W237" s="34"/>
      <c r="X237" s="34"/>
      <c r="Y237" s="34"/>
      <c r="Z237" s="34"/>
      <c r="AA237" s="34"/>
      <c r="AB237" s="34"/>
      <c r="AC237" s="34"/>
      <c r="AD237" s="34"/>
      <c r="AE237" s="34"/>
      <c r="AF237" s="34"/>
      <c r="AG237" s="10"/>
      <c r="AH237" s="34"/>
      <c r="AJ237" s="17"/>
    </row>
    <row r="238" spans="1:36" ht="14.5" x14ac:dyDescent="0.35">
      <c r="A238">
        <v>42868</v>
      </c>
      <c r="B238">
        <v>1</v>
      </c>
      <c r="C238">
        <v>2004</v>
      </c>
      <c r="D238">
        <v>3</v>
      </c>
      <c r="E238">
        <v>3</v>
      </c>
      <c r="F238">
        <v>4</v>
      </c>
      <c r="G238">
        <v>2</v>
      </c>
      <c r="H238">
        <v>4</v>
      </c>
      <c r="I238">
        <v>4</v>
      </c>
      <c r="J238">
        <v>2</v>
      </c>
      <c r="K238">
        <v>3</v>
      </c>
      <c r="L238">
        <v>4</v>
      </c>
      <c r="M238">
        <v>4</v>
      </c>
      <c r="N238">
        <v>4</v>
      </c>
      <c r="O238">
        <v>3</v>
      </c>
      <c r="P238" s="17">
        <f>SUM(D238:O238)</f>
        <v>40</v>
      </c>
      <c r="Q238" s="10"/>
      <c r="R238" s="10"/>
      <c r="S238" s="34"/>
      <c r="T238" s="34"/>
      <c r="U238" s="34"/>
      <c r="V238" s="34"/>
      <c r="W238" s="34"/>
      <c r="X238" s="34"/>
      <c r="Y238" s="34"/>
      <c r="Z238" s="34"/>
      <c r="AA238" s="34"/>
      <c r="AB238" s="34"/>
      <c r="AC238" s="34"/>
      <c r="AD238" s="34"/>
      <c r="AE238" s="34"/>
      <c r="AF238" s="34"/>
      <c r="AG238" s="10"/>
      <c r="AH238" s="34"/>
      <c r="AJ238" s="17"/>
    </row>
    <row r="239" spans="1:36" ht="14.5" x14ac:dyDescent="0.35">
      <c r="A239">
        <v>42953</v>
      </c>
      <c r="B239">
        <v>0</v>
      </c>
      <c r="C239">
        <v>2004</v>
      </c>
      <c r="D239">
        <v>2</v>
      </c>
      <c r="E239">
        <v>3</v>
      </c>
      <c r="F239">
        <v>3</v>
      </c>
      <c r="G239">
        <v>2</v>
      </c>
      <c r="H239">
        <v>3</v>
      </c>
      <c r="I239">
        <v>3</v>
      </c>
      <c r="J239">
        <v>3</v>
      </c>
      <c r="K239">
        <v>4</v>
      </c>
      <c r="L239">
        <v>4</v>
      </c>
      <c r="M239">
        <v>4</v>
      </c>
      <c r="N239">
        <v>2</v>
      </c>
      <c r="O239">
        <v>3</v>
      </c>
      <c r="P239" s="17">
        <f>SUM(D239:O239)</f>
        <v>36</v>
      </c>
      <c r="Q239" s="10"/>
      <c r="R239" s="10"/>
      <c r="S239" s="34"/>
      <c r="T239" s="34"/>
      <c r="U239" s="34"/>
      <c r="V239" s="34"/>
      <c r="W239" s="34"/>
      <c r="X239" s="34"/>
      <c r="Y239" s="34"/>
      <c r="Z239" s="34"/>
      <c r="AA239" s="34"/>
      <c r="AB239" s="34"/>
      <c r="AC239" s="34"/>
      <c r="AD239" s="34"/>
      <c r="AE239" s="34"/>
      <c r="AF239" s="34"/>
      <c r="AG239" s="10"/>
      <c r="AH239" s="34"/>
      <c r="AJ239" s="17"/>
    </row>
    <row r="240" spans="1:36" ht="14.5" x14ac:dyDescent="0.35">
      <c r="A240">
        <v>42171</v>
      </c>
      <c r="B240">
        <v>0</v>
      </c>
      <c r="C240">
        <v>2001</v>
      </c>
      <c r="D240">
        <v>3</v>
      </c>
      <c r="E240">
        <v>3</v>
      </c>
      <c r="F240">
        <v>3</v>
      </c>
      <c r="G240">
        <v>2</v>
      </c>
      <c r="H240">
        <v>4</v>
      </c>
      <c r="I240">
        <v>3</v>
      </c>
      <c r="J240">
        <v>3</v>
      </c>
      <c r="K240">
        <v>4</v>
      </c>
      <c r="L240">
        <v>4</v>
      </c>
      <c r="M240">
        <v>4</v>
      </c>
      <c r="N240">
        <v>4</v>
      </c>
      <c r="O240">
        <v>2</v>
      </c>
      <c r="P240" s="17">
        <f>SUM(D240:O240)</f>
        <v>39</v>
      </c>
      <c r="Q240" s="10"/>
      <c r="R240" s="10"/>
      <c r="S240" s="34"/>
      <c r="T240" s="34"/>
      <c r="U240" s="34"/>
      <c r="V240" s="34"/>
      <c r="W240" s="34"/>
      <c r="X240" s="34"/>
      <c r="Y240" s="34"/>
      <c r="Z240" s="34"/>
      <c r="AA240" s="34"/>
      <c r="AB240" s="34"/>
      <c r="AC240" s="34"/>
      <c r="AD240" s="34"/>
      <c r="AE240" s="34"/>
      <c r="AF240" s="34"/>
      <c r="AG240" s="10"/>
      <c r="AH240" s="34"/>
      <c r="AJ240" s="17"/>
    </row>
    <row r="241" spans="1:36" ht="14.5" x14ac:dyDescent="0.35">
      <c r="A241">
        <v>42980</v>
      </c>
      <c r="B241">
        <v>0</v>
      </c>
      <c r="C241">
        <v>2006</v>
      </c>
      <c r="D241">
        <v>3</v>
      </c>
      <c r="E241">
        <v>4</v>
      </c>
      <c r="F241">
        <v>3</v>
      </c>
      <c r="G241">
        <v>3</v>
      </c>
      <c r="H241">
        <v>3</v>
      </c>
      <c r="I241">
        <v>3</v>
      </c>
      <c r="J241">
        <v>3</v>
      </c>
      <c r="K241">
        <v>4</v>
      </c>
      <c r="L241">
        <v>3</v>
      </c>
      <c r="M241">
        <v>4</v>
      </c>
      <c r="N241">
        <v>3</v>
      </c>
      <c r="O241">
        <v>3</v>
      </c>
      <c r="P241" s="17">
        <f>SUM(D241:O241)</f>
        <v>39</v>
      </c>
      <c r="Q241" s="10"/>
      <c r="R241" s="10"/>
      <c r="S241" s="34"/>
      <c r="T241" s="34"/>
      <c r="U241" s="34"/>
      <c r="V241" s="34"/>
      <c r="W241" s="34"/>
      <c r="X241" s="34"/>
      <c r="Y241" s="34"/>
      <c r="Z241" s="34"/>
      <c r="AA241" s="34"/>
      <c r="AB241" s="34"/>
      <c r="AC241" s="34"/>
      <c r="AD241" s="34"/>
      <c r="AE241" s="34"/>
      <c r="AF241" s="34"/>
      <c r="AG241" s="10"/>
      <c r="AH241" s="34"/>
      <c r="AJ241" s="17"/>
    </row>
    <row r="242" spans="1:36" ht="14.5" x14ac:dyDescent="0.35">
      <c r="A242">
        <v>41806</v>
      </c>
      <c r="B242">
        <v>0</v>
      </c>
      <c r="C242">
        <v>2004</v>
      </c>
      <c r="D242">
        <v>3</v>
      </c>
      <c r="E242">
        <v>4</v>
      </c>
      <c r="F242">
        <v>2</v>
      </c>
      <c r="G242">
        <v>4</v>
      </c>
      <c r="H242">
        <v>4</v>
      </c>
      <c r="I242">
        <v>4</v>
      </c>
      <c r="J242">
        <v>4</v>
      </c>
      <c r="K242">
        <v>4</v>
      </c>
      <c r="L242">
        <v>3</v>
      </c>
      <c r="M242">
        <v>3</v>
      </c>
      <c r="N242">
        <v>3</v>
      </c>
      <c r="O242">
        <v>3</v>
      </c>
      <c r="P242" s="17">
        <f>SUM(D242:O242)</f>
        <v>41</v>
      </c>
      <c r="Q242" s="10"/>
      <c r="R242" s="10"/>
      <c r="S242" s="34"/>
      <c r="T242" s="34"/>
      <c r="U242" s="34"/>
      <c r="V242" s="34"/>
      <c r="W242" s="34"/>
      <c r="X242" s="34"/>
      <c r="Y242" s="34"/>
      <c r="Z242" s="34"/>
      <c r="AA242" s="34"/>
      <c r="AB242" s="34"/>
      <c r="AC242" s="34"/>
      <c r="AD242" s="34"/>
      <c r="AE242" s="34"/>
      <c r="AF242" s="34"/>
      <c r="AG242" s="10"/>
      <c r="AH242" s="34"/>
      <c r="AJ242" s="17"/>
    </row>
    <row r="243" spans="1:36" ht="14.5" x14ac:dyDescent="0.35">
      <c r="A243">
        <v>43032</v>
      </c>
      <c r="B243">
        <v>0</v>
      </c>
      <c r="C243">
        <v>2003</v>
      </c>
      <c r="D243">
        <v>3</v>
      </c>
      <c r="E243">
        <v>4</v>
      </c>
      <c r="F243">
        <v>3</v>
      </c>
      <c r="G243">
        <v>3</v>
      </c>
      <c r="H243">
        <v>3</v>
      </c>
      <c r="I243">
        <v>3</v>
      </c>
      <c r="J243">
        <v>4</v>
      </c>
      <c r="K243">
        <v>4</v>
      </c>
      <c r="L243">
        <v>4</v>
      </c>
      <c r="M243">
        <v>4</v>
      </c>
      <c r="N243">
        <v>3</v>
      </c>
      <c r="O243">
        <v>2</v>
      </c>
      <c r="P243" s="17">
        <f>SUM(D243:O243)</f>
        <v>40</v>
      </c>
      <c r="Q243" s="10"/>
      <c r="R243" s="10"/>
      <c r="S243" s="34"/>
      <c r="T243" s="34"/>
      <c r="U243" s="34"/>
      <c r="V243" s="34"/>
      <c r="W243" s="34"/>
      <c r="X243" s="34"/>
      <c r="Y243" s="34"/>
      <c r="Z243" s="34"/>
      <c r="AA243" s="34"/>
      <c r="AB243" s="34"/>
      <c r="AC243" s="34"/>
      <c r="AD243" s="34"/>
      <c r="AE243" s="34"/>
      <c r="AF243" s="34"/>
      <c r="AG243" s="10"/>
      <c r="AH243" s="34"/>
      <c r="AJ243" s="17"/>
    </row>
    <row r="244" spans="1:36" ht="14.5" x14ac:dyDescent="0.35">
      <c r="A244">
        <v>43149</v>
      </c>
      <c r="B244">
        <v>1</v>
      </c>
      <c r="C244">
        <v>2002</v>
      </c>
      <c r="D244">
        <v>1</v>
      </c>
      <c r="E244">
        <v>4</v>
      </c>
      <c r="F244">
        <v>2</v>
      </c>
      <c r="G244">
        <v>4</v>
      </c>
      <c r="H244">
        <v>3</v>
      </c>
      <c r="I244">
        <v>4</v>
      </c>
      <c r="J244">
        <v>4</v>
      </c>
      <c r="K244">
        <v>4</v>
      </c>
      <c r="L244">
        <v>3</v>
      </c>
      <c r="M244">
        <v>4</v>
      </c>
      <c r="N244">
        <v>3</v>
      </c>
      <c r="O244">
        <v>3</v>
      </c>
      <c r="P244" s="17">
        <f>SUM(D244:O244)</f>
        <v>39</v>
      </c>
      <c r="Q244" s="10"/>
      <c r="R244" s="10"/>
      <c r="S244" s="34"/>
      <c r="T244" s="34"/>
      <c r="U244" s="34"/>
      <c r="V244" s="34"/>
      <c r="W244" s="34"/>
      <c r="X244" s="34"/>
      <c r="Y244" s="34"/>
      <c r="Z244" s="34"/>
      <c r="AA244" s="34"/>
      <c r="AB244" s="34"/>
      <c r="AC244" s="34"/>
      <c r="AD244" s="34"/>
      <c r="AE244" s="34"/>
      <c r="AF244" s="34"/>
      <c r="AG244" s="10"/>
      <c r="AH244" s="34"/>
      <c r="AJ244" s="17"/>
    </row>
    <row r="245" spans="1:36" ht="14.5" x14ac:dyDescent="0.35">
      <c r="A245">
        <v>43064</v>
      </c>
      <c r="B245">
        <v>0</v>
      </c>
      <c r="C245">
        <v>2000</v>
      </c>
      <c r="D245">
        <v>3</v>
      </c>
      <c r="E245">
        <v>4</v>
      </c>
      <c r="F245">
        <v>3</v>
      </c>
      <c r="G245">
        <v>2</v>
      </c>
      <c r="H245">
        <v>4</v>
      </c>
      <c r="I245">
        <v>3</v>
      </c>
      <c r="J245">
        <v>3</v>
      </c>
      <c r="K245">
        <v>4</v>
      </c>
      <c r="L245">
        <v>3</v>
      </c>
      <c r="M245">
        <v>3</v>
      </c>
      <c r="N245">
        <v>4</v>
      </c>
      <c r="O245">
        <v>3</v>
      </c>
      <c r="P245" s="17">
        <f>SUM(D245:O245)</f>
        <v>39</v>
      </c>
      <c r="Q245" s="10"/>
      <c r="R245" s="10"/>
      <c r="S245" s="34"/>
      <c r="T245" s="34"/>
      <c r="U245" s="34"/>
      <c r="V245" s="34"/>
      <c r="W245" s="34"/>
      <c r="X245" s="34"/>
      <c r="Y245" s="34"/>
      <c r="Z245" s="34"/>
      <c r="AA245" s="34"/>
      <c r="AB245" s="34"/>
      <c r="AC245" s="34"/>
      <c r="AD245" s="34"/>
      <c r="AE245" s="34"/>
      <c r="AF245" s="34"/>
      <c r="AG245" s="10"/>
      <c r="AH245" s="34"/>
      <c r="AJ245" s="17"/>
    </row>
    <row r="246" spans="1:36" ht="14.5" x14ac:dyDescent="0.35">
      <c r="A246">
        <v>42920</v>
      </c>
      <c r="B246">
        <v>0</v>
      </c>
      <c r="C246">
        <v>2005</v>
      </c>
      <c r="D246">
        <v>1</v>
      </c>
      <c r="E246">
        <v>3</v>
      </c>
      <c r="F246">
        <v>3</v>
      </c>
      <c r="G246">
        <v>1</v>
      </c>
      <c r="H246">
        <v>3</v>
      </c>
      <c r="I246">
        <v>1</v>
      </c>
      <c r="J246">
        <v>4</v>
      </c>
      <c r="K246">
        <v>4</v>
      </c>
      <c r="L246">
        <v>4</v>
      </c>
      <c r="M246">
        <v>4</v>
      </c>
      <c r="N246">
        <v>4</v>
      </c>
      <c r="O246">
        <v>4</v>
      </c>
      <c r="P246" s="17">
        <f>SUM(D246:O246)</f>
        <v>36</v>
      </c>
      <c r="Q246" s="10"/>
      <c r="R246" s="10"/>
      <c r="S246" s="34"/>
      <c r="T246" s="34"/>
      <c r="U246" s="34"/>
      <c r="V246" s="34"/>
      <c r="W246" s="34"/>
      <c r="X246" s="34"/>
      <c r="Y246" s="34"/>
      <c r="Z246" s="34"/>
      <c r="AA246" s="34"/>
      <c r="AB246" s="34"/>
      <c r="AC246" s="34"/>
      <c r="AD246" s="34"/>
      <c r="AE246" s="34"/>
      <c r="AF246" s="34"/>
      <c r="AG246" s="10"/>
      <c r="AH246" s="34"/>
      <c r="AJ246" s="17"/>
    </row>
    <row r="247" spans="1:36" ht="14.5" x14ac:dyDescent="0.35">
      <c r="A247">
        <v>42834</v>
      </c>
      <c r="B247">
        <v>0</v>
      </c>
      <c r="C247">
        <v>2005</v>
      </c>
      <c r="D247">
        <v>2</v>
      </c>
      <c r="E247">
        <v>3</v>
      </c>
      <c r="F247">
        <v>3</v>
      </c>
      <c r="G247">
        <v>1</v>
      </c>
      <c r="H247">
        <v>3</v>
      </c>
      <c r="I247">
        <v>3</v>
      </c>
      <c r="J247">
        <v>2</v>
      </c>
      <c r="K247">
        <v>4</v>
      </c>
      <c r="L247">
        <v>4</v>
      </c>
      <c r="M247">
        <v>4</v>
      </c>
      <c r="N247">
        <v>4</v>
      </c>
      <c r="O247">
        <v>4</v>
      </c>
      <c r="P247" s="17">
        <f>SUM(D247:O247)</f>
        <v>37</v>
      </c>
      <c r="Q247" s="10"/>
      <c r="R247" s="10"/>
      <c r="S247" s="34"/>
      <c r="T247" s="34"/>
      <c r="U247" s="34"/>
      <c r="V247" s="34"/>
      <c r="W247" s="34"/>
      <c r="X247" s="34"/>
      <c r="Y247" s="34"/>
      <c r="Z247" s="34"/>
      <c r="AA247" s="34"/>
      <c r="AB247" s="34"/>
      <c r="AC247" s="34"/>
      <c r="AD247" s="34"/>
      <c r="AE247" s="34"/>
      <c r="AF247" s="34"/>
      <c r="AG247" s="10"/>
      <c r="AH247" s="34"/>
      <c r="AJ247" s="17"/>
    </row>
    <row r="248" spans="1:36" ht="14.5" x14ac:dyDescent="0.35">
      <c r="A248">
        <v>41275</v>
      </c>
      <c r="B248">
        <v>0</v>
      </c>
      <c r="C248">
        <v>2004</v>
      </c>
      <c r="D248">
        <v>3</v>
      </c>
      <c r="E248">
        <v>3</v>
      </c>
      <c r="F248">
        <v>3</v>
      </c>
      <c r="G248">
        <v>2</v>
      </c>
      <c r="H248">
        <v>4</v>
      </c>
      <c r="I248">
        <v>4</v>
      </c>
      <c r="J248">
        <v>4</v>
      </c>
      <c r="K248">
        <v>4</v>
      </c>
      <c r="L248">
        <v>3</v>
      </c>
      <c r="M248">
        <v>3</v>
      </c>
      <c r="N248">
        <v>3</v>
      </c>
      <c r="O248">
        <v>3</v>
      </c>
      <c r="P248" s="17">
        <f>SUM(D248:O248)</f>
        <v>39</v>
      </c>
      <c r="Q248" s="10"/>
      <c r="R248" s="10"/>
      <c r="S248" s="34"/>
      <c r="T248" s="34"/>
      <c r="U248" s="34"/>
      <c r="V248" s="34"/>
      <c r="W248" s="34"/>
      <c r="X248" s="34"/>
      <c r="Y248" s="34"/>
      <c r="Z248" s="34"/>
      <c r="AA248" s="34"/>
      <c r="AB248" s="34"/>
      <c r="AC248" s="34"/>
      <c r="AD248" s="34"/>
      <c r="AE248" s="34"/>
      <c r="AF248" s="34"/>
      <c r="AG248" s="10"/>
      <c r="AH248" s="34"/>
      <c r="AJ248" s="17"/>
    </row>
    <row r="249" spans="1:36" ht="14.5" x14ac:dyDescent="0.35">
      <c r="A249">
        <v>43659</v>
      </c>
      <c r="B249">
        <v>0</v>
      </c>
      <c r="C249">
        <v>2004</v>
      </c>
      <c r="D249">
        <v>3</v>
      </c>
      <c r="E249">
        <v>3</v>
      </c>
      <c r="F249">
        <v>3</v>
      </c>
      <c r="G249">
        <v>4</v>
      </c>
      <c r="H249">
        <v>4</v>
      </c>
      <c r="I249">
        <v>3</v>
      </c>
      <c r="J249">
        <v>3</v>
      </c>
      <c r="K249">
        <v>4</v>
      </c>
      <c r="L249">
        <v>2</v>
      </c>
      <c r="M249">
        <v>4</v>
      </c>
      <c r="N249">
        <v>4</v>
      </c>
      <c r="O249">
        <v>3</v>
      </c>
      <c r="P249" s="17">
        <f>SUM(D249:O249)</f>
        <v>40</v>
      </c>
      <c r="Q249" s="10"/>
      <c r="R249" s="10"/>
      <c r="S249" s="34"/>
      <c r="T249" s="34"/>
      <c r="U249" s="34"/>
      <c r="V249" s="34"/>
      <c r="W249" s="34"/>
      <c r="X249" s="34"/>
      <c r="Y249" s="34"/>
      <c r="Z249" s="34"/>
      <c r="AA249" s="34"/>
      <c r="AB249" s="34"/>
      <c r="AC249" s="34"/>
      <c r="AD249" s="34"/>
      <c r="AE249" s="34"/>
      <c r="AF249" s="34"/>
      <c r="AG249" s="10"/>
      <c r="AH249" s="34"/>
      <c r="AJ249" s="17"/>
    </row>
    <row r="250" spans="1:36" ht="14.5" x14ac:dyDescent="0.35">
      <c r="A250">
        <v>42971</v>
      </c>
      <c r="B250">
        <v>0</v>
      </c>
      <c r="C250">
        <v>2003</v>
      </c>
      <c r="D250">
        <v>2</v>
      </c>
      <c r="E250">
        <v>3</v>
      </c>
      <c r="F250">
        <v>4</v>
      </c>
      <c r="G250">
        <v>4</v>
      </c>
      <c r="H250">
        <v>4</v>
      </c>
      <c r="I250">
        <v>1</v>
      </c>
      <c r="J250">
        <v>4</v>
      </c>
      <c r="K250">
        <v>3</v>
      </c>
      <c r="L250">
        <v>4</v>
      </c>
      <c r="M250">
        <v>4</v>
      </c>
      <c r="N250">
        <v>4</v>
      </c>
      <c r="O250">
        <v>3</v>
      </c>
      <c r="P250" s="17">
        <f>SUM(D250:O250)</f>
        <v>40</v>
      </c>
      <c r="Q250" s="10"/>
      <c r="R250" s="10"/>
      <c r="S250" s="34"/>
      <c r="T250" s="34"/>
      <c r="U250" s="34"/>
      <c r="V250" s="34"/>
      <c r="W250" s="34"/>
      <c r="X250" s="34"/>
      <c r="Y250" s="34"/>
      <c r="Z250" s="34"/>
      <c r="AA250" s="34"/>
      <c r="AB250" s="34"/>
      <c r="AC250" s="34"/>
      <c r="AD250" s="34"/>
      <c r="AE250" s="34"/>
      <c r="AF250" s="34"/>
      <c r="AG250" s="10"/>
      <c r="AH250" s="34"/>
      <c r="AJ250" s="17"/>
    </row>
    <row r="251" spans="1:36" ht="14.5" x14ac:dyDescent="0.35">
      <c r="A251">
        <v>44659</v>
      </c>
      <c r="B251">
        <v>0</v>
      </c>
      <c r="C251">
        <v>2003</v>
      </c>
      <c r="D251">
        <v>1</v>
      </c>
      <c r="E251">
        <v>3</v>
      </c>
      <c r="F251">
        <v>4</v>
      </c>
      <c r="G251">
        <v>3</v>
      </c>
      <c r="H251">
        <v>4</v>
      </c>
      <c r="I251">
        <v>4</v>
      </c>
      <c r="J251">
        <v>3</v>
      </c>
      <c r="K251">
        <v>3</v>
      </c>
      <c r="L251">
        <v>4</v>
      </c>
      <c r="M251">
        <v>4</v>
      </c>
      <c r="N251">
        <v>4</v>
      </c>
      <c r="O251">
        <v>3</v>
      </c>
      <c r="P251" s="17">
        <f>SUM(D251:O251)</f>
        <v>40</v>
      </c>
      <c r="Q251" s="10"/>
      <c r="R251" s="10"/>
      <c r="S251" s="34"/>
      <c r="T251" s="34"/>
      <c r="U251" s="34"/>
      <c r="V251" s="34"/>
      <c r="W251" s="34"/>
      <c r="X251" s="34"/>
      <c r="Y251" s="34"/>
      <c r="Z251" s="34"/>
      <c r="AA251" s="34"/>
      <c r="AB251" s="34"/>
      <c r="AC251" s="34"/>
      <c r="AD251" s="34"/>
      <c r="AE251" s="34"/>
      <c r="AF251" s="34"/>
      <c r="AG251" s="10"/>
      <c r="AH251" s="34"/>
      <c r="AJ251" s="17"/>
    </row>
    <row r="252" spans="1:36" ht="14.5" x14ac:dyDescent="0.35">
      <c r="A252">
        <v>40713</v>
      </c>
      <c r="B252">
        <v>0</v>
      </c>
      <c r="C252">
        <v>2003</v>
      </c>
      <c r="D252">
        <v>4</v>
      </c>
      <c r="E252">
        <v>3</v>
      </c>
      <c r="F252">
        <v>4</v>
      </c>
      <c r="G252">
        <v>4</v>
      </c>
      <c r="H252">
        <v>4</v>
      </c>
      <c r="I252">
        <v>3</v>
      </c>
      <c r="J252">
        <v>4</v>
      </c>
      <c r="K252">
        <v>2</v>
      </c>
      <c r="L252">
        <v>4</v>
      </c>
      <c r="M252">
        <v>4</v>
      </c>
      <c r="N252">
        <v>3</v>
      </c>
      <c r="O252">
        <v>3</v>
      </c>
      <c r="P252" s="17">
        <f>SUM(D252:O252)</f>
        <v>42</v>
      </c>
      <c r="Q252" s="10"/>
      <c r="R252" s="10"/>
      <c r="S252" s="34"/>
      <c r="T252" s="34"/>
      <c r="U252" s="34"/>
      <c r="V252" s="34"/>
      <c r="W252" s="34"/>
      <c r="X252" s="34"/>
      <c r="Y252" s="34"/>
      <c r="Z252" s="34"/>
      <c r="AA252" s="34"/>
      <c r="AB252" s="34"/>
      <c r="AC252" s="34"/>
      <c r="AD252" s="34"/>
      <c r="AE252" s="34"/>
      <c r="AF252" s="34"/>
      <c r="AG252" s="10"/>
      <c r="AH252" s="34"/>
      <c r="AJ252" s="17"/>
    </row>
    <row r="253" spans="1:36" ht="14.5" x14ac:dyDescent="0.35">
      <c r="A253">
        <v>46467</v>
      </c>
      <c r="B253">
        <v>1</v>
      </c>
      <c r="C253">
        <v>2005</v>
      </c>
      <c r="D253">
        <v>3</v>
      </c>
      <c r="E253">
        <v>2</v>
      </c>
      <c r="F253">
        <v>4</v>
      </c>
      <c r="G253">
        <v>2</v>
      </c>
      <c r="H253">
        <v>4</v>
      </c>
      <c r="I253">
        <v>4</v>
      </c>
      <c r="J253">
        <v>3</v>
      </c>
      <c r="K253">
        <v>4</v>
      </c>
      <c r="L253">
        <v>4</v>
      </c>
      <c r="M253">
        <v>4</v>
      </c>
      <c r="N253">
        <v>4</v>
      </c>
      <c r="O253">
        <v>3</v>
      </c>
      <c r="P253" s="17">
        <f>SUM(D253:O253)</f>
        <v>41</v>
      </c>
      <c r="Q253" s="10"/>
      <c r="R253" s="10"/>
      <c r="S253" s="34"/>
      <c r="T253" s="34"/>
      <c r="U253" s="34"/>
      <c r="V253" s="34"/>
      <c r="W253" s="34"/>
      <c r="X253" s="34"/>
      <c r="Y253" s="34"/>
      <c r="Z253" s="34"/>
      <c r="AA253" s="34"/>
      <c r="AB253" s="34"/>
      <c r="AC253" s="34"/>
      <c r="AD253" s="34"/>
      <c r="AE253" s="34"/>
      <c r="AF253" s="34"/>
      <c r="AG253" s="10"/>
      <c r="AH253" s="34"/>
      <c r="AJ253" s="17"/>
    </row>
    <row r="254" spans="1:36" ht="14.5" x14ac:dyDescent="0.35">
      <c r="A254">
        <v>42928</v>
      </c>
      <c r="B254">
        <v>1</v>
      </c>
      <c r="C254">
        <v>2005</v>
      </c>
      <c r="D254">
        <v>2</v>
      </c>
      <c r="E254">
        <v>2</v>
      </c>
      <c r="F254">
        <v>2</v>
      </c>
      <c r="G254">
        <v>4</v>
      </c>
      <c r="H254">
        <v>4</v>
      </c>
      <c r="I254">
        <v>2</v>
      </c>
      <c r="J254">
        <v>4</v>
      </c>
      <c r="K254">
        <v>3</v>
      </c>
      <c r="L254">
        <v>3</v>
      </c>
      <c r="M254">
        <v>4</v>
      </c>
      <c r="N254">
        <v>4</v>
      </c>
      <c r="O254">
        <v>4</v>
      </c>
      <c r="P254" s="17">
        <f>SUM(D254:O254)</f>
        <v>38</v>
      </c>
      <c r="Q254" s="10"/>
      <c r="R254" s="10"/>
      <c r="S254" s="34"/>
      <c r="T254" s="34"/>
      <c r="U254" s="34"/>
      <c r="V254" s="34"/>
      <c r="W254" s="34"/>
      <c r="X254" s="34"/>
      <c r="Y254" s="34"/>
      <c r="Z254" s="34"/>
      <c r="AA254" s="34"/>
      <c r="AB254" s="34"/>
      <c r="AC254" s="34"/>
      <c r="AD254" s="34"/>
      <c r="AE254" s="34"/>
      <c r="AF254" s="34"/>
      <c r="AG254" s="10"/>
      <c r="AH254" s="34"/>
      <c r="AJ254" s="17"/>
    </row>
    <row r="255" spans="1:36" ht="14.5" x14ac:dyDescent="0.35">
      <c r="A255">
        <v>43345</v>
      </c>
      <c r="B255">
        <v>0</v>
      </c>
      <c r="C255">
        <v>2003</v>
      </c>
      <c r="D255">
        <v>2</v>
      </c>
      <c r="E255">
        <v>2</v>
      </c>
      <c r="F255">
        <v>3</v>
      </c>
      <c r="G255">
        <v>2</v>
      </c>
      <c r="H255">
        <v>3</v>
      </c>
      <c r="I255">
        <v>3</v>
      </c>
      <c r="J255">
        <v>4</v>
      </c>
      <c r="K255">
        <v>4</v>
      </c>
      <c r="L255">
        <v>3</v>
      </c>
      <c r="M255">
        <v>4</v>
      </c>
      <c r="N255">
        <v>4</v>
      </c>
      <c r="O255">
        <v>3</v>
      </c>
      <c r="P255" s="17">
        <f>SUM(D255:O255)</f>
        <v>37</v>
      </c>
      <c r="Q255" s="10"/>
      <c r="R255" s="10"/>
      <c r="S255" s="34"/>
      <c r="T255" s="34"/>
      <c r="U255" s="34"/>
      <c r="V255" s="34"/>
      <c r="W255" s="34"/>
      <c r="X255" s="34"/>
      <c r="Y255" s="34"/>
      <c r="Z255" s="34"/>
      <c r="AA255" s="34"/>
      <c r="AB255" s="34"/>
      <c r="AC255" s="34"/>
      <c r="AD255" s="34"/>
      <c r="AE255" s="34"/>
      <c r="AF255" s="34"/>
      <c r="AG255" s="10"/>
      <c r="AH255" s="34"/>
      <c r="AJ255" s="17"/>
    </row>
    <row r="256" spans="1:36" ht="14.5" x14ac:dyDescent="0.35">
      <c r="A256">
        <v>40693</v>
      </c>
      <c r="B256">
        <v>0</v>
      </c>
      <c r="C256">
        <v>2003</v>
      </c>
      <c r="D256">
        <v>3</v>
      </c>
      <c r="E256">
        <v>2</v>
      </c>
      <c r="F256">
        <v>3</v>
      </c>
      <c r="G256">
        <v>2</v>
      </c>
      <c r="H256">
        <v>4</v>
      </c>
      <c r="I256">
        <v>2</v>
      </c>
      <c r="J256">
        <v>4</v>
      </c>
      <c r="K256">
        <v>4</v>
      </c>
      <c r="L256">
        <v>4</v>
      </c>
      <c r="M256">
        <v>3</v>
      </c>
      <c r="N256">
        <v>4</v>
      </c>
      <c r="O256">
        <v>4</v>
      </c>
      <c r="P256" s="17">
        <f>SUM(D256:O256)</f>
        <v>39</v>
      </c>
      <c r="Q256" s="10"/>
      <c r="R256" s="10"/>
      <c r="S256" s="34"/>
      <c r="T256" s="34"/>
      <c r="U256" s="34"/>
      <c r="V256" s="34"/>
      <c r="W256" s="34"/>
      <c r="X256" s="34"/>
      <c r="Y256" s="34"/>
      <c r="Z256" s="34"/>
      <c r="AA256" s="34"/>
      <c r="AB256" s="34"/>
      <c r="AC256" s="34"/>
      <c r="AD256" s="34"/>
      <c r="AE256" s="34"/>
      <c r="AF256" s="34"/>
      <c r="AG256" s="10"/>
      <c r="AH256" s="34"/>
      <c r="AJ256" s="17"/>
    </row>
    <row r="257" spans="1:36" ht="14.5" x14ac:dyDescent="0.35">
      <c r="A257">
        <v>43019</v>
      </c>
      <c r="B257">
        <v>0</v>
      </c>
      <c r="C257">
        <v>2002</v>
      </c>
      <c r="D257">
        <v>2</v>
      </c>
      <c r="E257">
        <v>2</v>
      </c>
      <c r="F257">
        <v>2</v>
      </c>
      <c r="G257">
        <v>2</v>
      </c>
      <c r="H257">
        <v>3</v>
      </c>
      <c r="I257">
        <v>3</v>
      </c>
      <c r="J257">
        <v>4</v>
      </c>
      <c r="K257">
        <v>3</v>
      </c>
      <c r="L257">
        <v>4</v>
      </c>
      <c r="M257">
        <v>4</v>
      </c>
      <c r="N257">
        <v>4</v>
      </c>
      <c r="O257">
        <v>4</v>
      </c>
      <c r="P257" s="17">
        <f>SUM(D257:O257)</f>
        <v>37</v>
      </c>
      <c r="Q257" s="10"/>
      <c r="R257" s="10"/>
      <c r="S257" s="34"/>
      <c r="T257" s="34"/>
      <c r="U257" s="34"/>
      <c r="V257" s="34"/>
      <c r="W257" s="34"/>
      <c r="X257" s="34"/>
      <c r="Y257" s="34"/>
      <c r="Z257" s="34"/>
      <c r="AA257" s="34"/>
      <c r="AB257" s="34"/>
      <c r="AC257" s="34"/>
      <c r="AD257" s="34"/>
      <c r="AE257" s="34"/>
      <c r="AF257" s="34"/>
      <c r="AG257" s="10"/>
      <c r="AH257" s="34"/>
      <c r="AJ257" s="17"/>
    </row>
    <row r="258" spans="1:36" ht="14.5" x14ac:dyDescent="0.35">
      <c r="A258">
        <v>40817</v>
      </c>
      <c r="B258">
        <v>0</v>
      </c>
      <c r="C258">
        <v>2003</v>
      </c>
      <c r="D258">
        <v>2</v>
      </c>
      <c r="E258">
        <v>1</v>
      </c>
      <c r="F258">
        <v>2</v>
      </c>
      <c r="G258">
        <v>2</v>
      </c>
      <c r="H258">
        <v>4</v>
      </c>
      <c r="I258">
        <v>4</v>
      </c>
      <c r="J258">
        <v>4</v>
      </c>
      <c r="K258">
        <v>4</v>
      </c>
      <c r="L258">
        <v>4</v>
      </c>
      <c r="M258">
        <v>3</v>
      </c>
      <c r="N258">
        <v>3</v>
      </c>
      <c r="O258">
        <v>3</v>
      </c>
      <c r="P258" s="17">
        <f>SUM(D258:O258)</f>
        <v>36</v>
      </c>
      <c r="Q258" s="10"/>
      <c r="R258" s="10"/>
      <c r="S258" s="34"/>
      <c r="T258" s="34"/>
      <c r="U258" s="34"/>
      <c r="V258" s="34"/>
      <c r="W258" s="34"/>
      <c r="X258" s="34"/>
      <c r="Y258" s="34"/>
      <c r="Z258" s="34"/>
      <c r="AA258" s="34"/>
      <c r="AB258" s="34"/>
      <c r="AC258" s="34"/>
      <c r="AD258" s="34"/>
      <c r="AE258" s="34"/>
      <c r="AF258" s="34"/>
      <c r="AG258" s="10"/>
      <c r="AH258" s="34"/>
      <c r="AJ258" s="17"/>
    </row>
    <row r="259" spans="1:36" ht="14.5" x14ac:dyDescent="0.35">
      <c r="A259">
        <v>44370</v>
      </c>
      <c r="B259">
        <v>0</v>
      </c>
      <c r="C259">
        <v>2004</v>
      </c>
      <c r="D259">
        <v>4</v>
      </c>
      <c r="E259">
        <v>4</v>
      </c>
      <c r="F259">
        <v>3</v>
      </c>
      <c r="G259">
        <v>4</v>
      </c>
      <c r="H259">
        <v>4</v>
      </c>
      <c r="I259">
        <v>2</v>
      </c>
      <c r="J259">
        <v>4</v>
      </c>
      <c r="K259">
        <v>4</v>
      </c>
      <c r="L259">
        <v>3</v>
      </c>
      <c r="M259">
        <v>4</v>
      </c>
      <c r="N259">
        <v>4</v>
      </c>
      <c r="O259">
        <v>3</v>
      </c>
      <c r="P259" s="17">
        <f>SUM(D259:O259)</f>
        <v>43</v>
      </c>
      <c r="Q259" s="10"/>
      <c r="R259" s="10"/>
      <c r="S259" s="34"/>
      <c r="T259" s="34"/>
      <c r="U259" s="34"/>
      <c r="V259" s="34"/>
      <c r="W259" s="34"/>
      <c r="X259" s="34"/>
      <c r="Y259" s="34"/>
      <c r="Z259" s="34"/>
      <c r="AA259" s="34"/>
      <c r="AB259" s="34"/>
      <c r="AC259" s="34"/>
      <c r="AD259" s="34"/>
      <c r="AE259" s="34"/>
      <c r="AF259" s="34"/>
      <c r="AG259" s="10"/>
      <c r="AH259" s="34"/>
      <c r="AJ259" s="17"/>
    </row>
    <row r="260" spans="1:36" ht="14.5" x14ac:dyDescent="0.35">
      <c r="A260">
        <v>43084</v>
      </c>
      <c r="B260">
        <v>0</v>
      </c>
      <c r="C260">
        <v>2004</v>
      </c>
      <c r="D260">
        <v>3</v>
      </c>
      <c r="E260">
        <v>4</v>
      </c>
      <c r="F260">
        <v>2</v>
      </c>
      <c r="G260">
        <v>3</v>
      </c>
      <c r="H260">
        <v>4</v>
      </c>
      <c r="I260">
        <v>3</v>
      </c>
      <c r="J260">
        <v>4</v>
      </c>
      <c r="K260">
        <v>2</v>
      </c>
      <c r="L260">
        <v>4</v>
      </c>
      <c r="M260">
        <v>4</v>
      </c>
      <c r="N260">
        <v>3</v>
      </c>
      <c r="O260">
        <v>3</v>
      </c>
      <c r="P260" s="17">
        <f>SUM(D260:O260)</f>
        <v>39</v>
      </c>
      <c r="Q260" s="10"/>
      <c r="R260" s="10"/>
      <c r="S260" s="34"/>
      <c r="T260" s="34"/>
      <c r="U260" s="34"/>
      <c r="V260" s="34"/>
      <c r="W260" s="34"/>
      <c r="X260" s="34"/>
      <c r="Y260" s="34"/>
      <c r="Z260" s="34"/>
      <c r="AA260" s="34"/>
      <c r="AB260" s="34"/>
      <c r="AC260" s="34"/>
      <c r="AD260" s="34"/>
      <c r="AE260" s="34"/>
      <c r="AF260" s="34"/>
      <c r="AG260" s="10"/>
      <c r="AH260" s="34"/>
      <c r="AJ260" s="17"/>
    </row>
    <row r="261" spans="1:36" ht="14.5" x14ac:dyDescent="0.35">
      <c r="A261">
        <v>41341</v>
      </c>
      <c r="B261">
        <v>1</v>
      </c>
      <c r="C261">
        <v>2004</v>
      </c>
      <c r="D261">
        <v>4</v>
      </c>
      <c r="E261">
        <v>4</v>
      </c>
      <c r="F261">
        <v>3</v>
      </c>
      <c r="G261">
        <v>1</v>
      </c>
      <c r="H261">
        <v>2</v>
      </c>
      <c r="I261">
        <v>3</v>
      </c>
      <c r="J261">
        <v>4</v>
      </c>
      <c r="K261">
        <v>4</v>
      </c>
      <c r="L261">
        <v>3</v>
      </c>
      <c r="M261">
        <v>4</v>
      </c>
      <c r="N261">
        <v>4</v>
      </c>
      <c r="O261">
        <v>4</v>
      </c>
      <c r="P261" s="17">
        <f>SUM(D261:O261)</f>
        <v>40</v>
      </c>
      <c r="Q261" s="10"/>
      <c r="R261" s="10"/>
      <c r="S261" s="34"/>
      <c r="T261" s="34"/>
      <c r="U261" s="34"/>
      <c r="V261" s="34"/>
      <c r="W261" s="34"/>
      <c r="X261" s="34"/>
      <c r="Y261" s="34"/>
      <c r="Z261" s="34"/>
      <c r="AA261" s="34"/>
      <c r="AB261" s="34"/>
      <c r="AC261" s="34"/>
      <c r="AD261" s="34"/>
      <c r="AE261" s="34"/>
      <c r="AF261" s="34"/>
      <c r="AG261" s="10"/>
      <c r="AH261" s="34"/>
      <c r="AJ261" s="17"/>
    </row>
    <row r="262" spans="1:36" ht="14.5" x14ac:dyDescent="0.35">
      <c r="A262">
        <v>43220</v>
      </c>
      <c r="B262">
        <v>0</v>
      </c>
      <c r="C262">
        <v>2006</v>
      </c>
      <c r="D262">
        <v>3</v>
      </c>
      <c r="E262">
        <v>4</v>
      </c>
      <c r="F262">
        <v>1</v>
      </c>
      <c r="G262">
        <v>1</v>
      </c>
      <c r="H262">
        <v>4</v>
      </c>
      <c r="I262">
        <v>3</v>
      </c>
      <c r="J262">
        <v>2</v>
      </c>
      <c r="K262">
        <v>3</v>
      </c>
      <c r="L262">
        <v>4</v>
      </c>
      <c r="M262">
        <v>4</v>
      </c>
      <c r="N262">
        <v>4</v>
      </c>
      <c r="O262">
        <v>3</v>
      </c>
      <c r="P262" s="17">
        <f>SUM(D262:O262)</f>
        <v>36</v>
      </c>
      <c r="Q262" s="10"/>
      <c r="R262" s="10"/>
      <c r="S262" s="34"/>
      <c r="T262" s="34"/>
      <c r="U262" s="34"/>
      <c r="V262" s="34"/>
      <c r="W262" s="34"/>
      <c r="X262" s="34"/>
      <c r="Y262" s="34"/>
      <c r="Z262" s="34"/>
      <c r="AA262" s="34"/>
      <c r="AB262" s="34"/>
      <c r="AC262" s="34"/>
      <c r="AD262" s="34"/>
      <c r="AE262" s="34"/>
      <c r="AF262" s="34"/>
      <c r="AG262" s="10"/>
      <c r="AH262" s="34"/>
      <c r="AJ262" s="17"/>
    </row>
    <row r="263" spans="1:36" ht="14.5" x14ac:dyDescent="0.35">
      <c r="A263">
        <v>43008</v>
      </c>
      <c r="B263">
        <v>0</v>
      </c>
      <c r="C263">
        <v>2005</v>
      </c>
      <c r="D263">
        <v>1</v>
      </c>
      <c r="E263">
        <v>3</v>
      </c>
      <c r="F263">
        <v>2</v>
      </c>
      <c r="G263">
        <v>3</v>
      </c>
      <c r="H263">
        <v>4</v>
      </c>
      <c r="I263">
        <v>2</v>
      </c>
      <c r="J263">
        <v>4</v>
      </c>
      <c r="K263">
        <v>3</v>
      </c>
      <c r="L263">
        <v>4</v>
      </c>
      <c r="M263">
        <v>4</v>
      </c>
      <c r="N263">
        <v>4</v>
      </c>
      <c r="O263">
        <v>4</v>
      </c>
      <c r="P263" s="17">
        <f>SUM(D263:O263)</f>
        <v>38</v>
      </c>
      <c r="Q263" s="10"/>
      <c r="R263" s="10"/>
      <c r="S263" s="34"/>
      <c r="T263" s="34"/>
      <c r="U263" s="34"/>
      <c r="V263" s="34"/>
      <c r="W263" s="34"/>
      <c r="X263" s="34"/>
      <c r="Y263" s="34"/>
      <c r="Z263" s="34"/>
      <c r="AA263" s="34"/>
      <c r="AB263" s="34"/>
      <c r="AC263" s="34"/>
      <c r="AD263" s="34"/>
      <c r="AE263" s="34"/>
      <c r="AF263" s="34"/>
      <c r="AG263" s="10"/>
      <c r="AH263" s="34"/>
      <c r="AJ263" s="17"/>
    </row>
    <row r="264" spans="1:36" ht="14.5" x14ac:dyDescent="0.35">
      <c r="A264">
        <v>42916</v>
      </c>
      <c r="B264">
        <v>0</v>
      </c>
      <c r="C264">
        <v>2005</v>
      </c>
      <c r="D264">
        <v>2</v>
      </c>
      <c r="E264">
        <v>3</v>
      </c>
      <c r="F264">
        <v>3</v>
      </c>
      <c r="G264">
        <v>3</v>
      </c>
      <c r="H264">
        <v>4</v>
      </c>
      <c r="I264">
        <v>4</v>
      </c>
      <c r="J264">
        <v>3</v>
      </c>
      <c r="K264">
        <v>4</v>
      </c>
      <c r="L264">
        <v>3</v>
      </c>
      <c r="M264">
        <v>3</v>
      </c>
      <c r="N264">
        <v>4</v>
      </c>
      <c r="O264">
        <v>3</v>
      </c>
      <c r="P264" s="17">
        <f>SUM(D264:O264)</f>
        <v>39</v>
      </c>
      <c r="Q264" s="10"/>
      <c r="R264" s="10"/>
      <c r="S264" s="34"/>
      <c r="T264" s="34"/>
      <c r="U264" s="34"/>
      <c r="V264" s="34"/>
      <c r="W264" s="34"/>
      <c r="X264" s="34"/>
      <c r="Y264" s="34"/>
      <c r="Z264" s="34"/>
      <c r="AA264" s="34"/>
      <c r="AB264" s="34"/>
      <c r="AC264" s="34"/>
      <c r="AD264" s="34"/>
      <c r="AE264" s="34"/>
      <c r="AF264" s="34"/>
      <c r="AG264" s="10"/>
      <c r="AH264" s="34"/>
      <c r="AJ264" s="17"/>
    </row>
    <row r="265" spans="1:36" ht="14.5" x14ac:dyDescent="0.35">
      <c r="A265">
        <v>43144</v>
      </c>
      <c r="B265">
        <v>0</v>
      </c>
      <c r="C265">
        <v>2005</v>
      </c>
      <c r="D265">
        <v>1</v>
      </c>
      <c r="E265">
        <v>3</v>
      </c>
      <c r="F265">
        <v>3</v>
      </c>
      <c r="G265">
        <v>3</v>
      </c>
      <c r="H265">
        <v>4</v>
      </c>
      <c r="I265">
        <v>3</v>
      </c>
      <c r="J265">
        <v>4</v>
      </c>
      <c r="K265">
        <v>4</v>
      </c>
      <c r="L265">
        <v>3</v>
      </c>
      <c r="M265">
        <v>3</v>
      </c>
      <c r="N265">
        <v>4</v>
      </c>
      <c r="O265">
        <v>4</v>
      </c>
      <c r="P265" s="17">
        <f>SUM(D265:O265)</f>
        <v>39</v>
      </c>
      <c r="Q265" s="10"/>
      <c r="R265" s="10"/>
      <c r="S265" s="34"/>
      <c r="T265" s="34"/>
      <c r="U265" s="34"/>
      <c r="V265" s="34"/>
      <c r="W265" s="34"/>
      <c r="X265" s="34"/>
      <c r="Y265" s="34"/>
      <c r="Z265" s="34"/>
      <c r="AA265" s="34"/>
      <c r="AB265" s="34"/>
      <c r="AC265" s="34"/>
      <c r="AD265" s="34"/>
      <c r="AE265" s="34"/>
      <c r="AF265" s="34"/>
      <c r="AG265" s="10"/>
      <c r="AH265" s="34"/>
      <c r="AJ265" s="17"/>
    </row>
    <row r="266" spans="1:36" ht="14.5" x14ac:dyDescent="0.35">
      <c r="A266">
        <v>43014</v>
      </c>
      <c r="B266">
        <v>0</v>
      </c>
      <c r="C266">
        <v>2004</v>
      </c>
      <c r="D266">
        <v>3</v>
      </c>
      <c r="E266">
        <v>3</v>
      </c>
      <c r="F266">
        <v>4</v>
      </c>
      <c r="G266">
        <v>3</v>
      </c>
      <c r="H266">
        <v>4</v>
      </c>
      <c r="I266">
        <v>3</v>
      </c>
      <c r="J266">
        <v>3</v>
      </c>
      <c r="K266">
        <v>4</v>
      </c>
      <c r="L266">
        <v>4</v>
      </c>
      <c r="M266">
        <v>3</v>
      </c>
      <c r="N266">
        <v>4</v>
      </c>
      <c r="O266">
        <v>4</v>
      </c>
      <c r="P266" s="17">
        <f>SUM(D266:O266)</f>
        <v>42</v>
      </c>
      <c r="Q266" s="10"/>
      <c r="R266" s="10"/>
      <c r="S266" s="34"/>
      <c r="T266" s="34"/>
      <c r="U266" s="34"/>
      <c r="V266" s="34"/>
      <c r="W266" s="34"/>
      <c r="X266" s="34"/>
      <c r="Y266" s="34"/>
      <c r="Z266" s="34"/>
      <c r="AA266" s="34"/>
      <c r="AB266" s="34"/>
      <c r="AC266" s="34"/>
      <c r="AD266" s="34"/>
      <c r="AE266" s="34"/>
      <c r="AF266" s="34"/>
      <c r="AG266" s="10"/>
      <c r="AH266" s="34"/>
      <c r="AJ266" s="17"/>
    </row>
    <row r="267" spans="1:36" ht="14.5" x14ac:dyDescent="0.35">
      <c r="A267">
        <v>41227</v>
      </c>
      <c r="B267">
        <v>0</v>
      </c>
      <c r="C267">
        <v>2003</v>
      </c>
      <c r="D267">
        <v>4</v>
      </c>
      <c r="E267">
        <v>3</v>
      </c>
      <c r="F267">
        <v>4</v>
      </c>
      <c r="G267">
        <v>4</v>
      </c>
      <c r="H267">
        <v>4</v>
      </c>
      <c r="I267">
        <v>3</v>
      </c>
      <c r="J267">
        <v>4</v>
      </c>
      <c r="K267">
        <v>4</v>
      </c>
      <c r="L267">
        <v>2</v>
      </c>
      <c r="M267">
        <v>3</v>
      </c>
      <c r="N267">
        <v>4</v>
      </c>
      <c r="O267">
        <v>4</v>
      </c>
      <c r="P267" s="17">
        <f>SUM(D267:O267)</f>
        <v>43</v>
      </c>
      <c r="Q267" s="10"/>
      <c r="R267" s="10"/>
      <c r="S267" s="34"/>
      <c r="T267" s="34"/>
      <c r="U267" s="34"/>
      <c r="V267" s="34"/>
      <c r="W267" s="34"/>
      <c r="X267" s="34"/>
      <c r="Y267" s="34"/>
      <c r="Z267" s="34"/>
      <c r="AA267" s="34"/>
      <c r="AB267" s="34"/>
      <c r="AC267" s="34"/>
      <c r="AD267" s="34"/>
      <c r="AE267" s="34"/>
      <c r="AF267" s="34"/>
      <c r="AG267" s="10"/>
      <c r="AH267" s="34"/>
      <c r="AJ267" s="17"/>
    </row>
    <row r="268" spans="1:36" ht="14.5" x14ac:dyDescent="0.35">
      <c r="A268">
        <v>44041</v>
      </c>
      <c r="B268">
        <v>0</v>
      </c>
      <c r="C268">
        <v>2001</v>
      </c>
      <c r="D268">
        <v>2</v>
      </c>
      <c r="E268">
        <v>3</v>
      </c>
      <c r="F268">
        <v>3</v>
      </c>
      <c r="G268">
        <v>2</v>
      </c>
      <c r="H268">
        <v>3</v>
      </c>
      <c r="I268">
        <v>4</v>
      </c>
      <c r="J268">
        <v>4</v>
      </c>
      <c r="K268">
        <v>4</v>
      </c>
      <c r="L268">
        <v>4</v>
      </c>
      <c r="M268">
        <v>4</v>
      </c>
      <c r="N268">
        <v>3</v>
      </c>
      <c r="O268">
        <v>2</v>
      </c>
      <c r="P268" s="17">
        <f>SUM(D268:O268)</f>
        <v>38</v>
      </c>
      <c r="Q268" s="10"/>
      <c r="R268" s="10"/>
      <c r="S268" s="34"/>
      <c r="T268" s="34"/>
      <c r="U268" s="34"/>
      <c r="V268" s="34"/>
      <c r="W268" s="34"/>
      <c r="X268" s="34"/>
      <c r="Y268" s="34"/>
      <c r="Z268" s="34"/>
      <c r="AA268" s="34"/>
      <c r="AB268" s="34"/>
      <c r="AC268" s="34"/>
      <c r="AD268" s="34"/>
      <c r="AE268" s="34"/>
      <c r="AF268" s="34"/>
      <c r="AG268" s="10"/>
      <c r="AH268" s="34"/>
      <c r="AJ268" s="17"/>
    </row>
    <row r="269" spans="1:36" ht="14.5" x14ac:dyDescent="0.35">
      <c r="A269">
        <v>45974</v>
      </c>
      <c r="B269">
        <v>0</v>
      </c>
      <c r="C269">
        <v>2005</v>
      </c>
      <c r="D269">
        <v>3</v>
      </c>
      <c r="E269">
        <v>2</v>
      </c>
      <c r="F269">
        <v>3</v>
      </c>
      <c r="G269">
        <v>3</v>
      </c>
      <c r="H269">
        <v>4</v>
      </c>
      <c r="I269">
        <v>3</v>
      </c>
      <c r="J269">
        <v>3</v>
      </c>
      <c r="K269">
        <v>3</v>
      </c>
      <c r="L269">
        <v>4</v>
      </c>
      <c r="M269">
        <v>4</v>
      </c>
      <c r="N269">
        <v>4</v>
      </c>
      <c r="O269">
        <v>4</v>
      </c>
      <c r="P269" s="17">
        <f>SUM(D269:O269)</f>
        <v>40</v>
      </c>
      <c r="Q269" s="10"/>
      <c r="R269" s="10"/>
      <c r="S269" s="34"/>
      <c r="T269" s="34"/>
      <c r="U269" s="34"/>
      <c r="V269" s="34"/>
      <c r="W269" s="34"/>
      <c r="X269" s="34"/>
      <c r="Y269" s="34"/>
      <c r="Z269" s="34"/>
      <c r="AA269" s="34"/>
      <c r="AB269" s="34"/>
      <c r="AC269" s="34"/>
      <c r="AD269" s="34"/>
      <c r="AE269" s="34"/>
      <c r="AF269" s="34"/>
      <c r="AG269" s="10"/>
      <c r="AH269" s="34"/>
      <c r="AJ269" s="17"/>
    </row>
    <row r="270" spans="1:36" ht="14.5" x14ac:dyDescent="0.35">
      <c r="A270">
        <v>43058</v>
      </c>
      <c r="B270">
        <v>0</v>
      </c>
      <c r="C270">
        <v>2006</v>
      </c>
      <c r="D270">
        <v>1</v>
      </c>
      <c r="E270">
        <v>4</v>
      </c>
      <c r="F270">
        <v>1</v>
      </c>
      <c r="G270">
        <v>2</v>
      </c>
      <c r="H270">
        <v>4</v>
      </c>
      <c r="I270">
        <v>3</v>
      </c>
      <c r="J270">
        <v>4</v>
      </c>
      <c r="K270">
        <v>4</v>
      </c>
      <c r="L270">
        <v>3</v>
      </c>
      <c r="M270">
        <v>3</v>
      </c>
      <c r="N270">
        <v>4</v>
      </c>
      <c r="O270">
        <v>4</v>
      </c>
      <c r="P270" s="17">
        <f>SUM(D270:O270)</f>
        <v>37</v>
      </c>
      <c r="Q270" s="10"/>
      <c r="R270" s="10"/>
      <c r="S270" s="34"/>
      <c r="T270" s="34"/>
      <c r="U270" s="34"/>
      <c r="V270" s="34"/>
      <c r="W270" s="34"/>
      <c r="X270" s="34"/>
      <c r="Y270" s="34"/>
      <c r="Z270" s="34"/>
      <c r="AA270" s="34"/>
      <c r="AB270" s="34"/>
      <c r="AC270" s="34"/>
      <c r="AD270" s="34"/>
      <c r="AE270" s="34"/>
      <c r="AF270" s="34"/>
      <c r="AG270" s="10"/>
      <c r="AH270" s="34"/>
      <c r="AJ270" s="17"/>
    </row>
    <row r="271" spans="1:36" ht="14.5" x14ac:dyDescent="0.35">
      <c r="A271">
        <v>43119</v>
      </c>
      <c r="B271">
        <v>0</v>
      </c>
      <c r="C271">
        <v>2000</v>
      </c>
      <c r="D271">
        <v>3</v>
      </c>
      <c r="E271">
        <v>1</v>
      </c>
      <c r="F271">
        <v>2</v>
      </c>
      <c r="G271">
        <v>3</v>
      </c>
      <c r="H271">
        <v>4</v>
      </c>
      <c r="I271">
        <v>4</v>
      </c>
      <c r="J271">
        <v>4</v>
      </c>
      <c r="K271">
        <v>4</v>
      </c>
      <c r="L271">
        <v>3</v>
      </c>
      <c r="M271">
        <v>3</v>
      </c>
      <c r="N271">
        <v>4</v>
      </c>
      <c r="O271">
        <v>4</v>
      </c>
      <c r="P271" s="17">
        <f>SUM(D271:O271)</f>
        <v>39</v>
      </c>
      <c r="Q271" s="10"/>
      <c r="R271" s="10"/>
      <c r="S271" s="34"/>
      <c r="T271" s="34"/>
      <c r="U271" s="34"/>
      <c r="V271" s="34"/>
      <c r="W271" s="34"/>
      <c r="X271" s="34"/>
      <c r="Y271" s="34"/>
      <c r="Z271" s="34"/>
      <c r="AA271" s="34"/>
      <c r="AB271" s="34"/>
      <c r="AC271" s="34"/>
      <c r="AD271" s="34"/>
      <c r="AE271" s="34"/>
      <c r="AF271" s="34"/>
      <c r="AG271" s="10"/>
      <c r="AH271" s="34"/>
      <c r="AJ271" s="17"/>
    </row>
    <row r="272" spans="1:36" ht="14.5" x14ac:dyDescent="0.35">
      <c r="A272">
        <v>42804</v>
      </c>
      <c r="B272">
        <v>1</v>
      </c>
      <c r="C272">
        <v>2006</v>
      </c>
      <c r="D272">
        <v>4</v>
      </c>
      <c r="E272">
        <v>3</v>
      </c>
      <c r="F272">
        <v>3</v>
      </c>
      <c r="G272">
        <v>4</v>
      </c>
      <c r="H272">
        <v>3</v>
      </c>
      <c r="I272">
        <v>3</v>
      </c>
      <c r="J272">
        <v>4</v>
      </c>
      <c r="K272">
        <v>4</v>
      </c>
      <c r="L272">
        <v>4</v>
      </c>
      <c r="M272">
        <v>4</v>
      </c>
      <c r="N272">
        <v>4</v>
      </c>
      <c r="O272">
        <v>4</v>
      </c>
      <c r="P272" s="17">
        <f>SUM(D272:O272)</f>
        <v>44</v>
      </c>
      <c r="Q272" s="10"/>
      <c r="R272" s="10"/>
      <c r="S272" s="34"/>
      <c r="T272" s="34"/>
      <c r="U272" s="34"/>
      <c r="V272" s="34"/>
      <c r="W272" s="34"/>
      <c r="X272" s="34"/>
      <c r="Y272" s="34"/>
      <c r="Z272" s="34"/>
      <c r="AA272" s="34"/>
      <c r="AB272" s="34"/>
      <c r="AC272" s="34"/>
      <c r="AD272" s="34"/>
      <c r="AE272" s="34"/>
      <c r="AF272" s="34"/>
      <c r="AG272" s="10"/>
      <c r="AH272" s="34"/>
      <c r="AJ272" s="17"/>
    </row>
    <row r="273" spans="1:36" ht="14.5" x14ac:dyDescent="0.35">
      <c r="A273">
        <v>42829</v>
      </c>
      <c r="B273">
        <v>0</v>
      </c>
      <c r="C273">
        <v>2006</v>
      </c>
      <c r="D273">
        <v>2</v>
      </c>
      <c r="E273">
        <v>3</v>
      </c>
      <c r="F273">
        <v>4</v>
      </c>
      <c r="G273">
        <v>4</v>
      </c>
      <c r="H273">
        <v>4</v>
      </c>
      <c r="I273">
        <v>4</v>
      </c>
      <c r="J273">
        <v>3</v>
      </c>
      <c r="K273">
        <v>3</v>
      </c>
      <c r="L273">
        <v>4</v>
      </c>
      <c r="M273">
        <v>4</v>
      </c>
      <c r="N273">
        <v>3</v>
      </c>
      <c r="O273">
        <v>3</v>
      </c>
      <c r="P273" s="17">
        <f>SUM(D273:O273)</f>
        <v>41</v>
      </c>
      <c r="Q273" s="10"/>
      <c r="R273" s="10"/>
      <c r="S273" s="34"/>
      <c r="T273" s="34"/>
      <c r="U273" s="34"/>
      <c r="V273" s="34"/>
      <c r="W273" s="34"/>
      <c r="X273" s="34"/>
      <c r="Y273" s="34"/>
      <c r="Z273" s="34"/>
      <c r="AA273" s="34"/>
      <c r="AB273" s="34"/>
      <c r="AC273" s="34"/>
      <c r="AD273" s="34"/>
      <c r="AE273" s="34"/>
      <c r="AF273" s="34"/>
      <c r="AG273" s="10"/>
      <c r="AH273" s="34"/>
      <c r="AJ273" s="17"/>
    </row>
    <row r="274" spans="1:36" ht="14.5" x14ac:dyDescent="0.35">
      <c r="A274">
        <v>43281</v>
      </c>
      <c r="B274">
        <v>0</v>
      </c>
      <c r="C274">
        <v>2006</v>
      </c>
      <c r="D274">
        <v>3</v>
      </c>
      <c r="E274">
        <v>1</v>
      </c>
      <c r="F274">
        <v>3</v>
      </c>
      <c r="G274">
        <v>1</v>
      </c>
      <c r="H274">
        <v>4</v>
      </c>
      <c r="I274">
        <v>4</v>
      </c>
      <c r="J274">
        <v>4</v>
      </c>
      <c r="K274">
        <v>4</v>
      </c>
      <c r="L274">
        <v>4</v>
      </c>
      <c r="M274">
        <v>4</v>
      </c>
      <c r="N274">
        <v>3</v>
      </c>
      <c r="O274">
        <v>4</v>
      </c>
      <c r="P274" s="17">
        <f>SUM(D274:O274)</f>
        <v>39</v>
      </c>
      <c r="Q274" s="10"/>
      <c r="R274" s="10"/>
      <c r="S274" s="34"/>
      <c r="T274" s="34"/>
      <c r="U274" s="34"/>
      <c r="V274" s="34"/>
      <c r="W274" s="34"/>
      <c r="X274" s="34"/>
      <c r="Y274" s="34"/>
      <c r="Z274" s="34"/>
      <c r="AA274" s="34"/>
      <c r="AB274" s="34"/>
      <c r="AC274" s="34"/>
      <c r="AD274" s="34"/>
      <c r="AE274" s="34"/>
      <c r="AF274" s="34"/>
      <c r="AG274" s="10"/>
      <c r="AH274" s="34"/>
      <c r="AJ274" s="17"/>
    </row>
    <row r="275" spans="1:36" ht="14.5" x14ac:dyDescent="0.35">
      <c r="A275">
        <v>44069</v>
      </c>
      <c r="B275">
        <v>0</v>
      </c>
      <c r="C275">
        <v>2003</v>
      </c>
      <c r="D275">
        <v>2</v>
      </c>
      <c r="E275">
        <v>4</v>
      </c>
      <c r="F275">
        <v>2</v>
      </c>
      <c r="G275">
        <v>4</v>
      </c>
      <c r="H275">
        <v>3</v>
      </c>
      <c r="I275">
        <v>3</v>
      </c>
      <c r="J275">
        <v>4</v>
      </c>
      <c r="K275">
        <v>4</v>
      </c>
      <c r="L275">
        <v>4</v>
      </c>
      <c r="M275">
        <v>3</v>
      </c>
      <c r="N275">
        <v>4</v>
      </c>
      <c r="O275">
        <v>3</v>
      </c>
      <c r="P275" s="17">
        <f>SUM(D275:O275)</f>
        <v>40</v>
      </c>
      <c r="Q275" s="10"/>
      <c r="R275" s="10"/>
      <c r="S275" s="34"/>
      <c r="T275" s="34"/>
      <c r="U275" s="34"/>
      <c r="V275" s="34"/>
      <c r="W275" s="34"/>
      <c r="X275" s="34"/>
      <c r="Y275" s="34"/>
      <c r="Z275" s="34"/>
      <c r="AA275" s="34"/>
      <c r="AB275" s="34"/>
      <c r="AC275" s="34"/>
      <c r="AD275" s="34"/>
      <c r="AE275" s="34"/>
      <c r="AF275" s="34"/>
      <c r="AG275" s="10"/>
      <c r="AH275" s="34"/>
      <c r="AJ275" s="17"/>
    </row>
    <row r="276" spans="1:36" ht="14.5" x14ac:dyDescent="0.35">
      <c r="A276">
        <v>44225</v>
      </c>
      <c r="B276">
        <v>0</v>
      </c>
      <c r="C276">
        <v>2002</v>
      </c>
      <c r="D276">
        <v>2</v>
      </c>
      <c r="E276">
        <v>4</v>
      </c>
      <c r="F276">
        <v>4</v>
      </c>
      <c r="G276">
        <v>1</v>
      </c>
      <c r="H276">
        <v>4</v>
      </c>
      <c r="I276">
        <v>4</v>
      </c>
      <c r="J276">
        <v>4</v>
      </c>
      <c r="K276">
        <v>3</v>
      </c>
      <c r="L276">
        <v>4</v>
      </c>
      <c r="M276">
        <v>3</v>
      </c>
      <c r="N276">
        <v>3</v>
      </c>
      <c r="O276">
        <v>3</v>
      </c>
      <c r="P276" s="17">
        <f>SUM(D276:O276)</f>
        <v>39</v>
      </c>
      <c r="Q276" s="10"/>
      <c r="R276" s="10"/>
      <c r="S276" s="34"/>
      <c r="T276" s="34"/>
      <c r="U276" s="34"/>
      <c r="V276" s="34"/>
      <c r="W276" s="34"/>
      <c r="X276" s="34"/>
      <c r="Y276" s="34"/>
      <c r="Z276" s="34"/>
      <c r="AA276" s="34"/>
      <c r="AB276" s="34"/>
      <c r="AC276" s="34"/>
      <c r="AD276" s="34"/>
      <c r="AE276" s="34"/>
      <c r="AF276" s="34"/>
      <c r="AG276" s="10"/>
      <c r="AH276" s="34"/>
      <c r="AJ276" s="17"/>
    </row>
    <row r="277" spans="1:36" ht="14.5" x14ac:dyDescent="0.35">
      <c r="A277">
        <v>42798</v>
      </c>
      <c r="B277">
        <v>0</v>
      </c>
      <c r="C277">
        <v>2004</v>
      </c>
      <c r="D277">
        <v>3</v>
      </c>
      <c r="E277">
        <v>3</v>
      </c>
      <c r="F277">
        <v>3</v>
      </c>
      <c r="G277">
        <v>3</v>
      </c>
      <c r="H277">
        <v>3</v>
      </c>
      <c r="I277">
        <v>4</v>
      </c>
      <c r="J277">
        <v>3</v>
      </c>
      <c r="K277">
        <v>4</v>
      </c>
      <c r="L277">
        <v>4</v>
      </c>
      <c r="M277">
        <v>4</v>
      </c>
      <c r="N277">
        <v>4</v>
      </c>
      <c r="O277">
        <v>4</v>
      </c>
      <c r="P277" s="17">
        <f>SUM(D277:O277)</f>
        <v>42</v>
      </c>
      <c r="Q277" s="10"/>
      <c r="R277" s="10"/>
      <c r="S277" s="34"/>
      <c r="T277" s="34"/>
      <c r="U277" s="34"/>
      <c r="V277" s="34"/>
      <c r="W277" s="34"/>
      <c r="X277" s="34"/>
      <c r="Y277" s="34"/>
      <c r="Z277" s="34"/>
      <c r="AA277" s="34"/>
      <c r="AB277" s="34"/>
      <c r="AC277" s="34"/>
      <c r="AD277" s="34"/>
      <c r="AE277" s="34"/>
      <c r="AF277" s="34"/>
      <c r="AG277" s="10"/>
      <c r="AH277" s="34"/>
      <c r="AJ277" s="17"/>
    </row>
    <row r="278" spans="1:36" ht="14.5" x14ac:dyDescent="0.35">
      <c r="A278">
        <v>45681</v>
      </c>
      <c r="B278">
        <v>0</v>
      </c>
      <c r="C278">
        <v>2003</v>
      </c>
      <c r="D278">
        <v>4</v>
      </c>
      <c r="E278">
        <v>3</v>
      </c>
      <c r="F278">
        <v>4</v>
      </c>
      <c r="G278">
        <v>3</v>
      </c>
      <c r="H278">
        <v>4</v>
      </c>
      <c r="I278">
        <v>4</v>
      </c>
      <c r="J278">
        <v>4</v>
      </c>
      <c r="K278">
        <v>4</v>
      </c>
      <c r="L278">
        <v>4</v>
      </c>
      <c r="M278">
        <v>4</v>
      </c>
      <c r="N278">
        <v>3</v>
      </c>
      <c r="O278">
        <v>2</v>
      </c>
      <c r="P278" s="17">
        <f>SUM(D278:O278)</f>
        <v>43</v>
      </c>
      <c r="Q278" s="10"/>
      <c r="R278" s="10"/>
      <c r="S278" s="34"/>
      <c r="T278" s="34"/>
      <c r="U278" s="34"/>
      <c r="V278" s="34"/>
      <c r="W278" s="34"/>
      <c r="X278" s="34"/>
      <c r="Y278" s="34"/>
      <c r="Z278" s="34"/>
      <c r="AA278" s="34"/>
      <c r="AB278" s="34"/>
      <c r="AC278" s="34"/>
      <c r="AD278" s="34"/>
      <c r="AE278" s="34"/>
      <c r="AF278" s="34"/>
      <c r="AG278" s="10"/>
      <c r="AH278" s="34"/>
      <c r="AJ278" s="17"/>
    </row>
    <row r="279" spans="1:36" ht="14.5" x14ac:dyDescent="0.35">
      <c r="A279">
        <v>41588</v>
      </c>
      <c r="B279">
        <v>0</v>
      </c>
      <c r="C279">
        <v>2003</v>
      </c>
      <c r="D279">
        <v>1</v>
      </c>
      <c r="E279">
        <v>3</v>
      </c>
      <c r="F279">
        <v>2</v>
      </c>
      <c r="G279">
        <v>1</v>
      </c>
      <c r="H279">
        <v>3</v>
      </c>
      <c r="I279">
        <v>4</v>
      </c>
      <c r="J279">
        <v>2</v>
      </c>
      <c r="K279">
        <v>4</v>
      </c>
      <c r="L279">
        <v>4</v>
      </c>
      <c r="M279">
        <v>4</v>
      </c>
      <c r="N279">
        <v>4</v>
      </c>
      <c r="O279">
        <v>4</v>
      </c>
      <c r="P279" s="17">
        <f>SUM(D279:O279)</f>
        <v>36</v>
      </c>
      <c r="Q279" s="10"/>
      <c r="R279" s="10"/>
      <c r="S279" s="34"/>
      <c r="T279" s="34"/>
      <c r="U279" s="34"/>
      <c r="V279" s="34"/>
      <c r="W279" s="34"/>
      <c r="X279" s="34"/>
      <c r="Y279" s="34"/>
      <c r="Z279" s="34"/>
      <c r="AA279" s="34"/>
      <c r="AB279" s="34"/>
      <c r="AC279" s="34"/>
      <c r="AD279" s="34"/>
      <c r="AE279" s="34"/>
      <c r="AF279" s="34"/>
      <c r="AG279" s="10"/>
      <c r="AH279" s="34"/>
      <c r="AJ279" s="17"/>
    </row>
    <row r="280" spans="1:36" ht="14.5" x14ac:dyDescent="0.35">
      <c r="A280">
        <v>43373</v>
      </c>
      <c r="B280">
        <v>0</v>
      </c>
      <c r="C280">
        <v>2002</v>
      </c>
      <c r="D280">
        <v>4</v>
      </c>
      <c r="E280">
        <v>3</v>
      </c>
      <c r="F280">
        <v>4</v>
      </c>
      <c r="G280">
        <v>2</v>
      </c>
      <c r="H280">
        <v>4</v>
      </c>
      <c r="I280">
        <v>4</v>
      </c>
      <c r="J280">
        <v>4</v>
      </c>
      <c r="K280">
        <v>2</v>
      </c>
      <c r="L280">
        <v>4</v>
      </c>
      <c r="M280">
        <v>3</v>
      </c>
      <c r="N280">
        <v>4</v>
      </c>
      <c r="O280">
        <v>4</v>
      </c>
      <c r="P280" s="17">
        <f>SUM(D280:O280)</f>
        <v>42</v>
      </c>
      <c r="Q280" s="10"/>
      <c r="R280" s="10"/>
      <c r="S280" s="34"/>
      <c r="T280" s="34"/>
      <c r="U280" s="34"/>
      <c r="V280" s="34"/>
      <c r="W280" s="34"/>
      <c r="X280" s="34"/>
      <c r="Y280" s="34"/>
      <c r="Z280" s="34"/>
      <c r="AA280" s="34"/>
      <c r="AB280" s="34"/>
      <c r="AC280" s="34"/>
      <c r="AD280" s="34"/>
      <c r="AE280" s="34"/>
      <c r="AF280" s="34"/>
      <c r="AG280" s="10"/>
      <c r="AH280" s="34"/>
      <c r="AJ280" s="17"/>
    </row>
    <row r="281" spans="1:36" ht="14.5" x14ac:dyDescent="0.35">
      <c r="A281">
        <v>41615</v>
      </c>
      <c r="B281">
        <v>0</v>
      </c>
      <c r="C281">
        <v>1999</v>
      </c>
      <c r="D281">
        <v>4</v>
      </c>
      <c r="E281">
        <v>3</v>
      </c>
      <c r="F281">
        <v>4</v>
      </c>
      <c r="G281">
        <v>2</v>
      </c>
      <c r="H281">
        <v>4</v>
      </c>
      <c r="I281">
        <v>4</v>
      </c>
      <c r="J281">
        <v>4</v>
      </c>
      <c r="K281">
        <v>3</v>
      </c>
      <c r="L281">
        <v>4</v>
      </c>
      <c r="M281">
        <v>4</v>
      </c>
      <c r="N281">
        <v>3</v>
      </c>
      <c r="O281">
        <v>3</v>
      </c>
      <c r="P281" s="17">
        <f>SUM(D281:O281)</f>
        <v>42</v>
      </c>
      <c r="Q281" s="10"/>
      <c r="R281" s="10"/>
      <c r="S281" s="34"/>
      <c r="T281" s="34"/>
      <c r="U281" s="34"/>
      <c r="V281" s="34"/>
      <c r="W281" s="34"/>
      <c r="X281" s="34"/>
      <c r="Y281" s="34"/>
      <c r="Z281" s="34"/>
      <c r="AA281" s="34"/>
      <c r="AB281" s="34"/>
      <c r="AC281" s="34"/>
      <c r="AD281" s="34"/>
      <c r="AE281" s="34"/>
      <c r="AF281" s="34"/>
      <c r="AG281" s="10"/>
      <c r="AH281" s="34"/>
      <c r="AJ281" s="17"/>
    </row>
    <row r="282" spans="1:36" ht="14.5" x14ac:dyDescent="0.35">
      <c r="A282">
        <v>43089</v>
      </c>
      <c r="B282">
        <v>0</v>
      </c>
      <c r="C282">
        <v>2005</v>
      </c>
      <c r="D282">
        <v>3</v>
      </c>
      <c r="E282">
        <v>2</v>
      </c>
      <c r="F282">
        <v>4</v>
      </c>
      <c r="G282">
        <v>4</v>
      </c>
      <c r="H282">
        <v>4</v>
      </c>
      <c r="I282">
        <v>4</v>
      </c>
      <c r="J282">
        <v>4</v>
      </c>
      <c r="K282">
        <v>4</v>
      </c>
      <c r="L282">
        <v>4</v>
      </c>
      <c r="M282">
        <v>4</v>
      </c>
      <c r="N282">
        <v>4</v>
      </c>
      <c r="O282">
        <v>3</v>
      </c>
      <c r="P282" s="17">
        <f>SUM(D282:O282)</f>
        <v>44</v>
      </c>
      <c r="Q282" s="10"/>
      <c r="R282" s="10"/>
      <c r="S282" s="34"/>
      <c r="T282" s="34"/>
      <c r="U282" s="34"/>
      <c r="V282" s="34"/>
      <c r="W282" s="34"/>
      <c r="X282" s="34"/>
      <c r="Y282" s="34"/>
      <c r="Z282" s="34"/>
      <c r="AA282" s="34"/>
      <c r="AB282" s="34"/>
      <c r="AC282" s="34"/>
      <c r="AD282" s="34"/>
      <c r="AE282" s="34"/>
      <c r="AF282" s="34"/>
      <c r="AG282" s="10"/>
      <c r="AH282" s="34"/>
      <c r="AJ282" s="17"/>
    </row>
    <row r="283" spans="1:36" ht="14.5" x14ac:dyDescent="0.35">
      <c r="A283">
        <v>44359</v>
      </c>
      <c r="B283">
        <v>0</v>
      </c>
      <c r="C283">
        <v>2005</v>
      </c>
      <c r="D283">
        <v>3</v>
      </c>
      <c r="E283">
        <v>2</v>
      </c>
      <c r="F283">
        <v>4</v>
      </c>
      <c r="G283">
        <v>4</v>
      </c>
      <c r="H283">
        <v>4</v>
      </c>
      <c r="I283">
        <v>3</v>
      </c>
      <c r="J283">
        <v>4</v>
      </c>
      <c r="K283">
        <v>4</v>
      </c>
      <c r="L283">
        <v>3</v>
      </c>
      <c r="M283">
        <v>4</v>
      </c>
      <c r="N283">
        <v>4</v>
      </c>
      <c r="O283">
        <v>4</v>
      </c>
      <c r="P283" s="17">
        <f>SUM(D283:O283)</f>
        <v>43</v>
      </c>
      <c r="Q283" s="10"/>
      <c r="R283" s="10"/>
      <c r="S283" s="34"/>
      <c r="T283" s="34"/>
      <c r="U283" s="34"/>
      <c r="V283" s="34"/>
      <c r="W283" s="34"/>
      <c r="X283" s="34"/>
      <c r="Y283" s="34"/>
      <c r="Z283" s="34"/>
      <c r="AA283" s="34"/>
      <c r="AB283" s="34"/>
      <c r="AC283" s="34"/>
      <c r="AD283" s="34"/>
      <c r="AE283" s="34"/>
      <c r="AF283" s="34"/>
      <c r="AG283" s="10"/>
      <c r="AH283" s="34"/>
      <c r="AJ283" s="17"/>
    </row>
    <row r="284" spans="1:36" ht="14.5" x14ac:dyDescent="0.35">
      <c r="A284">
        <v>44839</v>
      </c>
      <c r="B284">
        <v>0</v>
      </c>
      <c r="C284">
        <v>2003</v>
      </c>
      <c r="D284">
        <v>3</v>
      </c>
      <c r="E284">
        <v>2</v>
      </c>
      <c r="F284">
        <v>3</v>
      </c>
      <c r="G284">
        <v>2</v>
      </c>
      <c r="H284">
        <v>4</v>
      </c>
      <c r="I284">
        <v>2</v>
      </c>
      <c r="J284">
        <v>4</v>
      </c>
      <c r="K284">
        <v>4</v>
      </c>
      <c r="L284">
        <v>4</v>
      </c>
      <c r="M284">
        <v>4</v>
      </c>
      <c r="N284">
        <v>4</v>
      </c>
      <c r="O284">
        <v>4</v>
      </c>
      <c r="P284" s="17">
        <f>SUM(D284:O284)</f>
        <v>40</v>
      </c>
      <c r="Q284" s="10"/>
      <c r="R284" s="10"/>
      <c r="S284" s="34"/>
      <c r="T284" s="34"/>
      <c r="U284" s="34"/>
      <c r="V284" s="34"/>
      <c r="W284" s="34"/>
      <c r="X284" s="34"/>
      <c r="Y284" s="34"/>
      <c r="Z284" s="34"/>
      <c r="AA284" s="34"/>
      <c r="AB284" s="34"/>
      <c r="AC284" s="34"/>
      <c r="AD284" s="34"/>
      <c r="AE284" s="34"/>
      <c r="AF284" s="34"/>
      <c r="AG284" s="10"/>
      <c r="AH284" s="34"/>
      <c r="AJ284" s="17"/>
    </row>
    <row r="285" spans="1:36" ht="14.5" x14ac:dyDescent="0.35">
      <c r="A285">
        <v>41290</v>
      </c>
      <c r="B285">
        <v>0</v>
      </c>
      <c r="C285">
        <v>2004</v>
      </c>
      <c r="D285">
        <v>3</v>
      </c>
      <c r="E285">
        <v>4</v>
      </c>
      <c r="F285">
        <v>2</v>
      </c>
      <c r="G285">
        <v>3</v>
      </c>
      <c r="H285">
        <v>4</v>
      </c>
      <c r="I285">
        <v>4</v>
      </c>
      <c r="J285">
        <v>3</v>
      </c>
      <c r="K285">
        <v>3</v>
      </c>
      <c r="L285">
        <v>4</v>
      </c>
      <c r="M285">
        <v>4</v>
      </c>
      <c r="N285">
        <v>4</v>
      </c>
      <c r="O285">
        <v>3</v>
      </c>
      <c r="P285" s="17">
        <f>SUM(D285:O285)</f>
        <v>41</v>
      </c>
      <c r="Q285" s="10"/>
      <c r="R285" s="10"/>
      <c r="S285" s="34"/>
      <c r="T285" s="34"/>
      <c r="U285" s="34"/>
      <c r="V285" s="34"/>
      <c r="W285" s="34"/>
      <c r="X285" s="34"/>
      <c r="Y285" s="34"/>
      <c r="Z285" s="34"/>
      <c r="AA285" s="34"/>
      <c r="AB285" s="34"/>
      <c r="AC285" s="34"/>
      <c r="AD285" s="34"/>
      <c r="AE285" s="34"/>
      <c r="AF285" s="34"/>
      <c r="AG285" s="10"/>
      <c r="AH285" s="34"/>
      <c r="AJ285" s="17"/>
    </row>
    <row r="286" spans="1:36" ht="14.5" x14ac:dyDescent="0.35">
      <c r="A286">
        <v>43870</v>
      </c>
      <c r="B286">
        <v>0</v>
      </c>
      <c r="C286">
        <v>2003</v>
      </c>
      <c r="D286">
        <v>2</v>
      </c>
      <c r="E286">
        <v>4</v>
      </c>
      <c r="F286">
        <v>4</v>
      </c>
      <c r="G286">
        <v>2</v>
      </c>
      <c r="H286">
        <v>3</v>
      </c>
      <c r="I286">
        <v>4</v>
      </c>
      <c r="J286">
        <v>4</v>
      </c>
      <c r="K286">
        <v>4</v>
      </c>
      <c r="L286">
        <v>4</v>
      </c>
      <c r="M286">
        <v>4</v>
      </c>
      <c r="N286">
        <v>3</v>
      </c>
      <c r="O286">
        <v>3</v>
      </c>
      <c r="P286" s="17">
        <f>SUM(D286:O286)</f>
        <v>41</v>
      </c>
      <c r="Q286" s="10"/>
      <c r="R286" s="10"/>
      <c r="S286" s="34"/>
      <c r="T286" s="34"/>
      <c r="U286" s="34"/>
      <c r="V286" s="34"/>
      <c r="W286" s="34"/>
      <c r="X286" s="34"/>
      <c r="Y286" s="34"/>
      <c r="Z286" s="34"/>
      <c r="AA286" s="34"/>
      <c r="AB286" s="34"/>
      <c r="AC286" s="34"/>
      <c r="AD286" s="34"/>
      <c r="AE286" s="34"/>
      <c r="AF286" s="34"/>
      <c r="AG286" s="10"/>
      <c r="AH286" s="34"/>
      <c r="AJ286" s="17"/>
    </row>
    <row r="287" spans="1:36" ht="14.5" x14ac:dyDescent="0.35">
      <c r="A287">
        <v>44730</v>
      </c>
      <c r="B287">
        <v>0</v>
      </c>
      <c r="C287">
        <v>2003</v>
      </c>
      <c r="D287">
        <v>3</v>
      </c>
      <c r="E287">
        <v>3</v>
      </c>
      <c r="F287">
        <v>4</v>
      </c>
      <c r="G287">
        <v>3</v>
      </c>
      <c r="H287">
        <v>4</v>
      </c>
      <c r="I287">
        <v>3</v>
      </c>
      <c r="J287">
        <v>4</v>
      </c>
      <c r="K287">
        <v>3</v>
      </c>
      <c r="L287">
        <v>4</v>
      </c>
      <c r="M287">
        <v>4</v>
      </c>
      <c r="N287">
        <v>4</v>
      </c>
      <c r="O287">
        <v>4</v>
      </c>
      <c r="P287" s="17">
        <f>SUM(D287:O287)</f>
        <v>43</v>
      </c>
      <c r="Q287" s="10"/>
      <c r="R287" s="10"/>
      <c r="S287" s="34"/>
      <c r="T287" s="34"/>
      <c r="U287" s="34"/>
      <c r="V287" s="34"/>
      <c r="W287" s="34"/>
      <c r="X287" s="34"/>
      <c r="Y287" s="34"/>
      <c r="Z287" s="34"/>
      <c r="AA287" s="34"/>
      <c r="AB287" s="34"/>
      <c r="AC287" s="34"/>
      <c r="AD287" s="34"/>
      <c r="AE287" s="34"/>
      <c r="AF287" s="34"/>
      <c r="AG287" s="10"/>
      <c r="AH287" s="34"/>
      <c r="AJ287" s="17"/>
    </row>
    <row r="288" spans="1:36" ht="14.5" x14ac:dyDescent="0.35">
      <c r="A288">
        <v>45585</v>
      </c>
      <c r="B288">
        <v>1</v>
      </c>
      <c r="C288">
        <v>2002</v>
      </c>
      <c r="D288">
        <v>4</v>
      </c>
      <c r="E288">
        <v>3</v>
      </c>
      <c r="F288">
        <v>4</v>
      </c>
      <c r="G288">
        <v>3</v>
      </c>
      <c r="H288">
        <v>3</v>
      </c>
      <c r="I288">
        <v>4</v>
      </c>
      <c r="J288">
        <v>3</v>
      </c>
      <c r="K288">
        <v>4</v>
      </c>
      <c r="L288">
        <v>4</v>
      </c>
      <c r="M288">
        <v>4</v>
      </c>
      <c r="N288">
        <v>4</v>
      </c>
      <c r="O288">
        <v>4</v>
      </c>
      <c r="P288" s="17">
        <f>SUM(D288:O288)</f>
        <v>44</v>
      </c>
      <c r="Q288" s="10"/>
      <c r="R288" s="10"/>
      <c r="S288" s="34"/>
      <c r="T288" s="34"/>
      <c r="U288" s="34"/>
      <c r="V288" s="34"/>
      <c r="W288" s="34"/>
      <c r="X288" s="34"/>
      <c r="Y288" s="34"/>
      <c r="Z288" s="34"/>
      <c r="AA288" s="34"/>
      <c r="AB288" s="34"/>
      <c r="AC288" s="34"/>
      <c r="AD288" s="34"/>
      <c r="AE288" s="34"/>
      <c r="AF288" s="34"/>
      <c r="AG288" s="10"/>
      <c r="AH288" s="34"/>
      <c r="AJ288" s="17"/>
    </row>
    <row r="289" spans="1:36" ht="14.5" x14ac:dyDescent="0.35">
      <c r="A289">
        <v>42994</v>
      </c>
      <c r="B289">
        <v>0</v>
      </c>
      <c r="C289">
        <v>2005</v>
      </c>
      <c r="D289">
        <v>3</v>
      </c>
      <c r="E289">
        <v>4</v>
      </c>
      <c r="F289">
        <v>3</v>
      </c>
      <c r="G289">
        <v>2</v>
      </c>
      <c r="H289">
        <v>4</v>
      </c>
      <c r="I289">
        <v>2</v>
      </c>
      <c r="J289">
        <v>4</v>
      </c>
      <c r="K289">
        <v>4</v>
      </c>
      <c r="L289">
        <v>4</v>
      </c>
      <c r="M289">
        <v>4</v>
      </c>
      <c r="N289">
        <v>4</v>
      </c>
      <c r="O289">
        <v>4</v>
      </c>
      <c r="P289" s="17">
        <f>SUM(D289:O289)</f>
        <v>42</v>
      </c>
      <c r="Q289" s="10"/>
      <c r="R289" s="10"/>
      <c r="S289" s="34"/>
      <c r="T289" s="34"/>
      <c r="U289" s="34"/>
      <c r="V289" s="34"/>
      <c r="W289" s="34"/>
      <c r="X289" s="34"/>
      <c r="Y289" s="34"/>
      <c r="Z289" s="34"/>
      <c r="AA289" s="34"/>
      <c r="AB289" s="34"/>
      <c r="AC289" s="34"/>
      <c r="AD289" s="34"/>
      <c r="AE289" s="34"/>
      <c r="AF289" s="34"/>
      <c r="AG289" s="10"/>
      <c r="AH289" s="34"/>
      <c r="AJ289" s="17"/>
    </row>
    <row r="290" spans="1:36" ht="14.5" x14ac:dyDescent="0.35">
      <c r="A290">
        <v>43027</v>
      </c>
      <c r="B290">
        <v>1</v>
      </c>
      <c r="C290">
        <v>2005</v>
      </c>
      <c r="D290">
        <v>2</v>
      </c>
      <c r="E290">
        <v>4</v>
      </c>
      <c r="F290">
        <v>2</v>
      </c>
      <c r="G290">
        <v>4</v>
      </c>
      <c r="H290">
        <v>4</v>
      </c>
      <c r="I290">
        <v>4</v>
      </c>
      <c r="J290">
        <v>4</v>
      </c>
      <c r="K290">
        <v>2</v>
      </c>
      <c r="L290">
        <v>4</v>
      </c>
      <c r="M290">
        <v>4</v>
      </c>
      <c r="N290">
        <v>4</v>
      </c>
      <c r="O290">
        <v>4</v>
      </c>
      <c r="P290" s="17">
        <f>SUM(D290:O290)</f>
        <v>42</v>
      </c>
      <c r="Q290" s="10"/>
      <c r="R290" s="10"/>
      <c r="S290" s="34"/>
      <c r="T290" s="34"/>
      <c r="U290" s="34"/>
      <c r="V290" s="34"/>
      <c r="W290" s="34"/>
      <c r="X290" s="34"/>
      <c r="Y290" s="34"/>
      <c r="Z290" s="34"/>
      <c r="AA290" s="34"/>
      <c r="AB290" s="34"/>
      <c r="AC290" s="34"/>
      <c r="AD290" s="34"/>
      <c r="AE290" s="34"/>
      <c r="AF290" s="34"/>
      <c r="AG290" s="10"/>
      <c r="AH290" s="34"/>
      <c r="AJ290" s="17"/>
    </row>
    <row r="291" spans="1:36" ht="14.5" x14ac:dyDescent="0.35">
      <c r="A291">
        <v>44446</v>
      </c>
      <c r="B291">
        <v>1</v>
      </c>
      <c r="C291">
        <v>2000</v>
      </c>
      <c r="D291">
        <v>4</v>
      </c>
      <c r="E291">
        <v>4</v>
      </c>
      <c r="F291">
        <v>4</v>
      </c>
      <c r="G291">
        <v>3</v>
      </c>
      <c r="H291">
        <v>3</v>
      </c>
      <c r="I291">
        <v>4</v>
      </c>
      <c r="J291">
        <v>4</v>
      </c>
      <c r="K291">
        <v>4</v>
      </c>
      <c r="L291">
        <v>4</v>
      </c>
      <c r="M291">
        <v>4</v>
      </c>
      <c r="N291">
        <v>4</v>
      </c>
      <c r="O291">
        <v>4</v>
      </c>
      <c r="P291" s="17">
        <f>SUM(D291:O291)</f>
        <v>46</v>
      </c>
      <c r="Q291" s="10"/>
      <c r="R291" s="10"/>
      <c r="S291" s="34"/>
      <c r="T291" s="34"/>
      <c r="U291" s="34"/>
      <c r="V291" s="34"/>
      <c r="W291" s="34"/>
      <c r="X291" s="34"/>
      <c r="Y291" s="34"/>
      <c r="Z291" s="34"/>
      <c r="AA291" s="34"/>
      <c r="AB291" s="34"/>
      <c r="AC291" s="34"/>
      <c r="AD291" s="34"/>
      <c r="AE291" s="34"/>
      <c r="AF291" s="34"/>
      <c r="AG291" s="10"/>
      <c r="AH291" s="34"/>
      <c r="AJ291" s="17"/>
    </row>
    <row r="292" spans="1:36" ht="14.5" x14ac:dyDescent="0.35">
      <c r="A292">
        <v>45441</v>
      </c>
      <c r="B292">
        <v>1</v>
      </c>
      <c r="C292">
        <v>2003</v>
      </c>
      <c r="D292">
        <v>2</v>
      </c>
      <c r="E292">
        <v>3</v>
      </c>
      <c r="F292">
        <v>4</v>
      </c>
      <c r="G292">
        <v>2</v>
      </c>
      <c r="H292">
        <v>4</v>
      </c>
      <c r="I292">
        <v>3</v>
      </c>
      <c r="J292">
        <v>4</v>
      </c>
      <c r="K292">
        <v>4</v>
      </c>
      <c r="L292">
        <v>4</v>
      </c>
      <c r="M292">
        <v>4</v>
      </c>
      <c r="N292">
        <v>4</v>
      </c>
      <c r="O292">
        <v>4</v>
      </c>
      <c r="P292" s="17">
        <f>SUM(D292:O292)</f>
        <v>42</v>
      </c>
      <c r="Q292" s="10"/>
      <c r="R292" s="10"/>
      <c r="S292" s="34"/>
      <c r="T292" s="34"/>
      <c r="U292" s="34"/>
      <c r="V292" s="34"/>
      <c r="W292" s="34"/>
      <c r="X292" s="34"/>
      <c r="Y292" s="34"/>
      <c r="Z292" s="34"/>
      <c r="AA292" s="34"/>
      <c r="AB292" s="34"/>
      <c r="AC292" s="34"/>
      <c r="AD292" s="34"/>
      <c r="AE292" s="34"/>
      <c r="AF292" s="34"/>
      <c r="AG292" s="10"/>
      <c r="AH292" s="34"/>
      <c r="AJ292" s="17"/>
    </row>
    <row r="293" spans="1:36" ht="14.5" x14ac:dyDescent="0.35">
      <c r="A293">
        <v>45205</v>
      </c>
      <c r="B293">
        <v>0</v>
      </c>
      <c r="C293">
        <v>1999</v>
      </c>
      <c r="D293">
        <v>3</v>
      </c>
      <c r="E293">
        <v>2</v>
      </c>
      <c r="F293">
        <v>4</v>
      </c>
      <c r="G293">
        <v>3</v>
      </c>
      <c r="H293">
        <v>4</v>
      </c>
      <c r="I293">
        <v>4</v>
      </c>
      <c r="J293">
        <v>4</v>
      </c>
      <c r="K293">
        <v>4</v>
      </c>
      <c r="L293">
        <v>4</v>
      </c>
      <c r="M293">
        <v>4</v>
      </c>
      <c r="N293">
        <v>4</v>
      </c>
      <c r="O293">
        <v>4</v>
      </c>
      <c r="P293" s="17">
        <f>SUM(D293:O293)</f>
        <v>44</v>
      </c>
      <c r="Q293" s="10"/>
      <c r="R293" s="10"/>
      <c r="S293" s="34"/>
      <c r="T293" s="34"/>
      <c r="U293" s="34"/>
      <c r="V293" s="34"/>
      <c r="W293" s="34"/>
      <c r="X293" s="34"/>
      <c r="Y293" s="34"/>
      <c r="Z293" s="34"/>
      <c r="AA293" s="34"/>
      <c r="AB293" s="34"/>
      <c r="AC293" s="34"/>
      <c r="AD293" s="34"/>
      <c r="AE293" s="34"/>
      <c r="AF293" s="34"/>
      <c r="AG293" s="10"/>
      <c r="AH293" s="34"/>
      <c r="AJ293" s="17"/>
    </row>
    <row r="294" spans="1:36" ht="14.5" x14ac:dyDescent="0.35">
      <c r="A294">
        <v>42927</v>
      </c>
      <c r="B294">
        <v>0</v>
      </c>
      <c r="C294">
        <v>2006</v>
      </c>
      <c r="D294">
        <v>2</v>
      </c>
      <c r="E294">
        <v>3</v>
      </c>
      <c r="F294">
        <v>4</v>
      </c>
      <c r="G294">
        <v>3</v>
      </c>
      <c r="H294">
        <v>4</v>
      </c>
      <c r="I294">
        <v>4</v>
      </c>
      <c r="J294">
        <v>4</v>
      </c>
      <c r="K294">
        <v>4</v>
      </c>
      <c r="L294">
        <v>4</v>
      </c>
      <c r="M294">
        <v>4</v>
      </c>
      <c r="N294">
        <v>4</v>
      </c>
      <c r="O294">
        <v>3</v>
      </c>
      <c r="P294" s="17">
        <f>SUM(D294:O294)</f>
        <v>43</v>
      </c>
      <c r="Q294" s="10"/>
      <c r="R294" s="10"/>
      <c r="S294" s="34"/>
      <c r="T294" s="34"/>
      <c r="U294" s="34"/>
      <c r="V294" s="34"/>
      <c r="W294" s="34"/>
      <c r="X294" s="34"/>
      <c r="Y294" s="34"/>
      <c r="Z294" s="34"/>
      <c r="AA294" s="34"/>
      <c r="AB294" s="34"/>
      <c r="AC294" s="34"/>
      <c r="AD294" s="34"/>
      <c r="AE294" s="34"/>
      <c r="AF294" s="34"/>
      <c r="AG294" s="10"/>
      <c r="AH294" s="34"/>
      <c r="AJ294" s="17"/>
    </row>
    <row r="295" spans="1:36" ht="14.5" x14ac:dyDescent="0.35">
      <c r="A295">
        <v>44090</v>
      </c>
      <c r="B295">
        <v>0</v>
      </c>
      <c r="C295">
        <v>2005</v>
      </c>
      <c r="D295">
        <v>3</v>
      </c>
      <c r="E295">
        <v>4</v>
      </c>
      <c r="F295">
        <v>2</v>
      </c>
      <c r="G295">
        <v>3</v>
      </c>
      <c r="H295">
        <v>4</v>
      </c>
      <c r="I295">
        <v>4</v>
      </c>
      <c r="J295">
        <v>4</v>
      </c>
      <c r="K295">
        <v>4</v>
      </c>
      <c r="L295">
        <v>4</v>
      </c>
      <c r="M295">
        <v>4</v>
      </c>
      <c r="N295">
        <v>4</v>
      </c>
      <c r="O295">
        <v>4</v>
      </c>
      <c r="P295" s="17">
        <f>SUM(D295:O295)</f>
        <v>44</v>
      </c>
      <c r="Q295" s="10"/>
      <c r="R295" s="10"/>
      <c r="S295" s="34"/>
      <c r="T295" s="34"/>
      <c r="U295" s="34"/>
      <c r="V295" s="34"/>
      <c r="W295" s="34"/>
      <c r="X295" s="34"/>
      <c r="Y295" s="34"/>
      <c r="Z295" s="34"/>
      <c r="AA295" s="34"/>
      <c r="AB295" s="34"/>
      <c r="AC295" s="34"/>
      <c r="AD295" s="34"/>
      <c r="AE295" s="34"/>
      <c r="AF295" s="34"/>
      <c r="AG295" s="10"/>
      <c r="AH295" s="34"/>
      <c r="AJ295" s="17"/>
    </row>
    <row r="296" spans="1:36" ht="14.5" x14ac:dyDescent="0.35">
      <c r="A296">
        <v>43400</v>
      </c>
      <c r="B296">
        <v>0</v>
      </c>
      <c r="C296">
        <v>2005</v>
      </c>
      <c r="D296">
        <v>2</v>
      </c>
      <c r="E296">
        <v>4</v>
      </c>
      <c r="F296">
        <v>2</v>
      </c>
      <c r="G296">
        <v>4</v>
      </c>
      <c r="H296">
        <v>4</v>
      </c>
      <c r="I296">
        <v>4</v>
      </c>
      <c r="J296">
        <v>4</v>
      </c>
      <c r="K296">
        <v>3</v>
      </c>
      <c r="L296">
        <v>4</v>
      </c>
      <c r="M296">
        <v>4</v>
      </c>
      <c r="N296">
        <v>4</v>
      </c>
      <c r="O296">
        <v>4</v>
      </c>
      <c r="P296" s="17">
        <f>SUM(D296:O296)</f>
        <v>43</v>
      </c>
      <c r="Q296" s="10"/>
      <c r="R296" s="10"/>
      <c r="S296" s="34"/>
      <c r="T296" s="34"/>
      <c r="U296" s="34"/>
      <c r="V296" s="34"/>
      <c r="W296" s="34"/>
      <c r="X296" s="34"/>
      <c r="Y296" s="34"/>
      <c r="Z296" s="34"/>
      <c r="AA296" s="34"/>
      <c r="AB296" s="34"/>
      <c r="AC296" s="34"/>
      <c r="AD296" s="34"/>
      <c r="AE296" s="34"/>
      <c r="AF296" s="34"/>
      <c r="AG296" s="10"/>
      <c r="AH296" s="34"/>
      <c r="AJ296" s="17"/>
    </row>
    <row r="297" spans="1:36" ht="14.5" x14ac:dyDescent="0.35">
      <c r="A297">
        <v>46134</v>
      </c>
      <c r="B297">
        <v>0</v>
      </c>
      <c r="C297">
        <v>2004</v>
      </c>
      <c r="D297">
        <v>3</v>
      </c>
      <c r="E297">
        <v>4</v>
      </c>
      <c r="F297">
        <v>3</v>
      </c>
      <c r="G297">
        <v>3</v>
      </c>
      <c r="H297">
        <v>4</v>
      </c>
      <c r="I297">
        <v>4</v>
      </c>
      <c r="J297">
        <v>4</v>
      </c>
      <c r="K297">
        <v>3</v>
      </c>
      <c r="L297">
        <v>4</v>
      </c>
      <c r="M297">
        <v>4</v>
      </c>
      <c r="N297">
        <v>4</v>
      </c>
      <c r="O297">
        <v>4</v>
      </c>
      <c r="P297" s="17">
        <f>SUM(D297:O297)</f>
        <v>44</v>
      </c>
      <c r="Q297" s="10"/>
      <c r="R297" s="10"/>
      <c r="S297" s="34"/>
      <c r="T297" s="34"/>
      <c r="U297" s="34"/>
      <c r="V297" s="34"/>
      <c r="W297" s="34"/>
      <c r="X297" s="34"/>
      <c r="Y297" s="34"/>
      <c r="Z297" s="34"/>
      <c r="AA297" s="34"/>
      <c r="AB297" s="34"/>
      <c r="AC297" s="34"/>
      <c r="AD297" s="34"/>
      <c r="AE297" s="34"/>
      <c r="AF297" s="34"/>
      <c r="AG297" s="10"/>
      <c r="AH297" s="34"/>
      <c r="AJ297" s="17"/>
    </row>
    <row r="298" spans="1:36" ht="14.5" x14ac:dyDescent="0.35">
      <c r="A298">
        <v>44106</v>
      </c>
      <c r="B298">
        <v>0</v>
      </c>
      <c r="C298">
        <v>2004</v>
      </c>
      <c r="D298">
        <v>2</v>
      </c>
      <c r="E298">
        <v>3</v>
      </c>
      <c r="F298">
        <v>4</v>
      </c>
      <c r="G298">
        <v>4</v>
      </c>
      <c r="H298">
        <v>4</v>
      </c>
      <c r="I298">
        <v>4</v>
      </c>
      <c r="J298">
        <v>4</v>
      </c>
      <c r="K298">
        <v>4</v>
      </c>
      <c r="L298">
        <v>4</v>
      </c>
      <c r="M298">
        <v>4</v>
      </c>
      <c r="N298">
        <v>4</v>
      </c>
      <c r="O298">
        <v>4</v>
      </c>
      <c r="P298" s="17">
        <f>SUM(D298:O298)</f>
        <v>45</v>
      </c>
      <c r="Q298" s="10"/>
      <c r="R298" s="10"/>
      <c r="S298" s="34"/>
      <c r="T298" s="34"/>
      <c r="U298" s="34"/>
      <c r="V298" s="34"/>
      <c r="W298" s="34"/>
      <c r="X298" s="34"/>
      <c r="Y298" s="34"/>
      <c r="Z298" s="34"/>
      <c r="AA298" s="34"/>
      <c r="AB298" s="34"/>
      <c r="AC298" s="34"/>
      <c r="AD298" s="34"/>
      <c r="AE298" s="34"/>
      <c r="AF298" s="34"/>
      <c r="AG298" s="10"/>
      <c r="AH298" s="34"/>
      <c r="AJ298" s="17"/>
    </row>
    <row r="299" spans="1:36" ht="14.5" x14ac:dyDescent="0.35">
      <c r="A299">
        <v>43701</v>
      </c>
      <c r="B299">
        <v>0</v>
      </c>
      <c r="C299">
        <v>2006</v>
      </c>
      <c r="D299">
        <v>3</v>
      </c>
      <c r="E299">
        <v>3</v>
      </c>
      <c r="F299">
        <v>3</v>
      </c>
      <c r="G299">
        <v>1</v>
      </c>
      <c r="H299">
        <v>4</v>
      </c>
      <c r="I299">
        <v>4</v>
      </c>
      <c r="J299">
        <v>4</v>
      </c>
      <c r="K299">
        <v>4</v>
      </c>
      <c r="L299">
        <v>4</v>
      </c>
      <c r="M299">
        <v>4</v>
      </c>
      <c r="N299">
        <v>4</v>
      </c>
      <c r="O299">
        <v>4</v>
      </c>
      <c r="P299" s="17">
        <f>SUM(D299:O299)</f>
        <v>42</v>
      </c>
      <c r="Q299" s="10"/>
      <c r="R299" s="10"/>
      <c r="S299" s="34"/>
      <c r="T299" s="34"/>
      <c r="U299" s="34"/>
      <c r="V299" s="34"/>
      <c r="W299" s="34"/>
      <c r="X299" s="34"/>
      <c r="Y299" s="34"/>
      <c r="Z299" s="34"/>
      <c r="AA299" s="34"/>
      <c r="AB299" s="34"/>
      <c r="AC299" s="34"/>
      <c r="AD299" s="34"/>
      <c r="AE299" s="34"/>
      <c r="AF299" s="34"/>
      <c r="AG299" s="10"/>
      <c r="AH299" s="34"/>
      <c r="AJ299" s="17"/>
    </row>
    <row r="300" spans="1:36" ht="14.5" x14ac:dyDescent="0.35">
      <c r="A300">
        <v>42936</v>
      </c>
      <c r="B300">
        <v>0</v>
      </c>
      <c r="C300">
        <v>2004</v>
      </c>
      <c r="D300">
        <v>2</v>
      </c>
      <c r="E300">
        <v>4</v>
      </c>
      <c r="F300">
        <v>3</v>
      </c>
      <c r="G300">
        <v>2</v>
      </c>
      <c r="H300">
        <v>4</v>
      </c>
      <c r="I300">
        <v>4</v>
      </c>
      <c r="J300">
        <v>4</v>
      </c>
      <c r="K300">
        <v>4</v>
      </c>
      <c r="L300">
        <v>4</v>
      </c>
      <c r="M300">
        <v>4</v>
      </c>
      <c r="N300">
        <v>4</v>
      </c>
      <c r="O300">
        <v>4</v>
      </c>
      <c r="P300" s="17">
        <f>SUM(D300:O300)</f>
        <v>43</v>
      </c>
      <c r="Q300" s="10"/>
      <c r="R300" s="10"/>
      <c r="S300" s="34"/>
      <c r="T300" s="34"/>
      <c r="U300" s="34"/>
      <c r="V300" s="34"/>
      <c r="W300" s="34"/>
      <c r="X300" s="34"/>
      <c r="Y300" s="34"/>
      <c r="Z300" s="34"/>
      <c r="AA300" s="34"/>
      <c r="AB300" s="34"/>
      <c r="AC300" s="34"/>
      <c r="AD300" s="34"/>
      <c r="AE300" s="34"/>
      <c r="AF300" s="34"/>
      <c r="AG300" s="10"/>
      <c r="AH300" s="34"/>
      <c r="AJ300" s="17"/>
    </row>
    <row r="301" spans="1:36" ht="14.5" x14ac:dyDescent="0.35">
      <c r="Q301" s="10"/>
      <c r="R301" s="10"/>
      <c r="S301" s="34"/>
      <c r="T301" s="34"/>
      <c r="U301" s="34"/>
      <c r="V301" s="34"/>
      <c r="W301" s="34"/>
      <c r="X301" s="34"/>
      <c r="Y301" s="34"/>
      <c r="Z301" s="34"/>
      <c r="AA301" s="34"/>
      <c r="AB301" s="34"/>
      <c r="AC301" s="34"/>
      <c r="AD301" s="34"/>
      <c r="AE301" s="34"/>
      <c r="AF301" s="34"/>
      <c r="AG301" s="10"/>
      <c r="AH301" s="34"/>
      <c r="AJ301" s="17"/>
    </row>
    <row r="302" spans="1:36" ht="14.5" x14ac:dyDescent="0.35">
      <c r="Q302" s="10"/>
      <c r="R302" s="10"/>
      <c r="S302" s="34"/>
      <c r="T302" s="34"/>
      <c r="U302" s="34"/>
      <c r="V302" s="34"/>
      <c r="W302" s="34"/>
      <c r="X302" s="34"/>
      <c r="Y302" s="34"/>
      <c r="Z302" s="34"/>
      <c r="AA302" s="34"/>
      <c r="AB302" s="34"/>
      <c r="AC302" s="34"/>
      <c r="AD302" s="34"/>
      <c r="AE302" s="34"/>
      <c r="AF302" s="34"/>
      <c r="AG302" s="10"/>
      <c r="AH302" s="34"/>
      <c r="AJ302" s="17"/>
    </row>
    <row r="303" spans="1:36" ht="14.5" x14ac:dyDescent="0.35">
      <c r="Q303" s="10"/>
      <c r="R303" s="10"/>
      <c r="S303" s="34"/>
      <c r="T303" s="34"/>
      <c r="U303" s="34"/>
      <c r="V303" s="34"/>
      <c r="W303" s="34"/>
      <c r="X303" s="34"/>
      <c r="Y303" s="34"/>
      <c r="Z303" s="34"/>
      <c r="AA303" s="34"/>
      <c r="AB303" s="34"/>
      <c r="AC303" s="34"/>
      <c r="AD303" s="34"/>
      <c r="AE303" s="34"/>
      <c r="AF303" s="34"/>
      <c r="AG303" s="10"/>
      <c r="AH303" s="34"/>
      <c r="AJ303" s="17"/>
    </row>
    <row r="304" spans="1:36" ht="14.5" x14ac:dyDescent="0.35">
      <c r="Q304" s="10"/>
      <c r="R304" s="10"/>
      <c r="S304" s="34"/>
      <c r="T304" s="34"/>
      <c r="U304" s="34"/>
      <c r="V304" s="34"/>
      <c r="W304" s="34"/>
      <c r="X304" s="34"/>
      <c r="Y304" s="34"/>
      <c r="Z304" s="34"/>
      <c r="AA304" s="34"/>
      <c r="AB304" s="34"/>
      <c r="AC304" s="34"/>
      <c r="AD304" s="34"/>
      <c r="AE304" s="34"/>
      <c r="AF304" s="34"/>
      <c r="AG304" s="10"/>
      <c r="AH304" s="34"/>
      <c r="AJ304" s="17"/>
    </row>
    <row r="305" spans="17:36" ht="14.5" x14ac:dyDescent="0.35">
      <c r="Q305" s="10"/>
      <c r="R305" s="10"/>
      <c r="S305" s="34"/>
      <c r="T305" s="34"/>
      <c r="U305" s="34"/>
      <c r="V305" s="34"/>
      <c r="W305" s="34"/>
      <c r="X305" s="34"/>
      <c r="Y305" s="34"/>
      <c r="Z305" s="34"/>
      <c r="AA305" s="34"/>
      <c r="AB305" s="34"/>
      <c r="AC305" s="34"/>
      <c r="AD305" s="34"/>
      <c r="AE305" s="34"/>
      <c r="AF305" s="34"/>
      <c r="AG305" s="10"/>
      <c r="AH305" s="34"/>
      <c r="AJ305" s="17"/>
    </row>
    <row r="306" spans="17:36" ht="14.5" x14ac:dyDescent="0.35">
      <c r="Q306" s="10"/>
      <c r="R306" s="10"/>
      <c r="S306" s="34"/>
      <c r="T306" s="34"/>
      <c r="U306" s="34"/>
      <c r="V306" s="34"/>
      <c r="W306" s="34"/>
      <c r="X306" s="34"/>
      <c r="Y306" s="34"/>
      <c r="Z306" s="34"/>
      <c r="AA306" s="34"/>
      <c r="AB306" s="34"/>
      <c r="AC306" s="34"/>
      <c r="AD306" s="34"/>
      <c r="AE306" s="34"/>
      <c r="AF306" s="34"/>
      <c r="AG306" s="10"/>
      <c r="AH306" s="34"/>
      <c r="AJ306" s="17"/>
    </row>
    <row r="307" spans="17:36" ht="14.5" x14ac:dyDescent="0.35">
      <c r="Q307" s="10"/>
      <c r="R307" s="10"/>
      <c r="S307" s="34"/>
      <c r="T307" s="34"/>
      <c r="U307" s="34"/>
      <c r="V307" s="34"/>
      <c r="W307" s="34"/>
      <c r="X307" s="34"/>
      <c r="Y307" s="34"/>
      <c r="Z307" s="34"/>
      <c r="AA307" s="34"/>
      <c r="AB307" s="34"/>
      <c r="AC307" s="34"/>
      <c r="AD307" s="34"/>
      <c r="AE307" s="34"/>
      <c r="AF307" s="34"/>
      <c r="AG307" s="10"/>
      <c r="AH307" s="34"/>
      <c r="AJ307" s="17"/>
    </row>
    <row r="308" spans="17:36" ht="14.5" x14ac:dyDescent="0.35">
      <c r="Q308" s="10"/>
      <c r="R308" s="10"/>
      <c r="S308" s="34"/>
      <c r="T308" s="34"/>
      <c r="U308" s="34"/>
      <c r="V308" s="34"/>
      <c r="W308" s="34"/>
      <c r="X308" s="34"/>
      <c r="Y308" s="34"/>
      <c r="Z308" s="34"/>
      <c r="AA308" s="34"/>
      <c r="AB308" s="34"/>
      <c r="AC308" s="34"/>
      <c r="AD308" s="34"/>
      <c r="AE308" s="34"/>
      <c r="AF308" s="34"/>
      <c r="AG308" s="10"/>
      <c r="AH308" s="34"/>
      <c r="AJ308" s="17"/>
    </row>
    <row r="309" spans="17:36" ht="14.5" x14ac:dyDescent="0.35">
      <c r="Q309" s="10"/>
      <c r="R309" s="10"/>
      <c r="S309" s="34"/>
      <c r="T309" s="34"/>
      <c r="U309" s="34"/>
      <c r="V309" s="34"/>
      <c r="W309" s="34"/>
      <c r="X309" s="34"/>
      <c r="Y309" s="34"/>
      <c r="Z309" s="34"/>
      <c r="AA309" s="34"/>
      <c r="AB309" s="34"/>
      <c r="AC309" s="34"/>
      <c r="AD309" s="34"/>
      <c r="AE309" s="34"/>
      <c r="AF309" s="34"/>
      <c r="AG309" s="10"/>
      <c r="AH309" s="34"/>
      <c r="AJ309" s="17"/>
    </row>
    <row r="310" spans="17:36" ht="14.5" x14ac:dyDescent="0.35">
      <c r="Q310" s="10"/>
      <c r="R310" s="10"/>
      <c r="S310" s="34"/>
      <c r="T310" s="34"/>
      <c r="U310" s="34"/>
      <c r="V310" s="34"/>
      <c r="W310" s="34"/>
      <c r="X310" s="34"/>
      <c r="Y310" s="34"/>
      <c r="Z310" s="34"/>
      <c r="AA310" s="34"/>
      <c r="AB310" s="34"/>
      <c r="AC310" s="34"/>
      <c r="AD310" s="34"/>
      <c r="AE310" s="34"/>
      <c r="AF310" s="34"/>
      <c r="AG310" s="10"/>
      <c r="AH310" s="34"/>
      <c r="AJ310" s="17"/>
    </row>
    <row r="311" spans="17:36" ht="14.5" x14ac:dyDescent="0.35">
      <c r="Q311" s="10"/>
      <c r="R311" s="10"/>
      <c r="S311" s="34"/>
      <c r="T311" s="34"/>
      <c r="U311" s="34"/>
      <c r="V311" s="34"/>
      <c r="W311" s="34"/>
      <c r="X311" s="34"/>
      <c r="Y311" s="34"/>
      <c r="Z311" s="34"/>
      <c r="AA311" s="34"/>
      <c r="AB311" s="34"/>
      <c r="AC311" s="34"/>
      <c r="AD311" s="34"/>
      <c r="AE311" s="34"/>
      <c r="AF311" s="34"/>
      <c r="AG311" s="10"/>
      <c r="AH311" s="34"/>
      <c r="AJ311" s="17"/>
    </row>
    <row r="312" spans="17:36" ht="14.5" x14ac:dyDescent="0.35">
      <c r="Q312" s="10"/>
      <c r="R312" s="10"/>
      <c r="S312" s="34"/>
      <c r="T312" s="34"/>
      <c r="U312" s="34"/>
      <c r="V312" s="34"/>
      <c r="W312" s="34"/>
      <c r="X312" s="34"/>
      <c r="Y312" s="34"/>
      <c r="Z312" s="34"/>
      <c r="AA312" s="34"/>
      <c r="AB312" s="34"/>
      <c r="AC312" s="34"/>
      <c r="AD312" s="34"/>
      <c r="AE312" s="34"/>
      <c r="AF312" s="34"/>
      <c r="AG312" s="10"/>
      <c r="AH312" s="34"/>
      <c r="AJ312" s="17"/>
    </row>
    <row r="313" spans="17:36" ht="14.5" x14ac:dyDescent="0.35">
      <c r="Q313" s="10"/>
      <c r="R313" s="10"/>
      <c r="S313" s="34"/>
      <c r="T313" s="34"/>
      <c r="U313" s="34"/>
      <c r="V313" s="34"/>
      <c r="W313" s="34"/>
      <c r="X313" s="34"/>
      <c r="Y313" s="34"/>
      <c r="Z313" s="34"/>
      <c r="AA313" s="34"/>
      <c r="AB313" s="34"/>
      <c r="AC313" s="34"/>
      <c r="AD313" s="34"/>
      <c r="AE313" s="34"/>
      <c r="AF313" s="34"/>
      <c r="AG313" s="10"/>
      <c r="AH313" s="34"/>
      <c r="AJ313" s="17"/>
    </row>
    <row r="314" spans="17:36" ht="14.5" x14ac:dyDescent="0.35">
      <c r="Q314" s="10"/>
      <c r="R314" s="10"/>
      <c r="S314" s="34"/>
      <c r="T314" s="34"/>
      <c r="U314" s="34"/>
      <c r="V314" s="34"/>
      <c r="W314" s="34"/>
      <c r="X314" s="34"/>
      <c r="Y314" s="34"/>
      <c r="Z314" s="34"/>
      <c r="AA314" s="34"/>
      <c r="AB314" s="34"/>
      <c r="AC314" s="34"/>
      <c r="AD314" s="34"/>
      <c r="AE314" s="34"/>
      <c r="AF314" s="34"/>
      <c r="AG314" s="10"/>
      <c r="AH314" s="34"/>
      <c r="AJ314" s="17"/>
    </row>
    <row r="315" spans="17:36" ht="14.5" x14ac:dyDescent="0.35">
      <c r="Q315" s="10"/>
      <c r="R315" s="10"/>
      <c r="S315" s="34"/>
      <c r="T315" s="34"/>
      <c r="U315" s="34"/>
      <c r="V315" s="34"/>
      <c r="W315" s="34"/>
      <c r="X315" s="34"/>
      <c r="Y315" s="34"/>
      <c r="Z315" s="34"/>
      <c r="AA315" s="34"/>
      <c r="AB315" s="34"/>
      <c r="AC315" s="34"/>
      <c r="AD315" s="34"/>
      <c r="AE315" s="34"/>
      <c r="AF315" s="34"/>
      <c r="AG315" s="10"/>
      <c r="AH315" s="34"/>
      <c r="AJ315" s="17"/>
    </row>
    <row r="316" spans="17:36" ht="14.5" x14ac:dyDescent="0.35">
      <c r="Q316" s="10"/>
      <c r="R316" s="10"/>
      <c r="S316" s="34"/>
      <c r="T316" s="34"/>
      <c r="U316" s="34"/>
      <c r="V316" s="34"/>
      <c r="W316" s="34"/>
      <c r="X316" s="34"/>
      <c r="Y316" s="34"/>
      <c r="Z316" s="34"/>
      <c r="AA316" s="34"/>
      <c r="AB316" s="34"/>
      <c r="AC316" s="34"/>
      <c r="AD316" s="34"/>
      <c r="AE316" s="34"/>
      <c r="AF316" s="34"/>
      <c r="AG316" s="10"/>
      <c r="AH316" s="34"/>
      <c r="AJ316" s="17"/>
    </row>
    <row r="317" spans="17:36" ht="14.5" x14ac:dyDescent="0.35">
      <c r="Q317" s="10"/>
      <c r="R317" s="10"/>
      <c r="S317" s="34"/>
      <c r="T317" s="34"/>
      <c r="U317" s="34"/>
      <c r="V317" s="34"/>
      <c r="W317" s="34"/>
      <c r="X317" s="34"/>
      <c r="Y317" s="34"/>
      <c r="Z317" s="34"/>
      <c r="AA317" s="34"/>
      <c r="AB317" s="34"/>
      <c r="AC317" s="34"/>
      <c r="AD317" s="34"/>
      <c r="AE317" s="34"/>
      <c r="AF317" s="34"/>
      <c r="AG317" s="10"/>
      <c r="AH317" s="34"/>
      <c r="AJ317" s="17"/>
    </row>
    <row r="318" spans="17:36" ht="14.5" x14ac:dyDescent="0.35">
      <c r="Q318" s="10"/>
      <c r="R318" s="10"/>
      <c r="S318" s="34"/>
      <c r="T318" s="34"/>
      <c r="U318" s="34"/>
      <c r="V318" s="34"/>
      <c r="W318" s="34"/>
      <c r="X318" s="34"/>
      <c r="Y318" s="34"/>
      <c r="Z318" s="34"/>
      <c r="AA318" s="34"/>
      <c r="AB318" s="34"/>
      <c r="AC318" s="34"/>
      <c r="AD318" s="34"/>
      <c r="AE318" s="34"/>
      <c r="AF318" s="34"/>
      <c r="AG318" s="10"/>
      <c r="AH318" s="34"/>
      <c r="AJ318" s="17"/>
    </row>
    <row r="319" spans="17:36" ht="14.5" x14ac:dyDescent="0.35">
      <c r="Q319" s="10"/>
      <c r="R319" s="10"/>
      <c r="S319" s="34"/>
      <c r="T319" s="34"/>
      <c r="U319" s="34"/>
      <c r="V319" s="34"/>
      <c r="W319" s="34"/>
      <c r="X319" s="34"/>
      <c r="Y319" s="34"/>
      <c r="Z319" s="34"/>
      <c r="AA319" s="34"/>
      <c r="AB319" s="34"/>
      <c r="AC319" s="34"/>
      <c r="AD319" s="34"/>
      <c r="AE319" s="34"/>
      <c r="AF319" s="34"/>
      <c r="AG319" s="10"/>
      <c r="AH319" s="34"/>
      <c r="AJ319" s="17"/>
    </row>
    <row r="320" spans="17:36" ht="14.5" x14ac:dyDescent="0.35">
      <c r="Q320" s="10"/>
      <c r="R320" s="10"/>
      <c r="S320" s="34"/>
      <c r="T320" s="34"/>
      <c r="U320" s="34"/>
      <c r="V320" s="34"/>
      <c r="W320" s="34"/>
      <c r="X320" s="34"/>
      <c r="Y320" s="34"/>
      <c r="Z320" s="34"/>
      <c r="AA320" s="34"/>
      <c r="AB320" s="34"/>
      <c r="AC320" s="34"/>
      <c r="AD320" s="34"/>
      <c r="AE320" s="34"/>
      <c r="AF320" s="34"/>
      <c r="AG320" s="10"/>
      <c r="AH320" s="34"/>
      <c r="AJ320" s="17"/>
    </row>
    <row r="321" spans="17:36" ht="14.5" x14ac:dyDescent="0.35">
      <c r="Q321" s="10"/>
      <c r="R321" s="10"/>
      <c r="S321" s="34"/>
      <c r="T321" s="34"/>
      <c r="U321" s="34"/>
      <c r="V321" s="34"/>
      <c r="W321" s="34"/>
      <c r="X321" s="34"/>
      <c r="Y321" s="34"/>
      <c r="Z321" s="34"/>
      <c r="AA321" s="34"/>
      <c r="AB321" s="34"/>
      <c r="AC321" s="34"/>
      <c r="AD321" s="34"/>
      <c r="AE321" s="34"/>
      <c r="AF321" s="34"/>
      <c r="AG321" s="10"/>
      <c r="AH321" s="34"/>
      <c r="AJ321" s="17"/>
    </row>
    <row r="322" spans="17:36" ht="14.5" x14ac:dyDescent="0.35">
      <c r="Q322" s="10"/>
      <c r="R322" s="10"/>
      <c r="S322" s="34"/>
      <c r="T322" s="34"/>
      <c r="U322" s="34"/>
      <c r="V322" s="34"/>
      <c r="W322" s="34"/>
      <c r="X322" s="34"/>
      <c r="Y322" s="34"/>
      <c r="Z322" s="34"/>
      <c r="AA322" s="34"/>
      <c r="AB322" s="34"/>
      <c r="AC322" s="34"/>
      <c r="AD322" s="34"/>
      <c r="AE322" s="34"/>
      <c r="AF322" s="34"/>
      <c r="AG322" s="10"/>
      <c r="AH322" s="34"/>
      <c r="AJ322" s="17"/>
    </row>
    <row r="323" spans="17:36" ht="14.5" x14ac:dyDescent="0.35">
      <c r="Q323" s="10"/>
      <c r="R323" s="10"/>
      <c r="S323" s="34"/>
      <c r="T323" s="34"/>
      <c r="U323" s="34"/>
      <c r="V323" s="34"/>
      <c r="W323" s="34"/>
      <c r="X323" s="34"/>
      <c r="Y323" s="34"/>
      <c r="Z323" s="34"/>
      <c r="AA323" s="34"/>
      <c r="AB323" s="34"/>
      <c r="AC323" s="34"/>
      <c r="AD323" s="34"/>
      <c r="AE323" s="34"/>
      <c r="AF323" s="34"/>
      <c r="AG323" s="10"/>
      <c r="AH323" s="34"/>
      <c r="AJ323" s="17"/>
    </row>
    <row r="324" spans="17:36" ht="14.5" x14ac:dyDescent="0.35">
      <c r="Q324" s="10"/>
      <c r="R324" s="10"/>
      <c r="S324" s="34"/>
      <c r="T324" s="34"/>
      <c r="U324" s="34"/>
      <c r="V324" s="34"/>
      <c r="W324" s="34"/>
      <c r="X324" s="34"/>
      <c r="Y324" s="34"/>
      <c r="Z324" s="34"/>
      <c r="AA324" s="34"/>
      <c r="AB324" s="34"/>
      <c r="AC324" s="34"/>
      <c r="AD324" s="34"/>
      <c r="AE324" s="34"/>
      <c r="AF324" s="34"/>
      <c r="AG324" s="10"/>
      <c r="AH324" s="34"/>
      <c r="AJ324" s="17"/>
    </row>
    <row r="325" spans="17:36" ht="14.5" x14ac:dyDescent="0.35">
      <c r="Q325" s="10"/>
      <c r="R325" s="10"/>
      <c r="S325" s="34"/>
      <c r="T325" s="34"/>
      <c r="U325" s="34"/>
      <c r="V325" s="34"/>
      <c r="W325" s="34"/>
      <c r="X325" s="34"/>
      <c r="Y325" s="34"/>
      <c r="Z325" s="34"/>
      <c r="AA325" s="34"/>
      <c r="AB325" s="34"/>
      <c r="AC325" s="34"/>
      <c r="AD325" s="34"/>
      <c r="AE325" s="34"/>
      <c r="AF325" s="34"/>
      <c r="AG325" s="10"/>
      <c r="AH325" s="34"/>
      <c r="AJ325" s="17"/>
    </row>
    <row r="326" spans="17:36" ht="14.5" x14ac:dyDescent="0.35">
      <c r="Q326" s="10"/>
      <c r="R326" s="10"/>
      <c r="S326" s="34"/>
      <c r="T326" s="34"/>
      <c r="U326" s="34"/>
      <c r="V326" s="34"/>
      <c r="W326" s="34"/>
      <c r="X326" s="34"/>
      <c r="Y326" s="34"/>
      <c r="Z326" s="34"/>
      <c r="AA326" s="34"/>
      <c r="AB326" s="34"/>
      <c r="AC326" s="34"/>
      <c r="AD326" s="34"/>
      <c r="AE326" s="34"/>
      <c r="AF326" s="34"/>
      <c r="AG326" s="10"/>
      <c r="AH326" s="34"/>
      <c r="AJ326" s="17"/>
    </row>
    <row r="327" spans="17:36" ht="14.5" x14ac:dyDescent="0.35">
      <c r="Q327" s="10"/>
      <c r="R327" s="10"/>
      <c r="S327" s="34"/>
      <c r="T327" s="34"/>
      <c r="U327" s="34"/>
      <c r="V327" s="34"/>
      <c r="W327" s="34"/>
      <c r="X327" s="34"/>
      <c r="Y327" s="34"/>
      <c r="Z327" s="34"/>
      <c r="AA327" s="34"/>
      <c r="AB327" s="34"/>
      <c r="AC327" s="34"/>
      <c r="AD327" s="34"/>
      <c r="AE327" s="34"/>
      <c r="AF327" s="34"/>
      <c r="AG327" s="10"/>
      <c r="AH327" s="34"/>
      <c r="AJ327" s="17"/>
    </row>
    <row r="328" spans="17:36" ht="14.5" x14ac:dyDescent="0.35">
      <c r="Q328" s="10"/>
      <c r="R328" s="10"/>
      <c r="S328" s="34"/>
      <c r="T328" s="34"/>
      <c r="U328" s="34"/>
      <c r="V328" s="34"/>
      <c r="W328" s="34"/>
      <c r="X328" s="34"/>
      <c r="Y328" s="34"/>
      <c r="Z328" s="34"/>
      <c r="AA328" s="34"/>
      <c r="AB328" s="34"/>
      <c r="AC328" s="34"/>
      <c r="AD328" s="34"/>
      <c r="AE328" s="34"/>
      <c r="AF328" s="34"/>
      <c r="AG328" s="10"/>
      <c r="AH328" s="34"/>
      <c r="AJ328" s="17"/>
    </row>
    <row r="329" spans="17:36" ht="14.5" x14ac:dyDescent="0.35">
      <c r="Q329" s="10"/>
      <c r="R329" s="10"/>
      <c r="S329" s="34"/>
      <c r="T329" s="34"/>
      <c r="U329" s="34"/>
      <c r="V329" s="34"/>
      <c r="W329" s="34"/>
      <c r="X329" s="34"/>
      <c r="Y329" s="34"/>
      <c r="Z329" s="34"/>
      <c r="AA329" s="34"/>
      <c r="AB329" s="34"/>
      <c r="AC329" s="34"/>
      <c r="AD329" s="34"/>
      <c r="AE329" s="34"/>
      <c r="AF329" s="34"/>
      <c r="AG329" s="10"/>
      <c r="AH329" s="34"/>
      <c r="AJ329" s="17"/>
    </row>
    <row r="330" spans="17:36" ht="14.5" x14ac:dyDescent="0.35">
      <c r="Q330" s="10"/>
      <c r="R330" s="10"/>
      <c r="S330" s="34"/>
      <c r="T330" s="34"/>
      <c r="U330" s="34"/>
      <c r="V330" s="34"/>
      <c r="W330" s="34"/>
      <c r="X330" s="34"/>
      <c r="Y330" s="34"/>
      <c r="Z330" s="34"/>
      <c r="AA330" s="34"/>
      <c r="AB330" s="34"/>
      <c r="AC330" s="34"/>
      <c r="AD330" s="34"/>
      <c r="AE330" s="34"/>
      <c r="AF330" s="34"/>
      <c r="AG330" s="10"/>
      <c r="AH330" s="34"/>
      <c r="AJ330" s="17"/>
    </row>
    <row r="331" spans="17:36" ht="14.5" x14ac:dyDescent="0.35">
      <c r="Q331" s="10"/>
      <c r="R331" s="10"/>
      <c r="S331" s="34"/>
      <c r="T331" s="34"/>
      <c r="U331" s="34"/>
      <c r="V331" s="34"/>
      <c r="W331" s="34"/>
      <c r="X331" s="34"/>
      <c r="Y331" s="34"/>
      <c r="Z331" s="34"/>
      <c r="AA331" s="34"/>
      <c r="AB331" s="34"/>
      <c r="AC331" s="34"/>
      <c r="AD331" s="34"/>
      <c r="AE331" s="34"/>
      <c r="AF331" s="34"/>
      <c r="AG331" s="10"/>
      <c r="AH331" s="34"/>
      <c r="AJ331" s="17"/>
    </row>
    <row r="332" spans="17:36" ht="14.5" x14ac:dyDescent="0.35">
      <c r="Q332" s="10"/>
      <c r="R332" s="10"/>
      <c r="S332" s="34"/>
      <c r="T332" s="34"/>
      <c r="U332" s="34"/>
      <c r="V332" s="34"/>
      <c r="W332" s="34"/>
      <c r="X332" s="34"/>
      <c r="Y332" s="34"/>
      <c r="Z332" s="34"/>
      <c r="AA332" s="34"/>
      <c r="AB332" s="34"/>
      <c r="AC332" s="34"/>
      <c r="AD332" s="34"/>
      <c r="AE332" s="34"/>
      <c r="AF332" s="34"/>
      <c r="AG332" s="10"/>
      <c r="AH332" s="34"/>
      <c r="AJ332" s="17"/>
    </row>
    <row r="333" spans="17:36" ht="14.5" x14ac:dyDescent="0.35">
      <c r="Q333" s="10"/>
      <c r="R333" s="10"/>
      <c r="S333" s="34"/>
      <c r="T333" s="34"/>
      <c r="U333" s="34"/>
      <c r="V333" s="34"/>
      <c r="W333" s="34"/>
      <c r="X333" s="34"/>
      <c r="Y333" s="34"/>
      <c r="Z333" s="34"/>
      <c r="AA333" s="34"/>
      <c r="AB333" s="34"/>
      <c r="AC333" s="34"/>
      <c r="AD333" s="34"/>
      <c r="AE333" s="34"/>
      <c r="AF333" s="34"/>
      <c r="AG333" s="10"/>
      <c r="AH333" s="34"/>
      <c r="AJ333" s="17"/>
    </row>
    <row r="334" spans="17:36" ht="14.5" x14ac:dyDescent="0.35">
      <c r="Q334" s="10"/>
      <c r="R334" s="10"/>
      <c r="S334" s="34"/>
      <c r="T334" s="34"/>
      <c r="U334" s="34"/>
      <c r="V334" s="34"/>
      <c r="W334" s="34"/>
      <c r="X334" s="34"/>
      <c r="Y334" s="34"/>
      <c r="Z334" s="34"/>
      <c r="AA334" s="34"/>
      <c r="AB334" s="34"/>
      <c r="AC334" s="34"/>
      <c r="AD334" s="34"/>
      <c r="AE334" s="34"/>
      <c r="AF334" s="34"/>
      <c r="AG334" s="10"/>
      <c r="AH334" s="34"/>
      <c r="AJ334" s="17"/>
    </row>
    <row r="335" spans="17:36" ht="14.5" x14ac:dyDescent="0.35">
      <c r="Q335" s="10"/>
      <c r="R335" s="10"/>
      <c r="S335" s="34"/>
      <c r="T335" s="34"/>
      <c r="U335" s="34"/>
      <c r="V335" s="34"/>
      <c r="W335" s="34"/>
      <c r="X335" s="34"/>
      <c r="Y335" s="34"/>
      <c r="Z335" s="34"/>
      <c r="AA335" s="34"/>
      <c r="AB335" s="34"/>
      <c r="AC335" s="34"/>
      <c r="AD335" s="34"/>
      <c r="AE335" s="34"/>
      <c r="AF335" s="34"/>
      <c r="AG335" s="10"/>
      <c r="AH335" s="34"/>
      <c r="AJ335" s="17"/>
    </row>
    <row r="336" spans="17:36" ht="14.5" x14ac:dyDescent="0.35">
      <c r="Q336" s="10"/>
      <c r="R336" s="10"/>
      <c r="S336" s="34"/>
      <c r="T336" s="34"/>
      <c r="U336" s="34"/>
      <c r="V336" s="34"/>
      <c r="W336" s="34"/>
      <c r="X336" s="34"/>
      <c r="Y336" s="34"/>
      <c r="Z336" s="34"/>
      <c r="AA336" s="34"/>
      <c r="AB336" s="34"/>
      <c r="AC336" s="34"/>
      <c r="AD336" s="34"/>
      <c r="AE336" s="34"/>
      <c r="AF336" s="34"/>
      <c r="AG336" s="10"/>
      <c r="AH336" s="34"/>
      <c r="AJ336" s="17"/>
    </row>
    <row r="337" spans="1:36" ht="14.5" x14ac:dyDescent="0.35">
      <c r="Q337" s="10"/>
      <c r="R337" s="10"/>
      <c r="S337" s="34"/>
      <c r="T337" s="34"/>
      <c r="U337" s="34"/>
      <c r="V337" s="34"/>
      <c r="W337" s="34"/>
      <c r="X337" s="34"/>
      <c r="Y337" s="34"/>
      <c r="Z337" s="34"/>
      <c r="AA337" s="34"/>
      <c r="AB337" s="34"/>
      <c r="AC337" s="34"/>
      <c r="AD337" s="34"/>
      <c r="AE337" s="34"/>
      <c r="AF337" s="34"/>
      <c r="AG337" s="10"/>
      <c r="AH337" s="34"/>
      <c r="AJ337" s="17"/>
    </row>
    <row r="338" spans="1:36" ht="14.5" x14ac:dyDescent="0.35">
      <c r="Q338" s="10"/>
      <c r="R338" s="10"/>
      <c r="S338" s="34"/>
      <c r="T338" s="34"/>
      <c r="U338" s="34"/>
      <c r="V338" s="34"/>
      <c r="W338" s="34"/>
      <c r="X338" s="34"/>
      <c r="Y338" s="34"/>
      <c r="Z338" s="34"/>
      <c r="AA338" s="34"/>
      <c r="AB338" s="34"/>
      <c r="AC338" s="34"/>
      <c r="AD338" s="34"/>
      <c r="AE338" s="34"/>
      <c r="AF338" s="34"/>
      <c r="AG338" s="10"/>
      <c r="AH338" s="34"/>
      <c r="AJ338" s="17"/>
    </row>
    <row r="339" spans="1:36" ht="14.5" x14ac:dyDescent="0.35">
      <c r="Q339" s="10"/>
      <c r="R339" s="10"/>
      <c r="S339" s="34"/>
      <c r="T339" s="34"/>
      <c r="U339" s="34"/>
      <c r="V339" s="34"/>
      <c r="W339" s="34"/>
      <c r="X339" s="34"/>
      <c r="Y339" s="34"/>
      <c r="Z339" s="34"/>
      <c r="AA339" s="34"/>
      <c r="AB339" s="34"/>
      <c r="AC339" s="34"/>
      <c r="AD339" s="34"/>
      <c r="AE339" s="34"/>
      <c r="AF339" s="34"/>
      <c r="AG339" s="10"/>
      <c r="AH339" s="34"/>
      <c r="AJ339" s="17"/>
    </row>
    <row r="340" spans="1:36" ht="14.5" x14ac:dyDescent="0.35">
      <c r="Q340" s="10"/>
      <c r="R340" s="10"/>
      <c r="S340" s="34"/>
      <c r="T340" s="34"/>
      <c r="U340" s="34"/>
      <c r="V340" s="34"/>
      <c r="W340" s="34"/>
      <c r="X340" s="34"/>
      <c r="Y340" s="34"/>
      <c r="Z340" s="34"/>
      <c r="AA340" s="34"/>
      <c r="AB340" s="34"/>
      <c r="AC340" s="34"/>
      <c r="AD340" s="34"/>
      <c r="AE340" s="34"/>
      <c r="AF340" s="34"/>
      <c r="AG340" s="10"/>
      <c r="AH340" s="34"/>
      <c r="AJ340" s="17"/>
    </row>
    <row r="341" spans="1:36" ht="14.5" x14ac:dyDescent="0.35">
      <c r="Q341" s="10"/>
      <c r="R341" s="10"/>
      <c r="S341" s="34"/>
      <c r="T341" s="34"/>
      <c r="U341" s="34"/>
      <c r="V341" s="34"/>
      <c r="W341" s="34"/>
      <c r="X341" s="34"/>
      <c r="Y341" s="34"/>
      <c r="Z341" s="34"/>
      <c r="AA341" s="34"/>
      <c r="AB341" s="34"/>
      <c r="AC341" s="34"/>
      <c r="AD341" s="34"/>
      <c r="AE341" s="34"/>
      <c r="AF341" s="34"/>
      <c r="AG341" s="10"/>
      <c r="AH341" s="34"/>
    </row>
    <row r="342" spans="1:36" ht="14.5" x14ac:dyDescent="0.35">
      <c r="Q342" s="10"/>
      <c r="R342" s="10"/>
      <c r="S342" s="34"/>
      <c r="T342" s="34"/>
      <c r="U342" s="34"/>
      <c r="V342" s="34"/>
      <c r="W342" s="34"/>
      <c r="X342" s="34"/>
      <c r="Y342" s="34"/>
      <c r="Z342" s="34"/>
      <c r="AA342" s="34"/>
      <c r="AB342" s="34"/>
      <c r="AC342" s="34"/>
      <c r="AD342" s="34"/>
      <c r="AE342" s="34"/>
      <c r="AF342" s="34"/>
      <c r="AG342" s="10"/>
      <c r="AH342" s="34"/>
    </row>
    <row r="343" spans="1:36" ht="14.5" x14ac:dyDescent="0.35">
      <c r="Q343" s="10"/>
      <c r="R343" s="10"/>
      <c r="S343" s="34"/>
      <c r="T343" s="34"/>
      <c r="U343" s="34"/>
      <c r="V343" s="34"/>
      <c r="W343" s="34"/>
      <c r="X343" s="34"/>
      <c r="Y343" s="34"/>
      <c r="Z343" s="34"/>
      <c r="AA343" s="34"/>
      <c r="AB343" s="34"/>
      <c r="AC343" s="34"/>
      <c r="AD343" s="34"/>
      <c r="AE343" s="34"/>
      <c r="AF343" s="34"/>
      <c r="AG343" s="10"/>
      <c r="AH343" s="34"/>
    </row>
    <row r="344" spans="1:36" ht="14.5" x14ac:dyDescent="0.35">
      <c r="Q344" s="10"/>
      <c r="R344" s="10"/>
      <c r="S344" s="34"/>
      <c r="T344" s="34"/>
      <c r="U344" s="34"/>
      <c r="V344" s="34"/>
      <c r="W344" s="34"/>
      <c r="X344" s="34"/>
      <c r="Y344" s="34"/>
      <c r="Z344" s="34"/>
      <c r="AA344" s="34"/>
      <c r="AB344" s="34"/>
      <c r="AC344" s="34"/>
      <c r="AD344" s="34"/>
      <c r="AE344" s="34"/>
      <c r="AF344" s="34"/>
      <c r="AG344" s="10"/>
      <c r="AH344" s="34"/>
    </row>
    <row r="345" spans="1:36" ht="14.5" x14ac:dyDescent="0.35">
      <c r="Q345" s="10"/>
      <c r="R345" s="10"/>
      <c r="S345" s="34"/>
      <c r="T345" s="34"/>
      <c r="U345" s="34"/>
      <c r="V345" s="34"/>
      <c r="W345" s="34"/>
      <c r="X345" s="34"/>
      <c r="Y345" s="34"/>
      <c r="Z345" s="34"/>
      <c r="AA345" s="34"/>
      <c r="AB345" s="34"/>
      <c r="AC345" s="34"/>
      <c r="AD345" s="34"/>
      <c r="AE345" s="34"/>
      <c r="AF345" s="34"/>
      <c r="AG345" s="10"/>
      <c r="AH345" s="34"/>
    </row>
    <row r="346" spans="1:36" ht="14.5" x14ac:dyDescent="0.35">
      <c r="Q346" s="10"/>
      <c r="R346" s="10"/>
      <c r="S346" s="34"/>
      <c r="T346" s="34"/>
      <c r="U346" s="34"/>
      <c r="V346" s="34"/>
      <c r="W346" s="34"/>
      <c r="X346" s="34"/>
      <c r="Y346" s="34"/>
      <c r="Z346" s="34"/>
      <c r="AA346" s="34"/>
      <c r="AB346" s="34"/>
      <c r="AC346" s="34"/>
      <c r="AD346" s="34"/>
      <c r="AE346" s="34"/>
      <c r="AF346" s="34"/>
      <c r="AG346" s="10"/>
      <c r="AH346" s="34"/>
    </row>
    <row r="347" spans="1:36" ht="14.5" x14ac:dyDescent="0.35">
      <c r="Q347" s="10"/>
      <c r="R347" s="10"/>
      <c r="S347" s="34"/>
      <c r="T347" s="34"/>
      <c r="U347" s="34"/>
      <c r="V347" s="34"/>
      <c r="W347" s="34"/>
      <c r="X347" s="34"/>
      <c r="Y347" s="34"/>
      <c r="Z347" s="34"/>
      <c r="AA347" s="34"/>
      <c r="AB347" s="34"/>
      <c r="AC347" s="34"/>
      <c r="AD347" s="34"/>
      <c r="AE347" s="34"/>
      <c r="AF347" s="34"/>
      <c r="AG347" s="10"/>
      <c r="AH347" s="34"/>
    </row>
    <row r="348" spans="1:36" ht="14.5" x14ac:dyDescent="0.35">
      <c r="A348" s="17"/>
      <c r="B348" s="17"/>
      <c r="C348" s="17"/>
      <c r="D348" s="17"/>
      <c r="E348" s="17"/>
      <c r="H348" s="17"/>
      <c r="I348" s="17"/>
      <c r="J348" s="17"/>
      <c r="K348" s="17"/>
      <c r="L348" s="17"/>
      <c r="M348" s="17"/>
      <c r="N348" s="17"/>
      <c r="O348" s="17"/>
      <c r="P348" s="17"/>
      <c r="Q348" s="10"/>
      <c r="R348" s="10"/>
      <c r="S348" s="34"/>
      <c r="T348" s="34"/>
      <c r="U348" s="34"/>
      <c r="V348" s="34"/>
      <c r="W348" s="34"/>
      <c r="X348" s="34"/>
      <c r="Y348" s="34"/>
      <c r="Z348" s="34"/>
      <c r="AA348" s="34"/>
      <c r="AB348" s="34"/>
      <c r="AC348" s="34"/>
      <c r="AD348" s="34"/>
      <c r="AE348" s="34"/>
      <c r="AF348" s="34"/>
      <c r="AG348" s="10"/>
      <c r="AH348" s="34"/>
    </row>
    <row r="349" spans="1:36" ht="14.5" x14ac:dyDescent="0.35">
      <c r="A349" s="17"/>
      <c r="B349" s="17"/>
      <c r="C349" s="17"/>
      <c r="D349" s="17"/>
      <c r="E349" s="17"/>
      <c r="H349" s="17"/>
      <c r="I349" s="17"/>
      <c r="J349" s="17"/>
      <c r="K349" s="17"/>
      <c r="L349" s="17"/>
      <c r="M349" s="17"/>
      <c r="N349" s="17"/>
      <c r="O349" s="17"/>
      <c r="P349" s="17"/>
      <c r="Q349" s="10"/>
      <c r="R349" s="10"/>
      <c r="S349" s="34"/>
      <c r="T349" s="34"/>
      <c r="U349" s="34"/>
      <c r="V349" s="34"/>
      <c r="W349" s="34"/>
      <c r="X349" s="34"/>
      <c r="Y349" s="34"/>
      <c r="Z349" s="34"/>
      <c r="AA349" s="34"/>
      <c r="AB349" s="34"/>
      <c r="AC349" s="34"/>
      <c r="AD349" s="34"/>
      <c r="AE349" s="34"/>
      <c r="AF349" s="34"/>
      <c r="AG349" s="10"/>
      <c r="AH349" s="34"/>
    </row>
    <row r="350" spans="1:36" ht="14.5" x14ac:dyDescent="0.35">
      <c r="A350" s="17"/>
      <c r="B350" s="17"/>
      <c r="C350" s="17"/>
      <c r="D350" s="17"/>
      <c r="E350" s="17"/>
      <c r="H350" s="17"/>
      <c r="I350" s="17"/>
      <c r="J350" s="17"/>
      <c r="K350" s="17"/>
      <c r="L350" s="17"/>
      <c r="M350" s="17"/>
      <c r="N350" s="17"/>
      <c r="O350" s="17"/>
      <c r="P350" s="17"/>
      <c r="Q350" s="10"/>
      <c r="R350" s="10"/>
      <c r="S350" s="34"/>
      <c r="T350" s="34"/>
      <c r="U350" s="34"/>
      <c r="V350" s="34"/>
      <c r="W350" s="34"/>
      <c r="X350" s="34"/>
      <c r="Y350" s="34"/>
      <c r="Z350" s="34"/>
      <c r="AA350" s="34"/>
      <c r="AB350" s="34"/>
      <c r="AC350" s="34"/>
      <c r="AD350" s="34"/>
      <c r="AE350" s="34"/>
      <c r="AF350" s="34"/>
      <c r="AG350" s="10"/>
      <c r="AH350" s="34"/>
    </row>
    <row r="351" spans="1:36" ht="14.5" x14ac:dyDescent="0.35">
      <c r="A351" s="17"/>
      <c r="B351" s="17"/>
      <c r="C351" s="17"/>
      <c r="D351" s="17"/>
      <c r="E351" s="17"/>
      <c r="H351" s="17"/>
      <c r="I351" s="17"/>
      <c r="J351" s="17"/>
      <c r="K351" s="17"/>
      <c r="L351" s="17"/>
      <c r="M351" s="17"/>
      <c r="N351" s="17"/>
      <c r="O351" s="17"/>
      <c r="P351" s="17"/>
      <c r="Q351" s="10"/>
      <c r="R351" s="10"/>
      <c r="S351" s="34"/>
      <c r="T351" s="34"/>
      <c r="U351" s="34"/>
      <c r="V351" s="34"/>
      <c r="W351" s="34"/>
      <c r="X351" s="34"/>
      <c r="Y351" s="34"/>
      <c r="Z351" s="34"/>
      <c r="AA351" s="34"/>
      <c r="AB351" s="34"/>
      <c r="AC351" s="34"/>
      <c r="AD351" s="34"/>
      <c r="AE351" s="34"/>
      <c r="AF351" s="34"/>
      <c r="AG351" s="10"/>
      <c r="AH351" s="34"/>
    </row>
    <row r="352" spans="1:36" ht="14.5" x14ac:dyDescent="0.35">
      <c r="A352" s="17"/>
      <c r="B352" s="17"/>
      <c r="C352" s="17"/>
      <c r="D352" s="17"/>
      <c r="E352" s="17"/>
      <c r="H352" s="17"/>
      <c r="I352" s="17"/>
      <c r="J352" s="17"/>
      <c r="K352" s="17"/>
      <c r="L352" s="17"/>
      <c r="M352" s="17"/>
      <c r="N352" s="17"/>
      <c r="O352" s="17"/>
      <c r="P352" s="17"/>
      <c r="Q352" s="10"/>
      <c r="R352" s="10"/>
      <c r="S352" s="34"/>
      <c r="T352" s="34"/>
      <c r="U352" s="34"/>
      <c r="V352" s="34"/>
      <c r="W352" s="34"/>
      <c r="X352" s="34"/>
      <c r="Y352" s="34"/>
      <c r="Z352" s="34"/>
      <c r="AA352" s="34"/>
      <c r="AB352" s="34"/>
      <c r="AC352" s="34"/>
      <c r="AD352" s="34"/>
      <c r="AE352" s="34"/>
      <c r="AF352" s="34"/>
      <c r="AG352" s="10"/>
      <c r="AH352" s="34"/>
    </row>
    <row r="353" spans="1:34" ht="14.5" x14ac:dyDescent="0.35">
      <c r="A353" s="17"/>
      <c r="B353" s="17"/>
      <c r="C353" s="17"/>
      <c r="D353" s="17"/>
      <c r="E353" s="17"/>
      <c r="H353" s="17"/>
      <c r="I353" s="17"/>
      <c r="J353" s="17"/>
      <c r="K353" s="17"/>
      <c r="L353" s="17"/>
      <c r="M353" s="17"/>
      <c r="N353" s="17"/>
      <c r="O353" s="17"/>
      <c r="P353" s="17"/>
      <c r="Q353" s="10"/>
      <c r="R353" s="10"/>
      <c r="S353" s="34"/>
      <c r="T353" s="34"/>
      <c r="U353" s="34"/>
      <c r="V353" s="34"/>
      <c r="W353" s="34"/>
      <c r="X353" s="34"/>
      <c r="Y353" s="34"/>
      <c r="Z353" s="34"/>
      <c r="AA353" s="34"/>
      <c r="AB353" s="34"/>
      <c r="AC353" s="34"/>
      <c r="AD353" s="34"/>
      <c r="AE353" s="34"/>
      <c r="AF353" s="34"/>
      <c r="AG353" s="10"/>
      <c r="AH353" s="34"/>
    </row>
    <row r="354" spans="1:34" ht="14.5" x14ac:dyDescent="0.35">
      <c r="A354" s="17"/>
      <c r="B354" s="17"/>
      <c r="C354" s="17"/>
      <c r="D354" s="17"/>
      <c r="E354" s="17"/>
      <c r="H354" s="17"/>
      <c r="I354" s="17"/>
      <c r="J354" s="17"/>
      <c r="K354" s="17"/>
      <c r="L354" s="17"/>
      <c r="M354" s="17"/>
      <c r="N354" s="17"/>
      <c r="O354" s="17"/>
      <c r="P354" s="17"/>
      <c r="Q354" s="10"/>
      <c r="R354" s="10"/>
      <c r="S354" s="34"/>
      <c r="T354" s="34"/>
      <c r="U354" s="34"/>
      <c r="V354" s="34"/>
      <c r="W354" s="34"/>
      <c r="X354" s="34"/>
      <c r="Y354" s="34"/>
      <c r="Z354" s="34"/>
      <c r="AA354" s="34"/>
      <c r="AB354" s="34"/>
      <c r="AC354" s="34"/>
      <c r="AD354" s="34"/>
      <c r="AE354" s="34"/>
      <c r="AF354" s="34"/>
      <c r="AG354" s="10"/>
      <c r="AH354" s="34"/>
    </row>
    <row r="355" spans="1:34" ht="14.5" x14ac:dyDescent="0.35">
      <c r="A355" s="17"/>
      <c r="B355" s="17"/>
      <c r="C355" s="17"/>
      <c r="D355" s="17"/>
      <c r="E355" s="17"/>
      <c r="H355" s="17"/>
      <c r="I355" s="17"/>
      <c r="J355" s="17"/>
      <c r="K355" s="17"/>
      <c r="L355" s="17"/>
      <c r="M355" s="17"/>
      <c r="N355" s="17"/>
      <c r="O355" s="17"/>
      <c r="P355" s="17"/>
      <c r="Q355" s="10"/>
      <c r="R355" s="10"/>
      <c r="S355" s="34"/>
      <c r="T355" s="34"/>
      <c r="U355" s="34"/>
      <c r="V355" s="34"/>
      <c r="W355" s="34"/>
      <c r="X355" s="34"/>
      <c r="Y355" s="34"/>
      <c r="Z355" s="34"/>
      <c r="AA355" s="34"/>
      <c r="AB355" s="34"/>
      <c r="AC355" s="34"/>
      <c r="AD355" s="34"/>
      <c r="AE355" s="34"/>
      <c r="AF355" s="34"/>
      <c r="AG355" s="10"/>
      <c r="AH355" s="34"/>
    </row>
    <row r="356" spans="1:34" ht="14.5" x14ac:dyDescent="0.35">
      <c r="A356" s="17"/>
      <c r="B356" s="17"/>
      <c r="C356" s="17"/>
      <c r="D356" s="17"/>
      <c r="E356" s="17"/>
      <c r="H356" s="17"/>
      <c r="I356" s="17"/>
      <c r="J356" s="17"/>
      <c r="K356" s="17"/>
      <c r="L356" s="17"/>
      <c r="M356" s="17"/>
      <c r="N356" s="17"/>
      <c r="O356" s="17"/>
      <c r="P356" s="17"/>
      <c r="Q356" s="10"/>
      <c r="R356" s="10"/>
      <c r="S356" s="34"/>
      <c r="T356" s="34"/>
      <c r="U356" s="34"/>
      <c r="V356" s="34"/>
      <c r="W356" s="34"/>
      <c r="X356" s="34"/>
      <c r="Y356" s="34"/>
      <c r="Z356" s="34"/>
      <c r="AA356" s="34"/>
      <c r="AB356" s="34"/>
      <c r="AC356" s="34"/>
      <c r="AD356" s="34"/>
      <c r="AE356" s="34"/>
      <c r="AF356" s="34"/>
      <c r="AG356" s="10"/>
      <c r="AH356" s="34"/>
    </row>
    <row r="357" spans="1:34" ht="14.5" x14ac:dyDescent="0.35">
      <c r="A357" s="17"/>
      <c r="B357" s="17"/>
      <c r="C357" s="17"/>
      <c r="D357" s="17"/>
      <c r="E357" s="17"/>
      <c r="H357" s="17"/>
      <c r="I357" s="17"/>
      <c r="J357" s="17"/>
      <c r="K357" s="17"/>
      <c r="L357" s="17"/>
      <c r="M357" s="17"/>
      <c r="N357" s="17"/>
      <c r="O357" s="17"/>
      <c r="P357" s="17"/>
      <c r="Q357" s="10"/>
      <c r="R357" s="10"/>
      <c r="S357" s="34"/>
      <c r="T357" s="34"/>
      <c r="U357" s="34"/>
      <c r="V357" s="34"/>
      <c r="W357" s="34"/>
      <c r="X357" s="34"/>
      <c r="Y357" s="34"/>
      <c r="Z357" s="34"/>
      <c r="AA357" s="34"/>
      <c r="AB357" s="34"/>
      <c r="AC357" s="34"/>
      <c r="AD357" s="34"/>
      <c r="AE357" s="34"/>
      <c r="AF357" s="34"/>
      <c r="AG357" s="10"/>
      <c r="AH357" s="34"/>
    </row>
    <row r="358" spans="1:34" ht="14.5" x14ac:dyDescent="0.35">
      <c r="A358" s="17"/>
      <c r="B358" s="17"/>
      <c r="C358" s="17"/>
      <c r="D358" s="17"/>
      <c r="E358" s="17"/>
      <c r="H358" s="17"/>
      <c r="I358" s="17"/>
      <c r="J358" s="17"/>
      <c r="K358" s="17"/>
      <c r="L358" s="17"/>
      <c r="M358" s="17"/>
      <c r="N358" s="17"/>
      <c r="O358" s="17"/>
      <c r="P358" s="17"/>
      <c r="Q358" s="10"/>
      <c r="R358" s="10"/>
      <c r="S358" s="34"/>
      <c r="T358" s="34"/>
      <c r="U358" s="34"/>
      <c r="V358" s="34"/>
      <c r="W358" s="34"/>
      <c r="X358" s="34"/>
      <c r="Y358" s="34"/>
      <c r="Z358" s="34"/>
      <c r="AA358" s="34"/>
      <c r="AB358" s="34"/>
      <c r="AC358" s="34"/>
      <c r="AD358" s="34"/>
      <c r="AE358" s="34"/>
      <c r="AF358" s="34"/>
      <c r="AG358" s="10"/>
      <c r="AH358" s="34"/>
    </row>
    <row r="359" spans="1:34" ht="14.5" x14ac:dyDescent="0.35">
      <c r="A359" s="17"/>
      <c r="B359" s="17"/>
      <c r="C359" s="17"/>
      <c r="D359" s="17"/>
      <c r="E359" s="17"/>
      <c r="H359" s="17"/>
      <c r="I359" s="17"/>
      <c r="J359" s="17"/>
      <c r="K359" s="17"/>
      <c r="L359" s="17"/>
      <c r="M359" s="17"/>
      <c r="N359" s="17"/>
      <c r="O359" s="17"/>
      <c r="P359" s="17"/>
      <c r="Q359" s="10"/>
      <c r="R359" s="10"/>
      <c r="S359" s="34"/>
      <c r="T359" s="34"/>
      <c r="U359" s="34"/>
      <c r="V359" s="34"/>
      <c r="W359" s="34"/>
      <c r="X359" s="34"/>
      <c r="Y359" s="34"/>
      <c r="Z359" s="34"/>
      <c r="AA359" s="34"/>
      <c r="AB359" s="34"/>
      <c r="AC359" s="34"/>
      <c r="AD359" s="34"/>
      <c r="AE359" s="34"/>
      <c r="AF359" s="34"/>
      <c r="AG359" s="10"/>
      <c r="AH359" s="34"/>
    </row>
    <row r="360" spans="1:34" ht="14.5" x14ac:dyDescent="0.35">
      <c r="A360" s="17"/>
      <c r="B360" s="17"/>
      <c r="C360" s="17"/>
      <c r="D360" s="17"/>
      <c r="E360" s="17"/>
      <c r="H360" s="17"/>
      <c r="I360" s="17"/>
      <c r="J360" s="17"/>
      <c r="K360" s="17"/>
      <c r="L360" s="17"/>
      <c r="M360" s="17"/>
      <c r="N360" s="17"/>
      <c r="O360" s="17"/>
      <c r="P360" s="17"/>
      <c r="Q360" s="10"/>
      <c r="R360" s="10"/>
      <c r="S360" s="34"/>
      <c r="T360" s="34"/>
      <c r="U360" s="34"/>
      <c r="V360" s="34"/>
      <c r="W360" s="34"/>
      <c r="X360" s="34"/>
      <c r="Y360" s="34"/>
      <c r="Z360" s="34"/>
      <c r="AA360" s="34"/>
      <c r="AB360" s="34"/>
      <c r="AC360" s="34"/>
      <c r="AD360" s="34"/>
      <c r="AE360" s="34"/>
      <c r="AF360" s="34"/>
      <c r="AG360" s="10"/>
      <c r="AH360" s="34"/>
    </row>
    <row r="361" spans="1:34" ht="14.5" x14ac:dyDescent="0.35">
      <c r="A361" s="17"/>
      <c r="B361" s="17"/>
      <c r="C361" s="17"/>
      <c r="D361" s="17"/>
      <c r="E361" s="17"/>
      <c r="H361" s="17"/>
      <c r="I361" s="17"/>
      <c r="J361" s="17"/>
      <c r="K361" s="17"/>
      <c r="L361" s="17"/>
      <c r="M361" s="17"/>
      <c r="N361" s="17"/>
      <c r="O361" s="17"/>
      <c r="P361" s="17"/>
      <c r="Q361" s="10"/>
      <c r="R361" s="10"/>
      <c r="S361" s="34"/>
      <c r="T361" s="34"/>
      <c r="U361" s="34"/>
      <c r="V361" s="34"/>
      <c r="W361" s="34"/>
      <c r="X361" s="34"/>
      <c r="Y361" s="34"/>
      <c r="Z361" s="34"/>
      <c r="AA361" s="34"/>
      <c r="AB361" s="34"/>
      <c r="AC361" s="34"/>
      <c r="AD361" s="34"/>
      <c r="AE361" s="34"/>
      <c r="AF361" s="34"/>
      <c r="AG361" s="10"/>
      <c r="AH361" s="34"/>
    </row>
    <row r="362" spans="1:34" ht="14.5" x14ac:dyDescent="0.35">
      <c r="A362" s="17"/>
      <c r="B362" s="17"/>
      <c r="C362" s="17"/>
      <c r="D362" s="17"/>
      <c r="E362" s="17"/>
      <c r="H362" s="17"/>
      <c r="I362" s="17"/>
      <c r="J362" s="17"/>
      <c r="K362" s="17"/>
      <c r="L362" s="17"/>
      <c r="M362" s="17"/>
      <c r="N362" s="17"/>
      <c r="O362" s="17"/>
      <c r="P362" s="17"/>
      <c r="Q362" s="10"/>
      <c r="R362" s="10"/>
      <c r="S362" s="34"/>
      <c r="T362" s="34"/>
      <c r="U362" s="34"/>
      <c r="V362" s="34"/>
      <c r="W362" s="34"/>
      <c r="X362" s="34"/>
      <c r="Y362" s="34"/>
      <c r="Z362" s="34"/>
      <c r="AA362" s="34"/>
      <c r="AB362" s="34"/>
      <c r="AC362" s="34"/>
      <c r="AD362" s="34"/>
      <c r="AE362" s="34"/>
      <c r="AF362" s="34"/>
      <c r="AG362" s="10"/>
      <c r="AH362" s="34"/>
    </row>
    <row r="363" spans="1:34" ht="14.5" x14ac:dyDescent="0.35">
      <c r="A363" s="17"/>
      <c r="B363" s="17"/>
      <c r="C363" s="17"/>
      <c r="D363" s="17"/>
      <c r="E363" s="17"/>
      <c r="H363" s="17"/>
      <c r="I363" s="17"/>
      <c r="J363" s="17"/>
      <c r="K363" s="17"/>
      <c r="L363" s="17"/>
      <c r="M363" s="17"/>
      <c r="N363" s="17"/>
      <c r="O363" s="17"/>
      <c r="P363" s="17"/>
      <c r="Q363" s="10"/>
      <c r="R363" s="10"/>
      <c r="S363" s="34"/>
      <c r="T363" s="34"/>
      <c r="U363" s="34"/>
      <c r="V363" s="34"/>
      <c r="W363" s="34"/>
      <c r="X363" s="34"/>
      <c r="Y363" s="34"/>
      <c r="Z363" s="34"/>
      <c r="AA363" s="34"/>
      <c r="AB363" s="34"/>
      <c r="AC363" s="34"/>
      <c r="AD363" s="34"/>
      <c r="AE363" s="34"/>
      <c r="AF363" s="34"/>
      <c r="AG363" s="10"/>
      <c r="AH363" s="34"/>
    </row>
    <row r="364" spans="1:34" ht="14.5" x14ac:dyDescent="0.35">
      <c r="A364" s="17"/>
      <c r="B364" s="17"/>
      <c r="C364" s="17"/>
      <c r="D364" s="17"/>
      <c r="E364" s="17"/>
      <c r="H364" s="17"/>
      <c r="I364" s="17"/>
      <c r="J364" s="17"/>
      <c r="K364" s="17"/>
      <c r="L364" s="17"/>
      <c r="M364" s="17"/>
      <c r="N364" s="17"/>
      <c r="O364" s="17"/>
      <c r="P364" s="17"/>
      <c r="Q364" s="10"/>
      <c r="R364" s="10"/>
      <c r="S364" s="34"/>
      <c r="T364" s="34"/>
      <c r="U364" s="34"/>
      <c r="V364" s="34"/>
      <c r="W364" s="34"/>
      <c r="X364" s="34"/>
      <c r="Y364" s="34"/>
      <c r="Z364" s="34"/>
      <c r="AA364" s="34"/>
      <c r="AB364" s="34"/>
      <c r="AC364" s="34"/>
      <c r="AD364" s="34"/>
      <c r="AE364" s="34"/>
      <c r="AF364" s="34"/>
      <c r="AG364" s="10"/>
      <c r="AH364" s="34"/>
    </row>
    <row r="365" spans="1:34" ht="14.5" x14ac:dyDescent="0.35">
      <c r="A365" s="17"/>
      <c r="B365" s="17"/>
      <c r="C365" s="17"/>
      <c r="D365" s="17"/>
      <c r="E365" s="17"/>
      <c r="H365" s="17"/>
      <c r="I365" s="17"/>
      <c r="J365" s="17"/>
      <c r="K365" s="17"/>
      <c r="L365" s="17"/>
      <c r="M365" s="17"/>
      <c r="N365" s="17"/>
      <c r="O365" s="17"/>
      <c r="P365" s="17"/>
      <c r="Q365" s="10"/>
      <c r="R365" s="10"/>
      <c r="S365" s="34"/>
      <c r="T365" s="34"/>
      <c r="U365" s="34"/>
      <c r="V365" s="34"/>
      <c r="W365" s="34"/>
      <c r="X365" s="34"/>
      <c r="Y365" s="34"/>
      <c r="Z365" s="34"/>
      <c r="AA365" s="34"/>
      <c r="AB365" s="34"/>
      <c r="AC365" s="34"/>
      <c r="AD365" s="34"/>
      <c r="AE365" s="34"/>
      <c r="AF365" s="34"/>
      <c r="AG365" s="10"/>
      <c r="AH365" s="34"/>
    </row>
    <row r="366" spans="1:34" ht="14.5" x14ac:dyDescent="0.35">
      <c r="A366" s="17"/>
      <c r="B366" s="17"/>
      <c r="C366" s="17"/>
      <c r="D366" s="17"/>
      <c r="E366" s="17"/>
      <c r="H366" s="17"/>
      <c r="I366" s="17"/>
      <c r="J366" s="17"/>
      <c r="K366" s="17"/>
      <c r="L366" s="17"/>
      <c r="M366" s="17"/>
      <c r="N366" s="17"/>
      <c r="O366" s="17"/>
      <c r="P366" s="17"/>
      <c r="Q366" s="10"/>
      <c r="R366" s="10"/>
      <c r="S366" s="34"/>
      <c r="T366" s="34"/>
      <c r="U366" s="34"/>
      <c r="V366" s="34"/>
      <c r="W366" s="34"/>
      <c r="X366" s="34"/>
      <c r="Y366" s="34"/>
      <c r="Z366" s="34"/>
      <c r="AA366" s="34"/>
      <c r="AB366" s="34"/>
      <c r="AC366" s="34"/>
      <c r="AD366" s="34"/>
      <c r="AE366" s="34"/>
      <c r="AF366" s="34"/>
      <c r="AG366" s="10"/>
      <c r="AH366" s="34"/>
    </row>
    <row r="367" spans="1:34" ht="14.5" x14ac:dyDescent="0.35">
      <c r="A367" s="17"/>
      <c r="B367" s="17"/>
      <c r="C367" s="17"/>
      <c r="D367" s="17"/>
      <c r="E367" s="17"/>
      <c r="H367" s="17"/>
      <c r="I367" s="17"/>
      <c r="J367" s="17"/>
      <c r="K367" s="17"/>
      <c r="L367" s="17"/>
      <c r="M367" s="17"/>
      <c r="N367" s="17"/>
      <c r="O367" s="17"/>
      <c r="P367" s="17"/>
      <c r="Q367" s="10"/>
      <c r="R367" s="10"/>
      <c r="S367" s="34"/>
      <c r="T367" s="34"/>
      <c r="U367" s="34"/>
      <c r="V367" s="34"/>
      <c r="W367" s="34"/>
      <c r="X367" s="34"/>
      <c r="Y367" s="34"/>
      <c r="Z367" s="34"/>
      <c r="AA367" s="34"/>
      <c r="AB367" s="34"/>
      <c r="AC367" s="34"/>
      <c r="AD367" s="34"/>
      <c r="AE367" s="34"/>
      <c r="AF367" s="34"/>
      <c r="AG367" s="10"/>
      <c r="AH367" s="34"/>
    </row>
    <row r="368" spans="1:34" ht="14.5" x14ac:dyDescent="0.35">
      <c r="A368" s="17"/>
      <c r="B368" s="17"/>
      <c r="C368" s="17"/>
      <c r="D368" s="17"/>
      <c r="E368" s="17"/>
      <c r="H368" s="17"/>
      <c r="I368" s="17"/>
      <c r="J368" s="17"/>
      <c r="K368" s="17"/>
      <c r="L368" s="17"/>
      <c r="M368" s="17"/>
      <c r="N368" s="17"/>
      <c r="O368" s="17"/>
      <c r="P368" s="17"/>
      <c r="Q368" s="10"/>
      <c r="R368" s="10"/>
      <c r="S368" s="34"/>
      <c r="T368" s="34"/>
      <c r="U368" s="34"/>
      <c r="V368" s="34"/>
      <c r="W368" s="34"/>
      <c r="X368" s="34"/>
      <c r="Y368" s="34"/>
      <c r="Z368" s="34"/>
      <c r="AA368" s="34"/>
      <c r="AB368" s="34"/>
      <c r="AC368" s="34"/>
      <c r="AD368" s="34"/>
      <c r="AE368" s="34"/>
      <c r="AF368" s="34"/>
      <c r="AG368" s="10"/>
      <c r="AH368" s="34"/>
    </row>
    <row r="369" spans="1:34" ht="14.5" x14ac:dyDescent="0.35">
      <c r="A369" s="17"/>
      <c r="B369" s="17"/>
      <c r="C369" s="17"/>
      <c r="D369" s="17"/>
      <c r="E369" s="17"/>
      <c r="H369" s="17"/>
      <c r="I369" s="17"/>
      <c r="J369" s="17"/>
      <c r="K369" s="17"/>
      <c r="L369" s="17"/>
      <c r="M369" s="17"/>
      <c r="N369" s="17"/>
      <c r="O369" s="17"/>
      <c r="P369" s="17"/>
      <c r="Q369" s="10"/>
      <c r="R369" s="10"/>
      <c r="S369" s="34"/>
      <c r="T369" s="34"/>
      <c r="U369" s="34"/>
      <c r="V369" s="34"/>
      <c r="W369" s="34"/>
      <c r="X369" s="34"/>
      <c r="Y369" s="34"/>
      <c r="Z369" s="34"/>
      <c r="AA369" s="34"/>
      <c r="AB369" s="34"/>
      <c r="AC369" s="34"/>
      <c r="AD369" s="34"/>
      <c r="AE369" s="34"/>
      <c r="AF369" s="34"/>
      <c r="AG369" s="10"/>
      <c r="AH369" s="34"/>
    </row>
    <row r="370" spans="1:34" ht="14.5" x14ac:dyDescent="0.35">
      <c r="A370" s="17"/>
      <c r="B370" s="17"/>
      <c r="C370" s="17"/>
      <c r="D370" s="17"/>
      <c r="E370" s="17"/>
      <c r="H370" s="17"/>
      <c r="I370" s="17"/>
      <c r="J370" s="17"/>
      <c r="K370" s="17"/>
      <c r="L370" s="17"/>
      <c r="M370" s="17"/>
      <c r="N370" s="17"/>
      <c r="O370" s="17"/>
      <c r="P370" s="17"/>
      <c r="Q370" s="10"/>
      <c r="R370" s="10"/>
      <c r="S370" s="34"/>
      <c r="T370" s="34"/>
      <c r="U370" s="34"/>
      <c r="V370" s="34"/>
      <c r="W370" s="34"/>
      <c r="X370" s="34"/>
      <c r="Y370" s="34"/>
      <c r="Z370" s="34"/>
      <c r="AA370" s="34"/>
      <c r="AB370" s="34"/>
      <c r="AC370" s="34"/>
      <c r="AD370" s="34"/>
      <c r="AE370" s="34"/>
      <c r="AF370" s="34"/>
      <c r="AG370" s="10"/>
      <c r="AH370" s="34"/>
    </row>
    <row r="371" spans="1:34" ht="14.5" x14ac:dyDescent="0.35">
      <c r="A371" s="17"/>
      <c r="B371" s="17"/>
      <c r="C371" s="17"/>
      <c r="D371" s="17"/>
      <c r="E371" s="17"/>
      <c r="H371" s="17"/>
      <c r="I371" s="17"/>
      <c r="J371" s="17"/>
      <c r="K371" s="17"/>
      <c r="L371" s="17"/>
      <c r="M371" s="17"/>
      <c r="N371" s="17"/>
      <c r="O371" s="17"/>
      <c r="P371" s="17"/>
      <c r="Q371" s="10"/>
      <c r="R371" s="10"/>
      <c r="S371" s="34"/>
      <c r="T371" s="34"/>
      <c r="U371" s="34"/>
      <c r="V371" s="34"/>
      <c r="W371" s="34"/>
      <c r="X371" s="34"/>
      <c r="Y371" s="34"/>
      <c r="Z371" s="34"/>
      <c r="AA371" s="34"/>
      <c r="AB371" s="34"/>
      <c r="AC371" s="34"/>
      <c r="AD371" s="34"/>
      <c r="AE371" s="34"/>
      <c r="AF371" s="34"/>
      <c r="AG371" s="10"/>
      <c r="AH371" s="34"/>
    </row>
    <row r="372" spans="1:34" ht="14.5" x14ac:dyDescent="0.35">
      <c r="A372" s="17"/>
      <c r="B372" s="17"/>
      <c r="C372" s="17"/>
      <c r="D372" s="17"/>
      <c r="E372" s="17"/>
      <c r="H372" s="17"/>
      <c r="I372" s="17"/>
      <c r="J372" s="17"/>
      <c r="K372" s="17"/>
      <c r="L372" s="17"/>
      <c r="M372" s="17"/>
      <c r="N372" s="17"/>
      <c r="O372" s="17"/>
      <c r="P372" s="17"/>
      <c r="Q372" s="10"/>
      <c r="R372" s="10"/>
      <c r="S372" s="34"/>
      <c r="T372" s="34"/>
      <c r="U372" s="34"/>
      <c r="V372" s="34"/>
      <c r="W372" s="34"/>
      <c r="X372" s="34"/>
      <c r="Y372" s="34"/>
      <c r="Z372" s="34"/>
      <c r="AA372" s="34"/>
      <c r="AB372" s="34"/>
      <c r="AC372" s="34"/>
      <c r="AD372" s="34"/>
      <c r="AE372" s="34"/>
      <c r="AF372" s="34"/>
      <c r="AG372" s="10"/>
      <c r="AH372" s="34"/>
    </row>
    <row r="373" spans="1:34" ht="14.5" x14ac:dyDescent="0.35">
      <c r="A373" s="17"/>
      <c r="B373" s="17"/>
      <c r="C373" s="17"/>
      <c r="D373" s="17"/>
      <c r="E373" s="17"/>
      <c r="H373" s="17"/>
      <c r="I373" s="17"/>
      <c r="J373" s="17"/>
      <c r="K373" s="17"/>
      <c r="L373" s="17"/>
      <c r="M373" s="17"/>
      <c r="N373" s="17"/>
      <c r="O373" s="17"/>
      <c r="P373" s="17"/>
      <c r="Q373" s="10"/>
      <c r="R373" s="10"/>
      <c r="S373" s="34"/>
      <c r="T373" s="34"/>
      <c r="U373" s="34"/>
      <c r="V373" s="34"/>
      <c r="W373" s="34"/>
      <c r="X373" s="34"/>
      <c r="Y373" s="34"/>
      <c r="Z373" s="34"/>
      <c r="AA373" s="34"/>
      <c r="AB373" s="34"/>
      <c r="AC373" s="34"/>
      <c r="AD373" s="34"/>
      <c r="AE373" s="34"/>
      <c r="AF373" s="34"/>
      <c r="AG373" s="10"/>
      <c r="AH373" s="34"/>
    </row>
    <row r="374" spans="1:34" ht="14.5" x14ac:dyDescent="0.35">
      <c r="A374" s="17"/>
      <c r="B374" s="17"/>
      <c r="C374" s="17"/>
      <c r="D374" s="17"/>
      <c r="E374" s="17"/>
      <c r="H374" s="17"/>
      <c r="I374" s="17"/>
      <c r="J374" s="17"/>
      <c r="K374" s="17"/>
      <c r="L374" s="17"/>
      <c r="M374" s="17"/>
      <c r="N374" s="17"/>
      <c r="O374" s="17"/>
      <c r="P374" s="17"/>
      <c r="Q374" s="10"/>
      <c r="R374" s="10"/>
      <c r="S374" s="34"/>
      <c r="T374" s="34"/>
      <c r="U374" s="34"/>
      <c r="V374" s="34"/>
      <c r="W374" s="34"/>
      <c r="X374" s="34"/>
      <c r="Y374" s="34"/>
      <c r="Z374" s="34"/>
      <c r="AA374" s="34"/>
      <c r="AB374" s="34"/>
      <c r="AC374" s="34"/>
      <c r="AD374" s="34"/>
      <c r="AE374" s="34"/>
      <c r="AF374" s="34"/>
      <c r="AG374" s="10"/>
      <c r="AH374" s="34"/>
    </row>
    <row r="375" spans="1:34" ht="14.5" x14ac:dyDescent="0.35">
      <c r="A375" s="17"/>
      <c r="B375" s="17"/>
      <c r="C375" s="17"/>
      <c r="D375" s="17"/>
      <c r="E375" s="17"/>
      <c r="H375" s="17"/>
      <c r="I375" s="17"/>
      <c r="J375" s="17"/>
      <c r="K375" s="17"/>
      <c r="L375" s="17"/>
      <c r="M375" s="17"/>
      <c r="N375" s="17"/>
      <c r="O375" s="17"/>
      <c r="P375" s="17"/>
      <c r="Q375" s="10"/>
      <c r="R375" s="10"/>
      <c r="S375" s="34"/>
      <c r="T375" s="34"/>
      <c r="U375" s="34"/>
      <c r="V375" s="34"/>
      <c r="W375" s="34"/>
      <c r="X375" s="34"/>
      <c r="Y375" s="34"/>
      <c r="Z375" s="34"/>
      <c r="AA375" s="34"/>
      <c r="AB375" s="34"/>
      <c r="AC375" s="34"/>
      <c r="AD375" s="34"/>
      <c r="AE375" s="34"/>
      <c r="AF375" s="34"/>
      <c r="AG375" s="10"/>
      <c r="AH375" s="34"/>
    </row>
    <row r="376" spans="1:34" ht="14.5" x14ac:dyDescent="0.35">
      <c r="A376" s="17"/>
      <c r="B376" s="17"/>
      <c r="C376" s="17"/>
      <c r="D376" s="17"/>
      <c r="E376" s="17"/>
      <c r="H376" s="17"/>
      <c r="I376" s="17"/>
      <c r="J376" s="17"/>
      <c r="K376" s="17"/>
      <c r="L376" s="17"/>
      <c r="M376" s="17"/>
      <c r="N376" s="17"/>
      <c r="O376" s="17"/>
      <c r="P376" s="17"/>
      <c r="Q376" s="10"/>
      <c r="R376" s="10"/>
      <c r="S376" s="34"/>
      <c r="T376" s="34"/>
      <c r="U376" s="34"/>
      <c r="V376" s="34"/>
      <c r="W376" s="34"/>
      <c r="X376" s="34"/>
      <c r="Y376" s="34"/>
      <c r="Z376" s="34"/>
      <c r="AA376" s="34"/>
      <c r="AB376" s="34"/>
      <c r="AC376" s="34"/>
      <c r="AD376" s="34"/>
      <c r="AE376" s="34"/>
      <c r="AF376" s="34"/>
      <c r="AG376" s="10"/>
      <c r="AH376" s="34"/>
    </row>
    <row r="377" spans="1:34" ht="14.5" x14ac:dyDescent="0.35">
      <c r="A377" s="17"/>
      <c r="B377" s="17"/>
      <c r="C377" s="17"/>
      <c r="D377" s="17"/>
      <c r="E377" s="17"/>
      <c r="H377" s="17"/>
      <c r="I377" s="17"/>
      <c r="J377" s="17"/>
      <c r="K377" s="17"/>
      <c r="L377" s="17"/>
      <c r="M377" s="17"/>
      <c r="N377" s="17"/>
      <c r="O377" s="17"/>
      <c r="P377" s="17"/>
      <c r="Q377" s="10"/>
      <c r="R377" s="10"/>
      <c r="S377" s="34"/>
      <c r="T377" s="34"/>
      <c r="U377" s="34"/>
      <c r="V377" s="34"/>
      <c r="W377" s="34"/>
      <c r="X377" s="34"/>
      <c r="Y377" s="34"/>
      <c r="Z377" s="34"/>
      <c r="AA377" s="34"/>
      <c r="AB377" s="34"/>
      <c r="AC377" s="34"/>
      <c r="AD377" s="34"/>
      <c r="AE377" s="34"/>
      <c r="AF377" s="34"/>
      <c r="AG377" s="10"/>
      <c r="AH377" s="34"/>
    </row>
    <row r="378" spans="1:34" ht="14.5" x14ac:dyDescent="0.35">
      <c r="A378" s="17"/>
      <c r="B378" s="17"/>
      <c r="C378" s="17"/>
      <c r="D378" s="17"/>
      <c r="E378" s="17"/>
      <c r="H378" s="17"/>
      <c r="I378" s="17"/>
      <c r="J378" s="17"/>
      <c r="K378" s="17"/>
      <c r="L378" s="17"/>
      <c r="M378" s="17"/>
      <c r="N378" s="17"/>
      <c r="O378" s="17"/>
      <c r="P378" s="17"/>
      <c r="Q378" s="10"/>
      <c r="R378" s="10"/>
      <c r="S378" s="34"/>
      <c r="T378" s="34"/>
      <c r="U378" s="34"/>
      <c r="V378" s="34"/>
      <c r="W378" s="34"/>
      <c r="X378" s="34"/>
      <c r="Y378" s="34"/>
      <c r="Z378" s="34"/>
      <c r="AA378" s="34"/>
      <c r="AB378" s="34"/>
      <c r="AC378" s="34"/>
      <c r="AD378" s="34"/>
      <c r="AE378" s="34"/>
      <c r="AF378" s="34"/>
      <c r="AG378" s="10"/>
      <c r="AH378" s="34"/>
    </row>
    <row r="379" spans="1:34" ht="14.5" x14ac:dyDescent="0.35">
      <c r="A379" s="17"/>
      <c r="B379" s="17"/>
      <c r="C379" s="17"/>
      <c r="D379" s="17"/>
      <c r="E379" s="17"/>
      <c r="H379" s="17"/>
      <c r="I379" s="17"/>
      <c r="J379" s="17"/>
      <c r="K379" s="17"/>
      <c r="L379" s="17"/>
      <c r="M379" s="17"/>
      <c r="N379" s="17"/>
      <c r="O379" s="17"/>
      <c r="P379" s="17"/>
      <c r="Q379" s="10"/>
      <c r="R379" s="10"/>
      <c r="S379" s="34"/>
      <c r="T379" s="34"/>
      <c r="U379" s="34"/>
      <c r="V379" s="34"/>
      <c r="W379" s="34"/>
      <c r="X379" s="34"/>
      <c r="Y379" s="34"/>
      <c r="Z379" s="34"/>
      <c r="AA379" s="34"/>
      <c r="AB379" s="34"/>
      <c r="AC379" s="34"/>
      <c r="AD379" s="34"/>
      <c r="AE379" s="34"/>
      <c r="AF379" s="34"/>
      <c r="AG379" s="10"/>
      <c r="AH379" s="34"/>
    </row>
    <row r="380" spans="1:34" ht="14.5" x14ac:dyDescent="0.35">
      <c r="A380" s="17"/>
      <c r="B380" s="17"/>
      <c r="C380" s="17"/>
      <c r="D380" s="17"/>
      <c r="E380" s="17"/>
      <c r="H380" s="17"/>
      <c r="I380" s="17"/>
      <c r="J380" s="17"/>
      <c r="K380" s="17"/>
      <c r="L380" s="17"/>
      <c r="M380" s="17"/>
      <c r="N380" s="17"/>
      <c r="O380" s="17"/>
      <c r="P380" s="17"/>
      <c r="Q380" s="10"/>
      <c r="R380" s="10"/>
      <c r="S380" s="34"/>
      <c r="T380" s="34"/>
      <c r="U380" s="34"/>
      <c r="V380" s="34"/>
      <c r="W380" s="34"/>
      <c r="X380" s="34"/>
      <c r="Y380" s="34"/>
      <c r="Z380" s="34"/>
      <c r="AA380" s="34"/>
      <c r="AB380" s="34"/>
      <c r="AC380" s="34"/>
      <c r="AD380" s="34"/>
      <c r="AE380" s="34"/>
      <c r="AF380" s="34"/>
      <c r="AG380" s="10"/>
      <c r="AH380" s="34"/>
    </row>
    <row r="381" spans="1:34" ht="14.5" x14ac:dyDescent="0.35">
      <c r="A381" s="17"/>
      <c r="B381" s="17"/>
      <c r="C381" s="17"/>
      <c r="D381" s="17"/>
      <c r="E381" s="17"/>
      <c r="H381" s="17"/>
      <c r="I381" s="17"/>
      <c r="J381" s="17"/>
      <c r="K381" s="17"/>
      <c r="L381" s="17"/>
      <c r="M381" s="17"/>
      <c r="N381" s="17"/>
      <c r="O381" s="17"/>
      <c r="P381" s="17"/>
      <c r="Q381" s="10"/>
      <c r="R381" s="10"/>
      <c r="S381" s="34"/>
      <c r="T381" s="34"/>
      <c r="U381" s="34"/>
      <c r="V381" s="34"/>
      <c r="W381" s="34"/>
      <c r="X381" s="34"/>
      <c r="Y381" s="34"/>
      <c r="Z381" s="34"/>
      <c r="AA381" s="34"/>
      <c r="AB381" s="34"/>
      <c r="AC381" s="34"/>
      <c r="AD381" s="34"/>
      <c r="AE381" s="34"/>
      <c r="AF381" s="34"/>
      <c r="AG381" s="10"/>
      <c r="AH381" s="34"/>
    </row>
    <row r="382" spans="1:34" ht="14.5" x14ac:dyDescent="0.35">
      <c r="A382" s="17"/>
      <c r="B382" s="17"/>
      <c r="C382" s="17"/>
      <c r="D382" s="17"/>
      <c r="E382" s="17"/>
      <c r="H382" s="17"/>
      <c r="I382" s="17"/>
      <c r="J382" s="17"/>
      <c r="K382" s="17"/>
      <c r="L382" s="17"/>
      <c r="M382" s="17"/>
      <c r="N382" s="17"/>
      <c r="O382" s="17"/>
      <c r="P382" s="17"/>
      <c r="Q382" s="10"/>
      <c r="R382" s="10"/>
      <c r="S382" s="34"/>
      <c r="T382" s="34"/>
      <c r="U382" s="34"/>
      <c r="V382" s="34"/>
      <c r="W382" s="34"/>
      <c r="X382" s="34"/>
      <c r="Y382" s="34"/>
      <c r="Z382" s="34"/>
      <c r="AA382" s="34"/>
      <c r="AB382" s="34"/>
      <c r="AC382" s="34"/>
      <c r="AD382" s="34"/>
      <c r="AE382" s="34"/>
      <c r="AF382" s="34"/>
      <c r="AG382" s="10"/>
      <c r="AH382" s="34"/>
    </row>
    <row r="383" spans="1:34" ht="14.5" x14ac:dyDescent="0.35">
      <c r="A383" s="17"/>
      <c r="B383" s="17"/>
      <c r="C383" s="17"/>
      <c r="D383" s="17"/>
      <c r="E383" s="17"/>
      <c r="H383" s="17"/>
      <c r="I383" s="17"/>
      <c r="J383" s="17"/>
      <c r="K383" s="17"/>
      <c r="L383" s="17"/>
      <c r="M383" s="17"/>
      <c r="N383" s="17"/>
      <c r="O383" s="17"/>
      <c r="P383" s="17"/>
      <c r="Q383" s="10"/>
      <c r="R383" s="10"/>
      <c r="S383" s="34"/>
      <c r="T383" s="34"/>
      <c r="U383" s="34"/>
      <c r="V383" s="34"/>
      <c r="W383" s="34"/>
      <c r="X383" s="34"/>
      <c r="Y383" s="34"/>
      <c r="Z383" s="34"/>
      <c r="AA383" s="34"/>
      <c r="AB383" s="34"/>
      <c r="AC383" s="34"/>
      <c r="AD383" s="34"/>
      <c r="AE383" s="34"/>
      <c r="AF383" s="34"/>
      <c r="AG383" s="10"/>
      <c r="AH383" s="34"/>
    </row>
    <row r="384" spans="1:34" ht="14.5" x14ac:dyDescent="0.35">
      <c r="A384" s="17"/>
      <c r="B384" s="17"/>
      <c r="C384" s="17"/>
      <c r="D384" s="17"/>
      <c r="E384" s="17"/>
      <c r="H384" s="17"/>
      <c r="I384" s="17"/>
      <c r="J384" s="17"/>
      <c r="K384" s="17"/>
      <c r="L384" s="17"/>
      <c r="M384" s="17"/>
      <c r="N384" s="17"/>
      <c r="O384" s="17"/>
      <c r="P384" s="17"/>
      <c r="Q384" s="10"/>
      <c r="R384" s="10"/>
      <c r="S384" s="34"/>
      <c r="T384" s="34"/>
      <c r="U384" s="34"/>
      <c r="V384" s="34"/>
      <c r="W384" s="34"/>
      <c r="X384" s="34"/>
      <c r="Y384" s="34"/>
      <c r="Z384" s="34"/>
      <c r="AA384" s="34"/>
      <c r="AB384" s="34"/>
      <c r="AC384" s="34"/>
      <c r="AD384" s="34"/>
      <c r="AE384" s="34"/>
      <c r="AF384" s="34"/>
      <c r="AG384" s="10"/>
      <c r="AH384" s="34"/>
    </row>
    <row r="385" spans="1:34" ht="14.5" x14ac:dyDescent="0.35">
      <c r="A385" s="17"/>
      <c r="B385" s="17"/>
      <c r="C385" s="17"/>
      <c r="D385" s="17"/>
      <c r="E385" s="17"/>
      <c r="H385" s="17"/>
      <c r="I385" s="17"/>
      <c r="J385" s="17"/>
      <c r="K385" s="17"/>
      <c r="L385" s="17"/>
      <c r="M385" s="17"/>
      <c r="N385" s="17"/>
      <c r="O385" s="17"/>
      <c r="P385" s="17"/>
      <c r="Q385" s="10"/>
      <c r="R385" s="10"/>
      <c r="S385" s="34"/>
      <c r="T385" s="34"/>
      <c r="U385" s="34"/>
      <c r="V385" s="34"/>
      <c r="W385" s="34"/>
      <c r="X385" s="34"/>
      <c r="Y385" s="34"/>
      <c r="Z385" s="34"/>
      <c r="AA385" s="34"/>
      <c r="AB385" s="34"/>
      <c r="AC385" s="34"/>
      <c r="AD385" s="34"/>
      <c r="AE385" s="34"/>
      <c r="AF385" s="34"/>
      <c r="AG385" s="10"/>
      <c r="AH385" s="34"/>
    </row>
    <row r="386" spans="1:34" ht="14.5" x14ac:dyDescent="0.35">
      <c r="A386" s="17"/>
      <c r="B386" s="17"/>
      <c r="C386" s="17"/>
      <c r="D386" s="17"/>
      <c r="E386" s="17"/>
      <c r="H386" s="17"/>
      <c r="I386" s="17"/>
      <c r="J386" s="17"/>
      <c r="K386" s="17"/>
      <c r="L386" s="17"/>
      <c r="M386" s="17"/>
      <c r="N386" s="17"/>
      <c r="O386" s="17"/>
      <c r="P386" s="17"/>
      <c r="Q386" s="10"/>
      <c r="R386" s="10"/>
      <c r="S386" s="34"/>
      <c r="T386" s="34"/>
      <c r="U386" s="34"/>
      <c r="V386" s="34"/>
      <c r="W386" s="34"/>
      <c r="X386" s="34"/>
      <c r="Y386" s="34"/>
      <c r="Z386" s="34"/>
      <c r="AA386" s="34"/>
      <c r="AB386" s="34"/>
      <c r="AC386" s="34"/>
      <c r="AD386" s="34"/>
      <c r="AE386" s="34"/>
      <c r="AF386" s="34"/>
      <c r="AG386" s="10"/>
      <c r="AH386" s="34"/>
    </row>
    <row r="387" spans="1:34" ht="14.5" x14ac:dyDescent="0.35">
      <c r="A387" s="17"/>
      <c r="B387" s="17"/>
      <c r="C387" s="17"/>
      <c r="D387" s="17"/>
      <c r="E387" s="17"/>
      <c r="H387" s="17"/>
      <c r="I387" s="17"/>
      <c r="J387" s="17"/>
      <c r="K387" s="17"/>
      <c r="L387" s="17"/>
      <c r="M387" s="17"/>
      <c r="N387" s="17"/>
      <c r="O387" s="17"/>
      <c r="P387" s="17"/>
      <c r="Q387" s="10"/>
      <c r="R387" s="10"/>
      <c r="S387" s="34"/>
      <c r="T387" s="34"/>
      <c r="U387" s="34"/>
      <c r="V387" s="34"/>
      <c r="W387" s="34"/>
      <c r="X387" s="34"/>
      <c r="Y387" s="34"/>
      <c r="Z387" s="34"/>
      <c r="AA387" s="34"/>
      <c r="AB387" s="34"/>
      <c r="AC387" s="34"/>
      <c r="AD387" s="34"/>
      <c r="AE387" s="34"/>
      <c r="AF387" s="34"/>
      <c r="AG387" s="10"/>
      <c r="AH387" s="34"/>
    </row>
    <row r="388" spans="1:34" ht="14.5" x14ac:dyDescent="0.35">
      <c r="A388" s="17"/>
      <c r="B388" s="17"/>
      <c r="C388" s="17"/>
      <c r="D388" s="17"/>
      <c r="E388" s="17"/>
      <c r="H388" s="17"/>
      <c r="I388" s="17"/>
      <c r="J388" s="17"/>
      <c r="K388" s="17"/>
      <c r="L388" s="17"/>
      <c r="M388" s="17"/>
      <c r="N388" s="17"/>
      <c r="O388" s="17"/>
      <c r="P388" s="17"/>
      <c r="Q388" s="10"/>
      <c r="R388" s="10"/>
      <c r="S388" s="34"/>
      <c r="T388" s="34"/>
      <c r="U388" s="34"/>
      <c r="V388" s="34"/>
      <c r="W388" s="34"/>
      <c r="X388" s="34"/>
      <c r="Y388" s="34"/>
      <c r="Z388" s="34"/>
      <c r="AA388" s="34"/>
      <c r="AB388" s="34"/>
      <c r="AC388" s="34"/>
      <c r="AD388" s="34"/>
      <c r="AE388" s="34"/>
      <c r="AF388" s="34"/>
      <c r="AG388" s="10"/>
      <c r="AH388" s="34"/>
    </row>
    <row r="389" spans="1:34" ht="14.5" x14ac:dyDescent="0.35">
      <c r="A389" s="17"/>
      <c r="B389" s="17"/>
      <c r="C389" s="17"/>
      <c r="D389" s="17"/>
      <c r="E389" s="17"/>
      <c r="H389" s="17"/>
      <c r="I389" s="17"/>
      <c r="J389" s="17"/>
      <c r="K389" s="17"/>
      <c r="L389" s="17"/>
      <c r="M389" s="17"/>
      <c r="N389" s="17"/>
      <c r="O389" s="17"/>
      <c r="P389" s="17"/>
      <c r="Q389" s="10"/>
      <c r="R389" s="10"/>
      <c r="S389" s="34"/>
      <c r="T389" s="34"/>
      <c r="U389" s="34"/>
      <c r="V389" s="34"/>
      <c r="W389" s="34"/>
      <c r="X389" s="34"/>
      <c r="Y389" s="34"/>
      <c r="Z389" s="34"/>
      <c r="AA389" s="34"/>
      <c r="AB389" s="34"/>
      <c r="AC389" s="34"/>
      <c r="AD389" s="34"/>
      <c r="AE389" s="34"/>
      <c r="AF389" s="34"/>
      <c r="AG389" s="10"/>
      <c r="AH389" s="34"/>
    </row>
    <row r="390" spans="1:34" ht="14.5" x14ac:dyDescent="0.35">
      <c r="A390" s="17"/>
      <c r="B390" s="17"/>
      <c r="C390" s="17"/>
      <c r="D390" s="17"/>
      <c r="E390" s="17"/>
      <c r="H390" s="17"/>
      <c r="I390" s="17"/>
      <c r="J390" s="17"/>
      <c r="K390" s="17"/>
      <c r="L390" s="17"/>
      <c r="M390" s="17"/>
      <c r="N390" s="17"/>
      <c r="O390" s="17"/>
      <c r="P390" s="17"/>
      <c r="Q390" s="10"/>
      <c r="R390" s="10"/>
      <c r="S390" s="34"/>
      <c r="T390" s="34"/>
      <c r="U390" s="34"/>
      <c r="V390" s="34"/>
      <c r="W390" s="34"/>
      <c r="X390" s="34"/>
      <c r="Y390" s="34"/>
      <c r="Z390" s="34"/>
      <c r="AA390" s="34"/>
      <c r="AB390" s="34"/>
      <c r="AC390" s="34"/>
      <c r="AD390" s="34"/>
      <c r="AE390" s="34"/>
      <c r="AF390" s="34"/>
      <c r="AG390" s="10"/>
      <c r="AH390" s="34"/>
    </row>
    <row r="391" spans="1:34" ht="14.5" x14ac:dyDescent="0.35">
      <c r="A391" s="17"/>
      <c r="B391" s="17"/>
      <c r="C391" s="17"/>
      <c r="D391" s="17"/>
      <c r="E391" s="17"/>
      <c r="H391" s="17"/>
      <c r="I391" s="17"/>
      <c r="J391" s="17"/>
      <c r="K391" s="17"/>
      <c r="L391" s="17"/>
      <c r="M391" s="17"/>
      <c r="N391" s="17"/>
      <c r="O391" s="17"/>
      <c r="P391" s="17"/>
      <c r="Q391" s="10"/>
      <c r="R391" s="10"/>
      <c r="S391" s="34"/>
      <c r="T391" s="34"/>
      <c r="U391" s="34"/>
      <c r="V391" s="34"/>
      <c r="W391" s="34"/>
      <c r="X391" s="34"/>
      <c r="Y391" s="34"/>
      <c r="Z391" s="34"/>
      <c r="AA391" s="34"/>
      <c r="AB391" s="34"/>
      <c r="AC391" s="34"/>
      <c r="AD391" s="34"/>
      <c r="AE391" s="34"/>
      <c r="AF391" s="34"/>
      <c r="AG391" s="10"/>
      <c r="AH391" s="34"/>
    </row>
    <row r="392" spans="1:34" ht="14.5" x14ac:dyDescent="0.35">
      <c r="A392" s="17"/>
      <c r="B392" s="17"/>
      <c r="C392" s="17"/>
      <c r="D392" s="17"/>
      <c r="E392" s="17"/>
      <c r="H392" s="17"/>
      <c r="I392" s="17"/>
      <c r="J392" s="17"/>
      <c r="K392" s="17"/>
      <c r="L392" s="17"/>
      <c r="M392" s="17"/>
      <c r="N392" s="17"/>
      <c r="O392" s="17"/>
      <c r="P392" s="17"/>
      <c r="Q392" s="10"/>
      <c r="R392" s="10"/>
      <c r="S392" s="34"/>
      <c r="T392" s="34"/>
      <c r="U392" s="34"/>
      <c r="V392" s="34"/>
      <c r="W392" s="34"/>
      <c r="X392" s="34"/>
      <c r="Y392" s="34"/>
      <c r="Z392" s="34"/>
      <c r="AA392" s="34"/>
      <c r="AB392" s="34"/>
      <c r="AC392" s="34"/>
      <c r="AD392" s="34"/>
      <c r="AE392" s="34"/>
      <c r="AF392" s="34"/>
      <c r="AG392" s="10"/>
      <c r="AH392" s="34"/>
    </row>
    <row r="393" spans="1:34" ht="14.5" x14ac:dyDescent="0.35">
      <c r="A393" s="17"/>
      <c r="B393" s="17"/>
      <c r="C393" s="17"/>
      <c r="D393" s="17"/>
      <c r="E393" s="17"/>
      <c r="H393" s="17"/>
      <c r="I393" s="17"/>
      <c r="J393" s="17"/>
      <c r="K393" s="17"/>
      <c r="L393" s="17"/>
      <c r="M393" s="17"/>
      <c r="N393" s="17"/>
      <c r="O393" s="17"/>
      <c r="P393" s="17"/>
      <c r="Q393" s="10"/>
      <c r="R393" s="10"/>
      <c r="S393" s="34"/>
      <c r="T393" s="34"/>
      <c r="U393" s="34"/>
      <c r="V393" s="34"/>
      <c r="W393" s="34"/>
      <c r="X393" s="34"/>
      <c r="Y393" s="34"/>
      <c r="Z393" s="34"/>
      <c r="AA393" s="34"/>
      <c r="AB393" s="34"/>
      <c r="AC393" s="34"/>
      <c r="AD393" s="34"/>
      <c r="AE393" s="34"/>
      <c r="AF393" s="34"/>
      <c r="AG393" s="10"/>
      <c r="AH393" s="34"/>
    </row>
    <row r="394" spans="1:34" ht="14.5" x14ac:dyDescent="0.35">
      <c r="A394" s="17"/>
      <c r="B394" s="17"/>
      <c r="C394" s="17"/>
      <c r="D394" s="17"/>
      <c r="E394" s="17"/>
      <c r="H394" s="17"/>
      <c r="I394" s="17"/>
      <c r="J394" s="17"/>
      <c r="K394" s="17"/>
      <c r="L394" s="17"/>
      <c r="M394" s="17"/>
      <c r="N394" s="17"/>
      <c r="O394" s="17"/>
      <c r="P394" s="17"/>
      <c r="Q394" s="10"/>
      <c r="R394" s="10"/>
      <c r="S394" s="34"/>
      <c r="T394" s="34"/>
      <c r="U394" s="34"/>
      <c r="V394" s="34"/>
      <c r="W394" s="34"/>
      <c r="X394" s="34"/>
      <c r="Y394" s="34"/>
      <c r="Z394" s="34"/>
      <c r="AA394" s="34"/>
      <c r="AB394" s="34"/>
      <c r="AC394" s="34"/>
      <c r="AD394" s="34"/>
      <c r="AE394" s="34"/>
      <c r="AF394" s="34"/>
      <c r="AG394" s="10"/>
      <c r="AH394" s="34"/>
    </row>
    <row r="395" spans="1:34" ht="14.5" x14ac:dyDescent="0.35">
      <c r="A395" s="17"/>
      <c r="B395" s="17"/>
      <c r="C395" s="17"/>
      <c r="D395" s="17"/>
      <c r="E395" s="17"/>
      <c r="H395" s="17"/>
      <c r="I395" s="17"/>
      <c r="J395" s="17"/>
      <c r="K395" s="17"/>
      <c r="L395" s="17"/>
      <c r="M395" s="17"/>
      <c r="N395" s="17"/>
      <c r="O395" s="17"/>
      <c r="P395" s="17"/>
      <c r="Q395" s="10"/>
      <c r="R395" s="10"/>
      <c r="S395" s="34"/>
      <c r="T395" s="34"/>
      <c r="U395" s="34"/>
      <c r="V395" s="34"/>
      <c r="W395" s="34"/>
      <c r="X395" s="34"/>
      <c r="Y395" s="34"/>
      <c r="Z395" s="34"/>
      <c r="AA395" s="34"/>
      <c r="AB395" s="34"/>
      <c r="AC395" s="34"/>
      <c r="AD395" s="34"/>
      <c r="AE395" s="34"/>
      <c r="AF395" s="34"/>
      <c r="AG395" s="10"/>
      <c r="AH395" s="34"/>
    </row>
    <row r="396" spans="1:34" ht="14.5" x14ac:dyDescent="0.35">
      <c r="A396" s="17"/>
      <c r="B396" s="17"/>
      <c r="C396" s="17"/>
      <c r="D396" s="17"/>
      <c r="E396" s="17"/>
      <c r="H396" s="17"/>
      <c r="I396" s="17"/>
      <c r="J396" s="17"/>
      <c r="K396" s="17"/>
      <c r="L396" s="17"/>
      <c r="M396" s="17"/>
      <c r="N396" s="17"/>
      <c r="O396" s="17"/>
      <c r="P396" s="17"/>
      <c r="Q396" s="10"/>
      <c r="R396" s="10"/>
      <c r="S396" s="34"/>
      <c r="T396" s="34"/>
      <c r="U396" s="34"/>
      <c r="V396" s="34"/>
      <c r="W396" s="34"/>
      <c r="X396" s="34"/>
      <c r="Y396" s="34"/>
      <c r="Z396" s="34"/>
      <c r="AA396" s="34"/>
      <c r="AB396" s="34"/>
      <c r="AC396" s="34"/>
      <c r="AD396" s="34"/>
      <c r="AE396" s="34"/>
      <c r="AF396" s="34"/>
      <c r="AG396" s="10"/>
      <c r="AH396" s="34"/>
    </row>
    <row r="397" spans="1:34" ht="14.5" x14ac:dyDescent="0.35">
      <c r="A397" s="17"/>
      <c r="B397" s="17"/>
      <c r="C397" s="17"/>
      <c r="D397" s="17"/>
      <c r="E397" s="17"/>
      <c r="H397" s="17"/>
      <c r="I397" s="17"/>
      <c r="J397" s="17"/>
      <c r="K397" s="17"/>
      <c r="L397" s="17"/>
      <c r="M397" s="17"/>
      <c r="N397" s="17"/>
      <c r="O397" s="17"/>
      <c r="P397" s="17"/>
      <c r="Q397" s="10"/>
      <c r="R397" s="10"/>
      <c r="S397" s="34"/>
      <c r="T397" s="34"/>
      <c r="U397" s="34"/>
      <c r="V397" s="34"/>
      <c r="W397" s="34"/>
      <c r="X397" s="34"/>
      <c r="Y397" s="34"/>
      <c r="Z397" s="34"/>
      <c r="AA397" s="34"/>
      <c r="AB397" s="34"/>
      <c r="AC397" s="34"/>
      <c r="AD397" s="34"/>
      <c r="AE397" s="34"/>
      <c r="AF397" s="34"/>
      <c r="AG397" s="10"/>
      <c r="AH397" s="34"/>
    </row>
    <row r="398" spans="1:34" ht="14.5" x14ac:dyDescent="0.35">
      <c r="A398" s="17"/>
      <c r="B398" s="17"/>
      <c r="C398" s="17"/>
      <c r="D398" s="17"/>
      <c r="E398" s="17"/>
      <c r="H398" s="17"/>
      <c r="I398" s="17"/>
      <c r="J398" s="17"/>
      <c r="K398" s="17"/>
      <c r="L398" s="17"/>
      <c r="M398" s="17"/>
      <c r="N398" s="17"/>
      <c r="O398" s="17"/>
      <c r="P398" s="17"/>
      <c r="Q398" s="10"/>
      <c r="R398" s="10"/>
      <c r="S398" s="34"/>
      <c r="T398" s="34"/>
      <c r="U398" s="34"/>
      <c r="V398" s="34"/>
      <c r="W398" s="34"/>
      <c r="X398" s="34"/>
      <c r="Y398" s="34"/>
      <c r="Z398" s="34"/>
      <c r="AA398" s="34"/>
      <c r="AB398" s="34"/>
      <c r="AC398" s="34"/>
      <c r="AD398" s="34"/>
      <c r="AE398" s="34"/>
      <c r="AF398" s="34"/>
      <c r="AG398" s="10"/>
      <c r="AH398" s="34"/>
    </row>
    <row r="399" spans="1:34" ht="14.5" x14ac:dyDescent="0.35">
      <c r="A399" s="17"/>
      <c r="B399" s="17"/>
      <c r="C399" s="17"/>
      <c r="D399" s="17"/>
      <c r="E399" s="17"/>
      <c r="H399" s="17"/>
      <c r="I399" s="17"/>
      <c r="J399" s="17"/>
      <c r="K399" s="17"/>
      <c r="L399" s="17"/>
      <c r="M399" s="17"/>
      <c r="N399" s="17"/>
      <c r="O399" s="17"/>
      <c r="P399" s="17"/>
      <c r="Q399" s="10"/>
      <c r="R399" s="10"/>
      <c r="S399" s="34"/>
      <c r="T399" s="34"/>
      <c r="U399" s="34"/>
      <c r="V399" s="34"/>
      <c r="W399" s="34"/>
      <c r="X399" s="34"/>
      <c r="Y399" s="34"/>
      <c r="Z399" s="34"/>
      <c r="AA399" s="34"/>
      <c r="AB399" s="34"/>
      <c r="AC399" s="34"/>
      <c r="AD399" s="34"/>
      <c r="AE399" s="34"/>
      <c r="AF399" s="34"/>
      <c r="AG399" s="10"/>
      <c r="AH399" s="34"/>
    </row>
    <row r="400" spans="1:34" ht="14.5" x14ac:dyDescent="0.35">
      <c r="A400" s="17"/>
      <c r="B400" s="17"/>
      <c r="C400" s="17"/>
      <c r="D400" s="17"/>
      <c r="E400" s="17"/>
      <c r="H400" s="17"/>
      <c r="I400" s="17"/>
      <c r="J400" s="17"/>
      <c r="K400" s="17"/>
      <c r="L400" s="17"/>
      <c r="M400" s="17"/>
      <c r="N400" s="17"/>
      <c r="O400" s="17"/>
      <c r="P400" s="17"/>
      <c r="Q400" s="10"/>
      <c r="R400" s="10"/>
      <c r="S400" s="34"/>
      <c r="T400" s="34"/>
      <c r="U400" s="34"/>
      <c r="V400" s="34"/>
      <c r="W400" s="34"/>
      <c r="X400" s="34"/>
      <c r="Y400" s="34"/>
      <c r="Z400" s="34"/>
      <c r="AA400" s="34"/>
      <c r="AB400" s="34"/>
      <c r="AC400" s="34"/>
      <c r="AD400" s="34"/>
      <c r="AE400" s="34"/>
      <c r="AF400" s="34"/>
      <c r="AG400" s="10"/>
      <c r="AH400" s="34"/>
    </row>
    <row r="401" spans="1:34" ht="14.5" x14ac:dyDescent="0.35">
      <c r="A401" s="17"/>
      <c r="B401" s="17"/>
      <c r="C401" s="17"/>
      <c r="D401" s="17"/>
      <c r="E401" s="17"/>
      <c r="H401" s="17"/>
      <c r="I401" s="17"/>
      <c r="J401" s="17"/>
      <c r="K401" s="17"/>
      <c r="L401" s="17"/>
      <c r="M401" s="17"/>
      <c r="N401" s="17"/>
      <c r="O401" s="17"/>
      <c r="P401" s="17"/>
      <c r="Q401" s="10"/>
      <c r="R401" s="10"/>
      <c r="S401" s="34"/>
      <c r="T401" s="34"/>
      <c r="U401" s="34"/>
      <c r="V401" s="34"/>
      <c r="W401" s="34"/>
      <c r="X401" s="34"/>
      <c r="Y401" s="34"/>
      <c r="Z401" s="34"/>
      <c r="AA401" s="34"/>
      <c r="AB401" s="34"/>
      <c r="AC401" s="34"/>
      <c r="AD401" s="34"/>
      <c r="AE401" s="34"/>
      <c r="AF401" s="34"/>
      <c r="AG401" s="10"/>
      <c r="AH401" s="34"/>
    </row>
    <row r="402" spans="1:34" ht="14.5" x14ac:dyDescent="0.35">
      <c r="A402" s="17"/>
      <c r="B402" s="17"/>
      <c r="C402" s="17"/>
      <c r="D402" s="17"/>
      <c r="E402" s="17"/>
      <c r="H402" s="17"/>
      <c r="I402" s="17"/>
      <c r="J402" s="17"/>
      <c r="K402" s="17"/>
      <c r="L402" s="17"/>
      <c r="M402" s="17"/>
      <c r="N402" s="17"/>
      <c r="O402" s="17"/>
      <c r="P402" s="17"/>
      <c r="Q402" s="10"/>
      <c r="R402" s="10"/>
      <c r="S402" s="34"/>
      <c r="T402" s="34"/>
      <c r="U402" s="34"/>
      <c r="V402" s="34"/>
      <c r="W402" s="34"/>
      <c r="X402" s="34"/>
      <c r="Y402" s="34"/>
      <c r="Z402" s="34"/>
      <c r="AA402" s="34"/>
      <c r="AB402" s="34"/>
      <c r="AC402" s="34"/>
      <c r="AD402" s="34"/>
      <c r="AE402" s="34"/>
      <c r="AF402" s="34"/>
      <c r="AG402" s="10"/>
      <c r="AH402" s="34"/>
    </row>
    <row r="403" spans="1:34" ht="14.5" x14ac:dyDescent="0.35">
      <c r="A403" s="17"/>
      <c r="B403" s="17"/>
      <c r="C403" s="17"/>
      <c r="D403" s="17"/>
      <c r="E403" s="17"/>
      <c r="H403" s="17"/>
      <c r="I403" s="17"/>
      <c r="J403" s="17"/>
      <c r="K403" s="17"/>
      <c r="L403" s="17"/>
      <c r="M403" s="17"/>
      <c r="N403" s="17"/>
      <c r="O403" s="17"/>
      <c r="P403" s="17"/>
      <c r="Q403" s="10"/>
      <c r="R403" s="10"/>
      <c r="S403" s="34"/>
      <c r="T403" s="34"/>
      <c r="U403" s="34"/>
      <c r="V403" s="34"/>
      <c r="W403" s="34"/>
      <c r="X403" s="34"/>
      <c r="Y403" s="34"/>
      <c r="Z403" s="34"/>
      <c r="AA403" s="34"/>
      <c r="AB403" s="34"/>
      <c r="AC403" s="34"/>
      <c r="AD403" s="34"/>
      <c r="AE403" s="34"/>
      <c r="AF403" s="34"/>
      <c r="AG403" s="10"/>
      <c r="AH403" s="34"/>
    </row>
    <row r="404" spans="1:34" ht="14.5" x14ac:dyDescent="0.35">
      <c r="A404" s="17"/>
      <c r="B404" s="17"/>
      <c r="C404" s="17"/>
      <c r="D404" s="17"/>
      <c r="E404" s="17"/>
      <c r="H404" s="17"/>
      <c r="I404" s="17"/>
      <c r="J404" s="17"/>
      <c r="K404" s="17"/>
      <c r="L404" s="17"/>
      <c r="M404" s="17"/>
      <c r="N404" s="17"/>
      <c r="O404" s="17"/>
      <c r="P404" s="17"/>
      <c r="Q404" s="10"/>
      <c r="R404" s="10"/>
      <c r="S404" s="34"/>
      <c r="T404" s="34"/>
      <c r="U404" s="34"/>
      <c r="V404" s="34"/>
      <c r="W404" s="34"/>
      <c r="X404" s="34"/>
      <c r="Y404" s="34"/>
      <c r="Z404" s="34"/>
      <c r="AA404" s="34"/>
      <c r="AB404" s="34"/>
      <c r="AC404" s="34"/>
      <c r="AD404" s="34"/>
      <c r="AE404" s="34"/>
      <c r="AF404" s="34"/>
      <c r="AG404" s="10"/>
      <c r="AH404" s="34"/>
    </row>
    <row r="405" spans="1:34" ht="14.5" x14ac:dyDescent="0.35">
      <c r="A405" s="17"/>
      <c r="B405" s="17"/>
      <c r="C405" s="17"/>
      <c r="D405" s="17"/>
      <c r="E405" s="17"/>
      <c r="H405" s="17"/>
      <c r="I405" s="17"/>
      <c r="J405" s="17"/>
      <c r="K405" s="17"/>
      <c r="L405" s="17"/>
      <c r="M405" s="17"/>
      <c r="N405" s="17"/>
      <c r="O405" s="17"/>
      <c r="P405" s="17"/>
      <c r="Q405" s="10"/>
      <c r="R405" s="10"/>
      <c r="S405" s="34"/>
      <c r="T405" s="34"/>
      <c r="U405" s="34"/>
      <c r="V405" s="34"/>
      <c r="W405" s="34"/>
      <c r="X405" s="34"/>
      <c r="Y405" s="34"/>
      <c r="Z405" s="34"/>
      <c r="AA405" s="34"/>
      <c r="AB405" s="34"/>
      <c r="AC405" s="34"/>
      <c r="AD405" s="34"/>
      <c r="AE405" s="34"/>
      <c r="AF405" s="34"/>
      <c r="AG405" s="10"/>
      <c r="AH405" s="34"/>
    </row>
    <row r="406" spans="1:34" ht="14.5" x14ac:dyDescent="0.35">
      <c r="A406" s="17"/>
      <c r="B406" s="17"/>
      <c r="C406" s="17"/>
      <c r="D406" s="17"/>
      <c r="E406" s="17"/>
      <c r="H406" s="17"/>
      <c r="I406" s="17"/>
      <c r="J406" s="17"/>
      <c r="K406" s="17"/>
      <c r="L406" s="17"/>
      <c r="M406" s="17"/>
      <c r="N406" s="17"/>
      <c r="O406" s="17"/>
      <c r="P406" s="17"/>
      <c r="Q406" s="10"/>
      <c r="R406" s="10"/>
      <c r="S406" s="34"/>
      <c r="T406" s="34"/>
      <c r="U406" s="34"/>
      <c r="V406" s="34"/>
      <c r="W406" s="34"/>
      <c r="X406" s="34"/>
      <c r="Y406" s="34"/>
      <c r="Z406" s="34"/>
      <c r="AA406" s="34"/>
      <c r="AB406" s="34"/>
      <c r="AC406" s="34"/>
      <c r="AD406" s="34"/>
      <c r="AE406" s="34"/>
      <c r="AF406" s="34"/>
      <c r="AG406" s="10"/>
      <c r="AH406" s="34"/>
    </row>
    <row r="407" spans="1:34" ht="14.5" x14ac:dyDescent="0.35">
      <c r="A407" s="17"/>
      <c r="B407" s="17"/>
      <c r="C407" s="17"/>
      <c r="D407" s="17"/>
      <c r="E407" s="17"/>
      <c r="H407" s="17"/>
      <c r="I407" s="17"/>
      <c r="J407" s="17"/>
      <c r="K407" s="17"/>
      <c r="L407" s="17"/>
      <c r="M407" s="17"/>
      <c r="N407" s="17"/>
      <c r="O407" s="17"/>
      <c r="P407" s="17"/>
      <c r="Q407" s="10"/>
      <c r="R407" s="10"/>
      <c r="S407" s="34"/>
      <c r="T407" s="34"/>
      <c r="U407" s="34"/>
      <c r="V407" s="34"/>
      <c r="W407" s="34"/>
      <c r="X407" s="34"/>
      <c r="Y407" s="34"/>
      <c r="Z407" s="34"/>
      <c r="AA407" s="34"/>
      <c r="AB407" s="34"/>
      <c r="AC407" s="34"/>
      <c r="AD407" s="34"/>
      <c r="AE407" s="34"/>
      <c r="AF407" s="34"/>
      <c r="AG407" s="10"/>
      <c r="AH407" s="34"/>
    </row>
    <row r="408" spans="1:34" ht="14.5" x14ac:dyDescent="0.35">
      <c r="A408" s="17"/>
      <c r="B408" s="17"/>
      <c r="C408" s="17"/>
      <c r="D408" s="17"/>
      <c r="E408" s="17"/>
      <c r="H408" s="17"/>
      <c r="I408" s="17"/>
      <c r="J408" s="17"/>
      <c r="K408" s="17"/>
      <c r="L408" s="17"/>
      <c r="M408" s="17"/>
      <c r="N408" s="17"/>
      <c r="O408" s="17"/>
      <c r="P408" s="17"/>
      <c r="Q408" s="10"/>
      <c r="R408" s="10"/>
      <c r="S408" s="34"/>
      <c r="T408" s="34"/>
      <c r="U408" s="34"/>
      <c r="V408" s="34"/>
      <c r="W408" s="34"/>
      <c r="X408" s="34"/>
      <c r="Y408" s="34"/>
      <c r="Z408" s="34"/>
      <c r="AA408" s="34"/>
      <c r="AB408" s="34"/>
      <c r="AC408" s="34"/>
      <c r="AD408" s="34"/>
      <c r="AE408" s="34"/>
      <c r="AF408" s="34"/>
      <c r="AG408" s="10"/>
      <c r="AH408" s="34"/>
    </row>
    <row r="409" spans="1:34" ht="14.5" x14ac:dyDescent="0.35">
      <c r="A409" s="17"/>
      <c r="B409" s="17"/>
      <c r="C409" s="17"/>
      <c r="D409" s="17"/>
      <c r="E409" s="17"/>
      <c r="H409" s="17"/>
      <c r="I409" s="17"/>
      <c r="J409" s="17"/>
      <c r="K409" s="17"/>
      <c r="L409" s="17"/>
      <c r="M409" s="17"/>
      <c r="N409" s="17"/>
      <c r="O409" s="17"/>
      <c r="P409" s="17"/>
      <c r="Q409" s="10"/>
      <c r="R409" s="10"/>
      <c r="S409" s="34"/>
      <c r="T409" s="34"/>
      <c r="U409" s="34"/>
      <c r="V409" s="34"/>
      <c r="W409" s="34"/>
      <c r="X409" s="34"/>
      <c r="Y409" s="34"/>
      <c r="Z409" s="34"/>
      <c r="AA409" s="34"/>
      <c r="AB409" s="34"/>
      <c r="AC409" s="34"/>
      <c r="AD409" s="34"/>
      <c r="AE409" s="34"/>
      <c r="AF409" s="34"/>
      <c r="AG409" s="10"/>
      <c r="AH409" s="34"/>
    </row>
    <row r="410" spans="1:34" ht="14.5" x14ac:dyDescent="0.35">
      <c r="A410" s="17"/>
      <c r="B410" s="17"/>
      <c r="C410" s="17"/>
      <c r="D410" s="17"/>
      <c r="E410" s="17"/>
      <c r="H410" s="17"/>
      <c r="I410" s="17"/>
      <c r="J410" s="17"/>
      <c r="K410" s="17"/>
      <c r="L410" s="17"/>
      <c r="M410" s="17"/>
      <c r="N410" s="17"/>
      <c r="O410" s="17"/>
      <c r="P410" s="17"/>
      <c r="Q410" s="10"/>
      <c r="R410" s="10"/>
      <c r="S410" s="34"/>
      <c r="T410" s="34"/>
      <c r="U410" s="34"/>
      <c r="V410" s="34"/>
      <c r="W410" s="34"/>
      <c r="X410" s="34"/>
      <c r="Y410" s="34"/>
      <c r="Z410" s="34"/>
      <c r="AA410" s="34"/>
      <c r="AB410" s="34"/>
      <c r="AC410" s="34"/>
      <c r="AD410" s="34"/>
      <c r="AE410" s="34"/>
      <c r="AF410" s="34"/>
      <c r="AG410" s="10"/>
      <c r="AH410" s="34"/>
    </row>
    <row r="411" spans="1:34" ht="14.5" x14ac:dyDescent="0.35">
      <c r="A411" s="17"/>
      <c r="B411" s="17"/>
      <c r="C411" s="17"/>
      <c r="D411" s="17"/>
      <c r="E411" s="17"/>
      <c r="H411" s="17"/>
      <c r="I411" s="17"/>
      <c r="J411" s="17"/>
      <c r="K411" s="17"/>
      <c r="L411" s="17"/>
      <c r="M411" s="17"/>
      <c r="N411" s="17"/>
      <c r="O411" s="17"/>
      <c r="P411" s="17"/>
      <c r="Q411" s="10"/>
      <c r="R411" s="10"/>
      <c r="S411" s="34"/>
      <c r="T411" s="34"/>
      <c r="U411" s="34"/>
      <c r="V411" s="34"/>
      <c r="W411" s="34"/>
      <c r="X411" s="34"/>
      <c r="Y411" s="34"/>
      <c r="Z411" s="34"/>
      <c r="AA411" s="34"/>
      <c r="AB411" s="34"/>
      <c r="AC411" s="34"/>
      <c r="AD411" s="34"/>
      <c r="AE411" s="34"/>
      <c r="AF411" s="34"/>
      <c r="AG411" s="10"/>
      <c r="AH411" s="34"/>
    </row>
    <row r="412" spans="1:34" ht="14.5" x14ac:dyDescent="0.35">
      <c r="A412" s="17"/>
      <c r="B412" s="17"/>
      <c r="C412" s="17"/>
      <c r="D412" s="17"/>
      <c r="E412" s="17"/>
      <c r="H412" s="17"/>
      <c r="I412" s="17"/>
      <c r="J412" s="17"/>
      <c r="K412" s="17"/>
      <c r="L412" s="17"/>
      <c r="M412" s="17"/>
      <c r="N412" s="17"/>
      <c r="O412" s="17"/>
      <c r="P412" s="17"/>
      <c r="Q412" s="10"/>
      <c r="R412" s="10"/>
      <c r="S412" s="34"/>
      <c r="T412" s="34"/>
      <c r="U412" s="34"/>
      <c r="V412" s="34"/>
      <c r="W412" s="34"/>
      <c r="X412" s="34"/>
      <c r="Y412" s="34"/>
      <c r="Z412" s="34"/>
      <c r="AA412" s="34"/>
      <c r="AB412" s="34"/>
      <c r="AC412" s="34"/>
      <c r="AD412" s="34"/>
      <c r="AE412" s="34"/>
      <c r="AF412" s="34"/>
      <c r="AG412" s="10"/>
      <c r="AH412" s="34"/>
    </row>
    <row r="413" spans="1:34" ht="14.5" x14ac:dyDescent="0.35">
      <c r="A413" s="17"/>
      <c r="B413" s="17"/>
      <c r="C413" s="17"/>
      <c r="D413" s="17"/>
      <c r="E413" s="17"/>
      <c r="H413" s="17"/>
      <c r="I413" s="17"/>
      <c r="J413" s="17"/>
      <c r="K413" s="17"/>
      <c r="L413" s="17"/>
      <c r="M413" s="17"/>
      <c r="N413" s="17"/>
      <c r="O413" s="17"/>
      <c r="P413" s="17"/>
      <c r="Q413" s="10"/>
      <c r="R413" s="10"/>
      <c r="S413" s="34"/>
      <c r="T413" s="34"/>
      <c r="U413" s="34"/>
      <c r="V413" s="34"/>
      <c r="W413" s="34"/>
      <c r="X413" s="34"/>
      <c r="Y413" s="34"/>
      <c r="Z413" s="34"/>
      <c r="AA413" s="34"/>
      <c r="AB413" s="34"/>
      <c r="AC413" s="34"/>
      <c r="AD413" s="34"/>
      <c r="AE413" s="34"/>
      <c r="AF413" s="34"/>
      <c r="AG413" s="10"/>
      <c r="AH413" s="34"/>
    </row>
    <row r="414" spans="1:34" ht="14.5" x14ac:dyDescent="0.35">
      <c r="A414" s="17"/>
      <c r="B414" s="17"/>
      <c r="C414" s="17"/>
      <c r="D414" s="17"/>
      <c r="E414" s="17"/>
      <c r="H414" s="17"/>
      <c r="I414" s="17"/>
      <c r="J414" s="17"/>
      <c r="K414" s="17"/>
      <c r="L414" s="17"/>
      <c r="M414" s="17"/>
      <c r="N414" s="17"/>
      <c r="O414" s="17"/>
      <c r="P414" s="17"/>
      <c r="Q414" s="10"/>
      <c r="R414" s="10"/>
      <c r="S414" s="34"/>
      <c r="T414" s="34"/>
      <c r="U414" s="34"/>
      <c r="V414" s="34"/>
      <c r="W414" s="34"/>
      <c r="X414" s="34"/>
      <c r="Y414" s="34"/>
      <c r="Z414" s="34"/>
      <c r="AA414" s="34"/>
      <c r="AB414" s="34"/>
      <c r="AC414" s="34"/>
      <c r="AD414" s="34"/>
      <c r="AE414" s="34"/>
      <c r="AF414" s="34"/>
      <c r="AG414" s="10"/>
      <c r="AH414" s="34"/>
    </row>
    <row r="415" spans="1:34" ht="14.5" x14ac:dyDescent="0.35">
      <c r="A415" s="17"/>
      <c r="B415" s="17"/>
      <c r="C415" s="17"/>
      <c r="D415" s="17"/>
      <c r="E415" s="17"/>
      <c r="H415" s="17"/>
      <c r="I415" s="17"/>
      <c r="J415" s="17"/>
      <c r="K415" s="17"/>
      <c r="L415" s="17"/>
      <c r="M415" s="17"/>
      <c r="N415" s="17"/>
      <c r="O415" s="17"/>
      <c r="P415" s="17"/>
      <c r="Q415" s="10"/>
      <c r="R415" s="10"/>
      <c r="S415" s="34"/>
      <c r="T415" s="34"/>
      <c r="U415" s="34"/>
      <c r="V415" s="34"/>
      <c r="W415" s="34"/>
      <c r="X415" s="34"/>
      <c r="Y415" s="34"/>
      <c r="Z415" s="34"/>
      <c r="AA415" s="34"/>
      <c r="AB415" s="34"/>
      <c r="AC415" s="34"/>
      <c r="AD415" s="34"/>
      <c r="AE415" s="34"/>
      <c r="AF415" s="34"/>
      <c r="AG415" s="10"/>
      <c r="AH415" s="34"/>
    </row>
    <row r="416" spans="1:34" ht="14.5" x14ac:dyDescent="0.35">
      <c r="A416" s="17"/>
      <c r="B416" s="17"/>
      <c r="C416" s="17"/>
      <c r="D416" s="17"/>
      <c r="E416" s="17"/>
      <c r="H416" s="17"/>
      <c r="I416" s="17"/>
      <c r="J416" s="17"/>
      <c r="K416" s="17"/>
      <c r="L416" s="17"/>
      <c r="M416" s="17"/>
      <c r="N416" s="17"/>
      <c r="O416" s="17"/>
      <c r="P416" s="17"/>
      <c r="Q416" s="10"/>
      <c r="R416" s="10"/>
      <c r="S416" s="34"/>
      <c r="T416" s="34"/>
      <c r="U416" s="34"/>
      <c r="V416" s="34"/>
      <c r="W416" s="34"/>
      <c r="X416" s="34"/>
      <c r="Y416" s="34"/>
      <c r="Z416" s="34"/>
      <c r="AA416" s="34"/>
      <c r="AB416" s="34"/>
      <c r="AC416" s="34"/>
      <c r="AD416" s="34"/>
      <c r="AE416" s="34"/>
      <c r="AF416" s="34"/>
      <c r="AG416" s="10"/>
      <c r="AH416" s="34"/>
    </row>
    <row r="417" spans="1:34" ht="14.5" x14ac:dyDescent="0.35">
      <c r="A417" s="17"/>
      <c r="B417" s="17"/>
      <c r="C417" s="17"/>
      <c r="D417" s="17"/>
      <c r="E417" s="17"/>
      <c r="H417" s="17"/>
      <c r="I417" s="17"/>
      <c r="J417" s="17"/>
      <c r="K417" s="17"/>
      <c r="L417" s="17"/>
      <c r="M417" s="17"/>
      <c r="N417" s="17"/>
      <c r="O417" s="17"/>
      <c r="P417" s="17"/>
      <c r="Q417" s="10"/>
      <c r="R417" s="10"/>
      <c r="S417" s="34"/>
      <c r="T417" s="34"/>
      <c r="U417" s="34"/>
      <c r="V417" s="34"/>
      <c r="W417" s="34"/>
      <c r="X417" s="34"/>
      <c r="Y417" s="34"/>
      <c r="Z417" s="34"/>
      <c r="AA417" s="34"/>
      <c r="AB417" s="34"/>
      <c r="AC417" s="34"/>
      <c r="AD417" s="34"/>
      <c r="AE417" s="34"/>
      <c r="AF417" s="34"/>
      <c r="AG417" s="10"/>
      <c r="AH417" s="34"/>
    </row>
    <row r="418" spans="1:34" ht="14.5" x14ac:dyDescent="0.35">
      <c r="A418" s="17"/>
      <c r="B418" s="17"/>
      <c r="C418" s="17"/>
      <c r="D418" s="17"/>
      <c r="E418" s="17"/>
      <c r="H418" s="17"/>
      <c r="I418" s="17"/>
      <c r="J418" s="17"/>
      <c r="K418" s="17"/>
      <c r="L418" s="17"/>
      <c r="M418" s="17"/>
      <c r="N418" s="17"/>
      <c r="O418" s="17"/>
      <c r="P418" s="17"/>
      <c r="Q418" s="10"/>
      <c r="R418" s="10"/>
      <c r="S418" s="34"/>
      <c r="T418" s="34"/>
      <c r="U418" s="34"/>
      <c r="V418" s="34"/>
      <c r="W418" s="34"/>
      <c r="X418" s="34"/>
      <c r="Y418" s="34"/>
      <c r="Z418" s="34"/>
      <c r="AA418" s="34"/>
      <c r="AB418" s="34"/>
      <c r="AC418" s="34"/>
      <c r="AD418" s="34"/>
      <c r="AE418" s="34"/>
      <c r="AF418" s="34"/>
      <c r="AG418" s="10"/>
      <c r="AH418" s="34"/>
    </row>
    <row r="419" spans="1:34" ht="14.5" x14ac:dyDescent="0.35">
      <c r="A419" s="17"/>
      <c r="B419" s="17"/>
      <c r="C419" s="17"/>
      <c r="D419" s="17"/>
      <c r="E419" s="17"/>
      <c r="H419" s="17"/>
      <c r="I419" s="17"/>
      <c r="J419" s="17"/>
      <c r="K419" s="17"/>
      <c r="L419" s="17"/>
      <c r="M419" s="17"/>
      <c r="N419" s="17"/>
      <c r="O419" s="17"/>
      <c r="P419" s="17"/>
      <c r="Q419" s="10"/>
      <c r="R419" s="10"/>
      <c r="S419" s="34"/>
      <c r="T419" s="34"/>
      <c r="U419" s="34"/>
      <c r="V419" s="34"/>
      <c r="W419" s="34"/>
      <c r="X419" s="34"/>
      <c r="Y419" s="34"/>
      <c r="Z419" s="34"/>
      <c r="AA419" s="34"/>
      <c r="AB419" s="34"/>
      <c r="AC419" s="34"/>
      <c r="AD419" s="34"/>
      <c r="AE419" s="34"/>
      <c r="AF419" s="34"/>
      <c r="AG419" s="10"/>
      <c r="AH419" s="34"/>
    </row>
    <row r="420" spans="1:34" ht="14.5" x14ac:dyDescent="0.35">
      <c r="A420" s="17"/>
      <c r="B420" s="17"/>
      <c r="C420" s="17"/>
      <c r="D420" s="17"/>
      <c r="E420" s="17"/>
      <c r="H420" s="17"/>
      <c r="I420" s="17"/>
      <c r="J420" s="17"/>
      <c r="K420" s="17"/>
      <c r="L420" s="17"/>
      <c r="M420" s="17"/>
      <c r="N420" s="17"/>
      <c r="O420" s="17"/>
      <c r="P420" s="17"/>
      <c r="Q420" s="10"/>
      <c r="R420" s="10"/>
      <c r="S420" s="34"/>
      <c r="T420" s="34"/>
      <c r="U420" s="34"/>
      <c r="V420" s="34"/>
      <c r="W420" s="34"/>
      <c r="X420" s="34"/>
      <c r="Y420" s="34"/>
      <c r="Z420" s="34"/>
      <c r="AA420" s="34"/>
      <c r="AB420" s="34"/>
      <c r="AC420" s="34"/>
      <c r="AD420" s="34"/>
      <c r="AE420" s="34"/>
      <c r="AF420" s="34"/>
      <c r="AG420" s="10"/>
      <c r="AH420" s="34"/>
    </row>
    <row r="421" spans="1:34" ht="14.5" x14ac:dyDescent="0.35">
      <c r="A421" s="17"/>
      <c r="B421" s="17"/>
      <c r="C421" s="17"/>
      <c r="D421" s="17"/>
      <c r="E421" s="17"/>
      <c r="H421" s="17"/>
      <c r="I421" s="17"/>
      <c r="J421" s="17"/>
      <c r="K421" s="17"/>
      <c r="L421" s="17"/>
      <c r="M421" s="17"/>
      <c r="N421" s="17"/>
      <c r="O421" s="17"/>
      <c r="P421" s="17"/>
      <c r="Q421" s="10"/>
      <c r="R421" s="10"/>
      <c r="S421" s="34"/>
      <c r="T421" s="34"/>
      <c r="U421" s="34"/>
      <c r="V421" s="34"/>
      <c r="W421" s="34"/>
      <c r="X421" s="34"/>
      <c r="Y421" s="34"/>
      <c r="Z421" s="34"/>
      <c r="AA421" s="34"/>
      <c r="AB421" s="34"/>
      <c r="AC421" s="34"/>
      <c r="AD421" s="34"/>
      <c r="AE421" s="34"/>
      <c r="AF421" s="34"/>
      <c r="AG421" s="10"/>
      <c r="AH421" s="34"/>
    </row>
    <row r="422" spans="1:34" ht="14.5" x14ac:dyDescent="0.35">
      <c r="A422" s="17"/>
      <c r="B422" s="17"/>
      <c r="C422" s="17"/>
      <c r="D422" s="17"/>
      <c r="E422" s="17"/>
      <c r="H422" s="17"/>
      <c r="I422" s="17"/>
      <c r="J422" s="17"/>
      <c r="K422" s="17"/>
      <c r="L422" s="17"/>
      <c r="M422" s="17"/>
      <c r="N422" s="17"/>
      <c r="O422" s="17"/>
      <c r="P422" s="17"/>
      <c r="Q422" s="10"/>
      <c r="R422" s="10"/>
      <c r="S422" s="34"/>
      <c r="T422" s="34"/>
      <c r="U422" s="34"/>
      <c r="V422" s="34"/>
      <c r="W422" s="34"/>
      <c r="X422" s="34"/>
      <c r="Y422" s="34"/>
      <c r="Z422" s="34"/>
      <c r="AA422" s="34"/>
      <c r="AB422" s="34"/>
      <c r="AC422" s="34"/>
      <c r="AD422" s="34"/>
      <c r="AE422" s="34"/>
      <c r="AF422" s="34"/>
      <c r="AG422" s="10"/>
      <c r="AH422" s="34"/>
    </row>
    <row r="423" spans="1:34" ht="14.5" x14ac:dyDescent="0.35">
      <c r="A423" s="17"/>
      <c r="B423" s="17"/>
      <c r="C423" s="17"/>
      <c r="D423" s="17"/>
      <c r="E423" s="17"/>
      <c r="H423" s="17"/>
      <c r="I423" s="17"/>
      <c r="J423" s="17"/>
      <c r="K423" s="17"/>
      <c r="L423" s="17"/>
      <c r="M423" s="17"/>
      <c r="N423" s="17"/>
      <c r="O423" s="17"/>
      <c r="P423" s="17"/>
      <c r="Q423" s="10"/>
      <c r="R423" s="10"/>
      <c r="S423" s="34"/>
      <c r="T423" s="34"/>
      <c r="U423" s="34"/>
      <c r="V423" s="34"/>
      <c r="W423" s="34"/>
      <c r="X423" s="34"/>
      <c r="Y423" s="34"/>
      <c r="Z423" s="34"/>
      <c r="AA423" s="34"/>
      <c r="AB423" s="34"/>
      <c r="AC423" s="34"/>
      <c r="AD423" s="34"/>
      <c r="AE423" s="34"/>
      <c r="AF423" s="34"/>
      <c r="AG423" s="10"/>
      <c r="AH423" s="34"/>
    </row>
    <row r="424" spans="1:34" ht="14.5" x14ac:dyDescent="0.35">
      <c r="A424" s="17"/>
      <c r="B424" s="17"/>
      <c r="C424" s="17"/>
      <c r="D424" s="17"/>
      <c r="E424" s="17"/>
      <c r="H424" s="17"/>
      <c r="I424" s="17"/>
      <c r="J424" s="17"/>
      <c r="K424" s="17"/>
      <c r="L424" s="17"/>
      <c r="M424" s="17"/>
      <c r="N424" s="17"/>
      <c r="O424" s="17"/>
      <c r="P424" s="17"/>
      <c r="Q424" s="10"/>
      <c r="R424" s="10"/>
      <c r="S424" s="34"/>
      <c r="T424" s="34"/>
      <c r="U424" s="34"/>
      <c r="V424" s="34"/>
      <c r="W424" s="34"/>
      <c r="X424" s="34"/>
      <c r="Y424" s="34"/>
      <c r="Z424" s="34"/>
      <c r="AA424" s="34"/>
      <c r="AB424" s="34"/>
      <c r="AC424" s="34"/>
      <c r="AD424" s="34"/>
      <c r="AE424" s="34"/>
      <c r="AF424" s="34"/>
      <c r="AG424" s="10"/>
      <c r="AH424" s="34"/>
    </row>
    <row r="425" spans="1:34" ht="14.5" x14ac:dyDescent="0.35">
      <c r="A425" s="17"/>
      <c r="B425" s="17"/>
      <c r="C425" s="17"/>
      <c r="D425" s="17"/>
      <c r="E425" s="17"/>
      <c r="H425" s="17"/>
      <c r="I425" s="17"/>
      <c r="J425" s="17"/>
      <c r="K425" s="17"/>
      <c r="L425" s="17"/>
      <c r="M425" s="17"/>
      <c r="N425" s="17"/>
      <c r="O425" s="17"/>
      <c r="P425" s="17"/>
      <c r="Q425" s="10"/>
      <c r="R425" s="10"/>
      <c r="S425" s="34"/>
      <c r="T425" s="34"/>
      <c r="U425" s="34"/>
      <c r="V425" s="34"/>
      <c r="W425" s="34"/>
      <c r="X425" s="34"/>
      <c r="Y425" s="34"/>
      <c r="Z425" s="34"/>
      <c r="AA425" s="34"/>
      <c r="AB425" s="34"/>
      <c r="AC425" s="34"/>
      <c r="AD425" s="34"/>
      <c r="AE425" s="34"/>
      <c r="AF425" s="34"/>
      <c r="AG425" s="10"/>
      <c r="AH425" s="34"/>
    </row>
    <row r="426" spans="1:34" ht="14.5" x14ac:dyDescent="0.35">
      <c r="A426" s="17"/>
      <c r="B426" s="17"/>
      <c r="C426" s="17"/>
      <c r="D426" s="17"/>
      <c r="E426" s="17"/>
      <c r="H426" s="17"/>
      <c r="I426" s="17"/>
      <c r="J426" s="17"/>
      <c r="K426" s="17"/>
      <c r="L426" s="17"/>
      <c r="M426" s="17"/>
      <c r="N426" s="17"/>
      <c r="O426" s="17"/>
      <c r="P426" s="17"/>
      <c r="Q426" s="10"/>
      <c r="R426" s="10"/>
      <c r="S426" s="34"/>
      <c r="T426" s="34"/>
      <c r="U426" s="34"/>
      <c r="V426" s="34"/>
      <c r="W426" s="34"/>
      <c r="X426" s="34"/>
      <c r="Y426" s="34"/>
      <c r="Z426" s="34"/>
      <c r="AA426" s="34"/>
      <c r="AB426" s="34"/>
      <c r="AC426" s="34"/>
      <c r="AD426" s="34"/>
      <c r="AE426" s="34"/>
      <c r="AF426" s="34"/>
      <c r="AG426" s="10"/>
      <c r="AH426" s="34"/>
    </row>
    <row r="427" spans="1:34" ht="14.5" x14ac:dyDescent="0.35">
      <c r="A427" s="17"/>
      <c r="B427" s="17"/>
      <c r="C427" s="17"/>
      <c r="D427" s="17"/>
      <c r="E427" s="17"/>
      <c r="H427" s="17"/>
      <c r="I427" s="17"/>
      <c r="J427" s="17"/>
      <c r="K427" s="17"/>
      <c r="L427" s="17"/>
      <c r="M427" s="17"/>
      <c r="N427" s="17"/>
      <c r="O427" s="17"/>
      <c r="P427" s="17"/>
      <c r="Q427" s="10"/>
      <c r="R427" s="10"/>
      <c r="S427" s="34"/>
      <c r="T427" s="34"/>
      <c r="U427" s="34"/>
      <c r="V427" s="34"/>
      <c r="W427" s="34"/>
      <c r="X427" s="34"/>
      <c r="Y427" s="34"/>
      <c r="Z427" s="34"/>
      <c r="AA427" s="34"/>
      <c r="AB427" s="34"/>
      <c r="AC427" s="34"/>
      <c r="AD427" s="34"/>
      <c r="AE427" s="34"/>
      <c r="AF427" s="34"/>
      <c r="AG427" s="10"/>
      <c r="AH427" s="34"/>
    </row>
    <row r="428" spans="1:34" ht="14.5" x14ac:dyDescent="0.35">
      <c r="A428" s="17"/>
      <c r="B428" s="17"/>
      <c r="C428" s="17"/>
      <c r="D428" s="17"/>
      <c r="E428" s="17"/>
      <c r="H428" s="17"/>
      <c r="I428" s="17"/>
      <c r="J428" s="17"/>
      <c r="K428" s="17"/>
      <c r="L428" s="17"/>
      <c r="M428" s="17"/>
      <c r="N428" s="17"/>
      <c r="O428" s="17"/>
      <c r="P428" s="17"/>
      <c r="Q428" s="10"/>
      <c r="R428" s="10"/>
      <c r="S428" s="34"/>
      <c r="T428" s="34"/>
      <c r="U428" s="34"/>
      <c r="V428" s="34"/>
      <c r="W428" s="34"/>
      <c r="X428" s="34"/>
      <c r="Y428" s="34"/>
      <c r="Z428" s="34"/>
      <c r="AA428" s="34"/>
      <c r="AB428" s="34"/>
      <c r="AC428" s="34"/>
      <c r="AD428" s="34"/>
      <c r="AE428" s="34"/>
      <c r="AF428" s="34"/>
      <c r="AG428" s="10"/>
      <c r="AH428" s="34"/>
    </row>
    <row r="429" spans="1:34" ht="14.5" x14ac:dyDescent="0.35">
      <c r="A429" s="17"/>
      <c r="B429" s="17"/>
      <c r="C429" s="17"/>
      <c r="D429" s="17"/>
      <c r="E429" s="17"/>
      <c r="H429" s="17"/>
      <c r="I429" s="17"/>
      <c r="J429" s="17"/>
      <c r="K429" s="17"/>
      <c r="L429" s="17"/>
      <c r="M429" s="17"/>
      <c r="N429" s="17"/>
      <c r="O429" s="17"/>
      <c r="P429" s="17"/>
      <c r="Q429" s="10"/>
      <c r="R429" s="10"/>
      <c r="S429" s="34"/>
      <c r="T429" s="34"/>
      <c r="U429" s="34"/>
      <c r="V429" s="34"/>
      <c r="W429" s="34"/>
      <c r="X429" s="34"/>
      <c r="Y429" s="34"/>
      <c r="Z429" s="34"/>
      <c r="AA429" s="34"/>
      <c r="AB429" s="34"/>
      <c r="AC429" s="34"/>
      <c r="AD429" s="34"/>
      <c r="AE429" s="34"/>
      <c r="AF429" s="34"/>
      <c r="AG429" s="10"/>
      <c r="AH429" s="34"/>
    </row>
    <row r="430" spans="1:34" ht="14.5" x14ac:dyDescent="0.35">
      <c r="A430" s="17"/>
      <c r="B430" s="17"/>
      <c r="C430" s="17"/>
      <c r="D430" s="17"/>
      <c r="E430" s="17"/>
      <c r="H430" s="17"/>
      <c r="I430" s="17"/>
      <c r="J430" s="17"/>
      <c r="K430" s="17"/>
      <c r="L430" s="17"/>
      <c r="M430" s="17"/>
      <c r="N430" s="17"/>
      <c r="O430" s="17"/>
      <c r="P430" s="17"/>
      <c r="Q430" s="10"/>
      <c r="R430" s="10"/>
      <c r="S430" s="34"/>
      <c r="T430" s="34"/>
      <c r="U430" s="34"/>
      <c r="V430" s="34"/>
      <c r="W430" s="34"/>
      <c r="X430" s="34"/>
      <c r="Y430" s="34"/>
      <c r="Z430" s="34"/>
      <c r="AA430" s="34"/>
      <c r="AB430" s="34"/>
      <c r="AC430" s="34"/>
      <c r="AD430" s="34"/>
      <c r="AE430" s="34"/>
      <c r="AF430" s="34"/>
      <c r="AG430" s="10"/>
      <c r="AH430" s="34"/>
    </row>
    <row r="431" spans="1:34" ht="14.5" x14ac:dyDescent="0.35">
      <c r="A431" s="17"/>
      <c r="B431" s="17"/>
      <c r="C431" s="17"/>
      <c r="D431" s="17"/>
      <c r="E431" s="17"/>
      <c r="H431" s="17"/>
      <c r="I431" s="17"/>
      <c r="J431" s="17"/>
      <c r="K431" s="17"/>
      <c r="L431" s="17"/>
      <c r="M431" s="17"/>
      <c r="N431" s="17"/>
      <c r="O431" s="17"/>
      <c r="P431" s="17"/>
      <c r="Q431" s="10"/>
      <c r="R431" s="10"/>
      <c r="S431" s="34"/>
      <c r="T431" s="34"/>
      <c r="U431" s="34"/>
      <c r="V431" s="34"/>
      <c r="W431" s="34"/>
      <c r="X431" s="34"/>
      <c r="Y431" s="34"/>
      <c r="Z431" s="34"/>
      <c r="AA431" s="34"/>
      <c r="AB431" s="34"/>
      <c r="AC431" s="34"/>
      <c r="AD431" s="34"/>
      <c r="AE431" s="34"/>
      <c r="AF431" s="34"/>
      <c r="AG431" s="10"/>
      <c r="AH431" s="34"/>
    </row>
    <row r="432" spans="1:34" ht="14.5" x14ac:dyDescent="0.35">
      <c r="A432" s="17"/>
      <c r="B432" s="17"/>
      <c r="C432" s="17"/>
      <c r="D432" s="17"/>
      <c r="E432" s="17"/>
      <c r="H432" s="17"/>
      <c r="I432" s="17"/>
      <c r="J432" s="17"/>
      <c r="K432" s="17"/>
      <c r="L432" s="17"/>
      <c r="M432" s="17"/>
      <c r="N432" s="17"/>
      <c r="O432" s="17"/>
      <c r="P432" s="17"/>
      <c r="Q432" s="10"/>
      <c r="R432" s="10"/>
      <c r="S432" s="34"/>
      <c r="T432" s="34"/>
      <c r="U432" s="34"/>
      <c r="V432" s="34"/>
      <c r="W432" s="34"/>
      <c r="X432" s="34"/>
      <c r="Y432" s="34"/>
      <c r="Z432" s="34"/>
      <c r="AA432" s="34"/>
      <c r="AB432" s="34"/>
      <c r="AC432" s="34"/>
      <c r="AD432" s="34"/>
      <c r="AE432" s="34"/>
      <c r="AF432" s="34"/>
      <c r="AG432" s="10"/>
      <c r="AH432" s="34"/>
    </row>
    <row r="433" spans="1:34" ht="14.5" x14ac:dyDescent="0.35">
      <c r="A433" s="17"/>
      <c r="B433" s="17"/>
      <c r="C433" s="17"/>
      <c r="D433" s="17"/>
      <c r="E433" s="17"/>
      <c r="H433" s="17"/>
      <c r="I433" s="17"/>
      <c r="J433" s="17"/>
      <c r="K433" s="17"/>
      <c r="L433" s="17"/>
      <c r="M433" s="17"/>
      <c r="N433" s="17"/>
      <c r="O433" s="17"/>
      <c r="P433" s="17"/>
      <c r="Q433" s="10"/>
      <c r="R433" s="10"/>
      <c r="S433" s="34"/>
      <c r="T433" s="34"/>
      <c r="U433" s="34"/>
      <c r="V433" s="34"/>
      <c r="W433" s="34"/>
      <c r="X433" s="34"/>
      <c r="Y433" s="34"/>
      <c r="Z433" s="34"/>
      <c r="AA433" s="34"/>
      <c r="AB433" s="34"/>
      <c r="AC433" s="34"/>
      <c r="AD433" s="34"/>
      <c r="AE433" s="34"/>
      <c r="AF433" s="34"/>
      <c r="AG433" s="10"/>
      <c r="AH433" s="34"/>
    </row>
    <row r="434" spans="1:34" ht="14.5" x14ac:dyDescent="0.35">
      <c r="A434" s="17"/>
      <c r="B434" s="17"/>
      <c r="C434" s="17"/>
      <c r="D434" s="17"/>
      <c r="E434" s="17"/>
      <c r="H434" s="17"/>
      <c r="I434" s="17"/>
      <c r="J434" s="17"/>
      <c r="K434" s="17"/>
      <c r="L434" s="17"/>
      <c r="M434" s="17"/>
      <c r="N434" s="17"/>
      <c r="O434" s="17"/>
      <c r="P434" s="17"/>
      <c r="Q434" s="10"/>
      <c r="R434" s="10"/>
      <c r="S434" s="34"/>
      <c r="T434" s="34"/>
      <c r="U434" s="34"/>
      <c r="V434" s="34"/>
      <c r="W434" s="34"/>
      <c r="X434" s="34"/>
      <c r="Y434" s="34"/>
      <c r="Z434" s="34"/>
      <c r="AA434" s="34"/>
      <c r="AB434" s="34"/>
      <c r="AC434" s="34"/>
      <c r="AD434" s="34"/>
      <c r="AE434" s="34"/>
      <c r="AF434" s="34"/>
      <c r="AG434" s="10"/>
      <c r="AH434" s="34"/>
    </row>
    <row r="435" spans="1:34" ht="14.5" x14ac:dyDescent="0.35">
      <c r="A435" s="17"/>
      <c r="B435" s="17"/>
      <c r="C435" s="17"/>
      <c r="D435" s="17"/>
      <c r="E435" s="17"/>
      <c r="H435" s="17"/>
      <c r="I435" s="17"/>
      <c r="J435" s="17"/>
      <c r="K435" s="17"/>
      <c r="L435" s="17"/>
      <c r="M435" s="17"/>
      <c r="N435" s="17"/>
      <c r="O435" s="17"/>
      <c r="P435" s="17"/>
      <c r="Q435" s="10"/>
      <c r="R435" s="10"/>
      <c r="S435" s="34"/>
      <c r="T435" s="34"/>
      <c r="U435" s="34"/>
      <c r="V435" s="34"/>
      <c r="W435" s="34"/>
      <c r="X435" s="34"/>
      <c r="Y435" s="34"/>
      <c r="Z435" s="34"/>
      <c r="AA435" s="34"/>
      <c r="AB435" s="34"/>
      <c r="AC435" s="34"/>
      <c r="AD435" s="34"/>
      <c r="AE435" s="34"/>
      <c r="AF435" s="34"/>
      <c r="AG435" s="10"/>
      <c r="AH435" s="34"/>
    </row>
    <row r="436" spans="1:34" ht="14.5" x14ac:dyDescent="0.35">
      <c r="Q436" s="10"/>
      <c r="R436" s="10"/>
      <c r="S436" s="34"/>
      <c r="T436" s="34"/>
      <c r="U436" s="34"/>
      <c r="V436" s="34"/>
      <c r="W436" s="34"/>
      <c r="X436" s="34"/>
      <c r="Y436" s="34"/>
      <c r="Z436" s="34"/>
      <c r="AA436" s="34"/>
      <c r="AB436" s="34"/>
      <c r="AC436" s="34"/>
      <c r="AD436" s="34"/>
      <c r="AE436" s="34"/>
      <c r="AF436" s="34"/>
      <c r="AG436" s="10"/>
      <c r="AH436" s="34"/>
    </row>
    <row r="437" spans="1:34" ht="14.5" x14ac:dyDescent="0.35">
      <c r="Q437" s="10"/>
      <c r="R437" s="10"/>
      <c r="S437" s="34"/>
      <c r="T437" s="34"/>
      <c r="U437" s="34"/>
      <c r="V437" s="34"/>
      <c r="W437" s="34"/>
      <c r="X437" s="34"/>
      <c r="Y437" s="34"/>
      <c r="Z437" s="34"/>
      <c r="AA437" s="34"/>
      <c r="AB437" s="34"/>
      <c r="AC437" s="34"/>
      <c r="AD437" s="34"/>
      <c r="AE437" s="34"/>
      <c r="AF437" s="34"/>
      <c r="AG437" s="10"/>
      <c r="AH437" s="34"/>
    </row>
    <row r="438" spans="1:34" ht="13" x14ac:dyDescent="0.3">
      <c r="A438" s="39"/>
    </row>
    <row r="439" spans="1:34" ht="13" x14ac:dyDescent="0.3">
      <c r="A439" s="39"/>
    </row>
    <row r="440" spans="1:34" ht="13" x14ac:dyDescent="0.3">
      <c r="A440" s="39"/>
    </row>
    <row r="441" spans="1:34" ht="13" x14ac:dyDescent="0.3">
      <c r="A441" s="39"/>
    </row>
    <row r="442" spans="1:34" ht="13" x14ac:dyDescent="0.3">
      <c r="A442" s="39"/>
    </row>
    <row r="443" spans="1:34" ht="13" x14ac:dyDescent="0.3">
      <c r="A443" s="39"/>
    </row>
    <row r="444" spans="1:34" ht="13" x14ac:dyDescent="0.3">
      <c r="A444" s="39"/>
    </row>
    <row r="445" spans="1:34" ht="13" x14ac:dyDescent="0.3">
      <c r="A445" s="39"/>
    </row>
    <row r="446" spans="1:34" ht="13" x14ac:dyDescent="0.3">
      <c r="A446" s="39"/>
    </row>
    <row r="447" spans="1:34" ht="13" x14ac:dyDescent="0.3">
      <c r="A447" s="39"/>
    </row>
    <row r="448" spans="1:34" ht="13" x14ac:dyDescent="0.3">
      <c r="A448" s="39"/>
    </row>
    <row r="449" spans="1:1" ht="13" x14ac:dyDescent="0.3">
      <c r="A449" s="39"/>
    </row>
    <row r="450" spans="1:1" ht="13" x14ac:dyDescent="0.3">
      <c r="A450" s="39"/>
    </row>
    <row r="451" spans="1:1" ht="13" x14ac:dyDescent="0.3">
      <c r="A451" s="39"/>
    </row>
    <row r="452" spans="1:1" ht="13" x14ac:dyDescent="0.3">
      <c r="A452" s="39"/>
    </row>
    <row r="453" spans="1:1" ht="13" x14ac:dyDescent="0.3">
      <c r="A453" s="39"/>
    </row>
    <row r="454" spans="1:1" ht="13" x14ac:dyDescent="0.3"/>
    <row r="455" spans="1:1" ht="13" x14ac:dyDescent="0.3">
      <c r="A455" s="39"/>
    </row>
    <row r="456" spans="1:1" ht="13" x14ac:dyDescent="0.3">
      <c r="A456" s="39"/>
    </row>
    <row r="457" spans="1:1" ht="13" x14ac:dyDescent="0.3">
      <c r="A457" s="39"/>
    </row>
    <row r="458" spans="1:1" ht="13" x14ac:dyDescent="0.3">
      <c r="A458" s="39"/>
    </row>
    <row r="459" spans="1:1" ht="13" x14ac:dyDescent="0.3">
      <c r="A459" s="39"/>
    </row>
    <row r="460" spans="1:1" ht="13" x14ac:dyDescent="0.3">
      <c r="A460" s="39"/>
    </row>
    <row r="461" spans="1:1" ht="13" x14ac:dyDescent="0.3">
      <c r="A461" s="39"/>
    </row>
    <row r="462" spans="1:1" ht="13" x14ac:dyDescent="0.3">
      <c r="A462" s="39"/>
    </row>
    <row r="463" spans="1:1" ht="13" x14ac:dyDescent="0.3">
      <c r="A463" s="39"/>
    </row>
    <row r="464" spans="1:1" ht="13" x14ac:dyDescent="0.3">
      <c r="A464" s="39"/>
    </row>
    <row r="465" spans="1:1" ht="13" x14ac:dyDescent="0.3">
      <c r="A465" s="39"/>
    </row>
    <row r="466" spans="1:1" ht="13" x14ac:dyDescent="0.3">
      <c r="A466" s="39"/>
    </row>
    <row r="467" spans="1:1" ht="13" x14ac:dyDescent="0.3">
      <c r="A467" s="39"/>
    </row>
    <row r="468" spans="1:1" ht="13" x14ac:dyDescent="0.3">
      <c r="A468" s="39"/>
    </row>
    <row r="469" spans="1:1" ht="13" x14ac:dyDescent="0.3">
      <c r="A469" s="39"/>
    </row>
    <row r="470" spans="1:1" ht="13" x14ac:dyDescent="0.3">
      <c r="A470" s="39"/>
    </row>
    <row r="471" spans="1:1" ht="13" x14ac:dyDescent="0.3">
      <c r="A471" s="39"/>
    </row>
    <row r="472" spans="1:1" ht="13" x14ac:dyDescent="0.3">
      <c r="A472" s="39"/>
    </row>
    <row r="473" spans="1:1" ht="13" x14ac:dyDescent="0.3">
      <c r="A473" s="39"/>
    </row>
    <row r="474" spans="1:1" ht="13" x14ac:dyDescent="0.3">
      <c r="A474" s="39"/>
    </row>
    <row r="475" spans="1:1" ht="13" x14ac:dyDescent="0.3">
      <c r="A475" s="39"/>
    </row>
    <row r="476" spans="1:1" ht="13" x14ac:dyDescent="0.3">
      <c r="A476" s="39"/>
    </row>
    <row r="477" spans="1:1" ht="13" x14ac:dyDescent="0.3">
      <c r="A477" s="39"/>
    </row>
    <row r="478" spans="1:1" ht="13" x14ac:dyDescent="0.3">
      <c r="A478" s="39"/>
    </row>
    <row r="479" spans="1:1" ht="13" x14ac:dyDescent="0.3">
      <c r="A479" s="39"/>
    </row>
    <row r="480" spans="1:1" ht="13" x14ac:dyDescent="0.3">
      <c r="A480" s="39"/>
    </row>
    <row r="481" spans="1:1" ht="13" x14ac:dyDescent="0.3">
      <c r="A481" s="39"/>
    </row>
    <row r="482" spans="1:1" ht="13" x14ac:dyDescent="0.3">
      <c r="A482" s="39"/>
    </row>
    <row r="483" spans="1:1" ht="13" x14ac:dyDescent="0.3">
      <c r="A483" s="39"/>
    </row>
    <row r="484" spans="1:1" ht="13" x14ac:dyDescent="0.3">
      <c r="A484" s="39"/>
    </row>
    <row r="485" spans="1:1" ht="13" x14ac:dyDescent="0.3">
      <c r="A485" s="39"/>
    </row>
    <row r="486" spans="1:1" ht="13" x14ac:dyDescent="0.3">
      <c r="A486" s="39"/>
    </row>
    <row r="487" spans="1:1" ht="13" x14ac:dyDescent="0.3">
      <c r="A487" s="39"/>
    </row>
    <row r="488" spans="1:1" ht="13" x14ac:dyDescent="0.3">
      <c r="A488" s="39"/>
    </row>
    <row r="489" spans="1:1" ht="13" x14ac:dyDescent="0.3">
      <c r="A489" s="39"/>
    </row>
    <row r="490" spans="1:1" ht="13" x14ac:dyDescent="0.3">
      <c r="A490" s="39"/>
    </row>
    <row r="491" spans="1:1" ht="13" x14ac:dyDescent="0.3">
      <c r="A491" s="39"/>
    </row>
    <row r="492" spans="1:1" ht="13" x14ac:dyDescent="0.3">
      <c r="A492" s="39"/>
    </row>
    <row r="493" spans="1:1" ht="13" x14ac:dyDescent="0.3">
      <c r="A493" s="39"/>
    </row>
    <row r="494" spans="1:1" ht="13" x14ac:dyDescent="0.3">
      <c r="A494" s="39"/>
    </row>
    <row r="495" spans="1:1" ht="13" x14ac:dyDescent="0.3">
      <c r="A495" s="39"/>
    </row>
    <row r="496" spans="1:1" ht="13" x14ac:dyDescent="0.3">
      <c r="A496" s="39"/>
    </row>
    <row r="497" spans="1:1" ht="13" x14ac:dyDescent="0.3">
      <c r="A497" s="39"/>
    </row>
    <row r="498" spans="1:1" ht="13" x14ac:dyDescent="0.3">
      <c r="A498" s="39"/>
    </row>
    <row r="499" spans="1:1" ht="13" x14ac:dyDescent="0.3">
      <c r="A499" s="39"/>
    </row>
    <row r="500" spans="1:1" ht="13" x14ac:dyDescent="0.3">
      <c r="A500" s="39"/>
    </row>
    <row r="501" spans="1:1" ht="13" x14ac:dyDescent="0.3">
      <c r="A501" s="39"/>
    </row>
    <row r="502" spans="1:1" ht="13" x14ac:dyDescent="0.3">
      <c r="A502" s="39"/>
    </row>
    <row r="503" spans="1:1" ht="13" x14ac:dyDescent="0.3">
      <c r="A503" s="39"/>
    </row>
    <row r="504" spans="1:1" ht="13" x14ac:dyDescent="0.3">
      <c r="A504" s="39"/>
    </row>
    <row r="505" spans="1:1" ht="13" x14ac:dyDescent="0.3">
      <c r="A505" s="39"/>
    </row>
    <row r="506" spans="1:1" ht="13" x14ac:dyDescent="0.3">
      <c r="A506" s="39"/>
    </row>
    <row r="507" spans="1:1" ht="13" x14ac:dyDescent="0.3">
      <c r="A507" s="39"/>
    </row>
    <row r="508" spans="1:1" ht="13" x14ac:dyDescent="0.3">
      <c r="A508" s="39"/>
    </row>
    <row r="509" spans="1:1" ht="13" x14ac:dyDescent="0.3">
      <c r="A509" s="39"/>
    </row>
    <row r="510" spans="1:1" ht="13" x14ac:dyDescent="0.3">
      <c r="A510" s="39"/>
    </row>
    <row r="511" spans="1:1" ht="13" x14ac:dyDescent="0.3">
      <c r="A511" s="39"/>
    </row>
    <row r="512" spans="1:1" ht="13" x14ac:dyDescent="0.3">
      <c r="A512" s="39"/>
    </row>
    <row r="513" spans="1:1" ht="13" x14ac:dyDescent="0.3">
      <c r="A513" s="39"/>
    </row>
    <row r="514" spans="1:1" ht="13" x14ac:dyDescent="0.3">
      <c r="A514" s="39"/>
    </row>
    <row r="515" spans="1:1" ht="13" x14ac:dyDescent="0.3">
      <c r="A515" s="39"/>
    </row>
    <row r="516" spans="1:1" ht="13" x14ac:dyDescent="0.3">
      <c r="A516" s="39"/>
    </row>
    <row r="517" spans="1:1" ht="13" x14ac:dyDescent="0.3">
      <c r="A517" s="39"/>
    </row>
    <row r="518" spans="1:1" ht="13" x14ac:dyDescent="0.3">
      <c r="A518" s="39"/>
    </row>
    <row r="519" spans="1:1" ht="13" x14ac:dyDescent="0.3">
      <c r="A519" s="39"/>
    </row>
    <row r="520" spans="1:1" ht="13" x14ac:dyDescent="0.3">
      <c r="A520" s="39"/>
    </row>
    <row r="521" spans="1:1" ht="13" x14ac:dyDescent="0.3">
      <c r="A521" s="39"/>
    </row>
    <row r="522" spans="1:1" ht="13" x14ac:dyDescent="0.3">
      <c r="A522" s="39"/>
    </row>
    <row r="523" spans="1:1" ht="13" x14ac:dyDescent="0.3">
      <c r="A523" s="39"/>
    </row>
    <row r="524" spans="1:1" ht="13" x14ac:dyDescent="0.3">
      <c r="A524" s="39"/>
    </row>
    <row r="525" spans="1:1" ht="13" x14ac:dyDescent="0.3">
      <c r="A525" s="39"/>
    </row>
    <row r="526" spans="1:1" ht="13" x14ac:dyDescent="0.3">
      <c r="A526" s="39"/>
    </row>
    <row r="527" spans="1:1" ht="13" x14ac:dyDescent="0.3">
      <c r="A527" s="39"/>
    </row>
    <row r="528" spans="1:1" ht="13" x14ac:dyDescent="0.3">
      <c r="A528" s="39"/>
    </row>
    <row r="529" spans="1:1" ht="13" x14ac:dyDescent="0.3">
      <c r="A529" s="39"/>
    </row>
    <row r="530" spans="1:1" ht="13" x14ac:dyDescent="0.3">
      <c r="A530" s="39"/>
    </row>
    <row r="531" spans="1:1" ht="13" x14ac:dyDescent="0.3">
      <c r="A531" s="39"/>
    </row>
    <row r="532" spans="1:1" ht="13" x14ac:dyDescent="0.3">
      <c r="A532" s="39"/>
    </row>
    <row r="533" spans="1:1" ht="13" x14ac:dyDescent="0.3">
      <c r="A533" s="39"/>
    </row>
    <row r="534" spans="1:1" ht="13" x14ac:dyDescent="0.3">
      <c r="A534" s="39"/>
    </row>
    <row r="535" spans="1:1" ht="13" x14ac:dyDescent="0.3">
      <c r="A535" s="39"/>
    </row>
    <row r="536" spans="1:1" ht="13" x14ac:dyDescent="0.3">
      <c r="A536" s="39"/>
    </row>
    <row r="537" spans="1:1" ht="13" x14ac:dyDescent="0.3">
      <c r="A537" s="39"/>
    </row>
    <row r="538" spans="1:1" ht="13" x14ac:dyDescent="0.3">
      <c r="A538" s="39"/>
    </row>
    <row r="539" spans="1:1" ht="13" x14ac:dyDescent="0.3">
      <c r="A539" s="39"/>
    </row>
    <row r="540" spans="1:1" ht="13" x14ac:dyDescent="0.3">
      <c r="A540" s="39"/>
    </row>
    <row r="541" spans="1:1" ht="13" x14ac:dyDescent="0.3">
      <c r="A541" s="39"/>
    </row>
    <row r="542" spans="1:1" ht="13" x14ac:dyDescent="0.3">
      <c r="A542" s="39"/>
    </row>
    <row r="543" spans="1:1" ht="13" x14ac:dyDescent="0.3">
      <c r="A543" s="39"/>
    </row>
    <row r="544" spans="1:1" ht="13" x14ac:dyDescent="0.3">
      <c r="A544" s="39"/>
    </row>
    <row r="545" spans="1:1" ht="13" x14ac:dyDescent="0.3">
      <c r="A545" s="39"/>
    </row>
    <row r="546" spans="1:1" ht="13" x14ac:dyDescent="0.3">
      <c r="A546" s="39"/>
    </row>
    <row r="547" spans="1:1" ht="13" x14ac:dyDescent="0.3">
      <c r="A547" s="39"/>
    </row>
    <row r="548" spans="1:1" ht="13" x14ac:dyDescent="0.3">
      <c r="A548" s="39"/>
    </row>
    <row r="549" spans="1:1" ht="13" x14ac:dyDescent="0.3">
      <c r="A549" s="39"/>
    </row>
    <row r="550" spans="1:1" ht="13" x14ac:dyDescent="0.3">
      <c r="A550" s="39"/>
    </row>
    <row r="551" spans="1:1" ht="13" x14ac:dyDescent="0.3">
      <c r="A551" s="39"/>
    </row>
    <row r="552" spans="1:1" ht="13" x14ac:dyDescent="0.3">
      <c r="A552" s="39"/>
    </row>
    <row r="553" spans="1:1" ht="13" x14ac:dyDescent="0.3">
      <c r="A553" s="39"/>
    </row>
    <row r="554" spans="1:1" ht="13" x14ac:dyDescent="0.3">
      <c r="A554" s="39"/>
    </row>
    <row r="555" spans="1:1" ht="13" x14ac:dyDescent="0.3">
      <c r="A555" s="39"/>
    </row>
    <row r="556" spans="1:1" ht="13" x14ac:dyDescent="0.3">
      <c r="A556" s="39"/>
    </row>
    <row r="557" spans="1:1" ht="13" x14ac:dyDescent="0.3">
      <c r="A557" s="39"/>
    </row>
    <row r="558" spans="1:1" ht="13" x14ac:dyDescent="0.3">
      <c r="A558" s="39"/>
    </row>
    <row r="559" spans="1:1" ht="13" x14ac:dyDescent="0.3">
      <c r="A559" s="39"/>
    </row>
    <row r="560" spans="1:1" ht="13" x14ac:dyDescent="0.3">
      <c r="A560" s="39"/>
    </row>
    <row r="561" spans="1:1" ht="13" x14ac:dyDescent="0.3">
      <c r="A561" s="39"/>
    </row>
    <row r="562" spans="1:1" ht="13" x14ac:dyDescent="0.3">
      <c r="A562" s="39"/>
    </row>
    <row r="563" spans="1:1" ht="13" x14ac:dyDescent="0.3">
      <c r="A563" s="39"/>
    </row>
    <row r="564" spans="1:1" ht="13" x14ac:dyDescent="0.3">
      <c r="A564" s="39"/>
    </row>
    <row r="565" spans="1:1" ht="13" x14ac:dyDescent="0.3">
      <c r="A565" s="39"/>
    </row>
    <row r="566" spans="1:1" ht="13" x14ac:dyDescent="0.3">
      <c r="A566" s="39"/>
    </row>
    <row r="567" spans="1:1" ht="13" x14ac:dyDescent="0.3">
      <c r="A567" s="39"/>
    </row>
    <row r="568" spans="1:1" ht="13" x14ac:dyDescent="0.3">
      <c r="A568" s="39"/>
    </row>
    <row r="569" spans="1:1" ht="13" x14ac:dyDescent="0.3">
      <c r="A569" s="39"/>
    </row>
    <row r="570" spans="1:1" ht="13" x14ac:dyDescent="0.3">
      <c r="A570" s="39"/>
    </row>
    <row r="571" spans="1:1" ht="13" x14ac:dyDescent="0.3">
      <c r="A571" s="39"/>
    </row>
    <row r="572" spans="1:1" ht="13" x14ac:dyDescent="0.3">
      <c r="A572" s="39"/>
    </row>
    <row r="573" spans="1:1" ht="13" x14ac:dyDescent="0.3">
      <c r="A573" s="39"/>
    </row>
    <row r="574" spans="1:1" ht="13" x14ac:dyDescent="0.3">
      <c r="A574" s="39"/>
    </row>
    <row r="575" spans="1:1" ht="13" x14ac:dyDescent="0.3">
      <c r="A575" s="39"/>
    </row>
    <row r="576" spans="1:1" ht="13" x14ac:dyDescent="0.3">
      <c r="A576" s="39"/>
    </row>
    <row r="577" spans="1:1" ht="13" x14ac:dyDescent="0.3">
      <c r="A577" s="39"/>
    </row>
    <row r="578" spans="1:1" ht="13" x14ac:dyDescent="0.3">
      <c r="A578" s="39"/>
    </row>
    <row r="579" spans="1:1" ht="13" x14ac:dyDescent="0.3">
      <c r="A579" s="39"/>
    </row>
    <row r="580" spans="1:1" ht="13" x14ac:dyDescent="0.3">
      <c r="A580" s="39"/>
    </row>
    <row r="581" spans="1:1" ht="13" x14ac:dyDescent="0.3">
      <c r="A581" s="39"/>
    </row>
    <row r="582" spans="1:1" ht="13" x14ac:dyDescent="0.3">
      <c r="A582" s="39"/>
    </row>
    <row r="583" spans="1:1" ht="13" x14ac:dyDescent="0.3">
      <c r="A583" s="39"/>
    </row>
    <row r="584" spans="1:1" ht="13" x14ac:dyDescent="0.3">
      <c r="A584" s="39"/>
    </row>
    <row r="585" spans="1:1" ht="13" x14ac:dyDescent="0.3">
      <c r="A585" s="39"/>
    </row>
    <row r="586" spans="1:1" ht="13" x14ac:dyDescent="0.3">
      <c r="A586" s="39"/>
    </row>
    <row r="587" spans="1:1" ht="13" x14ac:dyDescent="0.3">
      <c r="A587" s="39"/>
    </row>
    <row r="588" spans="1:1" ht="13" x14ac:dyDescent="0.3">
      <c r="A588" s="39"/>
    </row>
    <row r="589" spans="1:1" ht="13" x14ac:dyDescent="0.3">
      <c r="A589" s="39"/>
    </row>
    <row r="590" spans="1:1" ht="13" x14ac:dyDescent="0.3">
      <c r="A590" s="39"/>
    </row>
    <row r="591" spans="1:1" ht="13" x14ac:dyDescent="0.3">
      <c r="A591" s="39"/>
    </row>
    <row r="592" spans="1:1" ht="13" x14ac:dyDescent="0.3">
      <c r="A592" s="39"/>
    </row>
    <row r="593" spans="1:1" ht="13" x14ac:dyDescent="0.3">
      <c r="A593" s="39"/>
    </row>
    <row r="594" spans="1:1" ht="13" x14ac:dyDescent="0.3">
      <c r="A594" s="39"/>
    </row>
    <row r="595" spans="1:1" ht="13" x14ac:dyDescent="0.3">
      <c r="A595" s="39"/>
    </row>
    <row r="596" spans="1:1" ht="13" x14ac:dyDescent="0.3">
      <c r="A596" s="39"/>
    </row>
    <row r="597" spans="1:1" ht="13" x14ac:dyDescent="0.3">
      <c r="A597" s="39"/>
    </row>
    <row r="598" spans="1:1" ht="13" x14ac:dyDescent="0.3">
      <c r="A598" s="39"/>
    </row>
    <row r="599" spans="1:1" ht="13" x14ac:dyDescent="0.3">
      <c r="A599" s="39"/>
    </row>
    <row r="600" spans="1:1" ht="13" x14ac:dyDescent="0.3">
      <c r="A600" s="39"/>
    </row>
    <row r="601" spans="1:1" ht="13" x14ac:dyDescent="0.3">
      <c r="A601" s="39"/>
    </row>
    <row r="602" spans="1:1" ht="13" x14ac:dyDescent="0.3">
      <c r="A602" s="39"/>
    </row>
    <row r="603" spans="1:1" ht="13" x14ac:dyDescent="0.3">
      <c r="A603" s="39"/>
    </row>
    <row r="604" spans="1:1" ht="13" x14ac:dyDescent="0.3">
      <c r="A604" s="39"/>
    </row>
    <row r="605" spans="1:1" ht="13" x14ac:dyDescent="0.3">
      <c r="A605" s="39"/>
    </row>
    <row r="606" spans="1:1" ht="13" x14ac:dyDescent="0.3">
      <c r="A606" s="39"/>
    </row>
    <row r="607" spans="1:1" ht="13" x14ac:dyDescent="0.3">
      <c r="A607" s="39"/>
    </row>
    <row r="608" spans="1:1" ht="13" x14ac:dyDescent="0.3">
      <c r="A608" s="39"/>
    </row>
    <row r="609" spans="1:1" ht="13" x14ac:dyDescent="0.3">
      <c r="A609" s="39"/>
    </row>
    <row r="610" spans="1:1" ht="13" x14ac:dyDescent="0.3">
      <c r="A610" s="39"/>
    </row>
    <row r="611" spans="1:1" ht="13" x14ac:dyDescent="0.3">
      <c r="A611" s="39"/>
    </row>
    <row r="612" spans="1:1" ht="13" x14ac:dyDescent="0.3">
      <c r="A612" s="39"/>
    </row>
    <row r="613" spans="1:1" ht="13" x14ac:dyDescent="0.3">
      <c r="A613" s="39"/>
    </row>
    <row r="614" spans="1:1" ht="13" x14ac:dyDescent="0.3">
      <c r="A614" s="39"/>
    </row>
    <row r="615" spans="1:1" ht="13" x14ac:dyDescent="0.3">
      <c r="A615" s="39"/>
    </row>
    <row r="616" spans="1:1" ht="13" x14ac:dyDescent="0.3">
      <c r="A616" s="39"/>
    </row>
    <row r="617" spans="1:1" ht="13" x14ac:dyDescent="0.3">
      <c r="A617" s="39"/>
    </row>
    <row r="618" spans="1:1" ht="13" x14ac:dyDescent="0.3">
      <c r="A618" s="39"/>
    </row>
    <row r="619" spans="1:1" ht="13" x14ac:dyDescent="0.3">
      <c r="A619" s="39"/>
    </row>
    <row r="620" spans="1:1" ht="13" x14ac:dyDescent="0.3">
      <c r="A620" s="39"/>
    </row>
    <row r="621" spans="1:1" ht="13" x14ac:dyDescent="0.3">
      <c r="A621" s="39"/>
    </row>
    <row r="622" spans="1:1" ht="13" x14ac:dyDescent="0.3">
      <c r="A622" s="39"/>
    </row>
    <row r="623" spans="1:1" ht="13" x14ac:dyDescent="0.3">
      <c r="A623" s="39"/>
    </row>
    <row r="624" spans="1:1" ht="13" x14ac:dyDescent="0.3">
      <c r="A624" s="39"/>
    </row>
    <row r="625" spans="1:1" ht="13" x14ac:dyDescent="0.3">
      <c r="A625" s="39"/>
    </row>
    <row r="626" spans="1:1" ht="13" x14ac:dyDescent="0.3">
      <c r="A626" s="39"/>
    </row>
    <row r="627" spans="1:1" ht="13" x14ac:dyDescent="0.3">
      <c r="A627" s="39"/>
    </row>
    <row r="628" spans="1:1" ht="13" x14ac:dyDescent="0.3">
      <c r="A628" s="39"/>
    </row>
    <row r="629" spans="1:1" ht="13" x14ac:dyDescent="0.3">
      <c r="A629" s="39"/>
    </row>
    <row r="630" spans="1:1" ht="13" x14ac:dyDescent="0.3">
      <c r="A630" s="39"/>
    </row>
    <row r="631" spans="1:1" ht="13" x14ac:dyDescent="0.3">
      <c r="A631" s="39"/>
    </row>
    <row r="632" spans="1:1" ht="13" x14ac:dyDescent="0.3">
      <c r="A632" s="39"/>
    </row>
    <row r="633" spans="1:1" ht="13" x14ac:dyDescent="0.3">
      <c r="A633" s="39"/>
    </row>
    <row r="634" spans="1:1" ht="13" x14ac:dyDescent="0.3">
      <c r="A634" s="39"/>
    </row>
    <row r="635" spans="1:1" ht="13" x14ac:dyDescent="0.3">
      <c r="A635" s="39"/>
    </row>
    <row r="636" spans="1:1" ht="13" x14ac:dyDescent="0.3">
      <c r="A636" s="39"/>
    </row>
    <row r="637" spans="1:1" ht="13" x14ac:dyDescent="0.3">
      <c r="A637" s="39"/>
    </row>
    <row r="638" spans="1:1" ht="13" x14ac:dyDescent="0.3">
      <c r="A638" s="39"/>
    </row>
    <row r="639" spans="1:1" ht="13" x14ac:dyDescent="0.3">
      <c r="A639" s="39"/>
    </row>
    <row r="640" spans="1:1" ht="13" x14ac:dyDescent="0.3">
      <c r="A640" s="39"/>
    </row>
    <row r="641" spans="1:1" ht="13" x14ac:dyDescent="0.3">
      <c r="A641" s="39"/>
    </row>
    <row r="642" spans="1:1" ht="13" x14ac:dyDescent="0.3">
      <c r="A642" s="39"/>
    </row>
    <row r="643" spans="1:1" ht="13" x14ac:dyDescent="0.3">
      <c r="A643" s="39"/>
    </row>
    <row r="644" spans="1:1" ht="13" x14ac:dyDescent="0.3">
      <c r="A644" s="39"/>
    </row>
    <row r="645" spans="1:1" ht="13" x14ac:dyDescent="0.3">
      <c r="A645" s="39"/>
    </row>
    <row r="646" spans="1:1" ht="13" x14ac:dyDescent="0.3">
      <c r="A646" s="39"/>
    </row>
    <row r="647" spans="1:1" ht="13" x14ac:dyDescent="0.3">
      <c r="A647" s="39"/>
    </row>
    <row r="648" spans="1:1" ht="13" x14ac:dyDescent="0.3">
      <c r="A648" s="39"/>
    </row>
    <row r="649" spans="1:1" ht="13" x14ac:dyDescent="0.3">
      <c r="A649" s="39"/>
    </row>
    <row r="650" spans="1:1" ht="13" x14ac:dyDescent="0.3">
      <c r="A650" s="39"/>
    </row>
    <row r="651" spans="1:1" ht="13" x14ac:dyDescent="0.3">
      <c r="A651" s="39"/>
    </row>
    <row r="652" spans="1:1" ht="13" x14ac:dyDescent="0.3">
      <c r="A652" s="39"/>
    </row>
    <row r="653" spans="1:1" ht="13" x14ac:dyDescent="0.3">
      <c r="A653" s="39"/>
    </row>
    <row r="654" spans="1:1" ht="13" x14ac:dyDescent="0.3">
      <c r="A654" s="39"/>
    </row>
    <row r="655" spans="1:1" ht="13" x14ac:dyDescent="0.3">
      <c r="A655" s="39"/>
    </row>
    <row r="656" spans="1:1" ht="13" x14ac:dyDescent="0.3">
      <c r="A656" s="39"/>
    </row>
    <row r="657" spans="1:1" ht="13" x14ac:dyDescent="0.3">
      <c r="A657" s="39"/>
    </row>
    <row r="658" spans="1:1" ht="13" x14ac:dyDescent="0.3">
      <c r="A658" s="39"/>
    </row>
    <row r="659" spans="1:1" ht="13" x14ac:dyDescent="0.3">
      <c r="A659" s="39"/>
    </row>
    <row r="660" spans="1:1" ht="13" x14ac:dyDescent="0.3">
      <c r="A660" s="39"/>
    </row>
    <row r="661" spans="1:1" ht="13" x14ac:dyDescent="0.3">
      <c r="A661" s="39"/>
    </row>
    <row r="662" spans="1:1" ht="13" x14ac:dyDescent="0.3">
      <c r="A662" s="39"/>
    </row>
    <row r="663" spans="1:1" ht="13" x14ac:dyDescent="0.3">
      <c r="A663" s="39"/>
    </row>
    <row r="664" spans="1:1" ht="13" x14ac:dyDescent="0.3">
      <c r="A664" s="39"/>
    </row>
    <row r="665" spans="1:1" ht="13" x14ac:dyDescent="0.3">
      <c r="A665" s="39"/>
    </row>
    <row r="666" spans="1:1" ht="13" x14ac:dyDescent="0.3">
      <c r="A666" s="39"/>
    </row>
    <row r="667" spans="1:1" ht="13" x14ac:dyDescent="0.3">
      <c r="A667" s="39"/>
    </row>
    <row r="668" spans="1:1" ht="13" x14ac:dyDescent="0.3">
      <c r="A668" s="39"/>
    </row>
    <row r="669" spans="1:1" ht="13" x14ac:dyDescent="0.3">
      <c r="A669" s="39"/>
    </row>
    <row r="670" spans="1:1" ht="13" x14ac:dyDescent="0.3">
      <c r="A670" s="39"/>
    </row>
    <row r="671" spans="1:1" ht="13" x14ac:dyDescent="0.3">
      <c r="A671" s="39"/>
    </row>
    <row r="672" spans="1:1" ht="13" x14ac:dyDescent="0.3">
      <c r="A672" s="39"/>
    </row>
    <row r="673" spans="1:1" ht="13" x14ac:dyDescent="0.3">
      <c r="A673" s="39"/>
    </row>
    <row r="674" spans="1:1" ht="13" x14ac:dyDescent="0.3">
      <c r="A674" s="39"/>
    </row>
    <row r="675" spans="1:1" ht="13" x14ac:dyDescent="0.3">
      <c r="A675" s="39"/>
    </row>
    <row r="676" spans="1:1" ht="13" x14ac:dyDescent="0.3">
      <c r="A676" s="39"/>
    </row>
    <row r="677" spans="1:1" ht="13" x14ac:dyDescent="0.3">
      <c r="A677" s="39"/>
    </row>
    <row r="678" spans="1:1" ht="13" x14ac:dyDescent="0.3">
      <c r="A678" s="39"/>
    </row>
    <row r="679" spans="1:1" ht="13" x14ac:dyDescent="0.3">
      <c r="A679" s="39"/>
    </row>
    <row r="680" spans="1:1" ht="13" x14ac:dyDescent="0.3">
      <c r="A680" s="39"/>
    </row>
    <row r="681" spans="1:1" ht="13" x14ac:dyDescent="0.3">
      <c r="A681" s="39"/>
    </row>
    <row r="682" spans="1:1" ht="13" x14ac:dyDescent="0.3">
      <c r="A682" s="39"/>
    </row>
    <row r="683" spans="1:1" ht="13" x14ac:dyDescent="0.3">
      <c r="A683" s="39"/>
    </row>
    <row r="684" spans="1:1" ht="13" x14ac:dyDescent="0.3">
      <c r="A684" s="39"/>
    </row>
    <row r="685" spans="1:1" ht="13" x14ac:dyDescent="0.3">
      <c r="A685" s="39"/>
    </row>
    <row r="686" spans="1:1" ht="13" x14ac:dyDescent="0.3">
      <c r="A686" s="39"/>
    </row>
    <row r="687" spans="1:1" ht="13" x14ac:dyDescent="0.3">
      <c r="A687" s="39"/>
    </row>
    <row r="688" spans="1:1" ht="13" x14ac:dyDescent="0.3">
      <c r="A688" s="39"/>
    </row>
    <row r="689" spans="1:1" ht="13" x14ac:dyDescent="0.3">
      <c r="A689" s="39"/>
    </row>
    <row r="690" spans="1:1" ht="13" x14ac:dyDescent="0.3">
      <c r="A690" s="39"/>
    </row>
    <row r="691" spans="1:1" ht="13" x14ac:dyDescent="0.3">
      <c r="A691" s="39"/>
    </row>
    <row r="692" spans="1:1" ht="13" x14ac:dyDescent="0.3">
      <c r="A692" s="39"/>
    </row>
    <row r="693" spans="1:1" ht="13" x14ac:dyDescent="0.3">
      <c r="A693" s="39"/>
    </row>
    <row r="694" spans="1:1" ht="13" x14ac:dyDescent="0.3">
      <c r="A694" s="39"/>
    </row>
    <row r="695" spans="1:1" ht="13" x14ac:dyDescent="0.3">
      <c r="A695" s="39"/>
    </row>
    <row r="696" spans="1:1" ht="13" x14ac:dyDescent="0.3">
      <c r="A696" s="39"/>
    </row>
    <row r="697" spans="1:1" ht="13" x14ac:dyDescent="0.3">
      <c r="A697" s="39"/>
    </row>
    <row r="698" spans="1:1" ht="13" x14ac:dyDescent="0.3">
      <c r="A698" s="39"/>
    </row>
    <row r="699" spans="1:1" ht="13" x14ac:dyDescent="0.3">
      <c r="A699" s="39"/>
    </row>
    <row r="700" spans="1:1" ht="13" x14ac:dyDescent="0.3">
      <c r="A700" s="39"/>
    </row>
    <row r="701" spans="1:1" ht="13" x14ac:dyDescent="0.3">
      <c r="A701" s="39"/>
    </row>
    <row r="702" spans="1:1" ht="13" x14ac:dyDescent="0.3">
      <c r="A702" s="39"/>
    </row>
    <row r="703" spans="1:1" ht="13" x14ac:dyDescent="0.3">
      <c r="A703" s="39"/>
    </row>
    <row r="704" spans="1:1" ht="13" x14ac:dyDescent="0.3">
      <c r="A704" s="39"/>
    </row>
    <row r="705" spans="1:1" ht="13" x14ac:dyDescent="0.3">
      <c r="A705" s="39"/>
    </row>
    <row r="706" spans="1:1" ht="13" x14ac:dyDescent="0.3">
      <c r="A706" s="39"/>
    </row>
    <row r="707" spans="1:1" ht="13" x14ac:dyDescent="0.3">
      <c r="A707" s="39"/>
    </row>
    <row r="708" spans="1:1" ht="13" x14ac:dyDescent="0.3">
      <c r="A708" s="39"/>
    </row>
    <row r="709" spans="1:1" ht="13" x14ac:dyDescent="0.3">
      <c r="A709" s="39"/>
    </row>
    <row r="710" spans="1:1" ht="13" x14ac:dyDescent="0.3">
      <c r="A710" s="39"/>
    </row>
    <row r="711" spans="1:1" ht="13" x14ac:dyDescent="0.3">
      <c r="A711" s="39"/>
    </row>
    <row r="712" spans="1:1" ht="13" x14ac:dyDescent="0.3">
      <c r="A712" s="39"/>
    </row>
    <row r="713" spans="1:1" ht="13" x14ac:dyDescent="0.3">
      <c r="A713" s="39"/>
    </row>
    <row r="714" spans="1:1" ht="13" x14ac:dyDescent="0.3">
      <c r="A714" s="39"/>
    </row>
    <row r="715" spans="1:1" ht="13" x14ac:dyDescent="0.3">
      <c r="A715" s="39"/>
    </row>
    <row r="716" spans="1:1" ht="13" x14ac:dyDescent="0.3">
      <c r="A716" s="39"/>
    </row>
    <row r="717" spans="1:1" ht="13" x14ac:dyDescent="0.3">
      <c r="A717" s="39"/>
    </row>
    <row r="718" spans="1:1" ht="13" x14ac:dyDescent="0.3">
      <c r="A718" s="39"/>
    </row>
    <row r="719" spans="1:1" ht="13" x14ac:dyDescent="0.3">
      <c r="A719" s="39"/>
    </row>
    <row r="720" spans="1:1" ht="13" x14ac:dyDescent="0.3">
      <c r="A720" s="39"/>
    </row>
    <row r="721" spans="1:1" ht="13" x14ac:dyDescent="0.3">
      <c r="A721" s="39"/>
    </row>
    <row r="722" spans="1:1" ht="13" x14ac:dyDescent="0.3">
      <c r="A722" s="39"/>
    </row>
    <row r="723" spans="1:1" ht="13" x14ac:dyDescent="0.3">
      <c r="A723" s="39"/>
    </row>
    <row r="724" spans="1:1" ht="13" x14ac:dyDescent="0.3">
      <c r="A724" s="39"/>
    </row>
    <row r="725" spans="1:1" ht="13" x14ac:dyDescent="0.3">
      <c r="A725" s="39"/>
    </row>
    <row r="726" spans="1:1" ht="13" x14ac:dyDescent="0.3">
      <c r="A726" s="39"/>
    </row>
    <row r="727" spans="1:1" ht="13" x14ac:dyDescent="0.3">
      <c r="A727" s="39"/>
    </row>
    <row r="728" spans="1:1" ht="13" x14ac:dyDescent="0.3">
      <c r="A728" s="39"/>
    </row>
    <row r="729" spans="1:1" ht="13" x14ac:dyDescent="0.3">
      <c r="A729" s="39"/>
    </row>
    <row r="730" spans="1:1" ht="13" x14ac:dyDescent="0.3">
      <c r="A730" s="39"/>
    </row>
    <row r="731" spans="1:1" ht="13" x14ac:dyDescent="0.3">
      <c r="A731" s="39"/>
    </row>
    <row r="732" spans="1:1" ht="13" x14ac:dyDescent="0.3">
      <c r="A732" s="39"/>
    </row>
    <row r="733" spans="1:1" ht="13" x14ac:dyDescent="0.3">
      <c r="A733" s="39"/>
    </row>
    <row r="734" spans="1:1" ht="13" x14ac:dyDescent="0.3">
      <c r="A734" s="39"/>
    </row>
    <row r="735" spans="1:1" ht="13" x14ac:dyDescent="0.3">
      <c r="A735" s="39"/>
    </row>
    <row r="736" spans="1:1" ht="13" x14ac:dyDescent="0.3">
      <c r="A736" s="39"/>
    </row>
    <row r="737" spans="1:1" ht="13" x14ac:dyDescent="0.3">
      <c r="A737" s="39"/>
    </row>
    <row r="738" spans="1:1" ht="13" x14ac:dyDescent="0.3">
      <c r="A738" s="39"/>
    </row>
    <row r="739" spans="1:1" ht="13" x14ac:dyDescent="0.3">
      <c r="A739" s="39"/>
    </row>
    <row r="740" spans="1:1" ht="13" x14ac:dyDescent="0.3">
      <c r="A740" s="39"/>
    </row>
    <row r="741" spans="1:1" ht="13" x14ac:dyDescent="0.3">
      <c r="A741" s="39"/>
    </row>
    <row r="742" spans="1:1" ht="13" x14ac:dyDescent="0.3">
      <c r="A742" s="39"/>
    </row>
    <row r="743" spans="1:1" ht="13" x14ac:dyDescent="0.3">
      <c r="A743" s="39"/>
    </row>
    <row r="744" spans="1:1" ht="13" x14ac:dyDescent="0.3">
      <c r="A744" s="39"/>
    </row>
    <row r="745" spans="1:1" ht="13" x14ac:dyDescent="0.3">
      <c r="A745" s="39"/>
    </row>
    <row r="746" spans="1:1" ht="13" x14ac:dyDescent="0.3">
      <c r="A746" s="39"/>
    </row>
    <row r="747" spans="1:1" ht="13" x14ac:dyDescent="0.3">
      <c r="A747" s="39"/>
    </row>
    <row r="748" spans="1:1" ht="13" x14ac:dyDescent="0.3">
      <c r="A748" s="39"/>
    </row>
    <row r="749" spans="1:1" ht="13" x14ac:dyDescent="0.3">
      <c r="A749" s="39"/>
    </row>
    <row r="750" spans="1:1" ht="13" x14ac:dyDescent="0.3">
      <c r="A750" s="39"/>
    </row>
    <row r="751" spans="1:1" ht="13" x14ac:dyDescent="0.3">
      <c r="A751" s="39"/>
    </row>
    <row r="752" spans="1:1" ht="13" x14ac:dyDescent="0.3">
      <c r="A752" s="39"/>
    </row>
    <row r="753" spans="1:1" ht="13" x14ac:dyDescent="0.3">
      <c r="A753" s="39"/>
    </row>
    <row r="754" spans="1:1" ht="13" x14ac:dyDescent="0.3">
      <c r="A754" s="39"/>
    </row>
    <row r="755" spans="1:1" ht="13" x14ac:dyDescent="0.3">
      <c r="A755" s="39"/>
    </row>
    <row r="756" spans="1:1" ht="13" x14ac:dyDescent="0.3">
      <c r="A756" s="39"/>
    </row>
    <row r="757" spans="1:1" ht="13" x14ac:dyDescent="0.3">
      <c r="A757" s="39"/>
    </row>
    <row r="758" spans="1:1" ht="13" x14ac:dyDescent="0.3">
      <c r="A758" s="39"/>
    </row>
    <row r="759" spans="1:1" ht="13" x14ac:dyDescent="0.3">
      <c r="A759" s="39"/>
    </row>
    <row r="760" spans="1:1" ht="13" x14ac:dyDescent="0.3">
      <c r="A760" s="39"/>
    </row>
    <row r="761" spans="1:1" ht="13" x14ac:dyDescent="0.3">
      <c r="A761" s="39"/>
    </row>
    <row r="762" spans="1:1" ht="13" x14ac:dyDescent="0.3">
      <c r="A762" s="39"/>
    </row>
    <row r="763" spans="1:1" ht="13" x14ac:dyDescent="0.3">
      <c r="A763" s="39"/>
    </row>
    <row r="764" spans="1:1" ht="13" x14ac:dyDescent="0.3">
      <c r="A764" s="39"/>
    </row>
    <row r="765" spans="1:1" ht="13" x14ac:dyDescent="0.3">
      <c r="A765" s="39"/>
    </row>
    <row r="766" spans="1:1" ht="13" x14ac:dyDescent="0.3">
      <c r="A766" s="39"/>
    </row>
    <row r="767" spans="1:1" ht="13" x14ac:dyDescent="0.3">
      <c r="A767" s="39"/>
    </row>
    <row r="768" spans="1:1" ht="13" x14ac:dyDescent="0.3">
      <c r="A768" s="39"/>
    </row>
    <row r="769" spans="1:1" ht="13" x14ac:dyDescent="0.3">
      <c r="A769" s="39"/>
    </row>
    <row r="770" spans="1:1" ht="13" x14ac:dyDescent="0.3">
      <c r="A770" s="39"/>
    </row>
    <row r="771" spans="1:1" ht="13" x14ac:dyDescent="0.3">
      <c r="A771" s="39"/>
    </row>
    <row r="772" spans="1:1" ht="13" x14ac:dyDescent="0.3">
      <c r="A772" s="39"/>
    </row>
    <row r="773" spans="1:1" ht="13" x14ac:dyDescent="0.3">
      <c r="A773" s="39"/>
    </row>
    <row r="774" spans="1:1" ht="13" x14ac:dyDescent="0.3">
      <c r="A774" s="39"/>
    </row>
    <row r="775" spans="1:1" ht="13" x14ac:dyDescent="0.3">
      <c r="A775" s="39"/>
    </row>
    <row r="776" spans="1:1" ht="13" x14ac:dyDescent="0.3">
      <c r="A776" s="39"/>
    </row>
    <row r="777" spans="1:1" ht="13" x14ac:dyDescent="0.3">
      <c r="A777" s="39"/>
    </row>
    <row r="778" spans="1:1" ht="13" x14ac:dyDescent="0.3">
      <c r="A778" s="39"/>
    </row>
    <row r="779" spans="1:1" ht="13" x14ac:dyDescent="0.3">
      <c r="A779" s="39"/>
    </row>
    <row r="780" spans="1:1" ht="13" x14ac:dyDescent="0.3">
      <c r="A780" s="39"/>
    </row>
    <row r="781" spans="1:1" ht="13" x14ac:dyDescent="0.3">
      <c r="A781" s="39"/>
    </row>
    <row r="782" spans="1:1" ht="13" x14ac:dyDescent="0.3">
      <c r="A782" s="39"/>
    </row>
    <row r="783" spans="1:1" ht="13" x14ac:dyDescent="0.3">
      <c r="A783" s="39"/>
    </row>
    <row r="784" spans="1:1" ht="13" x14ac:dyDescent="0.3">
      <c r="A784" s="39"/>
    </row>
    <row r="785" spans="1:1" ht="13" x14ac:dyDescent="0.3">
      <c r="A785" s="39"/>
    </row>
    <row r="786" spans="1:1" ht="13" x14ac:dyDescent="0.3">
      <c r="A786" s="39"/>
    </row>
    <row r="787" spans="1:1" ht="13" x14ac:dyDescent="0.3">
      <c r="A787" s="39"/>
    </row>
    <row r="788" spans="1:1" ht="13" x14ac:dyDescent="0.3">
      <c r="A788" s="39"/>
    </row>
    <row r="789" spans="1:1" ht="13" x14ac:dyDescent="0.3">
      <c r="A789" s="39"/>
    </row>
    <row r="790" spans="1:1" ht="13" x14ac:dyDescent="0.3">
      <c r="A790" s="39"/>
    </row>
    <row r="791" spans="1:1" ht="13" x14ac:dyDescent="0.3">
      <c r="A791" s="39"/>
    </row>
    <row r="792" spans="1:1" ht="13" x14ac:dyDescent="0.3">
      <c r="A792" s="39"/>
    </row>
    <row r="793" spans="1:1" ht="13" x14ac:dyDescent="0.3">
      <c r="A793" s="39"/>
    </row>
    <row r="794" spans="1:1" ht="13" x14ac:dyDescent="0.3">
      <c r="A794" s="39"/>
    </row>
    <row r="795" spans="1:1" ht="13" x14ac:dyDescent="0.3">
      <c r="A795" s="39"/>
    </row>
    <row r="796" spans="1:1" ht="13" x14ac:dyDescent="0.3">
      <c r="A796" s="39"/>
    </row>
    <row r="797" spans="1:1" ht="13" x14ac:dyDescent="0.3">
      <c r="A797" s="39"/>
    </row>
    <row r="798" spans="1:1" ht="13" x14ac:dyDescent="0.3">
      <c r="A798" s="39"/>
    </row>
    <row r="799" spans="1:1" ht="13" x14ac:dyDescent="0.3">
      <c r="A799" s="39"/>
    </row>
    <row r="800" spans="1:1" ht="13" x14ac:dyDescent="0.3">
      <c r="A800" s="39"/>
    </row>
    <row r="801" spans="1:1" ht="13" x14ac:dyDescent="0.3">
      <c r="A801" s="39"/>
    </row>
    <row r="802" spans="1:1" ht="13" x14ac:dyDescent="0.3">
      <c r="A802" s="39"/>
    </row>
    <row r="803" spans="1:1" ht="13" x14ac:dyDescent="0.3">
      <c r="A803" s="39"/>
    </row>
    <row r="804" spans="1:1" ht="13" x14ac:dyDescent="0.3">
      <c r="A804" s="39"/>
    </row>
    <row r="805" spans="1:1" ht="13" x14ac:dyDescent="0.3">
      <c r="A805" s="39"/>
    </row>
    <row r="806" spans="1:1" ht="13" x14ac:dyDescent="0.3">
      <c r="A806" s="39"/>
    </row>
    <row r="807" spans="1:1" ht="13" x14ac:dyDescent="0.3">
      <c r="A807" s="39"/>
    </row>
    <row r="808" spans="1:1" ht="13" x14ac:dyDescent="0.3">
      <c r="A808" s="39"/>
    </row>
    <row r="809" spans="1:1" ht="13" x14ac:dyDescent="0.3">
      <c r="A809" s="39"/>
    </row>
    <row r="810" spans="1:1" ht="13" x14ac:dyDescent="0.3">
      <c r="A810" s="39"/>
    </row>
    <row r="811" spans="1:1" ht="13" x14ac:dyDescent="0.3">
      <c r="A811" s="39"/>
    </row>
    <row r="812" spans="1:1" ht="13" x14ac:dyDescent="0.3">
      <c r="A812" s="39"/>
    </row>
    <row r="813" spans="1:1" ht="13" x14ac:dyDescent="0.3">
      <c r="A813" s="39"/>
    </row>
    <row r="814" spans="1:1" ht="13" x14ac:dyDescent="0.3">
      <c r="A814" s="39"/>
    </row>
    <row r="815" spans="1:1" ht="13" x14ac:dyDescent="0.3">
      <c r="A815" s="39"/>
    </row>
    <row r="816" spans="1:1" ht="13" x14ac:dyDescent="0.3">
      <c r="A816" s="39"/>
    </row>
    <row r="817" spans="1:1" ht="13" x14ac:dyDescent="0.3">
      <c r="A817" s="39"/>
    </row>
    <row r="818" spans="1:1" ht="13" x14ac:dyDescent="0.3">
      <c r="A818" s="39"/>
    </row>
    <row r="819" spans="1:1" ht="13" x14ac:dyDescent="0.3">
      <c r="A819" s="39"/>
    </row>
    <row r="820" spans="1:1" ht="13" x14ac:dyDescent="0.3">
      <c r="A820" s="39"/>
    </row>
    <row r="821" spans="1:1" ht="13" x14ac:dyDescent="0.3">
      <c r="A821" s="39"/>
    </row>
    <row r="822" spans="1:1" ht="13" x14ac:dyDescent="0.3">
      <c r="A822" s="39"/>
    </row>
    <row r="823" spans="1:1" ht="13" x14ac:dyDescent="0.3">
      <c r="A823" s="39"/>
    </row>
    <row r="824" spans="1:1" ht="13" x14ac:dyDescent="0.3">
      <c r="A824" s="39"/>
    </row>
    <row r="825" spans="1:1" ht="13" x14ac:dyDescent="0.3">
      <c r="A825" s="39"/>
    </row>
    <row r="826" spans="1:1" ht="13" x14ac:dyDescent="0.3">
      <c r="A826" s="39"/>
    </row>
    <row r="827" spans="1:1" ht="13" x14ac:dyDescent="0.3">
      <c r="A827" s="39"/>
    </row>
    <row r="828" spans="1:1" ht="13" x14ac:dyDescent="0.3">
      <c r="A828" s="39"/>
    </row>
    <row r="829" spans="1:1" ht="13" x14ac:dyDescent="0.3">
      <c r="A829" s="39"/>
    </row>
    <row r="830" spans="1:1" ht="13" x14ac:dyDescent="0.3">
      <c r="A830" s="39"/>
    </row>
    <row r="831" spans="1:1" ht="13" x14ac:dyDescent="0.3">
      <c r="A831" s="39"/>
    </row>
    <row r="832" spans="1:1" ht="13" x14ac:dyDescent="0.3">
      <c r="A832" s="39"/>
    </row>
    <row r="833" spans="1:1" ht="13" x14ac:dyDescent="0.3">
      <c r="A833" s="39"/>
    </row>
    <row r="834" spans="1:1" ht="13" x14ac:dyDescent="0.3">
      <c r="A834" s="39"/>
    </row>
    <row r="835" spans="1:1" ht="13" x14ac:dyDescent="0.3">
      <c r="A835" s="39"/>
    </row>
    <row r="836" spans="1:1" ht="13" x14ac:dyDescent="0.3">
      <c r="A836" s="39"/>
    </row>
    <row r="837" spans="1:1" ht="13" x14ac:dyDescent="0.3">
      <c r="A837" s="39"/>
    </row>
    <row r="838" spans="1:1" ht="13" x14ac:dyDescent="0.3">
      <c r="A838" s="39"/>
    </row>
    <row r="839" spans="1:1" ht="13" x14ac:dyDescent="0.3">
      <c r="A839" s="39"/>
    </row>
    <row r="840" spans="1:1" ht="13" x14ac:dyDescent="0.3">
      <c r="A840" s="39"/>
    </row>
    <row r="841" spans="1:1" ht="13" x14ac:dyDescent="0.3">
      <c r="A841" s="39"/>
    </row>
    <row r="842" spans="1:1" ht="13" x14ac:dyDescent="0.3">
      <c r="A842" s="39"/>
    </row>
    <row r="843" spans="1:1" ht="13" x14ac:dyDescent="0.3">
      <c r="A843" s="39"/>
    </row>
    <row r="844" spans="1:1" ht="13" x14ac:dyDescent="0.3">
      <c r="A844" s="39"/>
    </row>
    <row r="845" spans="1:1" ht="13" x14ac:dyDescent="0.3">
      <c r="A845" s="39"/>
    </row>
    <row r="846" spans="1:1" ht="13" x14ac:dyDescent="0.3">
      <c r="A846" s="39"/>
    </row>
    <row r="847" spans="1:1" ht="13" x14ac:dyDescent="0.3">
      <c r="A847" s="39"/>
    </row>
    <row r="848" spans="1:1" ht="13" x14ac:dyDescent="0.3">
      <c r="A848" s="39"/>
    </row>
    <row r="849" spans="1:1" ht="13" x14ac:dyDescent="0.3">
      <c r="A849" s="39"/>
    </row>
    <row r="850" spans="1:1" ht="13" x14ac:dyDescent="0.3">
      <c r="A850" s="39"/>
    </row>
    <row r="851" spans="1:1" ht="13" x14ac:dyDescent="0.3">
      <c r="A851" s="39"/>
    </row>
    <row r="852" spans="1:1" ht="13" x14ac:dyDescent="0.3">
      <c r="A852" s="39"/>
    </row>
    <row r="853" spans="1:1" ht="13" x14ac:dyDescent="0.3">
      <c r="A853" s="39"/>
    </row>
    <row r="854" spans="1:1" ht="13" x14ac:dyDescent="0.3">
      <c r="A854" s="39"/>
    </row>
    <row r="855" spans="1:1" ht="13" x14ac:dyDescent="0.3">
      <c r="A855" s="39"/>
    </row>
    <row r="856" spans="1:1" ht="13" x14ac:dyDescent="0.3">
      <c r="A856" s="39"/>
    </row>
    <row r="857" spans="1:1" ht="13" x14ac:dyDescent="0.3">
      <c r="A857" s="39"/>
    </row>
    <row r="858" spans="1:1" ht="13" x14ac:dyDescent="0.3">
      <c r="A858" s="39"/>
    </row>
    <row r="859" spans="1:1" ht="13" x14ac:dyDescent="0.3">
      <c r="A859" s="39"/>
    </row>
    <row r="860" spans="1:1" ht="13" x14ac:dyDescent="0.3">
      <c r="A860" s="39"/>
    </row>
    <row r="861" spans="1:1" ht="13" x14ac:dyDescent="0.3">
      <c r="A861" s="39"/>
    </row>
    <row r="862" spans="1:1" ht="13" x14ac:dyDescent="0.3">
      <c r="A862" s="39"/>
    </row>
    <row r="863" spans="1:1" ht="13" x14ac:dyDescent="0.3">
      <c r="A863" s="39"/>
    </row>
    <row r="864" spans="1:1" ht="13" x14ac:dyDescent="0.3">
      <c r="A864" s="39"/>
    </row>
    <row r="865" spans="1:1" ht="13" x14ac:dyDescent="0.3">
      <c r="A865" s="39"/>
    </row>
    <row r="866" spans="1:1" ht="13" x14ac:dyDescent="0.3">
      <c r="A866" s="39"/>
    </row>
    <row r="867" spans="1:1" ht="13" x14ac:dyDescent="0.3">
      <c r="A867" s="39"/>
    </row>
    <row r="868" spans="1:1" ht="13" x14ac:dyDescent="0.3">
      <c r="A868" s="39"/>
    </row>
    <row r="869" spans="1:1" ht="13" x14ac:dyDescent="0.3">
      <c r="A869" s="39"/>
    </row>
    <row r="870" spans="1:1" ht="13" x14ac:dyDescent="0.3">
      <c r="A870" s="39"/>
    </row>
    <row r="871" spans="1:1" ht="13" x14ac:dyDescent="0.3">
      <c r="A871" s="39"/>
    </row>
    <row r="872" spans="1:1" ht="13" x14ac:dyDescent="0.3">
      <c r="A872" s="39"/>
    </row>
    <row r="873" spans="1:1" ht="13" x14ac:dyDescent="0.3">
      <c r="A873" s="39"/>
    </row>
    <row r="874" spans="1:1" ht="13" x14ac:dyDescent="0.3">
      <c r="A874" s="39"/>
    </row>
    <row r="875" spans="1:1" ht="13" x14ac:dyDescent="0.3">
      <c r="A875" s="39"/>
    </row>
    <row r="876" spans="1:1" ht="13" x14ac:dyDescent="0.3">
      <c r="A876" s="39"/>
    </row>
    <row r="877" spans="1:1" ht="13" x14ac:dyDescent="0.3">
      <c r="A877" s="39"/>
    </row>
    <row r="878" spans="1:1" ht="13" x14ac:dyDescent="0.3">
      <c r="A878" s="39"/>
    </row>
    <row r="879" spans="1:1" ht="13" x14ac:dyDescent="0.3">
      <c r="A879" s="39"/>
    </row>
    <row r="880" spans="1:1" ht="13" x14ac:dyDescent="0.3">
      <c r="A880" s="39"/>
    </row>
    <row r="881" spans="1:1" ht="13" x14ac:dyDescent="0.3">
      <c r="A881" s="39"/>
    </row>
    <row r="882" spans="1:1" ht="13" x14ac:dyDescent="0.3">
      <c r="A882" s="39"/>
    </row>
    <row r="883" spans="1:1" ht="13" x14ac:dyDescent="0.3">
      <c r="A883" s="39"/>
    </row>
    <row r="884" spans="1:1" ht="13" x14ac:dyDescent="0.3">
      <c r="A884" s="39"/>
    </row>
    <row r="885" spans="1:1" ht="13" x14ac:dyDescent="0.3">
      <c r="A885" s="39"/>
    </row>
    <row r="886" spans="1:1" ht="13" x14ac:dyDescent="0.3">
      <c r="A886" s="39"/>
    </row>
    <row r="887" spans="1:1" ht="13" x14ac:dyDescent="0.3">
      <c r="A887" s="39"/>
    </row>
    <row r="888" spans="1:1" ht="13" x14ac:dyDescent="0.3">
      <c r="A888" s="39"/>
    </row>
    <row r="889" spans="1:1" ht="13" x14ac:dyDescent="0.3">
      <c r="A889" s="39"/>
    </row>
    <row r="890" spans="1:1" ht="13" x14ac:dyDescent="0.3">
      <c r="A890" s="39"/>
    </row>
    <row r="891" spans="1:1" ht="13" x14ac:dyDescent="0.3">
      <c r="A891" s="39"/>
    </row>
    <row r="892" spans="1:1" ht="13" x14ac:dyDescent="0.3">
      <c r="A892" s="39"/>
    </row>
    <row r="893" spans="1:1" ht="13" x14ac:dyDescent="0.3">
      <c r="A893" s="39"/>
    </row>
    <row r="894" spans="1:1" ht="13" x14ac:dyDescent="0.3">
      <c r="A894" s="39"/>
    </row>
    <row r="895" spans="1:1" ht="13" x14ac:dyDescent="0.3">
      <c r="A895" s="39"/>
    </row>
    <row r="896" spans="1:1" ht="13" x14ac:dyDescent="0.3">
      <c r="A896" s="39"/>
    </row>
    <row r="897" spans="1:1" ht="13" x14ac:dyDescent="0.3">
      <c r="A897" s="39"/>
    </row>
    <row r="898" spans="1:1" ht="13" x14ac:dyDescent="0.3">
      <c r="A898" s="39"/>
    </row>
    <row r="899" spans="1:1" ht="13" x14ac:dyDescent="0.3">
      <c r="A899" s="39"/>
    </row>
    <row r="900" spans="1:1" ht="13" x14ac:dyDescent="0.3">
      <c r="A900" s="39"/>
    </row>
    <row r="901" spans="1:1" ht="13" x14ac:dyDescent="0.3">
      <c r="A901" s="39"/>
    </row>
    <row r="902" spans="1:1" ht="13" x14ac:dyDescent="0.3">
      <c r="A902" s="39"/>
    </row>
    <row r="903" spans="1:1" ht="13" x14ac:dyDescent="0.3">
      <c r="A903" s="39"/>
    </row>
    <row r="904" spans="1:1" ht="13" x14ac:dyDescent="0.3">
      <c r="A904" s="39"/>
    </row>
    <row r="905" spans="1:1" ht="13" x14ac:dyDescent="0.3">
      <c r="A905" s="39"/>
    </row>
    <row r="906" spans="1:1" ht="13" x14ac:dyDescent="0.3">
      <c r="A906" s="39"/>
    </row>
    <row r="907" spans="1:1" ht="13" x14ac:dyDescent="0.3">
      <c r="A907" s="39"/>
    </row>
    <row r="908" spans="1:1" ht="13" x14ac:dyDescent="0.3">
      <c r="A908" s="39"/>
    </row>
    <row r="909" spans="1:1" ht="13" x14ac:dyDescent="0.3">
      <c r="A909" s="39"/>
    </row>
    <row r="910" spans="1:1" ht="13" x14ac:dyDescent="0.3">
      <c r="A910" s="39"/>
    </row>
    <row r="911" spans="1:1" ht="13" x14ac:dyDescent="0.3">
      <c r="A911" s="39"/>
    </row>
    <row r="912" spans="1:1" ht="13" x14ac:dyDescent="0.3">
      <c r="A912" s="39"/>
    </row>
    <row r="913" spans="1:1" ht="13" x14ac:dyDescent="0.3">
      <c r="A913" s="39"/>
    </row>
    <row r="914" spans="1:1" ht="13" x14ac:dyDescent="0.3">
      <c r="A914" s="39"/>
    </row>
    <row r="915" spans="1:1" ht="13" x14ac:dyDescent="0.3">
      <c r="A915" s="39"/>
    </row>
    <row r="916" spans="1:1" ht="13" x14ac:dyDescent="0.3">
      <c r="A916" s="39"/>
    </row>
    <row r="917" spans="1:1" ht="13" x14ac:dyDescent="0.3">
      <c r="A917" s="39"/>
    </row>
    <row r="918" spans="1:1" ht="13" x14ac:dyDescent="0.3">
      <c r="A918" s="39"/>
    </row>
    <row r="919" spans="1:1" ht="13" x14ac:dyDescent="0.3">
      <c r="A919" s="39"/>
    </row>
    <row r="920" spans="1:1" ht="13" x14ac:dyDescent="0.3">
      <c r="A920" s="39"/>
    </row>
    <row r="921" spans="1:1" ht="13" x14ac:dyDescent="0.3">
      <c r="A921" s="39"/>
    </row>
    <row r="922" spans="1:1" ht="13" x14ac:dyDescent="0.3">
      <c r="A922" s="39"/>
    </row>
    <row r="923" spans="1:1" ht="13" x14ac:dyDescent="0.3">
      <c r="A923" s="39"/>
    </row>
    <row r="924" spans="1:1" ht="13" x14ac:dyDescent="0.3">
      <c r="A924" s="39"/>
    </row>
    <row r="925" spans="1:1" ht="13" x14ac:dyDescent="0.3">
      <c r="A925" s="39"/>
    </row>
    <row r="926" spans="1:1" ht="13" x14ac:dyDescent="0.3">
      <c r="A926" s="39"/>
    </row>
    <row r="927" spans="1:1" ht="13" x14ac:dyDescent="0.3">
      <c r="A927" s="39"/>
    </row>
    <row r="928" spans="1:1" ht="13" x14ac:dyDescent="0.3">
      <c r="A928" s="39"/>
    </row>
    <row r="929" spans="1:1" ht="13" x14ac:dyDescent="0.3">
      <c r="A929" s="39"/>
    </row>
    <row r="930" spans="1:1" ht="13" x14ac:dyDescent="0.3">
      <c r="A930" s="39"/>
    </row>
    <row r="931" spans="1:1" ht="13" x14ac:dyDescent="0.3">
      <c r="A931" s="39"/>
    </row>
    <row r="932" spans="1:1" ht="13" x14ac:dyDescent="0.3">
      <c r="A932" s="39"/>
    </row>
    <row r="933" spans="1:1" ht="13" x14ac:dyDescent="0.3">
      <c r="A933" s="39"/>
    </row>
    <row r="934" spans="1:1" ht="13" x14ac:dyDescent="0.3">
      <c r="A934" s="39"/>
    </row>
    <row r="935" spans="1:1" ht="13" x14ac:dyDescent="0.3">
      <c r="A935" s="39"/>
    </row>
    <row r="936" spans="1:1" ht="13" x14ac:dyDescent="0.3">
      <c r="A936" s="39"/>
    </row>
    <row r="937" spans="1:1" ht="13" x14ac:dyDescent="0.3">
      <c r="A937" s="39"/>
    </row>
    <row r="938" spans="1:1" ht="13" x14ac:dyDescent="0.3">
      <c r="A938" s="39"/>
    </row>
    <row r="939" spans="1:1" ht="13" x14ac:dyDescent="0.3">
      <c r="A939" s="39"/>
    </row>
    <row r="940" spans="1:1" ht="13" x14ac:dyDescent="0.3">
      <c r="A940" s="39"/>
    </row>
    <row r="941" spans="1:1" ht="13" x14ac:dyDescent="0.3">
      <c r="A941" s="39"/>
    </row>
    <row r="942" spans="1:1" ht="13" x14ac:dyDescent="0.3">
      <c r="A942" s="39"/>
    </row>
    <row r="943" spans="1:1" ht="13" x14ac:dyDescent="0.3">
      <c r="A943" s="39"/>
    </row>
    <row r="944" spans="1:1" ht="13" x14ac:dyDescent="0.3">
      <c r="A944" s="39"/>
    </row>
    <row r="945" spans="1:1" ht="13" x14ac:dyDescent="0.3">
      <c r="A945" s="39"/>
    </row>
    <row r="946" spans="1:1" ht="13" x14ac:dyDescent="0.3">
      <c r="A946" s="39"/>
    </row>
    <row r="947" spans="1:1" ht="13" x14ac:dyDescent="0.3">
      <c r="A947" s="39"/>
    </row>
    <row r="948" spans="1:1" ht="13" x14ac:dyDescent="0.3">
      <c r="A948" s="39"/>
    </row>
    <row r="949" spans="1:1" ht="13" x14ac:dyDescent="0.3">
      <c r="A949" s="39"/>
    </row>
    <row r="950" spans="1:1" ht="13" x14ac:dyDescent="0.3">
      <c r="A950" s="39"/>
    </row>
    <row r="951" spans="1:1" ht="13" x14ac:dyDescent="0.3">
      <c r="A951" s="39"/>
    </row>
    <row r="952" spans="1:1" ht="13" x14ac:dyDescent="0.3">
      <c r="A952" s="39"/>
    </row>
    <row r="953" spans="1:1" ht="13" x14ac:dyDescent="0.3">
      <c r="A953" s="39"/>
    </row>
    <row r="954" spans="1:1" ht="13" x14ac:dyDescent="0.3">
      <c r="A954" s="39"/>
    </row>
    <row r="955" spans="1:1" ht="13" x14ac:dyDescent="0.3">
      <c r="A955" s="39"/>
    </row>
    <row r="956" spans="1:1" ht="13" x14ac:dyDescent="0.3">
      <c r="A956" s="39"/>
    </row>
    <row r="957" spans="1:1" ht="13" x14ac:dyDescent="0.3">
      <c r="A957" s="39"/>
    </row>
    <row r="958" spans="1:1" ht="13" x14ac:dyDescent="0.3">
      <c r="A958" s="39"/>
    </row>
    <row r="959" spans="1:1" ht="13" x14ac:dyDescent="0.3">
      <c r="A959" s="39"/>
    </row>
    <row r="960" spans="1:1" ht="13" x14ac:dyDescent="0.3">
      <c r="A960" s="39"/>
    </row>
    <row r="961" spans="1:1" ht="13" x14ac:dyDescent="0.3">
      <c r="A961" s="39"/>
    </row>
    <row r="962" spans="1:1" ht="13" x14ac:dyDescent="0.3">
      <c r="A962" s="39"/>
    </row>
    <row r="963" spans="1:1" ht="13" x14ac:dyDescent="0.3">
      <c r="A963" s="39"/>
    </row>
    <row r="964" spans="1:1" ht="13" x14ac:dyDescent="0.3">
      <c r="A964" s="39"/>
    </row>
    <row r="965" spans="1:1" ht="13" x14ac:dyDescent="0.3">
      <c r="A965" s="39"/>
    </row>
    <row r="966" spans="1:1" ht="13" x14ac:dyDescent="0.3">
      <c r="A966" s="39"/>
    </row>
    <row r="967" spans="1:1" ht="13" x14ac:dyDescent="0.3">
      <c r="A967" s="39"/>
    </row>
    <row r="968" spans="1:1" ht="13" x14ac:dyDescent="0.3">
      <c r="A968" s="39"/>
    </row>
    <row r="969" spans="1:1" ht="13" x14ac:dyDescent="0.3">
      <c r="A969" s="39"/>
    </row>
    <row r="970" spans="1:1" ht="13" x14ac:dyDescent="0.3">
      <c r="A970" s="39"/>
    </row>
    <row r="971" spans="1:1" ht="13" x14ac:dyDescent="0.3">
      <c r="A971" s="39"/>
    </row>
    <row r="972" spans="1:1" ht="13" x14ac:dyDescent="0.3">
      <c r="A972" s="39"/>
    </row>
    <row r="973" spans="1:1" ht="13" x14ac:dyDescent="0.3">
      <c r="A973" s="39"/>
    </row>
    <row r="974" spans="1:1" ht="13" x14ac:dyDescent="0.3">
      <c r="A974" s="39"/>
    </row>
    <row r="975" spans="1:1" ht="13" x14ac:dyDescent="0.3">
      <c r="A975" s="39"/>
    </row>
    <row r="976" spans="1:1" ht="13" x14ac:dyDescent="0.3">
      <c r="A976" s="39"/>
    </row>
    <row r="977" spans="1:1" ht="13" x14ac:dyDescent="0.3">
      <c r="A977" s="39"/>
    </row>
    <row r="978" spans="1:1" ht="13" x14ac:dyDescent="0.3">
      <c r="A978" s="39"/>
    </row>
    <row r="979" spans="1:1" ht="13" x14ac:dyDescent="0.3">
      <c r="A979" s="39"/>
    </row>
    <row r="980" spans="1:1" ht="13" x14ac:dyDescent="0.3">
      <c r="A980" s="39"/>
    </row>
    <row r="981" spans="1:1" ht="13" x14ac:dyDescent="0.3">
      <c r="A981" s="39"/>
    </row>
    <row r="982" spans="1:1" ht="13" x14ac:dyDescent="0.3">
      <c r="A982" s="39"/>
    </row>
    <row r="983" spans="1:1" ht="13" x14ac:dyDescent="0.3">
      <c r="A983" s="39"/>
    </row>
    <row r="984" spans="1:1" ht="13" x14ac:dyDescent="0.3">
      <c r="A984" s="39"/>
    </row>
    <row r="985" spans="1:1" ht="13" x14ac:dyDescent="0.3">
      <c r="A985" s="39"/>
    </row>
    <row r="986" spans="1:1" ht="13" x14ac:dyDescent="0.3">
      <c r="A986" s="39"/>
    </row>
    <row r="987" spans="1:1" ht="13" x14ac:dyDescent="0.3">
      <c r="A987" s="39"/>
    </row>
    <row r="988" spans="1:1" ht="13" x14ac:dyDescent="0.3">
      <c r="A988" s="39"/>
    </row>
    <row r="989" spans="1:1" ht="13" x14ac:dyDescent="0.3">
      <c r="A989" s="39"/>
    </row>
    <row r="990" spans="1:1" ht="13" x14ac:dyDescent="0.3">
      <c r="A990" s="39"/>
    </row>
    <row r="991" spans="1:1" ht="13" x14ac:dyDescent="0.3">
      <c r="A991" s="39"/>
    </row>
    <row r="992" spans="1:1" ht="13" x14ac:dyDescent="0.3">
      <c r="A992" s="39"/>
    </row>
    <row r="993" spans="1:1" ht="13" x14ac:dyDescent="0.3">
      <c r="A993" s="39"/>
    </row>
    <row r="994" spans="1:1" ht="13" x14ac:dyDescent="0.3">
      <c r="A994" s="39"/>
    </row>
    <row r="995" spans="1:1" ht="13" x14ac:dyDescent="0.3">
      <c r="A995" s="39"/>
    </row>
    <row r="996" spans="1:1" ht="13" x14ac:dyDescent="0.3">
      <c r="A996" s="39"/>
    </row>
    <row r="997" spans="1:1" ht="13" x14ac:dyDescent="0.3">
      <c r="A997" s="39"/>
    </row>
    <row r="998" spans="1:1" ht="13" x14ac:dyDescent="0.3">
      <c r="A998" s="39"/>
    </row>
    <row r="999" spans="1:1" ht="13" x14ac:dyDescent="0.3">
      <c r="A999" s="39"/>
    </row>
    <row r="1000" spans="1:1" ht="13" x14ac:dyDescent="0.3">
      <c r="A1000" s="39"/>
    </row>
    <row r="1001" spans="1:1" ht="13" x14ac:dyDescent="0.3">
      <c r="A1001" s="39"/>
    </row>
    <row r="1002" spans="1:1" ht="13" x14ac:dyDescent="0.3">
      <c r="A1002" s="39"/>
    </row>
    <row r="1003" spans="1:1" ht="13" x14ac:dyDescent="0.3">
      <c r="A1003" s="39"/>
    </row>
  </sheetData>
  <autoFilter ref="A6:P300" xr:uid="{00000000-0001-0000-0C00-000000000000}">
    <sortState xmlns:xlrd2="http://schemas.microsoft.com/office/spreadsheetml/2017/richdata2" ref="A7:P300">
      <sortCondition ref="P6:P300"/>
    </sortState>
  </autoFilter>
  <mergeCells count="1">
    <mergeCell ref="AJ5:AK5"/>
  </mergeCells>
  <conditionalFormatting sqref="V41:V47">
    <cfRule type="colorScale" priority="6">
      <colorScale>
        <cfvo type="min"/>
        <cfvo type="percentile" val="50"/>
        <cfvo type="max"/>
        <color rgb="FFF8696B"/>
        <color rgb="FFFFEB84"/>
        <color rgb="FF63BE7B"/>
      </colorScale>
    </cfRule>
  </conditionalFormatting>
  <conditionalFormatting sqref="V7:V40">
    <cfRule type="colorScale" priority="2">
      <colorScale>
        <cfvo type="min"/>
        <cfvo type="percentile" val="50"/>
        <cfvo type="max"/>
        <color rgb="FFF8696B"/>
        <color rgb="FFFFEB84"/>
        <color rgb="FF63BE7B"/>
      </colorScale>
    </cfRule>
  </conditionalFormatting>
  <conditionalFormatting sqref="Z7:Z40">
    <cfRule type="colorScale" priority="1">
      <colorScale>
        <cfvo type="min"/>
        <cfvo type="percentile" val="50"/>
        <cfvo type="max"/>
        <color rgb="FFF8696B"/>
        <color rgb="FFFFEB84"/>
        <color rgb="FF63BE7B"/>
      </colorScale>
    </cfRule>
  </conditionalFormatting>
  <hyperlinks>
    <hyperlink ref="A1" location="Obsah!A1" display="Obsah" xr:uid="{6E06D0BC-EAA7-428A-8C45-1BA7FB2D0263}"/>
  </hyperlinks>
  <pageMargins left="0.7" right="0.7" top="0.78740157499999996" bottom="0.78740157499999996"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outlinePr summaryBelow="0" summaryRight="0"/>
  </sheetPr>
  <dimension ref="A1:W339"/>
  <sheetViews>
    <sheetView topLeftCell="I1" zoomScale="75" zoomScaleNormal="75" workbookViewId="0">
      <selection activeCell="P38" sqref="P37:P38"/>
    </sheetView>
  </sheetViews>
  <sheetFormatPr defaultColWidth="12.6328125" defaultRowHeight="15.75" customHeight="1" x14ac:dyDescent="0.3"/>
  <cols>
    <col min="1" max="1" width="13.453125" style="2" bestFit="1" customWidth="1"/>
    <col min="2" max="14" width="12.6328125" style="2"/>
    <col min="15" max="15" width="12.7265625" style="2" bestFit="1" customWidth="1"/>
    <col min="16" max="16" width="48.6328125" style="2" bestFit="1" customWidth="1"/>
    <col min="17" max="17" width="20.36328125" style="2" bestFit="1" customWidth="1"/>
    <col min="18" max="18" width="19.36328125" style="2" bestFit="1" customWidth="1"/>
    <col min="19" max="19" width="15.81640625" style="2" customWidth="1"/>
    <col min="20" max="20" width="16.453125" style="2" customWidth="1"/>
    <col min="21" max="16384" width="12.6328125" style="2"/>
  </cols>
  <sheetData>
    <row r="1" spans="1:23" ht="15.75" customHeight="1" x14ac:dyDescent="0.4">
      <c r="A1" s="40" t="s">
        <v>176</v>
      </c>
    </row>
    <row r="3" spans="1:23" ht="15.75" customHeight="1" x14ac:dyDescent="0.3">
      <c r="V3" s="121"/>
    </row>
    <row r="4" spans="1:23" ht="15.75" customHeight="1" thickBot="1" x14ac:dyDescent="0.35"/>
    <row r="5" spans="1:23" ht="15.75" customHeight="1" x14ac:dyDescent="0.4">
      <c r="A5" s="6" t="s">
        <v>167</v>
      </c>
      <c r="B5" s="7" t="s">
        <v>126</v>
      </c>
      <c r="C5" s="53" t="s">
        <v>12</v>
      </c>
      <c r="D5" s="7" t="s">
        <v>15</v>
      </c>
      <c r="E5" s="53" t="s">
        <v>17</v>
      </c>
      <c r="F5" s="53" t="s">
        <v>20</v>
      </c>
      <c r="G5" s="7" t="s">
        <v>21</v>
      </c>
      <c r="H5" s="7" t="s">
        <v>22</v>
      </c>
      <c r="I5" s="7" t="s">
        <v>23</v>
      </c>
      <c r="J5" s="7" t="s">
        <v>24</v>
      </c>
      <c r="K5" s="7" t="s">
        <v>26</v>
      </c>
      <c r="L5" s="7" t="s">
        <v>27</v>
      </c>
      <c r="M5" s="7" t="s">
        <v>123</v>
      </c>
      <c r="N5" s="7" t="s">
        <v>124</v>
      </c>
      <c r="O5" s="7" t="s">
        <v>222</v>
      </c>
      <c r="P5" s="93" t="s">
        <v>226</v>
      </c>
      <c r="Q5" s="7" t="s">
        <v>208</v>
      </c>
      <c r="R5" s="94" t="s">
        <v>90</v>
      </c>
      <c r="S5" s="93" t="s">
        <v>91</v>
      </c>
      <c r="T5" s="95" t="s">
        <v>92</v>
      </c>
      <c r="V5" s="14"/>
      <c r="W5" s="12" t="s">
        <v>95</v>
      </c>
    </row>
    <row r="6" spans="1:23" ht="15.75" customHeight="1" x14ac:dyDescent="0.4">
      <c r="A6">
        <v>43604</v>
      </c>
      <c r="B6">
        <v>2004</v>
      </c>
      <c r="C6">
        <v>3</v>
      </c>
      <c r="D6">
        <v>3</v>
      </c>
      <c r="E6">
        <v>4</v>
      </c>
      <c r="F6">
        <v>2</v>
      </c>
      <c r="G6">
        <v>1</v>
      </c>
      <c r="H6">
        <v>1</v>
      </c>
      <c r="I6">
        <v>1</v>
      </c>
      <c r="J6">
        <v>1</v>
      </c>
      <c r="K6">
        <v>1</v>
      </c>
      <c r="L6">
        <v>1</v>
      </c>
      <c r="M6">
        <v>1</v>
      </c>
      <c r="N6">
        <v>1</v>
      </c>
      <c r="O6" s="17">
        <f>SUM(C6:N6)</f>
        <v>20</v>
      </c>
      <c r="P6" s="10">
        <v>12</v>
      </c>
      <c r="Q6" s="17">
        <f>COUNTIF(O:O,P6)</f>
        <v>0</v>
      </c>
      <c r="R6" s="20" t="s">
        <v>463</v>
      </c>
      <c r="S6" s="21" t="e">
        <f t="shared" ref="S6:S39" si="0">_xlfn.NORM.S.INV(R6)</f>
        <v>#VALUE!</v>
      </c>
      <c r="T6" s="145">
        <v>1</v>
      </c>
      <c r="V6" s="24" t="s">
        <v>97</v>
      </c>
      <c r="W6" s="25" t="s">
        <v>94</v>
      </c>
    </row>
    <row r="7" spans="1:23" ht="15.75" customHeight="1" x14ac:dyDescent="0.4">
      <c r="A7">
        <v>42775</v>
      </c>
      <c r="B7">
        <v>2003</v>
      </c>
      <c r="C7">
        <v>2</v>
      </c>
      <c r="D7">
        <v>2</v>
      </c>
      <c r="E7">
        <v>3</v>
      </c>
      <c r="F7">
        <v>2</v>
      </c>
      <c r="G7">
        <v>1</v>
      </c>
      <c r="H7">
        <v>1</v>
      </c>
      <c r="I7">
        <v>1</v>
      </c>
      <c r="J7">
        <v>1</v>
      </c>
      <c r="K7">
        <v>2</v>
      </c>
      <c r="L7">
        <v>2</v>
      </c>
      <c r="M7">
        <v>2</v>
      </c>
      <c r="N7">
        <v>2</v>
      </c>
      <c r="O7" s="17">
        <f>SUM(C7:N7)</f>
        <v>21</v>
      </c>
      <c r="P7" s="10">
        <v>16</v>
      </c>
      <c r="Q7" s="17">
        <f t="shared" ref="Q7:Q70" si="1">COUNTIF(O:O,P7)</f>
        <v>0</v>
      </c>
      <c r="R7" s="20" t="s">
        <v>463</v>
      </c>
      <c r="S7" s="21" t="e">
        <f t="shared" si="0"/>
        <v>#VALUE!</v>
      </c>
      <c r="T7" s="145">
        <v>1</v>
      </c>
      <c r="V7" s="27">
        <v>1</v>
      </c>
      <c r="W7" s="133" t="s">
        <v>473</v>
      </c>
    </row>
    <row r="8" spans="1:23" ht="15.75" customHeight="1" x14ac:dyDescent="0.4">
      <c r="A8">
        <v>43717</v>
      </c>
      <c r="B8">
        <v>2002</v>
      </c>
      <c r="C8">
        <v>2</v>
      </c>
      <c r="D8">
        <v>2</v>
      </c>
      <c r="E8">
        <v>4</v>
      </c>
      <c r="F8">
        <v>4</v>
      </c>
      <c r="G8">
        <v>1</v>
      </c>
      <c r="H8">
        <v>1</v>
      </c>
      <c r="I8">
        <v>3</v>
      </c>
      <c r="J8">
        <v>2</v>
      </c>
      <c r="K8">
        <v>1</v>
      </c>
      <c r="L8">
        <v>1</v>
      </c>
      <c r="M8">
        <v>1</v>
      </c>
      <c r="N8">
        <v>1</v>
      </c>
      <c r="O8" s="17">
        <f>SUM(C8:N8)</f>
        <v>23</v>
      </c>
      <c r="P8" s="10">
        <v>17</v>
      </c>
      <c r="Q8" s="17">
        <f t="shared" si="1"/>
        <v>0</v>
      </c>
      <c r="R8" s="20" t="s">
        <v>463</v>
      </c>
      <c r="S8" s="21" t="e">
        <f t="shared" si="0"/>
        <v>#VALUE!</v>
      </c>
      <c r="T8" s="145">
        <v>1</v>
      </c>
      <c r="V8" s="30">
        <v>2</v>
      </c>
      <c r="W8" s="31" t="s">
        <v>429</v>
      </c>
    </row>
    <row r="9" spans="1:23" ht="15.75" customHeight="1" x14ac:dyDescent="0.4">
      <c r="A9">
        <v>42914</v>
      </c>
      <c r="B9">
        <v>2002</v>
      </c>
      <c r="C9">
        <v>3</v>
      </c>
      <c r="D9">
        <v>2</v>
      </c>
      <c r="E9">
        <v>3</v>
      </c>
      <c r="F9">
        <v>4</v>
      </c>
      <c r="G9">
        <v>2</v>
      </c>
      <c r="H9">
        <v>1</v>
      </c>
      <c r="I9">
        <v>3</v>
      </c>
      <c r="J9">
        <v>1</v>
      </c>
      <c r="K9">
        <v>2</v>
      </c>
      <c r="L9">
        <v>2</v>
      </c>
      <c r="M9">
        <v>2</v>
      </c>
      <c r="N9">
        <v>1</v>
      </c>
      <c r="O9" s="17">
        <f>SUM(C9:N9)</f>
        <v>26</v>
      </c>
      <c r="P9" s="10">
        <v>18</v>
      </c>
      <c r="Q9" s="17">
        <f t="shared" si="1"/>
        <v>0</v>
      </c>
      <c r="R9" s="20" t="s">
        <v>463</v>
      </c>
      <c r="S9" s="21" t="e">
        <f t="shared" si="0"/>
        <v>#VALUE!</v>
      </c>
      <c r="T9" s="145">
        <v>1</v>
      </c>
      <c r="V9" s="30">
        <v>3</v>
      </c>
      <c r="W9" s="31" t="s">
        <v>474</v>
      </c>
    </row>
    <row r="10" spans="1:23" ht="15.75" customHeight="1" x14ac:dyDescent="0.4">
      <c r="A10">
        <v>41702</v>
      </c>
      <c r="B10">
        <v>2003</v>
      </c>
      <c r="C10">
        <v>2</v>
      </c>
      <c r="D10">
        <v>4</v>
      </c>
      <c r="E10">
        <v>4</v>
      </c>
      <c r="F10">
        <v>4</v>
      </c>
      <c r="G10">
        <v>2</v>
      </c>
      <c r="H10">
        <v>1</v>
      </c>
      <c r="I10">
        <v>2</v>
      </c>
      <c r="J10">
        <v>1</v>
      </c>
      <c r="K10">
        <v>2</v>
      </c>
      <c r="L10">
        <v>2</v>
      </c>
      <c r="M10">
        <v>2</v>
      </c>
      <c r="N10">
        <v>2</v>
      </c>
      <c r="O10" s="17">
        <f>SUM(C10:N10)</f>
        <v>28</v>
      </c>
      <c r="P10" s="10">
        <v>19</v>
      </c>
      <c r="Q10" s="17">
        <f t="shared" si="1"/>
        <v>0</v>
      </c>
      <c r="R10" s="20" t="s">
        <v>463</v>
      </c>
      <c r="S10" s="21" t="e">
        <f t="shared" si="0"/>
        <v>#VALUE!</v>
      </c>
      <c r="T10" s="145">
        <v>1</v>
      </c>
      <c r="V10" s="30">
        <v>4</v>
      </c>
      <c r="W10" s="31" t="s">
        <v>467</v>
      </c>
    </row>
    <row r="11" spans="1:23" ht="15.75" customHeight="1" x14ac:dyDescent="0.4">
      <c r="A11">
        <v>43091</v>
      </c>
      <c r="B11">
        <v>2003</v>
      </c>
      <c r="C11">
        <v>3</v>
      </c>
      <c r="D11">
        <v>2</v>
      </c>
      <c r="E11">
        <v>4</v>
      </c>
      <c r="F11">
        <v>4</v>
      </c>
      <c r="G11">
        <v>2</v>
      </c>
      <c r="H11">
        <v>1</v>
      </c>
      <c r="I11">
        <v>2</v>
      </c>
      <c r="J11">
        <v>1</v>
      </c>
      <c r="K11">
        <v>2</v>
      </c>
      <c r="L11">
        <v>2</v>
      </c>
      <c r="M11">
        <v>3</v>
      </c>
      <c r="N11">
        <v>2</v>
      </c>
      <c r="O11" s="17">
        <f>SUM(C11:N11)</f>
        <v>28</v>
      </c>
      <c r="P11" s="10">
        <v>20</v>
      </c>
      <c r="Q11" s="17">
        <f t="shared" si="1"/>
        <v>1</v>
      </c>
      <c r="R11" s="20">
        <v>0.01</v>
      </c>
      <c r="S11" s="21">
        <f t="shared" si="0"/>
        <v>-2.3263478740408408</v>
      </c>
      <c r="T11" s="145">
        <v>1</v>
      </c>
      <c r="V11" s="30">
        <v>5</v>
      </c>
      <c r="W11" s="31" t="s">
        <v>468</v>
      </c>
    </row>
    <row r="12" spans="1:23" ht="15.75" customHeight="1" x14ac:dyDescent="0.4">
      <c r="A12">
        <v>44729</v>
      </c>
      <c r="B12">
        <v>2003</v>
      </c>
      <c r="C12">
        <v>2</v>
      </c>
      <c r="D12">
        <v>4</v>
      </c>
      <c r="E12">
        <v>3</v>
      </c>
      <c r="F12">
        <v>4</v>
      </c>
      <c r="G12">
        <v>2</v>
      </c>
      <c r="H12">
        <v>1</v>
      </c>
      <c r="I12">
        <v>2</v>
      </c>
      <c r="J12">
        <v>1</v>
      </c>
      <c r="K12">
        <v>1</v>
      </c>
      <c r="L12">
        <v>2</v>
      </c>
      <c r="M12">
        <v>3</v>
      </c>
      <c r="N12">
        <v>2</v>
      </c>
      <c r="O12" s="17">
        <f>SUM(C12:N12)</f>
        <v>27</v>
      </c>
      <c r="P12" s="10">
        <v>21</v>
      </c>
      <c r="Q12" s="17">
        <f t="shared" si="1"/>
        <v>1</v>
      </c>
      <c r="R12" s="20">
        <f t="shared" ref="R6:R39" si="2">_xlfn.PERCENTRANK.EXC(O:O,P12)</f>
        <v>8.9999999999999993E-3</v>
      </c>
      <c r="S12" s="21">
        <f t="shared" si="0"/>
        <v>-2.365618126864292</v>
      </c>
      <c r="T12" s="145">
        <v>1</v>
      </c>
      <c r="V12" s="30">
        <v>6</v>
      </c>
      <c r="W12" s="31" t="s">
        <v>475</v>
      </c>
    </row>
    <row r="13" spans="1:23" ht="15.75" customHeight="1" x14ac:dyDescent="0.4">
      <c r="A13">
        <v>44243</v>
      </c>
      <c r="B13">
        <v>2000</v>
      </c>
      <c r="C13">
        <v>2</v>
      </c>
      <c r="D13">
        <v>4</v>
      </c>
      <c r="E13">
        <v>2</v>
      </c>
      <c r="F13">
        <v>2</v>
      </c>
      <c r="G13">
        <v>2</v>
      </c>
      <c r="H13">
        <v>3</v>
      </c>
      <c r="I13">
        <v>2</v>
      </c>
      <c r="J13">
        <v>1</v>
      </c>
      <c r="K13">
        <v>1</v>
      </c>
      <c r="L13">
        <v>1</v>
      </c>
      <c r="M13">
        <v>3</v>
      </c>
      <c r="N13">
        <v>1</v>
      </c>
      <c r="O13" s="17">
        <f>SUM(C13:N13)</f>
        <v>24</v>
      </c>
      <c r="P13" s="10">
        <v>22</v>
      </c>
      <c r="Q13" s="17">
        <f t="shared" si="1"/>
        <v>0</v>
      </c>
      <c r="R13" s="20">
        <f t="shared" si="2"/>
        <v>1.0999999999999999E-2</v>
      </c>
      <c r="S13" s="21">
        <f t="shared" si="0"/>
        <v>-2.290367877855267</v>
      </c>
      <c r="T13" s="145">
        <v>1</v>
      </c>
      <c r="V13" s="30">
        <v>7</v>
      </c>
      <c r="W13" s="31" t="s">
        <v>476</v>
      </c>
    </row>
    <row r="14" spans="1:23" ht="15.75" customHeight="1" thickBot="1" x14ac:dyDescent="0.45">
      <c r="A14">
        <v>43077</v>
      </c>
      <c r="B14">
        <v>2001</v>
      </c>
      <c r="C14">
        <v>1</v>
      </c>
      <c r="D14">
        <v>2</v>
      </c>
      <c r="E14">
        <v>3</v>
      </c>
      <c r="F14">
        <v>4</v>
      </c>
      <c r="G14">
        <v>3</v>
      </c>
      <c r="H14">
        <v>1</v>
      </c>
      <c r="I14">
        <v>3</v>
      </c>
      <c r="J14">
        <v>1</v>
      </c>
      <c r="K14">
        <v>2</v>
      </c>
      <c r="L14">
        <v>2</v>
      </c>
      <c r="M14">
        <v>3</v>
      </c>
      <c r="N14">
        <v>2</v>
      </c>
      <c r="O14" s="17">
        <f>SUM(C14:N14)</f>
        <v>27</v>
      </c>
      <c r="P14" s="10">
        <v>23</v>
      </c>
      <c r="Q14" s="17">
        <f t="shared" si="1"/>
        <v>1</v>
      </c>
      <c r="R14" s="20">
        <f t="shared" si="2"/>
        <v>1.2999999999999999E-2</v>
      </c>
      <c r="S14" s="21">
        <f t="shared" si="0"/>
        <v>-2.226211769317175</v>
      </c>
      <c r="T14" s="145">
        <f t="shared" ref="T6:T39" si="3">ROUND(S14*2+5,0)</f>
        <v>1</v>
      </c>
      <c r="V14" s="37">
        <v>8</v>
      </c>
      <c r="W14" s="38" t="s">
        <v>471</v>
      </c>
    </row>
    <row r="15" spans="1:23" ht="15.75" customHeight="1" thickBot="1" x14ac:dyDescent="0.45">
      <c r="A15">
        <v>42919</v>
      </c>
      <c r="B15">
        <v>2000</v>
      </c>
      <c r="C15">
        <v>3</v>
      </c>
      <c r="D15">
        <v>2</v>
      </c>
      <c r="E15">
        <v>3</v>
      </c>
      <c r="F15">
        <v>3</v>
      </c>
      <c r="G15">
        <v>2</v>
      </c>
      <c r="H15">
        <v>2</v>
      </c>
      <c r="I15">
        <v>2</v>
      </c>
      <c r="J15">
        <v>1</v>
      </c>
      <c r="K15">
        <v>3</v>
      </c>
      <c r="L15">
        <v>1</v>
      </c>
      <c r="M15">
        <v>3</v>
      </c>
      <c r="N15">
        <v>2</v>
      </c>
      <c r="O15" s="17">
        <f>SUM(C15:N15)</f>
        <v>27</v>
      </c>
      <c r="P15" s="10">
        <v>24</v>
      </c>
      <c r="Q15" s="17">
        <f t="shared" si="1"/>
        <v>1</v>
      </c>
      <c r="R15" s="20">
        <f t="shared" si="2"/>
        <v>1.7999999999999999E-2</v>
      </c>
      <c r="S15" s="21">
        <f t="shared" si="0"/>
        <v>-2.0969274291643418</v>
      </c>
      <c r="T15" s="145">
        <f t="shared" si="3"/>
        <v>1</v>
      </c>
      <c r="V15" s="37">
        <v>9</v>
      </c>
      <c r="W15" s="38" t="s">
        <v>472</v>
      </c>
    </row>
    <row r="16" spans="1:23" ht="15.75" customHeight="1" x14ac:dyDescent="0.35">
      <c r="A16">
        <v>42617</v>
      </c>
      <c r="B16">
        <v>2006</v>
      </c>
      <c r="C16">
        <v>3</v>
      </c>
      <c r="D16">
        <v>1</v>
      </c>
      <c r="E16">
        <v>3</v>
      </c>
      <c r="F16">
        <v>3</v>
      </c>
      <c r="G16">
        <v>3</v>
      </c>
      <c r="H16">
        <v>2</v>
      </c>
      <c r="I16">
        <v>2</v>
      </c>
      <c r="J16">
        <v>2</v>
      </c>
      <c r="K16">
        <v>2</v>
      </c>
      <c r="L16">
        <v>2</v>
      </c>
      <c r="M16">
        <v>2</v>
      </c>
      <c r="N16">
        <v>2</v>
      </c>
      <c r="O16" s="17">
        <f>SUM(C16:N16)</f>
        <v>27</v>
      </c>
      <c r="P16" s="10">
        <v>25</v>
      </c>
      <c r="Q16" s="17">
        <f t="shared" si="1"/>
        <v>1</v>
      </c>
      <c r="R16" s="20">
        <f t="shared" si="2"/>
        <v>2.1999999999999999E-2</v>
      </c>
      <c r="S16" s="21">
        <f t="shared" si="0"/>
        <v>-2.0140908120181393</v>
      </c>
      <c r="T16" s="145">
        <f t="shared" si="3"/>
        <v>1</v>
      </c>
    </row>
    <row r="17" spans="1:22" ht="15.75" customHeight="1" thickBot="1" x14ac:dyDescent="0.4">
      <c r="A17">
        <v>41656</v>
      </c>
      <c r="B17">
        <v>2004</v>
      </c>
      <c r="C17">
        <v>4</v>
      </c>
      <c r="D17">
        <v>2</v>
      </c>
      <c r="E17">
        <v>3</v>
      </c>
      <c r="F17">
        <v>3</v>
      </c>
      <c r="G17">
        <v>2</v>
      </c>
      <c r="H17">
        <v>3</v>
      </c>
      <c r="I17">
        <v>2</v>
      </c>
      <c r="J17">
        <v>2</v>
      </c>
      <c r="K17">
        <v>2</v>
      </c>
      <c r="L17">
        <v>2</v>
      </c>
      <c r="M17">
        <v>2</v>
      </c>
      <c r="N17">
        <v>2</v>
      </c>
      <c r="O17" s="17">
        <f>SUM(C17:N17)</f>
        <v>29</v>
      </c>
      <c r="P17" s="10">
        <v>26</v>
      </c>
      <c r="Q17" s="17">
        <f t="shared" si="1"/>
        <v>2</v>
      </c>
      <c r="R17" s="20">
        <f t="shared" si="2"/>
        <v>2.7E-2</v>
      </c>
      <c r="S17" s="21">
        <f t="shared" si="0"/>
        <v>-1.9268365732639106</v>
      </c>
      <c r="T17" s="145">
        <f t="shared" si="3"/>
        <v>1</v>
      </c>
    </row>
    <row r="18" spans="1:22" ht="15.75" customHeight="1" x14ac:dyDescent="0.35">
      <c r="A18">
        <v>40683</v>
      </c>
      <c r="B18">
        <v>2003</v>
      </c>
      <c r="C18">
        <v>3</v>
      </c>
      <c r="D18">
        <v>2</v>
      </c>
      <c r="E18">
        <v>2</v>
      </c>
      <c r="F18">
        <v>4</v>
      </c>
      <c r="G18">
        <v>2</v>
      </c>
      <c r="H18">
        <v>2</v>
      </c>
      <c r="I18">
        <v>3</v>
      </c>
      <c r="J18">
        <v>2</v>
      </c>
      <c r="K18">
        <v>2</v>
      </c>
      <c r="L18">
        <v>2</v>
      </c>
      <c r="M18">
        <v>2</v>
      </c>
      <c r="N18">
        <v>2</v>
      </c>
      <c r="O18" s="17">
        <f>SUM(C18:N18)</f>
        <v>28</v>
      </c>
      <c r="P18" s="10">
        <v>27</v>
      </c>
      <c r="Q18" s="17">
        <f t="shared" si="1"/>
        <v>9</v>
      </c>
      <c r="R18" s="20">
        <f t="shared" si="2"/>
        <v>3.5999999999999997E-2</v>
      </c>
      <c r="S18" s="21">
        <f t="shared" si="0"/>
        <v>-1.7991181068379667</v>
      </c>
      <c r="T18" s="145">
        <f t="shared" si="3"/>
        <v>1</v>
      </c>
      <c r="V18" s="18" t="s">
        <v>212</v>
      </c>
    </row>
    <row r="19" spans="1:22" ht="15.75" customHeight="1" x14ac:dyDescent="0.35">
      <c r="A19">
        <v>42228</v>
      </c>
      <c r="B19">
        <v>2003</v>
      </c>
      <c r="C19">
        <v>3</v>
      </c>
      <c r="D19">
        <v>2</v>
      </c>
      <c r="E19">
        <v>4</v>
      </c>
      <c r="F19">
        <v>4</v>
      </c>
      <c r="G19">
        <v>2</v>
      </c>
      <c r="H19">
        <v>2</v>
      </c>
      <c r="I19">
        <v>2</v>
      </c>
      <c r="J19">
        <v>4</v>
      </c>
      <c r="K19">
        <v>2</v>
      </c>
      <c r="L19">
        <v>2</v>
      </c>
      <c r="M19">
        <v>2</v>
      </c>
      <c r="N19">
        <v>2</v>
      </c>
      <c r="O19" s="17">
        <f>SUM(C19:N19)</f>
        <v>31</v>
      </c>
      <c r="P19" s="10">
        <v>28</v>
      </c>
      <c r="Q19" s="17">
        <f t="shared" si="1"/>
        <v>6</v>
      </c>
      <c r="R19" s="20">
        <f t="shared" si="2"/>
        <v>7.6999999999999999E-2</v>
      </c>
      <c r="S19" s="21">
        <f t="shared" si="0"/>
        <v>-1.4255440370804517</v>
      </c>
      <c r="T19" s="145">
        <f t="shared" si="3"/>
        <v>2</v>
      </c>
      <c r="V19" s="26">
        <f>AVERAGE(O:O)</f>
        <v>35.064516129032256</v>
      </c>
    </row>
    <row r="20" spans="1:22" ht="15.75" customHeight="1" x14ac:dyDescent="0.35">
      <c r="A20">
        <v>41264</v>
      </c>
      <c r="B20">
        <v>2006</v>
      </c>
      <c r="C20">
        <v>2</v>
      </c>
      <c r="D20">
        <v>3</v>
      </c>
      <c r="E20">
        <v>3</v>
      </c>
      <c r="F20">
        <v>3</v>
      </c>
      <c r="G20">
        <v>2</v>
      </c>
      <c r="H20">
        <v>3</v>
      </c>
      <c r="I20">
        <v>2</v>
      </c>
      <c r="J20">
        <v>1</v>
      </c>
      <c r="K20">
        <v>2</v>
      </c>
      <c r="L20">
        <v>2</v>
      </c>
      <c r="M20">
        <v>2</v>
      </c>
      <c r="N20">
        <v>2</v>
      </c>
      <c r="O20" s="17">
        <f>SUM(C20:N20)</f>
        <v>27</v>
      </c>
      <c r="P20" s="10">
        <v>29</v>
      </c>
      <c r="Q20" s="17">
        <f t="shared" si="1"/>
        <v>5</v>
      </c>
      <c r="R20" s="20">
        <f t="shared" si="2"/>
        <v>0.105</v>
      </c>
      <c r="S20" s="21">
        <f t="shared" si="0"/>
        <v>-1.2535654384704511</v>
      </c>
      <c r="T20" s="145">
        <f t="shared" si="3"/>
        <v>2</v>
      </c>
      <c r="V20" s="29" t="s">
        <v>213</v>
      </c>
    </row>
    <row r="21" spans="1:22" ht="15.75" customHeight="1" x14ac:dyDescent="0.35">
      <c r="A21">
        <v>44878</v>
      </c>
      <c r="B21">
        <v>2004</v>
      </c>
      <c r="C21">
        <v>4</v>
      </c>
      <c r="D21">
        <v>4</v>
      </c>
      <c r="E21">
        <v>3</v>
      </c>
      <c r="F21">
        <v>2</v>
      </c>
      <c r="G21">
        <v>2</v>
      </c>
      <c r="H21">
        <v>2</v>
      </c>
      <c r="I21">
        <v>2</v>
      </c>
      <c r="J21">
        <v>2</v>
      </c>
      <c r="K21">
        <v>2</v>
      </c>
      <c r="L21">
        <v>2</v>
      </c>
      <c r="M21">
        <v>2</v>
      </c>
      <c r="N21">
        <v>2</v>
      </c>
      <c r="O21" s="17">
        <f>SUM(C21:N21)</f>
        <v>29</v>
      </c>
      <c r="P21" s="10">
        <v>30</v>
      </c>
      <c r="Q21" s="17">
        <f t="shared" si="1"/>
        <v>6</v>
      </c>
      <c r="R21" s="20">
        <f t="shared" si="2"/>
        <v>0.128</v>
      </c>
      <c r="S21" s="21">
        <f t="shared" si="0"/>
        <v>-1.135896221167312</v>
      </c>
      <c r="T21" s="145">
        <f t="shared" si="3"/>
        <v>3</v>
      </c>
      <c r="V21" s="26">
        <f>_xlfn.STDEV.S(O:O)</f>
        <v>4.674149147266931</v>
      </c>
    </row>
    <row r="22" spans="1:22" ht="15.75" customHeight="1" x14ac:dyDescent="0.35">
      <c r="A22">
        <v>42929</v>
      </c>
      <c r="B22">
        <v>2002</v>
      </c>
      <c r="C22">
        <v>3</v>
      </c>
      <c r="D22">
        <v>4</v>
      </c>
      <c r="E22">
        <v>4</v>
      </c>
      <c r="F22">
        <v>3</v>
      </c>
      <c r="G22">
        <v>3</v>
      </c>
      <c r="H22">
        <v>2</v>
      </c>
      <c r="I22">
        <v>2</v>
      </c>
      <c r="J22">
        <v>1</v>
      </c>
      <c r="K22">
        <v>3</v>
      </c>
      <c r="L22">
        <v>2</v>
      </c>
      <c r="M22">
        <v>1</v>
      </c>
      <c r="N22">
        <v>2</v>
      </c>
      <c r="O22" s="17">
        <f>SUM(C22:N22)</f>
        <v>30</v>
      </c>
      <c r="P22" s="10">
        <v>31</v>
      </c>
      <c r="Q22" s="17">
        <f t="shared" si="1"/>
        <v>8</v>
      </c>
      <c r="R22" s="20">
        <f t="shared" si="2"/>
        <v>0.155</v>
      </c>
      <c r="S22" s="21">
        <f t="shared" si="0"/>
        <v>-1.0152220332170301</v>
      </c>
      <c r="T22" s="145">
        <f t="shared" si="3"/>
        <v>3</v>
      </c>
      <c r="V22" s="29" t="s">
        <v>214</v>
      </c>
    </row>
    <row r="23" spans="1:22" ht="15.75" customHeight="1" thickBot="1" x14ac:dyDescent="0.4">
      <c r="A23">
        <v>46022</v>
      </c>
      <c r="B23">
        <v>2003</v>
      </c>
      <c r="C23">
        <v>3</v>
      </c>
      <c r="D23">
        <v>3</v>
      </c>
      <c r="E23">
        <v>4</v>
      </c>
      <c r="F23">
        <v>3</v>
      </c>
      <c r="G23">
        <v>2</v>
      </c>
      <c r="H23">
        <v>2</v>
      </c>
      <c r="I23">
        <v>3</v>
      </c>
      <c r="J23">
        <v>2</v>
      </c>
      <c r="K23">
        <v>2</v>
      </c>
      <c r="L23">
        <v>2</v>
      </c>
      <c r="M23">
        <v>2</v>
      </c>
      <c r="N23">
        <v>2</v>
      </c>
      <c r="O23" s="17">
        <f>SUM(C23:N23)</f>
        <v>30</v>
      </c>
      <c r="P23" s="10">
        <v>32</v>
      </c>
      <c r="Q23" s="17">
        <f t="shared" si="1"/>
        <v>13</v>
      </c>
      <c r="R23" s="20">
        <f t="shared" si="2"/>
        <v>0.192</v>
      </c>
      <c r="S23" s="21">
        <f t="shared" si="0"/>
        <v>-0.87054983019565413</v>
      </c>
      <c r="T23" s="145">
        <f t="shared" si="3"/>
        <v>3</v>
      </c>
      <c r="V23" s="33">
        <f>MEDIAN(O:O)</f>
        <v>35</v>
      </c>
    </row>
    <row r="24" spans="1:22" ht="15.75" customHeight="1" x14ac:dyDescent="0.35">
      <c r="A24">
        <v>46668</v>
      </c>
      <c r="B24">
        <v>2003</v>
      </c>
      <c r="C24">
        <v>4</v>
      </c>
      <c r="D24">
        <v>3</v>
      </c>
      <c r="E24">
        <v>4</v>
      </c>
      <c r="F24">
        <v>4</v>
      </c>
      <c r="G24">
        <v>3</v>
      </c>
      <c r="H24">
        <v>2</v>
      </c>
      <c r="I24">
        <v>2</v>
      </c>
      <c r="J24">
        <v>2</v>
      </c>
      <c r="K24">
        <v>1</v>
      </c>
      <c r="L24">
        <v>3</v>
      </c>
      <c r="M24">
        <v>2</v>
      </c>
      <c r="N24">
        <v>2</v>
      </c>
      <c r="O24" s="17">
        <f>SUM(C24:N24)</f>
        <v>32</v>
      </c>
      <c r="P24" s="10">
        <v>33</v>
      </c>
      <c r="Q24" s="17">
        <f t="shared" si="1"/>
        <v>19</v>
      </c>
      <c r="R24" s="20">
        <f t="shared" si="2"/>
        <v>0.252</v>
      </c>
      <c r="S24" s="21">
        <f t="shared" si="0"/>
        <v>-0.6682092997257234</v>
      </c>
      <c r="T24" s="145">
        <f t="shared" si="3"/>
        <v>4</v>
      </c>
    </row>
    <row r="25" spans="1:22" ht="15.75" customHeight="1" x14ac:dyDescent="0.35">
      <c r="A25">
        <v>44105</v>
      </c>
      <c r="B25">
        <v>2002</v>
      </c>
      <c r="C25">
        <v>2</v>
      </c>
      <c r="D25">
        <v>3</v>
      </c>
      <c r="E25">
        <v>3</v>
      </c>
      <c r="F25">
        <v>3</v>
      </c>
      <c r="G25">
        <v>3</v>
      </c>
      <c r="H25">
        <v>1</v>
      </c>
      <c r="I25">
        <v>4</v>
      </c>
      <c r="J25">
        <v>1</v>
      </c>
      <c r="K25">
        <v>2</v>
      </c>
      <c r="L25">
        <v>2</v>
      </c>
      <c r="M25">
        <v>1</v>
      </c>
      <c r="N25">
        <v>4</v>
      </c>
      <c r="O25" s="17">
        <f>SUM(C25:N25)</f>
        <v>29</v>
      </c>
      <c r="P25" s="10">
        <v>34</v>
      </c>
      <c r="Q25" s="17">
        <f t="shared" si="1"/>
        <v>25</v>
      </c>
      <c r="R25" s="20">
        <f t="shared" si="2"/>
        <v>0.33900000000000002</v>
      </c>
      <c r="S25" s="21">
        <f t="shared" si="0"/>
        <v>-0.4151938507784268</v>
      </c>
      <c r="T25" s="145">
        <f t="shared" si="3"/>
        <v>4</v>
      </c>
    </row>
    <row r="26" spans="1:22" ht="14.5" x14ac:dyDescent="0.35">
      <c r="A26">
        <v>43158</v>
      </c>
      <c r="B26">
        <v>2004</v>
      </c>
      <c r="C26">
        <v>2</v>
      </c>
      <c r="D26">
        <v>2</v>
      </c>
      <c r="E26">
        <v>3</v>
      </c>
      <c r="F26">
        <v>4</v>
      </c>
      <c r="G26">
        <v>2</v>
      </c>
      <c r="H26">
        <v>2</v>
      </c>
      <c r="I26">
        <v>3</v>
      </c>
      <c r="J26">
        <v>2</v>
      </c>
      <c r="K26">
        <v>3</v>
      </c>
      <c r="L26">
        <v>3</v>
      </c>
      <c r="M26">
        <v>1</v>
      </c>
      <c r="N26">
        <v>1</v>
      </c>
      <c r="O26" s="17">
        <f>SUM(C26:N26)</f>
        <v>28</v>
      </c>
      <c r="P26" s="10">
        <v>35</v>
      </c>
      <c r="Q26" s="17">
        <f t="shared" si="1"/>
        <v>16</v>
      </c>
      <c r="R26" s="20">
        <f t="shared" si="2"/>
        <v>0.45400000000000001</v>
      </c>
      <c r="S26" s="21">
        <f t="shared" si="0"/>
        <v>-0.11556159710538315</v>
      </c>
      <c r="T26" s="145">
        <f t="shared" si="3"/>
        <v>5</v>
      </c>
    </row>
    <row r="27" spans="1:22" ht="14.5" x14ac:dyDescent="0.35">
      <c r="A27">
        <v>42755</v>
      </c>
      <c r="B27">
        <v>2003</v>
      </c>
      <c r="C27">
        <v>2</v>
      </c>
      <c r="D27">
        <v>2</v>
      </c>
      <c r="E27">
        <v>2</v>
      </c>
      <c r="F27">
        <v>2</v>
      </c>
      <c r="G27">
        <v>2</v>
      </c>
      <c r="H27">
        <v>2</v>
      </c>
      <c r="I27">
        <v>2</v>
      </c>
      <c r="J27">
        <v>2</v>
      </c>
      <c r="K27">
        <v>3</v>
      </c>
      <c r="L27">
        <v>3</v>
      </c>
      <c r="M27">
        <v>2</v>
      </c>
      <c r="N27">
        <v>2</v>
      </c>
      <c r="O27" s="17">
        <f>SUM(C27:N27)</f>
        <v>26</v>
      </c>
      <c r="P27" s="10">
        <v>36</v>
      </c>
      <c r="Q27" s="17">
        <f t="shared" si="1"/>
        <v>24</v>
      </c>
      <c r="R27" s="20">
        <f t="shared" si="2"/>
        <v>0.52700000000000002</v>
      </c>
      <c r="S27" s="21">
        <f t="shared" si="0"/>
        <v>6.773071300425916E-2</v>
      </c>
      <c r="T27" s="145">
        <f t="shared" si="3"/>
        <v>5</v>
      </c>
    </row>
    <row r="28" spans="1:22" ht="14.5" x14ac:dyDescent="0.35">
      <c r="A28">
        <v>41608</v>
      </c>
      <c r="B28">
        <v>2005</v>
      </c>
      <c r="C28">
        <v>2</v>
      </c>
      <c r="D28">
        <v>4</v>
      </c>
      <c r="E28">
        <v>3</v>
      </c>
      <c r="F28">
        <v>2</v>
      </c>
      <c r="G28">
        <v>3</v>
      </c>
      <c r="H28">
        <v>2</v>
      </c>
      <c r="I28">
        <v>2</v>
      </c>
      <c r="J28">
        <v>2</v>
      </c>
      <c r="K28">
        <v>2</v>
      </c>
      <c r="L28">
        <v>2</v>
      </c>
      <c r="M28">
        <v>2</v>
      </c>
      <c r="N28">
        <v>2</v>
      </c>
      <c r="O28" s="17">
        <f>SUM(C28:N28)</f>
        <v>28</v>
      </c>
      <c r="P28" s="10">
        <v>37</v>
      </c>
      <c r="Q28" s="17">
        <f>COUNTIF(O:O,P28)</f>
        <v>14</v>
      </c>
      <c r="R28" s="20">
        <f t="shared" si="2"/>
        <v>0.63700000000000001</v>
      </c>
      <c r="S28" s="21">
        <f t="shared" si="0"/>
        <v>0.35045134327346145</v>
      </c>
      <c r="T28" s="145">
        <f t="shared" si="3"/>
        <v>6</v>
      </c>
    </row>
    <row r="29" spans="1:22" ht="14.5" x14ac:dyDescent="0.35">
      <c r="A29">
        <v>42944</v>
      </c>
      <c r="B29">
        <v>2005</v>
      </c>
      <c r="C29">
        <v>1</v>
      </c>
      <c r="D29">
        <v>4</v>
      </c>
      <c r="E29">
        <v>3</v>
      </c>
      <c r="F29">
        <v>3</v>
      </c>
      <c r="G29">
        <v>3</v>
      </c>
      <c r="H29">
        <v>1</v>
      </c>
      <c r="I29">
        <v>1</v>
      </c>
      <c r="J29">
        <v>2</v>
      </c>
      <c r="K29">
        <v>3</v>
      </c>
      <c r="L29">
        <v>2</v>
      </c>
      <c r="M29">
        <v>2</v>
      </c>
      <c r="N29">
        <v>2</v>
      </c>
      <c r="O29" s="17">
        <f>SUM(C29:N29)</f>
        <v>27</v>
      </c>
      <c r="P29" s="10">
        <v>38</v>
      </c>
      <c r="Q29" s="17">
        <f t="shared" si="1"/>
        <v>14</v>
      </c>
      <c r="R29" s="20">
        <f t="shared" si="2"/>
        <v>0.70099999999999996</v>
      </c>
      <c r="S29" s="21">
        <f t="shared" si="0"/>
        <v>0.5272787914395084</v>
      </c>
      <c r="T29" s="145">
        <f t="shared" si="3"/>
        <v>6</v>
      </c>
    </row>
    <row r="30" spans="1:22" ht="14.5" x14ac:dyDescent="0.35">
      <c r="A30">
        <v>45436</v>
      </c>
      <c r="B30">
        <v>1999</v>
      </c>
      <c r="C30">
        <v>2</v>
      </c>
      <c r="D30">
        <v>3</v>
      </c>
      <c r="E30">
        <v>2</v>
      </c>
      <c r="F30">
        <v>1</v>
      </c>
      <c r="G30">
        <v>2</v>
      </c>
      <c r="H30">
        <v>2</v>
      </c>
      <c r="I30">
        <v>2</v>
      </c>
      <c r="J30">
        <v>3</v>
      </c>
      <c r="K30">
        <v>2</v>
      </c>
      <c r="L30">
        <v>3</v>
      </c>
      <c r="M30">
        <v>2</v>
      </c>
      <c r="N30">
        <v>1</v>
      </c>
      <c r="O30" s="17">
        <f>SUM(C30:N30)</f>
        <v>25</v>
      </c>
      <c r="P30" s="10">
        <v>39</v>
      </c>
      <c r="Q30" s="17">
        <f t="shared" si="1"/>
        <v>15</v>
      </c>
      <c r="R30" s="20">
        <f t="shared" si="2"/>
        <v>0.76600000000000001</v>
      </c>
      <c r="S30" s="21">
        <f t="shared" si="0"/>
        <v>0.72573702410080487</v>
      </c>
      <c r="T30" s="145">
        <f t="shared" si="3"/>
        <v>6</v>
      </c>
    </row>
    <row r="31" spans="1:22" ht="14.5" x14ac:dyDescent="0.35">
      <c r="A31">
        <v>41174</v>
      </c>
      <c r="B31">
        <v>2005</v>
      </c>
      <c r="C31">
        <v>1</v>
      </c>
      <c r="D31">
        <v>2</v>
      </c>
      <c r="E31">
        <v>4</v>
      </c>
      <c r="F31">
        <v>2</v>
      </c>
      <c r="G31">
        <v>3</v>
      </c>
      <c r="H31">
        <v>2</v>
      </c>
      <c r="I31">
        <v>2</v>
      </c>
      <c r="J31">
        <v>2</v>
      </c>
      <c r="K31">
        <v>2</v>
      </c>
      <c r="L31">
        <v>3</v>
      </c>
      <c r="M31">
        <v>2</v>
      </c>
      <c r="N31">
        <v>2</v>
      </c>
      <c r="O31" s="17">
        <f>SUM(C31:N31)</f>
        <v>27</v>
      </c>
      <c r="P31" s="10">
        <v>40</v>
      </c>
      <c r="Q31" s="17">
        <f t="shared" si="1"/>
        <v>8</v>
      </c>
      <c r="R31" s="20">
        <f t="shared" si="2"/>
        <v>0.83399999999999996</v>
      </c>
      <c r="S31" s="21">
        <f t="shared" si="0"/>
        <v>0.9700932766287379</v>
      </c>
      <c r="T31" s="145">
        <f t="shared" si="3"/>
        <v>7</v>
      </c>
    </row>
    <row r="32" spans="1:22" ht="14.5" x14ac:dyDescent="0.35">
      <c r="A32">
        <v>42955</v>
      </c>
      <c r="B32">
        <v>2006</v>
      </c>
      <c r="C32">
        <v>1</v>
      </c>
      <c r="D32">
        <v>3</v>
      </c>
      <c r="E32">
        <v>3</v>
      </c>
      <c r="F32">
        <v>2</v>
      </c>
      <c r="G32">
        <v>2</v>
      </c>
      <c r="H32">
        <v>1</v>
      </c>
      <c r="I32">
        <v>2</v>
      </c>
      <c r="J32">
        <v>2</v>
      </c>
      <c r="K32">
        <v>2</v>
      </c>
      <c r="L32">
        <v>3</v>
      </c>
      <c r="M32">
        <v>3</v>
      </c>
      <c r="N32">
        <v>3</v>
      </c>
      <c r="O32" s="17">
        <f>SUM(C32:N32)</f>
        <v>27</v>
      </c>
      <c r="P32" s="10">
        <v>41</v>
      </c>
      <c r="Q32" s="17">
        <f t="shared" si="1"/>
        <v>7</v>
      </c>
      <c r="R32" s="20">
        <f t="shared" si="2"/>
        <v>0.871</v>
      </c>
      <c r="S32" s="21">
        <f t="shared" si="0"/>
        <v>1.1311309008386339</v>
      </c>
      <c r="T32" s="145">
        <f t="shared" si="3"/>
        <v>7</v>
      </c>
    </row>
    <row r="33" spans="1:20" ht="14.5" x14ac:dyDescent="0.35">
      <c r="A33">
        <v>42925</v>
      </c>
      <c r="B33">
        <v>2003</v>
      </c>
      <c r="C33">
        <v>4</v>
      </c>
      <c r="D33">
        <v>4</v>
      </c>
      <c r="E33">
        <v>3</v>
      </c>
      <c r="F33">
        <v>4</v>
      </c>
      <c r="G33">
        <v>4</v>
      </c>
      <c r="H33">
        <v>2</v>
      </c>
      <c r="I33">
        <v>4</v>
      </c>
      <c r="J33">
        <v>2</v>
      </c>
      <c r="K33">
        <v>2</v>
      </c>
      <c r="L33">
        <v>2</v>
      </c>
      <c r="M33">
        <v>1</v>
      </c>
      <c r="N33">
        <v>1</v>
      </c>
      <c r="O33" s="17">
        <f>SUM(C33:N33)</f>
        <v>33</v>
      </c>
      <c r="P33" s="10">
        <v>42</v>
      </c>
      <c r="Q33" s="17">
        <f t="shared" si="1"/>
        <v>8</v>
      </c>
      <c r="R33" s="20">
        <f t="shared" si="2"/>
        <v>0.90300000000000002</v>
      </c>
      <c r="S33" s="21">
        <f t="shared" si="0"/>
        <v>1.2988366326425058</v>
      </c>
      <c r="T33" s="145">
        <f t="shared" si="3"/>
        <v>8</v>
      </c>
    </row>
    <row r="34" spans="1:20" ht="14.5" x14ac:dyDescent="0.35">
      <c r="A34">
        <v>45030</v>
      </c>
      <c r="B34">
        <v>2003</v>
      </c>
      <c r="C34">
        <v>3</v>
      </c>
      <c r="D34">
        <v>4</v>
      </c>
      <c r="E34">
        <v>2</v>
      </c>
      <c r="F34">
        <v>3</v>
      </c>
      <c r="G34">
        <v>2</v>
      </c>
      <c r="H34">
        <v>2</v>
      </c>
      <c r="I34">
        <v>3</v>
      </c>
      <c r="J34">
        <v>2</v>
      </c>
      <c r="K34">
        <v>3</v>
      </c>
      <c r="L34">
        <v>2</v>
      </c>
      <c r="M34">
        <v>2</v>
      </c>
      <c r="N34">
        <v>1</v>
      </c>
      <c r="O34" s="17">
        <f>SUM(C34:N34)</f>
        <v>29</v>
      </c>
      <c r="P34" s="10">
        <v>43</v>
      </c>
      <c r="Q34" s="17">
        <f t="shared" si="1"/>
        <v>8</v>
      </c>
      <c r="R34" s="20">
        <f t="shared" si="2"/>
        <v>0.94</v>
      </c>
      <c r="S34" s="21">
        <f t="shared" si="0"/>
        <v>1.5547735945968528</v>
      </c>
      <c r="T34" s="145">
        <f t="shared" si="3"/>
        <v>8</v>
      </c>
    </row>
    <row r="35" spans="1:20" ht="14.5" x14ac:dyDescent="0.35">
      <c r="A35">
        <v>43216</v>
      </c>
      <c r="B35">
        <v>2002</v>
      </c>
      <c r="C35">
        <v>3</v>
      </c>
      <c r="D35">
        <v>4</v>
      </c>
      <c r="E35">
        <v>4</v>
      </c>
      <c r="F35">
        <v>4</v>
      </c>
      <c r="G35">
        <v>2</v>
      </c>
      <c r="H35">
        <v>2</v>
      </c>
      <c r="I35">
        <v>2</v>
      </c>
      <c r="J35">
        <v>2</v>
      </c>
      <c r="K35">
        <v>3</v>
      </c>
      <c r="L35">
        <v>3</v>
      </c>
      <c r="M35">
        <v>2</v>
      </c>
      <c r="N35">
        <v>2</v>
      </c>
      <c r="O35" s="17">
        <f>SUM(C35:N35)</f>
        <v>33</v>
      </c>
      <c r="P35" s="10">
        <v>44</v>
      </c>
      <c r="Q35" s="17">
        <f t="shared" si="1"/>
        <v>4</v>
      </c>
      <c r="R35" s="20">
        <f t="shared" si="2"/>
        <v>0.97699999999999998</v>
      </c>
      <c r="S35" s="21">
        <f t="shared" si="0"/>
        <v>1.9953933101678243</v>
      </c>
      <c r="T35" s="145">
        <f t="shared" si="3"/>
        <v>9</v>
      </c>
    </row>
    <row r="36" spans="1:20" ht="14.5" x14ac:dyDescent="0.35">
      <c r="A36">
        <v>44031</v>
      </c>
      <c r="B36">
        <v>2005</v>
      </c>
      <c r="C36">
        <v>2</v>
      </c>
      <c r="D36">
        <v>3</v>
      </c>
      <c r="E36">
        <v>2</v>
      </c>
      <c r="F36">
        <v>1</v>
      </c>
      <c r="G36">
        <v>2</v>
      </c>
      <c r="H36">
        <v>3</v>
      </c>
      <c r="I36">
        <v>2</v>
      </c>
      <c r="J36">
        <v>3</v>
      </c>
      <c r="K36">
        <v>2</v>
      </c>
      <c r="L36">
        <v>2</v>
      </c>
      <c r="M36">
        <v>3</v>
      </c>
      <c r="N36">
        <v>2</v>
      </c>
      <c r="O36" s="17">
        <f>SUM(C36:N36)</f>
        <v>27</v>
      </c>
      <c r="P36" s="10">
        <v>45</v>
      </c>
      <c r="Q36" s="17">
        <f t="shared" si="1"/>
        <v>1</v>
      </c>
      <c r="R36" s="20" t="s">
        <v>464</v>
      </c>
      <c r="S36" s="21" t="e">
        <f t="shared" si="0"/>
        <v>#VALUE!</v>
      </c>
      <c r="T36" s="145">
        <v>9</v>
      </c>
    </row>
    <row r="37" spans="1:20" ht="14.5" x14ac:dyDescent="0.35">
      <c r="A37">
        <v>43039</v>
      </c>
      <c r="B37">
        <v>2005</v>
      </c>
      <c r="C37">
        <v>2</v>
      </c>
      <c r="D37">
        <v>2</v>
      </c>
      <c r="E37">
        <v>4</v>
      </c>
      <c r="F37">
        <v>4</v>
      </c>
      <c r="G37">
        <v>2</v>
      </c>
      <c r="H37">
        <v>2</v>
      </c>
      <c r="I37">
        <v>3</v>
      </c>
      <c r="J37">
        <v>2</v>
      </c>
      <c r="K37">
        <v>3</v>
      </c>
      <c r="L37">
        <v>3</v>
      </c>
      <c r="M37">
        <v>3</v>
      </c>
      <c r="N37">
        <v>2</v>
      </c>
      <c r="O37" s="17">
        <f>SUM(C37:N37)</f>
        <v>32</v>
      </c>
      <c r="P37" s="10">
        <v>46</v>
      </c>
      <c r="Q37" s="17">
        <f t="shared" si="1"/>
        <v>0</v>
      </c>
      <c r="R37" s="20" t="s">
        <v>464</v>
      </c>
      <c r="S37" s="21" t="e">
        <f t="shared" si="0"/>
        <v>#VALUE!</v>
      </c>
      <c r="T37" s="145">
        <v>9</v>
      </c>
    </row>
    <row r="38" spans="1:20" ht="14.5" x14ac:dyDescent="0.35">
      <c r="A38">
        <v>41073</v>
      </c>
      <c r="B38">
        <v>2002</v>
      </c>
      <c r="C38">
        <v>4</v>
      </c>
      <c r="D38">
        <v>2</v>
      </c>
      <c r="E38">
        <v>4</v>
      </c>
      <c r="F38">
        <v>4</v>
      </c>
      <c r="G38">
        <v>3</v>
      </c>
      <c r="H38">
        <v>2</v>
      </c>
      <c r="I38">
        <v>3</v>
      </c>
      <c r="J38">
        <v>2</v>
      </c>
      <c r="K38">
        <v>2</v>
      </c>
      <c r="L38">
        <v>3</v>
      </c>
      <c r="M38">
        <v>3</v>
      </c>
      <c r="N38">
        <v>2</v>
      </c>
      <c r="O38" s="17">
        <f>SUM(C38:N38)</f>
        <v>34</v>
      </c>
      <c r="P38" s="10">
        <v>47</v>
      </c>
      <c r="Q38" s="17">
        <f t="shared" si="1"/>
        <v>0</v>
      </c>
      <c r="R38" s="20" t="s">
        <v>464</v>
      </c>
      <c r="S38" s="21" t="e">
        <f t="shared" si="0"/>
        <v>#VALUE!</v>
      </c>
      <c r="T38" s="145">
        <v>9</v>
      </c>
    </row>
    <row r="39" spans="1:20" ht="14.5" x14ac:dyDescent="0.35">
      <c r="A39">
        <v>39789</v>
      </c>
      <c r="B39">
        <v>2006</v>
      </c>
      <c r="C39">
        <v>4</v>
      </c>
      <c r="D39">
        <v>3</v>
      </c>
      <c r="E39">
        <v>4</v>
      </c>
      <c r="F39">
        <v>3</v>
      </c>
      <c r="G39">
        <v>3</v>
      </c>
      <c r="H39">
        <v>2</v>
      </c>
      <c r="I39">
        <v>3</v>
      </c>
      <c r="J39">
        <v>2</v>
      </c>
      <c r="K39">
        <v>2</v>
      </c>
      <c r="L39">
        <v>2</v>
      </c>
      <c r="M39">
        <v>2</v>
      </c>
      <c r="N39">
        <v>2</v>
      </c>
      <c r="O39" s="17">
        <f>SUM(C39:N39)</f>
        <v>32</v>
      </c>
      <c r="P39" s="10">
        <v>48</v>
      </c>
      <c r="Q39" s="17">
        <f t="shared" si="1"/>
        <v>0</v>
      </c>
      <c r="R39" s="20" t="s">
        <v>464</v>
      </c>
      <c r="S39" s="21" t="e">
        <f t="shared" si="0"/>
        <v>#VALUE!</v>
      </c>
      <c r="T39" s="145">
        <v>9</v>
      </c>
    </row>
    <row r="40" spans="1:20" ht="14.5" x14ac:dyDescent="0.35">
      <c r="A40">
        <v>42789</v>
      </c>
      <c r="B40">
        <v>2004</v>
      </c>
      <c r="C40">
        <v>3</v>
      </c>
      <c r="D40">
        <v>4</v>
      </c>
      <c r="E40">
        <v>4</v>
      </c>
      <c r="F40">
        <v>2</v>
      </c>
      <c r="G40">
        <v>3</v>
      </c>
      <c r="H40">
        <v>2</v>
      </c>
      <c r="I40">
        <v>3</v>
      </c>
      <c r="J40">
        <v>2</v>
      </c>
      <c r="K40">
        <v>2</v>
      </c>
      <c r="L40">
        <v>2</v>
      </c>
      <c r="M40">
        <v>3</v>
      </c>
      <c r="N40">
        <v>3</v>
      </c>
      <c r="O40" s="17">
        <f>SUM(C40:N40)</f>
        <v>33</v>
      </c>
      <c r="P40" s="34"/>
      <c r="Q40" s="34"/>
      <c r="R40" s="34"/>
      <c r="S40" s="34"/>
      <c r="T40" s="34"/>
    </row>
    <row r="41" spans="1:20" ht="14.5" x14ac:dyDescent="0.35">
      <c r="A41">
        <v>42947</v>
      </c>
      <c r="B41">
        <v>2004</v>
      </c>
      <c r="C41">
        <v>2</v>
      </c>
      <c r="D41">
        <v>4</v>
      </c>
      <c r="E41">
        <v>3</v>
      </c>
      <c r="F41">
        <v>3</v>
      </c>
      <c r="G41">
        <v>2</v>
      </c>
      <c r="H41">
        <v>2</v>
      </c>
      <c r="I41">
        <v>1</v>
      </c>
      <c r="J41">
        <v>1</v>
      </c>
      <c r="K41">
        <v>3</v>
      </c>
      <c r="L41">
        <v>4</v>
      </c>
      <c r="M41">
        <v>3</v>
      </c>
      <c r="N41">
        <v>2</v>
      </c>
      <c r="O41" s="17">
        <f>SUM(C41:N41)</f>
        <v>30</v>
      </c>
      <c r="P41" s="34"/>
      <c r="Q41" s="34"/>
      <c r="R41" s="34"/>
      <c r="S41" s="34"/>
      <c r="T41" s="34"/>
    </row>
    <row r="42" spans="1:20" ht="14.5" x14ac:dyDescent="0.35">
      <c r="A42">
        <v>42819</v>
      </c>
      <c r="B42">
        <v>2003</v>
      </c>
      <c r="C42">
        <v>3</v>
      </c>
      <c r="D42">
        <v>4</v>
      </c>
      <c r="E42">
        <v>4</v>
      </c>
      <c r="F42">
        <v>2</v>
      </c>
      <c r="G42">
        <v>3</v>
      </c>
      <c r="H42">
        <v>2</v>
      </c>
      <c r="I42">
        <v>2</v>
      </c>
      <c r="J42">
        <v>2</v>
      </c>
      <c r="K42">
        <v>3</v>
      </c>
      <c r="L42">
        <v>3</v>
      </c>
      <c r="M42">
        <v>2</v>
      </c>
      <c r="N42">
        <v>2</v>
      </c>
      <c r="O42" s="17">
        <f>SUM(C42:N42)</f>
        <v>32</v>
      </c>
      <c r="P42" s="34"/>
      <c r="Q42" s="34"/>
      <c r="R42" s="34"/>
      <c r="S42" s="34"/>
      <c r="T42" s="34"/>
    </row>
    <row r="43" spans="1:20" ht="14.5" x14ac:dyDescent="0.35">
      <c r="A43">
        <v>45631</v>
      </c>
      <c r="B43">
        <v>2003</v>
      </c>
      <c r="C43">
        <v>2</v>
      </c>
      <c r="D43">
        <v>4</v>
      </c>
      <c r="E43">
        <v>2</v>
      </c>
      <c r="F43">
        <v>2</v>
      </c>
      <c r="G43">
        <v>2</v>
      </c>
      <c r="H43">
        <v>2</v>
      </c>
      <c r="I43">
        <v>3</v>
      </c>
      <c r="J43">
        <v>2</v>
      </c>
      <c r="K43">
        <v>3</v>
      </c>
      <c r="L43">
        <v>2</v>
      </c>
      <c r="M43">
        <v>2</v>
      </c>
      <c r="N43">
        <v>2</v>
      </c>
      <c r="O43" s="17">
        <f>SUM(C43:N43)</f>
        <v>28</v>
      </c>
      <c r="P43" s="34"/>
      <c r="Q43" s="34"/>
      <c r="R43" s="34"/>
      <c r="S43" s="34"/>
      <c r="T43" s="34"/>
    </row>
    <row r="44" spans="1:20" ht="14.5" x14ac:dyDescent="0.35">
      <c r="A44">
        <v>43042</v>
      </c>
      <c r="B44">
        <v>2001</v>
      </c>
      <c r="C44">
        <v>3</v>
      </c>
      <c r="D44">
        <v>4</v>
      </c>
      <c r="E44">
        <v>3</v>
      </c>
      <c r="F44">
        <v>2</v>
      </c>
      <c r="G44">
        <v>2</v>
      </c>
      <c r="H44">
        <v>2</v>
      </c>
      <c r="I44">
        <v>3</v>
      </c>
      <c r="J44">
        <v>3</v>
      </c>
      <c r="K44">
        <v>2</v>
      </c>
      <c r="L44">
        <v>2</v>
      </c>
      <c r="M44">
        <v>2</v>
      </c>
      <c r="N44">
        <v>2</v>
      </c>
      <c r="O44" s="17">
        <f>SUM(C44:N44)</f>
        <v>30</v>
      </c>
      <c r="P44" s="34"/>
      <c r="Q44" s="34"/>
      <c r="R44" s="34"/>
      <c r="S44" s="34"/>
      <c r="T44" s="34"/>
    </row>
    <row r="45" spans="1:20" ht="14.5" x14ac:dyDescent="0.35">
      <c r="A45">
        <v>43141</v>
      </c>
      <c r="B45">
        <v>2005</v>
      </c>
      <c r="C45">
        <v>4</v>
      </c>
      <c r="D45">
        <v>3</v>
      </c>
      <c r="E45">
        <v>2</v>
      </c>
      <c r="F45">
        <v>3</v>
      </c>
      <c r="G45">
        <v>4</v>
      </c>
      <c r="H45">
        <v>2</v>
      </c>
      <c r="I45">
        <v>4</v>
      </c>
      <c r="J45">
        <v>2</v>
      </c>
      <c r="K45">
        <v>2</v>
      </c>
      <c r="L45">
        <v>2</v>
      </c>
      <c r="M45">
        <v>1</v>
      </c>
      <c r="N45">
        <v>2</v>
      </c>
      <c r="O45" s="17">
        <f>SUM(C45:N45)</f>
        <v>31</v>
      </c>
      <c r="P45" s="34"/>
      <c r="Q45" s="34"/>
      <c r="R45" s="34"/>
      <c r="S45" s="34"/>
      <c r="T45" s="34"/>
    </row>
    <row r="46" spans="1:20" ht="14.5" x14ac:dyDescent="0.35">
      <c r="A46">
        <v>43418</v>
      </c>
      <c r="B46">
        <v>2004</v>
      </c>
      <c r="C46">
        <v>1</v>
      </c>
      <c r="D46">
        <v>3</v>
      </c>
      <c r="E46">
        <v>4</v>
      </c>
      <c r="F46">
        <v>2</v>
      </c>
      <c r="G46">
        <v>2</v>
      </c>
      <c r="H46">
        <v>3</v>
      </c>
      <c r="I46">
        <v>3</v>
      </c>
      <c r="J46">
        <v>2</v>
      </c>
      <c r="K46">
        <v>2</v>
      </c>
      <c r="L46">
        <v>3</v>
      </c>
      <c r="M46">
        <v>2</v>
      </c>
      <c r="N46">
        <v>2</v>
      </c>
      <c r="O46" s="17">
        <f>SUM(C46:N46)</f>
        <v>29</v>
      </c>
      <c r="P46" s="34"/>
      <c r="Q46" s="34"/>
      <c r="R46" s="34"/>
      <c r="S46" s="34"/>
      <c r="T46" s="34"/>
    </row>
    <row r="47" spans="1:20" ht="14.5" x14ac:dyDescent="0.35">
      <c r="A47">
        <v>43656</v>
      </c>
      <c r="B47">
        <v>2003</v>
      </c>
      <c r="C47">
        <v>1</v>
      </c>
      <c r="D47">
        <v>3</v>
      </c>
      <c r="E47">
        <v>4</v>
      </c>
      <c r="F47">
        <v>2</v>
      </c>
      <c r="G47">
        <v>2</v>
      </c>
      <c r="H47">
        <v>3</v>
      </c>
      <c r="I47">
        <v>3</v>
      </c>
      <c r="J47">
        <v>2</v>
      </c>
      <c r="K47">
        <v>4</v>
      </c>
      <c r="L47">
        <v>3</v>
      </c>
      <c r="M47">
        <v>2</v>
      </c>
      <c r="N47">
        <v>2</v>
      </c>
      <c r="O47" s="17">
        <f>SUM(C47:N47)</f>
        <v>31</v>
      </c>
      <c r="P47" s="34"/>
      <c r="Q47" s="34"/>
      <c r="R47" s="34"/>
      <c r="S47" s="34"/>
      <c r="T47" s="34"/>
    </row>
    <row r="48" spans="1:20" ht="14.5" x14ac:dyDescent="0.35">
      <c r="A48">
        <v>43024</v>
      </c>
      <c r="B48">
        <v>2005</v>
      </c>
      <c r="C48">
        <v>3</v>
      </c>
      <c r="D48">
        <v>2</v>
      </c>
      <c r="E48">
        <v>3</v>
      </c>
      <c r="F48">
        <v>2</v>
      </c>
      <c r="G48">
        <v>3</v>
      </c>
      <c r="H48">
        <v>3</v>
      </c>
      <c r="I48">
        <v>3</v>
      </c>
      <c r="J48">
        <v>2</v>
      </c>
      <c r="K48">
        <v>2</v>
      </c>
      <c r="L48">
        <v>3</v>
      </c>
      <c r="M48">
        <v>3</v>
      </c>
      <c r="N48">
        <v>2</v>
      </c>
      <c r="O48" s="17">
        <f>SUM(C48:N48)</f>
        <v>31</v>
      </c>
      <c r="P48" s="34"/>
      <c r="Q48" s="34"/>
      <c r="R48" s="34"/>
      <c r="S48" s="34"/>
      <c r="T48" s="34"/>
    </row>
    <row r="49" spans="1:20" ht="14.5" x14ac:dyDescent="0.35">
      <c r="A49">
        <v>42771</v>
      </c>
      <c r="B49">
        <v>2004</v>
      </c>
      <c r="C49">
        <v>4</v>
      </c>
      <c r="D49">
        <v>2</v>
      </c>
      <c r="E49">
        <v>4</v>
      </c>
      <c r="F49">
        <v>3</v>
      </c>
      <c r="G49">
        <v>2</v>
      </c>
      <c r="H49">
        <v>2</v>
      </c>
      <c r="I49">
        <v>2</v>
      </c>
      <c r="J49">
        <v>1</v>
      </c>
      <c r="K49">
        <v>3</v>
      </c>
      <c r="L49">
        <v>4</v>
      </c>
      <c r="M49">
        <v>3</v>
      </c>
      <c r="N49">
        <v>2</v>
      </c>
      <c r="O49" s="17">
        <f>SUM(C49:N49)</f>
        <v>32</v>
      </c>
      <c r="P49" s="34"/>
      <c r="Q49" s="34"/>
      <c r="R49" s="34"/>
      <c r="S49" s="34"/>
      <c r="T49" s="34"/>
    </row>
    <row r="50" spans="1:20" ht="14.5" x14ac:dyDescent="0.35">
      <c r="A50">
        <v>43100</v>
      </c>
      <c r="B50">
        <v>2003</v>
      </c>
      <c r="C50">
        <v>4</v>
      </c>
      <c r="D50">
        <v>2</v>
      </c>
      <c r="E50">
        <v>4</v>
      </c>
      <c r="F50">
        <v>3</v>
      </c>
      <c r="G50">
        <v>3</v>
      </c>
      <c r="H50">
        <v>4</v>
      </c>
      <c r="I50">
        <v>2</v>
      </c>
      <c r="J50">
        <v>1</v>
      </c>
      <c r="K50">
        <v>2</v>
      </c>
      <c r="L50">
        <v>3</v>
      </c>
      <c r="M50">
        <v>4</v>
      </c>
      <c r="N50">
        <v>2</v>
      </c>
      <c r="O50" s="17">
        <f>SUM(C50:N50)</f>
        <v>34</v>
      </c>
      <c r="P50" s="34"/>
      <c r="Q50" s="34"/>
      <c r="R50" s="34"/>
      <c r="S50" s="34"/>
      <c r="T50" s="34"/>
    </row>
    <row r="51" spans="1:20" ht="14.5" x14ac:dyDescent="0.35">
      <c r="A51">
        <v>44916</v>
      </c>
      <c r="B51">
        <v>2001</v>
      </c>
      <c r="C51">
        <v>2</v>
      </c>
      <c r="D51">
        <v>2</v>
      </c>
      <c r="E51">
        <v>4</v>
      </c>
      <c r="F51">
        <v>3</v>
      </c>
      <c r="G51">
        <v>3</v>
      </c>
      <c r="H51">
        <v>2</v>
      </c>
      <c r="I51">
        <v>2</v>
      </c>
      <c r="J51">
        <v>3</v>
      </c>
      <c r="K51">
        <v>2</v>
      </c>
      <c r="L51">
        <v>3</v>
      </c>
      <c r="M51">
        <v>3</v>
      </c>
      <c r="N51">
        <v>3</v>
      </c>
      <c r="O51" s="17">
        <f>SUM(C51:N51)</f>
        <v>32</v>
      </c>
      <c r="P51" s="34"/>
      <c r="Q51" s="34"/>
      <c r="R51" s="34"/>
      <c r="S51" s="34"/>
      <c r="T51" s="34"/>
    </row>
    <row r="52" spans="1:20" ht="14.5" x14ac:dyDescent="0.35">
      <c r="A52">
        <v>42911</v>
      </c>
      <c r="B52">
        <v>2003</v>
      </c>
      <c r="C52">
        <v>4</v>
      </c>
      <c r="D52">
        <v>1</v>
      </c>
      <c r="E52">
        <v>4</v>
      </c>
      <c r="F52">
        <v>2</v>
      </c>
      <c r="G52">
        <v>3</v>
      </c>
      <c r="H52">
        <v>2</v>
      </c>
      <c r="I52">
        <v>3</v>
      </c>
      <c r="J52">
        <v>2</v>
      </c>
      <c r="K52">
        <v>3</v>
      </c>
      <c r="L52">
        <v>3</v>
      </c>
      <c r="M52">
        <v>3</v>
      </c>
      <c r="N52">
        <v>3</v>
      </c>
      <c r="O52" s="17">
        <f>SUM(C52:N52)</f>
        <v>33</v>
      </c>
      <c r="P52" s="34"/>
      <c r="Q52" s="34"/>
      <c r="R52" s="34"/>
      <c r="S52" s="34"/>
      <c r="T52" s="34"/>
    </row>
    <row r="53" spans="1:20" ht="14.5" x14ac:dyDescent="0.35">
      <c r="A53">
        <v>41216</v>
      </c>
      <c r="B53">
        <v>2006</v>
      </c>
      <c r="C53">
        <v>3</v>
      </c>
      <c r="D53">
        <v>3</v>
      </c>
      <c r="E53">
        <v>4</v>
      </c>
      <c r="F53">
        <v>3</v>
      </c>
      <c r="G53">
        <v>3</v>
      </c>
      <c r="H53">
        <v>2</v>
      </c>
      <c r="I53">
        <v>3</v>
      </c>
      <c r="J53">
        <v>1</v>
      </c>
      <c r="K53">
        <v>3</v>
      </c>
      <c r="L53">
        <v>4</v>
      </c>
      <c r="M53">
        <v>2</v>
      </c>
      <c r="N53">
        <v>2</v>
      </c>
      <c r="O53" s="17">
        <f>SUM(C53:N53)</f>
        <v>33</v>
      </c>
      <c r="P53" s="34"/>
      <c r="Q53" s="34"/>
      <c r="R53" s="34"/>
      <c r="S53" s="34"/>
      <c r="T53" s="34"/>
    </row>
    <row r="54" spans="1:20" ht="14.5" x14ac:dyDescent="0.35">
      <c r="A54">
        <v>42895</v>
      </c>
      <c r="B54">
        <v>2006</v>
      </c>
      <c r="C54">
        <v>3</v>
      </c>
      <c r="D54">
        <v>2</v>
      </c>
      <c r="E54">
        <v>4</v>
      </c>
      <c r="F54">
        <v>3</v>
      </c>
      <c r="G54">
        <v>3</v>
      </c>
      <c r="H54">
        <v>3</v>
      </c>
      <c r="I54">
        <v>3</v>
      </c>
      <c r="J54">
        <v>2</v>
      </c>
      <c r="K54">
        <v>2</v>
      </c>
      <c r="L54">
        <v>3</v>
      </c>
      <c r="M54">
        <v>3</v>
      </c>
      <c r="N54">
        <v>2</v>
      </c>
      <c r="O54" s="17">
        <f>SUM(C54:N54)</f>
        <v>33</v>
      </c>
      <c r="P54" s="34"/>
      <c r="Q54" s="34"/>
      <c r="R54" s="34"/>
      <c r="S54" s="34"/>
      <c r="T54" s="34"/>
    </row>
    <row r="55" spans="1:20" ht="14.5" x14ac:dyDescent="0.35">
      <c r="A55">
        <v>42960</v>
      </c>
      <c r="B55">
        <v>2006</v>
      </c>
      <c r="C55">
        <v>4</v>
      </c>
      <c r="D55">
        <v>2</v>
      </c>
      <c r="E55">
        <v>4</v>
      </c>
      <c r="F55">
        <v>3</v>
      </c>
      <c r="G55">
        <v>3</v>
      </c>
      <c r="H55">
        <v>2</v>
      </c>
      <c r="I55">
        <v>4</v>
      </c>
      <c r="J55">
        <v>4</v>
      </c>
      <c r="K55">
        <v>3</v>
      </c>
      <c r="L55">
        <v>1</v>
      </c>
      <c r="M55">
        <v>2</v>
      </c>
      <c r="N55">
        <v>2</v>
      </c>
      <c r="O55" s="17">
        <f>SUM(C55:N55)</f>
        <v>34</v>
      </c>
      <c r="P55" s="34"/>
      <c r="Q55" s="34"/>
      <c r="R55" s="34"/>
      <c r="S55" s="34"/>
      <c r="T55" s="34"/>
    </row>
    <row r="56" spans="1:20" ht="14.5" x14ac:dyDescent="0.35">
      <c r="A56">
        <v>42931</v>
      </c>
      <c r="B56">
        <v>2005</v>
      </c>
      <c r="C56">
        <v>3</v>
      </c>
      <c r="D56">
        <v>4</v>
      </c>
      <c r="E56">
        <v>4</v>
      </c>
      <c r="F56">
        <v>4</v>
      </c>
      <c r="G56">
        <v>3</v>
      </c>
      <c r="H56">
        <v>1</v>
      </c>
      <c r="I56">
        <v>2</v>
      </c>
      <c r="J56">
        <v>1</v>
      </c>
      <c r="K56">
        <v>3</v>
      </c>
      <c r="L56">
        <v>4</v>
      </c>
      <c r="M56">
        <v>2</v>
      </c>
      <c r="N56">
        <v>2</v>
      </c>
      <c r="O56" s="17">
        <f>SUM(C56:N56)</f>
        <v>33</v>
      </c>
      <c r="P56" s="34"/>
      <c r="Q56" s="34"/>
      <c r="R56" s="34"/>
      <c r="S56" s="34"/>
      <c r="T56" s="34"/>
    </row>
    <row r="57" spans="1:20" ht="14.5" x14ac:dyDescent="0.35">
      <c r="A57">
        <v>45636</v>
      </c>
      <c r="B57">
        <v>2001</v>
      </c>
      <c r="C57">
        <v>3</v>
      </c>
      <c r="D57">
        <v>4</v>
      </c>
      <c r="E57">
        <v>4</v>
      </c>
      <c r="F57">
        <v>4</v>
      </c>
      <c r="G57">
        <v>2</v>
      </c>
      <c r="H57">
        <v>2</v>
      </c>
      <c r="I57">
        <v>3</v>
      </c>
      <c r="J57">
        <v>3</v>
      </c>
      <c r="K57">
        <v>2</v>
      </c>
      <c r="L57">
        <v>3</v>
      </c>
      <c r="M57">
        <v>2</v>
      </c>
      <c r="N57">
        <v>3</v>
      </c>
      <c r="O57" s="17">
        <f>SUM(C57:N57)</f>
        <v>35</v>
      </c>
      <c r="P57" s="34"/>
      <c r="Q57" s="34"/>
      <c r="R57" s="34"/>
      <c r="S57" s="34"/>
      <c r="T57" s="34"/>
    </row>
    <row r="58" spans="1:20" ht="14.5" x14ac:dyDescent="0.35">
      <c r="A58">
        <v>42922</v>
      </c>
      <c r="B58">
        <v>2002</v>
      </c>
      <c r="C58">
        <v>2</v>
      </c>
      <c r="D58">
        <v>3</v>
      </c>
      <c r="E58">
        <v>4</v>
      </c>
      <c r="F58">
        <v>3</v>
      </c>
      <c r="G58">
        <v>2</v>
      </c>
      <c r="H58">
        <v>2</v>
      </c>
      <c r="I58">
        <v>3</v>
      </c>
      <c r="J58">
        <v>2</v>
      </c>
      <c r="K58">
        <v>3</v>
      </c>
      <c r="L58">
        <v>3</v>
      </c>
      <c r="M58">
        <v>3</v>
      </c>
      <c r="N58">
        <v>3</v>
      </c>
      <c r="O58" s="17">
        <f>SUM(C58:N58)</f>
        <v>33</v>
      </c>
      <c r="P58" s="34"/>
      <c r="Q58" s="34"/>
      <c r="R58" s="34"/>
      <c r="S58" s="34"/>
      <c r="T58" s="34"/>
    </row>
    <row r="59" spans="1:20" ht="14.5" x14ac:dyDescent="0.35">
      <c r="A59">
        <v>42320</v>
      </c>
      <c r="B59">
        <v>2002</v>
      </c>
      <c r="C59">
        <v>2</v>
      </c>
      <c r="D59">
        <v>3</v>
      </c>
      <c r="E59">
        <v>3</v>
      </c>
      <c r="F59">
        <v>2</v>
      </c>
      <c r="G59">
        <v>3</v>
      </c>
      <c r="H59">
        <v>2</v>
      </c>
      <c r="I59">
        <v>3</v>
      </c>
      <c r="J59">
        <v>1</v>
      </c>
      <c r="K59">
        <v>2</v>
      </c>
      <c r="L59">
        <v>3</v>
      </c>
      <c r="M59">
        <v>3</v>
      </c>
      <c r="N59">
        <v>3</v>
      </c>
      <c r="O59" s="17">
        <f>SUM(C59:N59)</f>
        <v>30</v>
      </c>
      <c r="P59" s="34"/>
      <c r="Q59" s="34"/>
      <c r="R59" s="34"/>
      <c r="S59" s="34"/>
      <c r="T59" s="34"/>
    </row>
    <row r="60" spans="1:20" ht="14.5" x14ac:dyDescent="0.35">
      <c r="A60">
        <v>44208</v>
      </c>
      <c r="B60">
        <v>2002</v>
      </c>
      <c r="C60">
        <v>2</v>
      </c>
      <c r="D60">
        <v>3</v>
      </c>
      <c r="E60">
        <v>3</v>
      </c>
      <c r="F60">
        <v>3</v>
      </c>
      <c r="G60">
        <v>2</v>
      </c>
      <c r="H60">
        <v>2</v>
      </c>
      <c r="I60">
        <v>3</v>
      </c>
      <c r="J60">
        <v>3</v>
      </c>
      <c r="K60">
        <v>3</v>
      </c>
      <c r="L60">
        <v>3</v>
      </c>
      <c r="M60">
        <v>2</v>
      </c>
      <c r="N60">
        <v>2</v>
      </c>
      <c r="O60" s="17">
        <f>SUM(C60:N60)</f>
        <v>31</v>
      </c>
      <c r="P60" s="34"/>
      <c r="Q60" s="34"/>
      <c r="R60" s="34"/>
      <c r="S60" s="34"/>
      <c r="T60" s="34"/>
    </row>
    <row r="61" spans="1:20" ht="14.5" x14ac:dyDescent="0.35">
      <c r="A61">
        <v>43002</v>
      </c>
      <c r="B61">
        <v>2001</v>
      </c>
      <c r="C61">
        <v>2</v>
      </c>
      <c r="D61">
        <v>3</v>
      </c>
      <c r="E61">
        <v>4</v>
      </c>
      <c r="F61">
        <v>3</v>
      </c>
      <c r="G61">
        <v>3</v>
      </c>
      <c r="H61">
        <v>2</v>
      </c>
      <c r="I61">
        <v>4</v>
      </c>
      <c r="J61">
        <v>2</v>
      </c>
      <c r="K61">
        <v>2</v>
      </c>
      <c r="L61">
        <v>3</v>
      </c>
      <c r="M61">
        <v>2</v>
      </c>
      <c r="N61">
        <v>3</v>
      </c>
      <c r="O61" s="17">
        <f>SUM(C61:N61)</f>
        <v>33</v>
      </c>
      <c r="P61" s="34"/>
      <c r="Q61" s="34"/>
      <c r="R61" s="34"/>
      <c r="S61" s="34"/>
      <c r="T61" s="34"/>
    </row>
    <row r="62" spans="1:20" ht="14.5" x14ac:dyDescent="0.35">
      <c r="A62">
        <v>41457</v>
      </c>
      <c r="B62">
        <v>2004</v>
      </c>
      <c r="C62">
        <v>3</v>
      </c>
      <c r="D62">
        <v>2</v>
      </c>
      <c r="E62">
        <v>4</v>
      </c>
      <c r="F62">
        <v>3</v>
      </c>
      <c r="G62">
        <v>3</v>
      </c>
      <c r="H62">
        <v>2</v>
      </c>
      <c r="I62">
        <v>2</v>
      </c>
      <c r="J62">
        <v>3</v>
      </c>
      <c r="K62">
        <v>3</v>
      </c>
      <c r="L62">
        <v>3</v>
      </c>
      <c r="M62">
        <v>2</v>
      </c>
      <c r="N62">
        <v>3</v>
      </c>
      <c r="O62" s="17">
        <f>SUM(C62:N62)</f>
        <v>33</v>
      </c>
      <c r="P62" s="34"/>
      <c r="Q62" s="34"/>
      <c r="R62" s="34"/>
      <c r="S62" s="34"/>
      <c r="T62" s="34"/>
    </row>
    <row r="63" spans="1:20" ht="14.5" x14ac:dyDescent="0.35">
      <c r="A63">
        <v>43362</v>
      </c>
      <c r="B63">
        <v>2004</v>
      </c>
      <c r="C63">
        <v>2</v>
      </c>
      <c r="D63">
        <v>2</v>
      </c>
      <c r="E63">
        <v>3</v>
      </c>
      <c r="F63">
        <v>4</v>
      </c>
      <c r="G63">
        <v>2</v>
      </c>
      <c r="H63">
        <v>2</v>
      </c>
      <c r="I63">
        <v>3</v>
      </c>
      <c r="J63">
        <v>2</v>
      </c>
      <c r="K63">
        <v>3</v>
      </c>
      <c r="L63">
        <v>3</v>
      </c>
      <c r="M63">
        <v>3</v>
      </c>
      <c r="N63">
        <v>3</v>
      </c>
      <c r="O63" s="17">
        <f>SUM(C63:N63)</f>
        <v>32</v>
      </c>
      <c r="P63" s="34"/>
      <c r="Q63" s="34"/>
      <c r="R63" s="34"/>
      <c r="S63" s="34"/>
      <c r="T63" s="34"/>
    </row>
    <row r="64" spans="1:20" ht="14.5" x14ac:dyDescent="0.35">
      <c r="A64">
        <v>41208</v>
      </c>
      <c r="B64">
        <v>2006</v>
      </c>
      <c r="C64">
        <v>2</v>
      </c>
      <c r="D64">
        <v>4</v>
      </c>
      <c r="E64">
        <v>4</v>
      </c>
      <c r="F64">
        <v>4</v>
      </c>
      <c r="G64">
        <v>4</v>
      </c>
      <c r="H64">
        <v>1</v>
      </c>
      <c r="I64">
        <v>1</v>
      </c>
      <c r="J64">
        <v>3</v>
      </c>
      <c r="K64">
        <v>4</v>
      </c>
      <c r="L64">
        <v>3</v>
      </c>
      <c r="M64">
        <v>2</v>
      </c>
      <c r="N64">
        <v>2</v>
      </c>
      <c r="O64" s="17">
        <f>SUM(C64:N64)</f>
        <v>34</v>
      </c>
      <c r="P64" s="34"/>
      <c r="Q64" s="34"/>
      <c r="R64" s="34"/>
      <c r="S64" s="34"/>
      <c r="T64" s="34"/>
    </row>
    <row r="65" spans="1:20" ht="14.5" x14ac:dyDescent="0.35">
      <c r="A65">
        <v>43127</v>
      </c>
      <c r="B65">
        <v>2006</v>
      </c>
      <c r="C65">
        <v>2</v>
      </c>
      <c r="D65">
        <v>3</v>
      </c>
      <c r="E65">
        <v>3</v>
      </c>
      <c r="F65">
        <v>3</v>
      </c>
      <c r="G65">
        <v>2</v>
      </c>
      <c r="H65">
        <v>2</v>
      </c>
      <c r="I65">
        <v>3</v>
      </c>
      <c r="J65">
        <v>2</v>
      </c>
      <c r="K65">
        <v>4</v>
      </c>
      <c r="L65">
        <v>4</v>
      </c>
      <c r="M65">
        <v>2</v>
      </c>
      <c r="N65">
        <v>2</v>
      </c>
      <c r="O65" s="17">
        <f>SUM(C65:N65)</f>
        <v>32</v>
      </c>
      <c r="P65" s="34"/>
      <c r="Q65" s="34"/>
      <c r="R65" s="34"/>
      <c r="S65" s="34"/>
      <c r="T65" s="34"/>
    </row>
    <row r="66" spans="1:20" ht="14.5" x14ac:dyDescent="0.35">
      <c r="A66">
        <v>41111</v>
      </c>
      <c r="B66">
        <v>2005</v>
      </c>
      <c r="C66">
        <v>2</v>
      </c>
      <c r="D66">
        <v>4</v>
      </c>
      <c r="E66">
        <v>4</v>
      </c>
      <c r="F66">
        <v>2</v>
      </c>
      <c r="G66">
        <v>4</v>
      </c>
      <c r="H66">
        <v>4</v>
      </c>
      <c r="I66">
        <v>2</v>
      </c>
      <c r="J66">
        <v>2</v>
      </c>
      <c r="K66">
        <v>2</v>
      </c>
      <c r="L66">
        <v>3</v>
      </c>
      <c r="M66">
        <v>2</v>
      </c>
      <c r="N66">
        <v>2</v>
      </c>
      <c r="O66" s="17">
        <f>SUM(C66:N66)</f>
        <v>33</v>
      </c>
      <c r="P66" s="34"/>
      <c r="Q66" s="34"/>
      <c r="R66" s="34"/>
      <c r="S66" s="34"/>
      <c r="T66" s="34"/>
    </row>
    <row r="67" spans="1:20" ht="14.5" x14ac:dyDescent="0.35">
      <c r="A67">
        <v>45469</v>
      </c>
      <c r="B67">
        <v>2005</v>
      </c>
      <c r="C67">
        <v>3</v>
      </c>
      <c r="D67">
        <v>3</v>
      </c>
      <c r="E67">
        <v>3</v>
      </c>
      <c r="F67">
        <v>3</v>
      </c>
      <c r="G67">
        <v>3</v>
      </c>
      <c r="H67">
        <v>2</v>
      </c>
      <c r="I67">
        <v>3</v>
      </c>
      <c r="J67">
        <v>3</v>
      </c>
      <c r="K67">
        <v>3</v>
      </c>
      <c r="L67">
        <v>3</v>
      </c>
      <c r="M67">
        <v>2</v>
      </c>
      <c r="N67">
        <v>2</v>
      </c>
      <c r="O67" s="17">
        <f>SUM(C67:N67)</f>
        <v>33</v>
      </c>
      <c r="P67" s="34"/>
      <c r="Q67" s="34"/>
      <c r="R67" s="34"/>
      <c r="S67" s="34"/>
      <c r="T67" s="34"/>
    </row>
    <row r="68" spans="1:20" ht="14.5" x14ac:dyDescent="0.35">
      <c r="A68">
        <v>42993</v>
      </c>
      <c r="B68">
        <v>2003</v>
      </c>
      <c r="C68">
        <v>4</v>
      </c>
      <c r="D68">
        <v>2</v>
      </c>
      <c r="E68">
        <v>4</v>
      </c>
      <c r="F68">
        <v>3</v>
      </c>
      <c r="G68">
        <v>3</v>
      </c>
      <c r="H68">
        <v>2</v>
      </c>
      <c r="I68">
        <v>3</v>
      </c>
      <c r="J68">
        <v>3</v>
      </c>
      <c r="K68">
        <v>2</v>
      </c>
      <c r="L68">
        <v>3</v>
      </c>
      <c r="M68">
        <v>3</v>
      </c>
      <c r="N68">
        <v>3</v>
      </c>
      <c r="O68" s="17">
        <f>SUM(C68:N68)</f>
        <v>35</v>
      </c>
      <c r="P68" s="34"/>
      <c r="Q68" s="34"/>
      <c r="R68" s="34"/>
      <c r="S68" s="34"/>
      <c r="T68" s="34"/>
    </row>
    <row r="69" spans="1:20" ht="14.5" x14ac:dyDescent="0.35">
      <c r="A69">
        <v>42992</v>
      </c>
      <c r="B69">
        <v>2003</v>
      </c>
      <c r="C69">
        <v>2</v>
      </c>
      <c r="D69">
        <v>2</v>
      </c>
      <c r="E69">
        <v>3</v>
      </c>
      <c r="F69">
        <v>2</v>
      </c>
      <c r="G69">
        <v>3</v>
      </c>
      <c r="H69">
        <v>2</v>
      </c>
      <c r="I69">
        <v>3</v>
      </c>
      <c r="J69">
        <v>3</v>
      </c>
      <c r="K69">
        <v>3</v>
      </c>
      <c r="L69">
        <v>3</v>
      </c>
      <c r="M69">
        <v>3</v>
      </c>
      <c r="N69">
        <v>2</v>
      </c>
      <c r="O69" s="17">
        <f>SUM(C69:N69)</f>
        <v>31</v>
      </c>
      <c r="P69" s="34"/>
      <c r="Q69" s="34"/>
      <c r="R69" s="34"/>
      <c r="S69" s="34"/>
      <c r="T69" s="34"/>
    </row>
    <row r="70" spans="1:20" ht="14.5" x14ac:dyDescent="0.35">
      <c r="A70">
        <v>43147</v>
      </c>
      <c r="B70">
        <v>2006</v>
      </c>
      <c r="C70">
        <v>2</v>
      </c>
      <c r="D70">
        <v>2</v>
      </c>
      <c r="E70">
        <v>4</v>
      </c>
      <c r="F70">
        <v>3</v>
      </c>
      <c r="G70">
        <v>3</v>
      </c>
      <c r="H70">
        <v>2</v>
      </c>
      <c r="I70">
        <v>2</v>
      </c>
      <c r="J70">
        <v>4</v>
      </c>
      <c r="K70">
        <v>3</v>
      </c>
      <c r="L70">
        <v>4</v>
      </c>
      <c r="M70">
        <v>2</v>
      </c>
      <c r="N70">
        <v>2</v>
      </c>
      <c r="O70" s="17">
        <f>SUM(C70:N70)</f>
        <v>33</v>
      </c>
      <c r="P70" s="34"/>
      <c r="Q70" s="34"/>
      <c r="R70" s="34"/>
      <c r="S70" s="34"/>
      <c r="T70" s="34"/>
    </row>
    <row r="71" spans="1:20" ht="14.5" x14ac:dyDescent="0.35">
      <c r="A71">
        <v>42921</v>
      </c>
      <c r="B71">
        <v>2006</v>
      </c>
      <c r="C71">
        <v>3</v>
      </c>
      <c r="D71">
        <v>3</v>
      </c>
      <c r="E71">
        <v>4</v>
      </c>
      <c r="F71">
        <v>4</v>
      </c>
      <c r="G71">
        <v>3</v>
      </c>
      <c r="H71">
        <v>3</v>
      </c>
      <c r="I71">
        <v>3</v>
      </c>
      <c r="J71">
        <v>2</v>
      </c>
      <c r="K71">
        <v>2</v>
      </c>
      <c r="L71">
        <v>3</v>
      </c>
      <c r="M71">
        <v>2</v>
      </c>
      <c r="N71">
        <v>2</v>
      </c>
      <c r="O71" s="17">
        <f>SUM(C71:N71)</f>
        <v>34</v>
      </c>
      <c r="P71" s="34"/>
      <c r="Q71" s="34"/>
      <c r="R71" s="34"/>
      <c r="S71" s="34"/>
      <c r="T71" s="34"/>
    </row>
    <row r="72" spans="1:20" ht="14.5" x14ac:dyDescent="0.35">
      <c r="A72">
        <v>43092</v>
      </c>
      <c r="B72">
        <v>2003</v>
      </c>
      <c r="C72">
        <v>4</v>
      </c>
      <c r="D72">
        <v>1</v>
      </c>
      <c r="E72">
        <v>3</v>
      </c>
      <c r="F72">
        <v>4</v>
      </c>
      <c r="G72">
        <v>3</v>
      </c>
      <c r="H72">
        <v>3</v>
      </c>
      <c r="I72">
        <v>3</v>
      </c>
      <c r="J72">
        <v>2</v>
      </c>
      <c r="K72">
        <v>3</v>
      </c>
      <c r="L72">
        <v>3</v>
      </c>
      <c r="M72">
        <v>3</v>
      </c>
      <c r="N72">
        <v>3</v>
      </c>
      <c r="O72" s="17">
        <f>SUM(C72:N72)</f>
        <v>35</v>
      </c>
      <c r="P72" s="34"/>
      <c r="Q72" s="34"/>
      <c r="R72" s="34"/>
      <c r="S72" s="34"/>
      <c r="T72" s="34"/>
    </row>
    <row r="73" spans="1:20" ht="14.5" x14ac:dyDescent="0.35">
      <c r="A73">
        <v>44315</v>
      </c>
      <c r="B73">
        <v>2003</v>
      </c>
      <c r="C73">
        <v>3</v>
      </c>
      <c r="D73">
        <v>1</v>
      </c>
      <c r="E73">
        <v>3</v>
      </c>
      <c r="F73">
        <v>3</v>
      </c>
      <c r="G73">
        <v>3</v>
      </c>
      <c r="H73">
        <v>3</v>
      </c>
      <c r="I73">
        <v>2</v>
      </c>
      <c r="J73">
        <v>3</v>
      </c>
      <c r="K73">
        <v>3</v>
      </c>
      <c r="L73">
        <v>3</v>
      </c>
      <c r="M73">
        <v>3</v>
      </c>
      <c r="N73">
        <v>3</v>
      </c>
      <c r="O73" s="17">
        <f>SUM(C73:N73)</f>
        <v>33</v>
      </c>
      <c r="P73" s="34"/>
      <c r="Q73" s="34"/>
      <c r="R73" s="34"/>
      <c r="S73" s="34"/>
      <c r="T73" s="34"/>
    </row>
    <row r="74" spans="1:20" ht="14.5" x14ac:dyDescent="0.35">
      <c r="A74">
        <v>42631</v>
      </c>
      <c r="B74">
        <v>2006</v>
      </c>
      <c r="C74">
        <v>3</v>
      </c>
      <c r="D74">
        <v>1</v>
      </c>
      <c r="E74">
        <v>2</v>
      </c>
      <c r="F74">
        <v>3</v>
      </c>
      <c r="G74">
        <v>3</v>
      </c>
      <c r="H74">
        <v>3</v>
      </c>
      <c r="I74">
        <v>3</v>
      </c>
      <c r="J74">
        <v>3</v>
      </c>
      <c r="K74">
        <v>3</v>
      </c>
      <c r="L74">
        <v>3</v>
      </c>
      <c r="M74">
        <v>3</v>
      </c>
      <c r="N74">
        <v>2</v>
      </c>
      <c r="O74" s="17">
        <f>SUM(C74:N74)</f>
        <v>32</v>
      </c>
      <c r="P74" s="34"/>
      <c r="Q74" s="34"/>
      <c r="R74" s="34"/>
      <c r="S74" s="34"/>
      <c r="T74" s="34"/>
    </row>
    <row r="75" spans="1:20" ht="14.5" x14ac:dyDescent="0.35">
      <c r="A75">
        <v>43352</v>
      </c>
      <c r="B75">
        <v>2006</v>
      </c>
      <c r="C75">
        <v>2</v>
      </c>
      <c r="D75">
        <v>3</v>
      </c>
      <c r="E75">
        <v>3</v>
      </c>
      <c r="F75">
        <v>3</v>
      </c>
      <c r="G75">
        <v>3</v>
      </c>
      <c r="H75">
        <v>2</v>
      </c>
      <c r="I75">
        <v>3</v>
      </c>
      <c r="J75">
        <v>3</v>
      </c>
      <c r="K75">
        <v>3</v>
      </c>
      <c r="L75">
        <v>3</v>
      </c>
      <c r="M75">
        <v>2</v>
      </c>
      <c r="N75">
        <v>2</v>
      </c>
      <c r="O75" s="17">
        <f>SUM(C75:N75)</f>
        <v>32</v>
      </c>
      <c r="P75" s="34"/>
      <c r="Q75" s="34"/>
      <c r="R75" s="34"/>
      <c r="S75" s="34"/>
      <c r="T75" s="34"/>
    </row>
    <row r="76" spans="1:20" ht="14.5" x14ac:dyDescent="0.35">
      <c r="A76">
        <v>42957</v>
      </c>
      <c r="B76">
        <v>2002</v>
      </c>
      <c r="C76">
        <v>2</v>
      </c>
      <c r="D76">
        <v>4</v>
      </c>
      <c r="E76">
        <v>4</v>
      </c>
      <c r="F76">
        <v>3</v>
      </c>
      <c r="G76">
        <v>3</v>
      </c>
      <c r="H76">
        <v>2</v>
      </c>
      <c r="I76">
        <v>3</v>
      </c>
      <c r="J76">
        <v>3</v>
      </c>
      <c r="K76">
        <v>2</v>
      </c>
      <c r="L76">
        <v>2</v>
      </c>
      <c r="M76">
        <v>3</v>
      </c>
      <c r="N76">
        <v>3</v>
      </c>
      <c r="O76" s="17">
        <f>SUM(C76:N76)</f>
        <v>34</v>
      </c>
      <c r="P76" s="34"/>
      <c r="Q76" s="34"/>
      <c r="R76" s="34"/>
      <c r="S76" s="34"/>
      <c r="T76" s="34"/>
    </row>
    <row r="77" spans="1:20" ht="14.5" x14ac:dyDescent="0.35">
      <c r="A77">
        <v>42934</v>
      </c>
      <c r="B77">
        <v>2002</v>
      </c>
      <c r="C77">
        <v>4</v>
      </c>
      <c r="D77">
        <v>4</v>
      </c>
      <c r="E77">
        <v>4</v>
      </c>
      <c r="F77">
        <v>4</v>
      </c>
      <c r="G77">
        <v>2</v>
      </c>
      <c r="H77">
        <v>3</v>
      </c>
      <c r="I77">
        <v>3</v>
      </c>
      <c r="J77">
        <v>3</v>
      </c>
      <c r="K77">
        <v>3</v>
      </c>
      <c r="L77">
        <v>3</v>
      </c>
      <c r="M77">
        <v>3</v>
      </c>
      <c r="N77">
        <v>2</v>
      </c>
      <c r="O77" s="17">
        <f>SUM(C77:N77)</f>
        <v>38</v>
      </c>
      <c r="P77" s="34"/>
      <c r="Q77" s="34"/>
      <c r="R77" s="34"/>
      <c r="S77" s="34"/>
      <c r="T77" s="34"/>
    </row>
    <row r="78" spans="1:20" ht="14.5" x14ac:dyDescent="0.35">
      <c r="A78">
        <v>43410</v>
      </c>
      <c r="B78">
        <v>2005</v>
      </c>
      <c r="C78">
        <v>3</v>
      </c>
      <c r="D78">
        <v>3</v>
      </c>
      <c r="E78">
        <v>4</v>
      </c>
      <c r="F78">
        <v>2</v>
      </c>
      <c r="G78">
        <v>3</v>
      </c>
      <c r="H78">
        <v>2</v>
      </c>
      <c r="I78">
        <v>3</v>
      </c>
      <c r="J78">
        <v>4</v>
      </c>
      <c r="K78">
        <v>3</v>
      </c>
      <c r="L78">
        <v>3</v>
      </c>
      <c r="M78">
        <v>2</v>
      </c>
      <c r="N78">
        <v>2</v>
      </c>
      <c r="O78" s="17">
        <f>SUM(C78:N78)</f>
        <v>34</v>
      </c>
      <c r="P78" s="34"/>
      <c r="Q78" s="34"/>
      <c r="R78" s="34"/>
      <c r="S78" s="34"/>
      <c r="T78" s="34"/>
    </row>
    <row r="79" spans="1:20" ht="14.5" x14ac:dyDescent="0.35">
      <c r="A79">
        <v>41835</v>
      </c>
      <c r="B79">
        <v>2004</v>
      </c>
      <c r="C79">
        <v>3</v>
      </c>
      <c r="D79">
        <v>3</v>
      </c>
      <c r="E79">
        <v>3</v>
      </c>
      <c r="F79">
        <v>2</v>
      </c>
      <c r="G79">
        <v>3</v>
      </c>
      <c r="H79">
        <v>2</v>
      </c>
      <c r="I79">
        <v>3</v>
      </c>
      <c r="J79">
        <v>1</v>
      </c>
      <c r="K79">
        <v>3</v>
      </c>
      <c r="L79">
        <v>3</v>
      </c>
      <c r="M79">
        <v>4</v>
      </c>
      <c r="N79">
        <v>3</v>
      </c>
      <c r="O79" s="17">
        <f>SUM(C79:N79)</f>
        <v>33</v>
      </c>
      <c r="P79" s="34"/>
      <c r="Q79" s="34"/>
      <c r="R79" s="34"/>
      <c r="S79" s="34"/>
      <c r="T79" s="34"/>
    </row>
    <row r="80" spans="1:20" ht="14.5" x14ac:dyDescent="0.35">
      <c r="A80">
        <v>46680</v>
      </c>
      <c r="B80">
        <v>2003</v>
      </c>
      <c r="C80">
        <v>3</v>
      </c>
      <c r="D80">
        <v>3</v>
      </c>
      <c r="E80">
        <v>3</v>
      </c>
      <c r="F80">
        <v>4</v>
      </c>
      <c r="G80">
        <v>2</v>
      </c>
      <c r="H80">
        <v>2</v>
      </c>
      <c r="I80">
        <v>3</v>
      </c>
      <c r="J80">
        <v>3</v>
      </c>
      <c r="K80">
        <v>3</v>
      </c>
      <c r="L80">
        <v>3</v>
      </c>
      <c r="M80">
        <v>4</v>
      </c>
      <c r="N80">
        <v>2</v>
      </c>
      <c r="O80" s="17">
        <f>SUM(C80:N80)</f>
        <v>35</v>
      </c>
      <c r="P80" s="34"/>
      <c r="Q80" s="34"/>
      <c r="R80" s="34"/>
      <c r="S80" s="34"/>
      <c r="T80" s="34"/>
    </row>
    <row r="81" spans="1:20" ht="14.5" x14ac:dyDescent="0.35">
      <c r="A81">
        <v>41309</v>
      </c>
      <c r="B81">
        <v>2003</v>
      </c>
      <c r="C81">
        <v>4</v>
      </c>
      <c r="D81">
        <v>3</v>
      </c>
      <c r="E81">
        <v>4</v>
      </c>
      <c r="F81">
        <v>4</v>
      </c>
      <c r="G81">
        <v>3</v>
      </c>
      <c r="H81">
        <v>2</v>
      </c>
      <c r="I81">
        <v>4</v>
      </c>
      <c r="J81">
        <v>2</v>
      </c>
      <c r="K81">
        <v>3</v>
      </c>
      <c r="L81">
        <v>4</v>
      </c>
      <c r="M81">
        <v>3</v>
      </c>
      <c r="N81">
        <v>2</v>
      </c>
      <c r="O81" s="17">
        <f>SUM(C81:N81)</f>
        <v>38</v>
      </c>
      <c r="P81" s="34"/>
      <c r="Q81" s="34"/>
      <c r="R81" s="34"/>
      <c r="S81" s="34"/>
      <c r="T81" s="34"/>
    </row>
    <row r="82" spans="1:20" ht="14.5" x14ac:dyDescent="0.35">
      <c r="A82">
        <v>43524</v>
      </c>
      <c r="B82">
        <v>2006</v>
      </c>
      <c r="C82">
        <v>3</v>
      </c>
      <c r="D82">
        <v>4</v>
      </c>
      <c r="E82">
        <v>3</v>
      </c>
      <c r="F82">
        <v>2</v>
      </c>
      <c r="G82">
        <v>3</v>
      </c>
      <c r="H82">
        <v>2</v>
      </c>
      <c r="I82">
        <v>3</v>
      </c>
      <c r="J82">
        <v>2</v>
      </c>
      <c r="K82">
        <v>2</v>
      </c>
      <c r="L82">
        <v>3</v>
      </c>
      <c r="M82">
        <v>3</v>
      </c>
      <c r="N82">
        <v>3</v>
      </c>
      <c r="O82" s="17">
        <f>SUM(C82:N82)</f>
        <v>33</v>
      </c>
      <c r="P82" s="34"/>
      <c r="Q82" s="34"/>
      <c r="R82" s="34"/>
      <c r="S82" s="34"/>
      <c r="T82" s="34"/>
    </row>
    <row r="83" spans="1:20" ht="14.5" x14ac:dyDescent="0.35">
      <c r="A83">
        <v>40902</v>
      </c>
      <c r="B83">
        <v>2003</v>
      </c>
      <c r="C83">
        <v>3</v>
      </c>
      <c r="D83">
        <v>2</v>
      </c>
      <c r="E83">
        <v>2</v>
      </c>
      <c r="F83">
        <v>2</v>
      </c>
      <c r="G83">
        <v>3</v>
      </c>
      <c r="H83">
        <v>3</v>
      </c>
      <c r="I83">
        <v>3</v>
      </c>
      <c r="J83">
        <v>3</v>
      </c>
      <c r="K83">
        <v>3</v>
      </c>
      <c r="L83">
        <v>3</v>
      </c>
      <c r="M83">
        <v>2</v>
      </c>
      <c r="N83">
        <v>3</v>
      </c>
      <c r="O83" s="17">
        <f>SUM(C83:N83)</f>
        <v>32</v>
      </c>
      <c r="P83" s="34"/>
      <c r="Q83" s="34"/>
      <c r="R83" s="34"/>
      <c r="S83" s="34"/>
      <c r="T83" s="34"/>
    </row>
    <row r="84" spans="1:20" ht="14.5" x14ac:dyDescent="0.35">
      <c r="A84">
        <v>41399</v>
      </c>
      <c r="B84">
        <v>2003</v>
      </c>
      <c r="C84">
        <v>3</v>
      </c>
      <c r="D84">
        <v>2</v>
      </c>
      <c r="E84">
        <v>3</v>
      </c>
      <c r="F84">
        <v>4</v>
      </c>
      <c r="G84">
        <v>3</v>
      </c>
      <c r="H84">
        <v>3</v>
      </c>
      <c r="I84">
        <v>3</v>
      </c>
      <c r="J84">
        <v>3</v>
      </c>
      <c r="K84">
        <v>3</v>
      </c>
      <c r="L84">
        <v>4</v>
      </c>
      <c r="M84">
        <v>3</v>
      </c>
      <c r="N84">
        <v>2</v>
      </c>
      <c r="O84" s="17">
        <f>SUM(C84:N84)</f>
        <v>36</v>
      </c>
      <c r="P84" s="34"/>
      <c r="Q84" s="34"/>
      <c r="R84" s="34"/>
      <c r="S84" s="34"/>
      <c r="T84" s="34"/>
    </row>
    <row r="85" spans="1:20" ht="14.5" x14ac:dyDescent="0.35">
      <c r="A85">
        <v>41432</v>
      </c>
      <c r="B85">
        <v>2003</v>
      </c>
      <c r="C85">
        <v>4</v>
      </c>
      <c r="D85">
        <v>2</v>
      </c>
      <c r="E85">
        <v>4</v>
      </c>
      <c r="F85">
        <v>3</v>
      </c>
      <c r="G85">
        <v>3</v>
      </c>
      <c r="H85">
        <v>3</v>
      </c>
      <c r="I85">
        <v>3</v>
      </c>
      <c r="J85">
        <v>2</v>
      </c>
      <c r="K85">
        <v>3</v>
      </c>
      <c r="L85">
        <v>3</v>
      </c>
      <c r="M85">
        <v>3</v>
      </c>
      <c r="N85">
        <v>3</v>
      </c>
      <c r="O85" s="17">
        <f>SUM(C85:N85)</f>
        <v>36</v>
      </c>
      <c r="P85" s="34"/>
      <c r="Q85" s="34"/>
      <c r="R85" s="34"/>
      <c r="S85" s="34"/>
      <c r="T85" s="34"/>
    </row>
    <row r="86" spans="1:20" ht="14.5" x14ac:dyDescent="0.35">
      <c r="A86">
        <v>42959</v>
      </c>
      <c r="B86">
        <v>2002</v>
      </c>
      <c r="C86">
        <v>3</v>
      </c>
      <c r="D86">
        <v>2</v>
      </c>
      <c r="E86">
        <v>3</v>
      </c>
      <c r="F86">
        <v>3</v>
      </c>
      <c r="G86">
        <v>4</v>
      </c>
      <c r="H86">
        <v>2</v>
      </c>
      <c r="I86">
        <v>3</v>
      </c>
      <c r="J86">
        <v>3</v>
      </c>
      <c r="K86">
        <v>3</v>
      </c>
      <c r="L86">
        <v>4</v>
      </c>
      <c r="M86">
        <v>2</v>
      </c>
      <c r="N86">
        <v>2</v>
      </c>
      <c r="O86" s="17">
        <f>SUM(C86:N86)</f>
        <v>34</v>
      </c>
      <c r="P86" s="34"/>
      <c r="Q86" s="34"/>
      <c r="R86" s="34"/>
      <c r="S86" s="34"/>
      <c r="T86" s="34"/>
    </row>
    <row r="87" spans="1:20" ht="14.5" x14ac:dyDescent="0.35">
      <c r="A87">
        <v>46466</v>
      </c>
      <c r="B87">
        <v>2004</v>
      </c>
      <c r="C87">
        <v>2</v>
      </c>
      <c r="D87">
        <v>1</v>
      </c>
      <c r="E87">
        <v>2</v>
      </c>
      <c r="F87">
        <v>1</v>
      </c>
      <c r="G87">
        <v>3</v>
      </c>
      <c r="H87">
        <v>3</v>
      </c>
      <c r="I87">
        <v>3</v>
      </c>
      <c r="J87">
        <v>3</v>
      </c>
      <c r="K87">
        <v>3</v>
      </c>
      <c r="L87">
        <v>3</v>
      </c>
      <c r="M87">
        <v>3</v>
      </c>
      <c r="N87">
        <v>3</v>
      </c>
      <c r="O87" s="17">
        <f>SUM(C87:N87)</f>
        <v>30</v>
      </c>
      <c r="P87" s="34"/>
      <c r="Q87" s="34"/>
      <c r="R87" s="34"/>
      <c r="S87" s="34"/>
      <c r="T87" s="34"/>
    </row>
    <row r="88" spans="1:20" ht="14.5" x14ac:dyDescent="0.35">
      <c r="A88">
        <v>42930</v>
      </c>
      <c r="B88">
        <v>2006</v>
      </c>
      <c r="C88">
        <v>2</v>
      </c>
      <c r="D88">
        <v>2</v>
      </c>
      <c r="E88">
        <v>4</v>
      </c>
      <c r="F88">
        <v>4</v>
      </c>
      <c r="G88">
        <v>4</v>
      </c>
      <c r="H88">
        <v>3</v>
      </c>
      <c r="I88">
        <v>3</v>
      </c>
      <c r="J88">
        <v>3</v>
      </c>
      <c r="K88">
        <v>3</v>
      </c>
      <c r="L88">
        <v>3</v>
      </c>
      <c r="M88">
        <v>3</v>
      </c>
      <c r="N88">
        <v>2</v>
      </c>
      <c r="O88" s="17">
        <f>SUM(C88:N88)</f>
        <v>36</v>
      </c>
      <c r="P88" s="34"/>
      <c r="Q88" s="34"/>
      <c r="R88" s="34"/>
      <c r="S88" s="34"/>
      <c r="T88" s="34"/>
    </row>
    <row r="89" spans="1:20" ht="14.5" x14ac:dyDescent="0.35">
      <c r="A89">
        <v>46547</v>
      </c>
      <c r="B89">
        <v>2006</v>
      </c>
      <c r="C89">
        <v>3</v>
      </c>
      <c r="D89">
        <v>2</v>
      </c>
      <c r="E89">
        <v>3</v>
      </c>
      <c r="F89">
        <v>3</v>
      </c>
      <c r="G89">
        <v>3</v>
      </c>
      <c r="H89">
        <v>3</v>
      </c>
      <c r="I89">
        <v>3</v>
      </c>
      <c r="J89">
        <v>3</v>
      </c>
      <c r="K89">
        <v>3</v>
      </c>
      <c r="L89">
        <v>3</v>
      </c>
      <c r="M89">
        <v>3</v>
      </c>
      <c r="N89">
        <v>3</v>
      </c>
      <c r="O89" s="17">
        <f>SUM(C89:N89)</f>
        <v>35</v>
      </c>
      <c r="P89" s="34"/>
      <c r="Q89" s="34"/>
      <c r="R89" s="34"/>
      <c r="S89" s="34"/>
      <c r="T89" s="34"/>
    </row>
    <row r="90" spans="1:20" ht="14.5" x14ac:dyDescent="0.35">
      <c r="A90">
        <v>43802</v>
      </c>
      <c r="B90">
        <v>2005</v>
      </c>
      <c r="C90">
        <v>3</v>
      </c>
      <c r="D90">
        <v>4</v>
      </c>
      <c r="E90">
        <v>3</v>
      </c>
      <c r="F90">
        <v>3</v>
      </c>
      <c r="G90">
        <v>3</v>
      </c>
      <c r="H90">
        <v>1</v>
      </c>
      <c r="I90">
        <v>4</v>
      </c>
      <c r="J90">
        <v>3</v>
      </c>
      <c r="K90">
        <v>3</v>
      </c>
      <c r="L90">
        <v>3</v>
      </c>
      <c r="M90">
        <v>3</v>
      </c>
      <c r="N90">
        <v>2</v>
      </c>
      <c r="O90" s="17">
        <f>SUM(C90:N90)</f>
        <v>35</v>
      </c>
      <c r="P90" s="34"/>
      <c r="Q90" s="34"/>
      <c r="R90" s="34"/>
      <c r="S90" s="34"/>
      <c r="T90" s="34"/>
    </row>
    <row r="91" spans="1:20" ht="14.5" x14ac:dyDescent="0.35">
      <c r="A91">
        <v>43401</v>
      </c>
      <c r="B91">
        <v>2005</v>
      </c>
      <c r="C91">
        <v>3</v>
      </c>
      <c r="D91">
        <v>4</v>
      </c>
      <c r="E91">
        <v>3</v>
      </c>
      <c r="F91">
        <v>3</v>
      </c>
      <c r="G91">
        <v>3</v>
      </c>
      <c r="H91">
        <v>2</v>
      </c>
      <c r="I91">
        <v>4</v>
      </c>
      <c r="J91">
        <v>3</v>
      </c>
      <c r="K91">
        <v>1</v>
      </c>
      <c r="L91">
        <v>3</v>
      </c>
      <c r="M91">
        <v>3</v>
      </c>
      <c r="N91">
        <v>2</v>
      </c>
      <c r="O91" s="17">
        <f>SUM(C91:N91)</f>
        <v>34</v>
      </c>
      <c r="P91" s="34"/>
      <c r="Q91" s="34"/>
      <c r="R91" s="34"/>
      <c r="S91" s="34"/>
      <c r="T91" s="34"/>
    </row>
    <row r="92" spans="1:20" ht="14.5" x14ac:dyDescent="0.35">
      <c r="A92">
        <v>40751</v>
      </c>
      <c r="B92">
        <v>2005</v>
      </c>
      <c r="C92">
        <v>3</v>
      </c>
      <c r="D92">
        <v>4</v>
      </c>
      <c r="E92">
        <v>4</v>
      </c>
      <c r="F92">
        <v>4</v>
      </c>
      <c r="G92">
        <v>3</v>
      </c>
      <c r="H92">
        <v>3</v>
      </c>
      <c r="I92">
        <v>3</v>
      </c>
      <c r="J92">
        <v>2</v>
      </c>
      <c r="K92">
        <v>3</v>
      </c>
      <c r="L92">
        <v>3</v>
      </c>
      <c r="M92">
        <v>3</v>
      </c>
      <c r="N92">
        <v>3</v>
      </c>
      <c r="O92" s="17">
        <f>SUM(C92:N92)</f>
        <v>38</v>
      </c>
      <c r="P92" s="34"/>
      <c r="Q92" s="34"/>
      <c r="R92" s="34"/>
      <c r="S92" s="34"/>
      <c r="T92" s="34"/>
    </row>
    <row r="93" spans="1:20" ht="14.5" x14ac:dyDescent="0.35">
      <c r="A93">
        <v>43167</v>
      </c>
      <c r="B93">
        <v>2005</v>
      </c>
      <c r="C93">
        <v>1</v>
      </c>
      <c r="D93">
        <v>4</v>
      </c>
      <c r="E93">
        <v>4</v>
      </c>
      <c r="F93">
        <v>3</v>
      </c>
      <c r="G93">
        <v>4</v>
      </c>
      <c r="H93">
        <v>1</v>
      </c>
      <c r="I93">
        <v>4</v>
      </c>
      <c r="J93">
        <v>1</v>
      </c>
      <c r="K93">
        <v>3</v>
      </c>
      <c r="L93">
        <v>4</v>
      </c>
      <c r="M93">
        <v>3</v>
      </c>
      <c r="N93">
        <v>2</v>
      </c>
      <c r="O93" s="17">
        <f>SUM(C93:N93)</f>
        <v>34</v>
      </c>
      <c r="P93" s="34"/>
      <c r="Q93" s="34"/>
      <c r="R93" s="34"/>
      <c r="S93" s="34"/>
      <c r="T93" s="34"/>
    </row>
    <row r="94" spans="1:20" ht="14.5" x14ac:dyDescent="0.35">
      <c r="A94">
        <v>41636</v>
      </c>
      <c r="B94">
        <v>2003</v>
      </c>
      <c r="C94">
        <v>3</v>
      </c>
      <c r="D94">
        <v>4</v>
      </c>
      <c r="E94">
        <v>3</v>
      </c>
      <c r="F94">
        <v>3</v>
      </c>
      <c r="G94">
        <v>2</v>
      </c>
      <c r="H94">
        <v>4</v>
      </c>
      <c r="I94">
        <v>2</v>
      </c>
      <c r="J94">
        <v>2</v>
      </c>
      <c r="K94">
        <v>2</v>
      </c>
      <c r="L94">
        <v>2</v>
      </c>
      <c r="M94">
        <v>4</v>
      </c>
      <c r="N94">
        <v>3</v>
      </c>
      <c r="O94" s="17">
        <f>SUM(C94:N94)</f>
        <v>34</v>
      </c>
      <c r="P94" s="34"/>
      <c r="Q94" s="34"/>
      <c r="R94" s="34"/>
      <c r="S94" s="34"/>
      <c r="T94" s="34"/>
    </row>
    <row r="95" spans="1:20" ht="14.5" x14ac:dyDescent="0.35">
      <c r="A95">
        <v>43552</v>
      </c>
      <c r="B95">
        <v>2003</v>
      </c>
      <c r="C95">
        <v>4</v>
      </c>
      <c r="D95">
        <v>4</v>
      </c>
      <c r="E95">
        <v>3</v>
      </c>
      <c r="F95">
        <v>3</v>
      </c>
      <c r="G95">
        <v>3</v>
      </c>
      <c r="H95">
        <v>2</v>
      </c>
      <c r="I95">
        <v>3</v>
      </c>
      <c r="J95">
        <v>2</v>
      </c>
      <c r="K95">
        <v>2</v>
      </c>
      <c r="L95">
        <v>3</v>
      </c>
      <c r="M95">
        <v>4</v>
      </c>
      <c r="N95">
        <v>3</v>
      </c>
      <c r="O95" s="17">
        <f>SUM(C95:N95)</f>
        <v>36</v>
      </c>
      <c r="P95" s="34"/>
      <c r="Q95" s="34"/>
      <c r="R95" s="34"/>
      <c r="S95" s="34"/>
      <c r="T95" s="34"/>
    </row>
    <row r="96" spans="1:20" ht="14.5" x14ac:dyDescent="0.35">
      <c r="A96">
        <v>40955</v>
      </c>
      <c r="B96">
        <v>2003</v>
      </c>
      <c r="C96">
        <v>1</v>
      </c>
      <c r="D96">
        <v>4</v>
      </c>
      <c r="E96">
        <v>3</v>
      </c>
      <c r="F96">
        <v>4</v>
      </c>
      <c r="G96">
        <v>2</v>
      </c>
      <c r="H96">
        <v>3</v>
      </c>
      <c r="I96">
        <v>3</v>
      </c>
      <c r="J96">
        <v>2</v>
      </c>
      <c r="K96">
        <v>3</v>
      </c>
      <c r="L96">
        <v>3</v>
      </c>
      <c r="M96">
        <v>3</v>
      </c>
      <c r="N96">
        <v>3</v>
      </c>
      <c r="O96" s="17">
        <f>SUM(C96:N96)</f>
        <v>34</v>
      </c>
      <c r="P96" s="34"/>
      <c r="Q96" s="34"/>
      <c r="R96" s="34"/>
      <c r="S96" s="34"/>
      <c r="T96" s="34"/>
    </row>
    <row r="97" spans="1:20" ht="14.5" x14ac:dyDescent="0.35">
      <c r="A97">
        <v>42105</v>
      </c>
      <c r="B97">
        <v>2002</v>
      </c>
      <c r="C97">
        <v>4</v>
      </c>
      <c r="D97">
        <v>4</v>
      </c>
      <c r="E97">
        <v>2</v>
      </c>
      <c r="F97">
        <v>2</v>
      </c>
      <c r="G97">
        <v>3</v>
      </c>
      <c r="H97">
        <v>3</v>
      </c>
      <c r="I97">
        <v>3</v>
      </c>
      <c r="J97">
        <v>2</v>
      </c>
      <c r="K97">
        <v>3</v>
      </c>
      <c r="L97">
        <v>3</v>
      </c>
      <c r="M97">
        <v>2</v>
      </c>
      <c r="N97">
        <v>3</v>
      </c>
      <c r="O97" s="17">
        <f>SUM(C97:N97)</f>
        <v>34</v>
      </c>
      <c r="P97" s="34"/>
      <c r="Q97" s="34"/>
      <c r="R97" s="34"/>
      <c r="S97" s="34"/>
      <c r="T97" s="34"/>
    </row>
    <row r="98" spans="1:20" ht="14.5" x14ac:dyDescent="0.35">
      <c r="A98">
        <v>41578</v>
      </c>
      <c r="B98">
        <v>2002</v>
      </c>
      <c r="C98">
        <v>4</v>
      </c>
      <c r="D98">
        <v>4</v>
      </c>
      <c r="E98">
        <v>4</v>
      </c>
      <c r="F98">
        <v>2</v>
      </c>
      <c r="G98">
        <v>3</v>
      </c>
      <c r="H98">
        <v>1</v>
      </c>
      <c r="I98">
        <v>4</v>
      </c>
      <c r="J98">
        <v>2</v>
      </c>
      <c r="K98">
        <v>3</v>
      </c>
      <c r="L98">
        <v>4</v>
      </c>
      <c r="M98">
        <v>3</v>
      </c>
      <c r="N98">
        <v>3</v>
      </c>
      <c r="O98" s="17">
        <f>SUM(C98:N98)</f>
        <v>37</v>
      </c>
      <c r="P98" s="34"/>
      <c r="Q98" s="34"/>
      <c r="R98" s="34"/>
      <c r="S98" s="34"/>
      <c r="T98" s="34"/>
    </row>
    <row r="99" spans="1:20" ht="14.5" x14ac:dyDescent="0.35">
      <c r="A99">
        <v>44665</v>
      </c>
      <c r="B99">
        <v>2001</v>
      </c>
      <c r="C99">
        <v>3</v>
      </c>
      <c r="D99">
        <v>4</v>
      </c>
      <c r="E99">
        <v>3</v>
      </c>
      <c r="F99">
        <v>2</v>
      </c>
      <c r="G99">
        <v>2</v>
      </c>
      <c r="H99">
        <v>4</v>
      </c>
      <c r="I99">
        <v>3</v>
      </c>
      <c r="J99">
        <v>2</v>
      </c>
      <c r="K99">
        <v>4</v>
      </c>
      <c r="L99">
        <v>3</v>
      </c>
      <c r="M99">
        <v>2</v>
      </c>
      <c r="N99">
        <v>2</v>
      </c>
      <c r="O99" s="17">
        <f>SUM(C99:N99)</f>
        <v>34</v>
      </c>
      <c r="P99" s="34"/>
      <c r="Q99" s="34"/>
      <c r="R99" s="34"/>
      <c r="S99" s="34"/>
      <c r="T99" s="34"/>
    </row>
    <row r="100" spans="1:20" ht="14.5" x14ac:dyDescent="0.35">
      <c r="A100">
        <v>43589</v>
      </c>
      <c r="B100">
        <v>2004</v>
      </c>
      <c r="C100">
        <v>4</v>
      </c>
      <c r="D100">
        <v>3</v>
      </c>
      <c r="E100">
        <v>4</v>
      </c>
      <c r="F100">
        <v>3</v>
      </c>
      <c r="G100">
        <v>2</v>
      </c>
      <c r="H100">
        <v>3</v>
      </c>
      <c r="I100">
        <v>3</v>
      </c>
      <c r="J100">
        <v>3</v>
      </c>
      <c r="K100">
        <v>3</v>
      </c>
      <c r="L100">
        <v>3</v>
      </c>
      <c r="M100">
        <v>3</v>
      </c>
      <c r="N100">
        <v>3</v>
      </c>
      <c r="O100" s="17">
        <f>SUM(C100:N100)</f>
        <v>37</v>
      </c>
      <c r="P100" s="34"/>
      <c r="Q100" s="34"/>
      <c r="R100" s="34"/>
      <c r="S100" s="34"/>
      <c r="T100" s="34"/>
    </row>
    <row r="101" spans="1:20" ht="14.5" x14ac:dyDescent="0.35">
      <c r="A101">
        <v>41294</v>
      </c>
      <c r="B101">
        <v>2004</v>
      </c>
      <c r="C101">
        <v>4</v>
      </c>
      <c r="D101">
        <v>3</v>
      </c>
      <c r="E101">
        <v>4</v>
      </c>
      <c r="F101">
        <v>3</v>
      </c>
      <c r="G101">
        <v>3</v>
      </c>
      <c r="H101">
        <v>3</v>
      </c>
      <c r="I101">
        <v>3</v>
      </c>
      <c r="J101">
        <v>2</v>
      </c>
      <c r="K101">
        <v>2</v>
      </c>
      <c r="L101">
        <v>3</v>
      </c>
      <c r="M101">
        <v>4</v>
      </c>
      <c r="N101">
        <v>2</v>
      </c>
      <c r="O101" s="17">
        <f>SUM(C101:N101)</f>
        <v>36</v>
      </c>
      <c r="P101" s="34"/>
      <c r="Q101" s="34"/>
      <c r="R101" s="34"/>
      <c r="S101" s="34"/>
      <c r="T101" s="34"/>
    </row>
    <row r="102" spans="1:20" ht="14.5" x14ac:dyDescent="0.35">
      <c r="A102">
        <v>44104</v>
      </c>
      <c r="B102">
        <v>2005</v>
      </c>
      <c r="C102">
        <v>3</v>
      </c>
      <c r="D102">
        <v>2</v>
      </c>
      <c r="E102">
        <v>3</v>
      </c>
      <c r="F102">
        <v>4</v>
      </c>
      <c r="G102">
        <v>3</v>
      </c>
      <c r="H102">
        <v>3</v>
      </c>
      <c r="I102">
        <v>4</v>
      </c>
      <c r="J102">
        <v>2</v>
      </c>
      <c r="K102">
        <v>3</v>
      </c>
      <c r="L102">
        <v>3</v>
      </c>
      <c r="M102">
        <v>3</v>
      </c>
      <c r="N102">
        <v>2</v>
      </c>
      <c r="O102" s="17">
        <f>SUM(C102:N102)</f>
        <v>35</v>
      </c>
      <c r="P102" s="34"/>
      <c r="Q102" s="34"/>
      <c r="R102" s="34"/>
      <c r="S102" s="34"/>
      <c r="T102" s="34"/>
    </row>
    <row r="103" spans="1:20" ht="14.5" x14ac:dyDescent="0.35">
      <c r="A103">
        <v>45463</v>
      </c>
      <c r="B103">
        <v>2005</v>
      </c>
      <c r="C103">
        <v>3</v>
      </c>
      <c r="D103">
        <v>2</v>
      </c>
      <c r="E103">
        <v>4</v>
      </c>
      <c r="F103">
        <v>3</v>
      </c>
      <c r="G103">
        <v>3</v>
      </c>
      <c r="H103">
        <v>3</v>
      </c>
      <c r="I103">
        <v>3</v>
      </c>
      <c r="J103">
        <v>3</v>
      </c>
      <c r="K103">
        <v>3</v>
      </c>
      <c r="L103">
        <v>3</v>
      </c>
      <c r="M103">
        <v>3</v>
      </c>
      <c r="N103">
        <v>3</v>
      </c>
      <c r="O103" s="17">
        <f>SUM(C103:N103)</f>
        <v>36</v>
      </c>
      <c r="P103" s="34"/>
      <c r="Q103" s="34"/>
      <c r="R103" s="34"/>
      <c r="S103" s="34"/>
      <c r="T103" s="34"/>
    </row>
    <row r="104" spans="1:20" ht="14.5" x14ac:dyDescent="0.35">
      <c r="A104">
        <v>43744</v>
      </c>
      <c r="B104">
        <v>2004</v>
      </c>
      <c r="C104">
        <v>1</v>
      </c>
      <c r="D104">
        <v>2</v>
      </c>
      <c r="E104">
        <v>3</v>
      </c>
      <c r="F104">
        <v>1</v>
      </c>
      <c r="G104">
        <v>4</v>
      </c>
      <c r="H104">
        <v>4</v>
      </c>
      <c r="I104">
        <v>3</v>
      </c>
      <c r="J104">
        <v>2</v>
      </c>
      <c r="K104">
        <v>3</v>
      </c>
      <c r="L104">
        <v>3</v>
      </c>
      <c r="M104">
        <v>3</v>
      </c>
      <c r="N104">
        <v>3</v>
      </c>
      <c r="O104" s="17">
        <f>SUM(C104:N104)</f>
        <v>32</v>
      </c>
      <c r="P104" s="34"/>
      <c r="Q104" s="34"/>
      <c r="R104" s="34"/>
      <c r="S104" s="34"/>
      <c r="T104" s="34"/>
    </row>
    <row r="105" spans="1:20" ht="14.5" x14ac:dyDescent="0.35">
      <c r="A105">
        <v>45163</v>
      </c>
      <c r="B105">
        <v>2004</v>
      </c>
      <c r="C105">
        <v>2</v>
      </c>
      <c r="D105">
        <v>2</v>
      </c>
      <c r="E105">
        <v>2</v>
      </c>
      <c r="F105">
        <v>3</v>
      </c>
      <c r="G105">
        <v>3</v>
      </c>
      <c r="H105">
        <v>2</v>
      </c>
      <c r="I105">
        <v>4</v>
      </c>
      <c r="J105">
        <v>3</v>
      </c>
      <c r="K105">
        <v>3</v>
      </c>
      <c r="L105">
        <v>3</v>
      </c>
      <c r="M105">
        <v>3</v>
      </c>
      <c r="N105">
        <v>2</v>
      </c>
      <c r="O105" s="17">
        <f>SUM(C105:N105)</f>
        <v>32</v>
      </c>
      <c r="P105" s="34"/>
      <c r="Q105" s="34"/>
      <c r="R105" s="34"/>
      <c r="S105" s="34"/>
      <c r="T105" s="34"/>
    </row>
    <row r="106" spans="1:20" ht="14.5" x14ac:dyDescent="0.35">
      <c r="A106">
        <v>43083</v>
      </c>
      <c r="B106">
        <v>2002</v>
      </c>
      <c r="C106">
        <v>3</v>
      </c>
      <c r="D106">
        <v>2</v>
      </c>
      <c r="E106">
        <v>4</v>
      </c>
      <c r="F106">
        <v>3</v>
      </c>
      <c r="G106">
        <v>4</v>
      </c>
      <c r="H106">
        <v>1</v>
      </c>
      <c r="I106">
        <v>4</v>
      </c>
      <c r="J106">
        <v>4</v>
      </c>
      <c r="K106">
        <v>4</v>
      </c>
      <c r="L106">
        <v>4</v>
      </c>
      <c r="M106">
        <v>2</v>
      </c>
      <c r="N106">
        <v>2</v>
      </c>
      <c r="O106" s="17">
        <f>SUM(C106:N106)</f>
        <v>37</v>
      </c>
      <c r="P106" s="34"/>
      <c r="Q106" s="34"/>
      <c r="R106" s="34"/>
      <c r="S106" s="34"/>
      <c r="T106" s="34"/>
    </row>
    <row r="107" spans="1:20" ht="14.5" x14ac:dyDescent="0.35">
      <c r="A107">
        <v>43468</v>
      </c>
      <c r="B107">
        <v>2002</v>
      </c>
      <c r="C107">
        <v>4</v>
      </c>
      <c r="D107">
        <v>2</v>
      </c>
      <c r="E107">
        <v>4</v>
      </c>
      <c r="F107">
        <v>4</v>
      </c>
      <c r="G107">
        <v>4</v>
      </c>
      <c r="H107">
        <v>4</v>
      </c>
      <c r="I107">
        <v>4</v>
      </c>
      <c r="J107">
        <v>3</v>
      </c>
      <c r="K107">
        <v>3</v>
      </c>
      <c r="L107">
        <v>3</v>
      </c>
      <c r="M107">
        <v>2</v>
      </c>
      <c r="N107">
        <v>2</v>
      </c>
      <c r="O107" s="17">
        <f>SUM(C107:N107)</f>
        <v>39</v>
      </c>
      <c r="P107" s="34"/>
      <c r="Q107" s="34"/>
      <c r="R107" s="34"/>
      <c r="S107" s="34"/>
      <c r="T107" s="34"/>
    </row>
    <row r="108" spans="1:20" ht="14.5" x14ac:dyDescent="0.35">
      <c r="A108">
        <v>43451</v>
      </c>
      <c r="B108">
        <v>2001</v>
      </c>
      <c r="C108">
        <v>3</v>
      </c>
      <c r="D108">
        <v>2</v>
      </c>
      <c r="E108">
        <v>2</v>
      </c>
      <c r="F108">
        <v>4</v>
      </c>
      <c r="G108">
        <v>4</v>
      </c>
      <c r="H108">
        <v>1</v>
      </c>
      <c r="I108">
        <v>4</v>
      </c>
      <c r="J108">
        <v>3</v>
      </c>
      <c r="K108">
        <v>3</v>
      </c>
      <c r="L108">
        <v>2</v>
      </c>
      <c r="M108">
        <v>4</v>
      </c>
      <c r="N108">
        <v>3</v>
      </c>
      <c r="O108" s="17">
        <f>SUM(C108:N108)</f>
        <v>35</v>
      </c>
      <c r="P108" s="34"/>
      <c r="Q108" s="34"/>
      <c r="R108" s="34"/>
      <c r="S108" s="34"/>
      <c r="T108" s="34"/>
    </row>
    <row r="109" spans="1:20" ht="14.5" x14ac:dyDescent="0.35">
      <c r="A109">
        <v>42216</v>
      </c>
      <c r="B109">
        <v>1999</v>
      </c>
      <c r="C109">
        <v>3</v>
      </c>
      <c r="D109">
        <v>2</v>
      </c>
      <c r="E109">
        <v>2</v>
      </c>
      <c r="F109">
        <v>2</v>
      </c>
      <c r="G109">
        <v>4</v>
      </c>
      <c r="H109">
        <v>3</v>
      </c>
      <c r="I109">
        <v>1</v>
      </c>
      <c r="J109">
        <v>2</v>
      </c>
      <c r="K109">
        <v>4</v>
      </c>
      <c r="L109">
        <v>3</v>
      </c>
      <c r="M109">
        <v>4</v>
      </c>
      <c r="N109">
        <v>3</v>
      </c>
      <c r="O109" s="17">
        <f>SUM(C109:N109)</f>
        <v>33</v>
      </c>
      <c r="P109" s="34"/>
      <c r="Q109" s="34"/>
      <c r="R109" s="34"/>
      <c r="S109" s="34"/>
      <c r="T109" s="34"/>
    </row>
    <row r="110" spans="1:20" ht="14.5" x14ac:dyDescent="0.35">
      <c r="A110">
        <v>44711</v>
      </c>
      <c r="B110">
        <v>2000</v>
      </c>
      <c r="C110">
        <v>4</v>
      </c>
      <c r="D110">
        <v>1</v>
      </c>
      <c r="E110">
        <v>4</v>
      </c>
      <c r="F110">
        <v>3</v>
      </c>
      <c r="G110">
        <v>3</v>
      </c>
      <c r="H110">
        <v>4</v>
      </c>
      <c r="I110">
        <v>4</v>
      </c>
      <c r="J110">
        <v>3</v>
      </c>
      <c r="K110">
        <v>2</v>
      </c>
      <c r="L110">
        <v>4</v>
      </c>
      <c r="M110">
        <v>3</v>
      </c>
      <c r="N110">
        <v>3</v>
      </c>
      <c r="O110" s="17">
        <f>SUM(C110:N110)</f>
        <v>38</v>
      </c>
      <c r="P110" s="34"/>
      <c r="Q110" s="34"/>
      <c r="R110" s="34"/>
      <c r="S110" s="34"/>
      <c r="T110" s="34"/>
    </row>
    <row r="111" spans="1:20" ht="14.5" x14ac:dyDescent="0.35">
      <c r="A111">
        <v>46565</v>
      </c>
      <c r="B111">
        <v>2006</v>
      </c>
      <c r="C111">
        <v>2</v>
      </c>
      <c r="D111">
        <v>2</v>
      </c>
      <c r="E111">
        <v>4</v>
      </c>
      <c r="F111">
        <v>3</v>
      </c>
      <c r="G111">
        <v>4</v>
      </c>
      <c r="H111">
        <v>3</v>
      </c>
      <c r="I111">
        <v>3</v>
      </c>
      <c r="J111">
        <v>3</v>
      </c>
      <c r="K111">
        <v>2</v>
      </c>
      <c r="L111">
        <v>3</v>
      </c>
      <c r="M111">
        <v>3</v>
      </c>
      <c r="N111">
        <v>3</v>
      </c>
      <c r="O111" s="17">
        <f>SUM(C111:N111)</f>
        <v>35</v>
      </c>
      <c r="P111" s="34"/>
      <c r="Q111" s="34"/>
      <c r="R111" s="34"/>
      <c r="S111" s="34"/>
      <c r="T111" s="34"/>
    </row>
    <row r="112" spans="1:20" ht="14.5" x14ac:dyDescent="0.35">
      <c r="A112">
        <v>43131</v>
      </c>
      <c r="B112">
        <v>2005</v>
      </c>
      <c r="C112">
        <v>3</v>
      </c>
      <c r="D112">
        <v>1</v>
      </c>
      <c r="E112">
        <v>3</v>
      </c>
      <c r="F112">
        <v>3</v>
      </c>
      <c r="G112">
        <v>4</v>
      </c>
      <c r="H112">
        <v>2</v>
      </c>
      <c r="I112">
        <v>4</v>
      </c>
      <c r="J112">
        <v>3</v>
      </c>
      <c r="K112">
        <v>3</v>
      </c>
      <c r="L112">
        <v>3</v>
      </c>
      <c r="M112">
        <v>3</v>
      </c>
      <c r="N112">
        <v>3</v>
      </c>
      <c r="O112" s="17">
        <f>SUM(C112:N112)</f>
        <v>35</v>
      </c>
      <c r="P112" s="34"/>
      <c r="Q112" s="34"/>
      <c r="R112" s="34"/>
      <c r="S112" s="34"/>
      <c r="T112" s="34"/>
    </row>
    <row r="113" spans="1:20" ht="14.5" x14ac:dyDescent="0.35">
      <c r="A113">
        <v>42990</v>
      </c>
      <c r="B113">
        <v>2006</v>
      </c>
      <c r="C113">
        <v>4</v>
      </c>
      <c r="D113">
        <v>2</v>
      </c>
      <c r="E113">
        <v>4</v>
      </c>
      <c r="F113">
        <v>2</v>
      </c>
      <c r="G113">
        <v>3</v>
      </c>
      <c r="H113">
        <v>4</v>
      </c>
      <c r="I113">
        <v>3</v>
      </c>
      <c r="J113">
        <v>2</v>
      </c>
      <c r="K113">
        <v>4</v>
      </c>
      <c r="L113">
        <v>3</v>
      </c>
      <c r="M113">
        <v>3</v>
      </c>
      <c r="N113">
        <v>3</v>
      </c>
      <c r="O113" s="17">
        <f>SUM(C113:N113)</f>
        <v>37</v>
      </c>
      <c r="P113" s="34"/>
      <c r="Q113" s="34"/>
      <c r="R113" s="34"/>
      <c r="S113" s="34"/>
      <c r="T113" s="34"/>
    </row>
    <row r="114" spans="1:20" ht="14.5" x14ac:dyDescent="0.35">
      <c r="A114">
        <v>40810</v>
      </c>
      <c r="B114">
        <v>2005</v>
      </c>
      <c r="C114">
        <v>2</v>
      </c>
      <c r="D114">
        <v>4</v>
      </c>
      <c r="E114">
        <v>3</v>
      </c>
      <c r="F114">
        <v>2</v>
      </c>
      <c r="G114">
        <v>3</v>
      </c>
      <c r="H114">
        <v>2</v>
      </c>
      <c r="I114">
        <v>3</v>
      </c>
      <c r="J114">
        <v>3</v>
      </c>
      <c r="K114">
        <v>3</v>
      </c>
      <c r="L114">
        <v>3</v>
      </c>
      <c r="M114">
        <v>3</v>
      </c>
      <c r="N114">
        <v>3</v>
      </c>
      <c r="O114" s="17">
        <f>SUM(C114:N114)</f>
        <v>34</v>
      </c>
      <c r="P114" s="34"/>
      <c r="Q114" s="34"/>
      <c r="R114" s="34"/>
      <c r="S114" s="34"/>
      <c r="T114" s="34"/>
    </row>
    <row r="115" spans="1:20" ht="14.5" x14ac:dyDescent="0.35">
      <c r="A115">
        <v>46652</v>
      </c>
      <c r="B115">
        <v>2005</v>
      </c>
      <c r="C115">
        <v>2</v>
      </c>
      <c r="D115">
        <v>4</v>
      </c>
      <c r="E115">
        <v>2</v>
      </c>
      <c r="F115">
        <v>3</v>
      </c>
      <c r="G115">
        <v>3</v>
      </c>
      <c r="H115">
        <v>3</v>
      </c>
      <c r="I115">
        <v>3</v>
      </c>
      <c r="J115">
        <v>3</v>
      </c>
      <c r="K115">
        <v>3</v>
      </c>
      <c r="L115">
        <v>3</v>
      </c>
      <c r="M115">
        <v>3</v>
      </c>
      <c r="N115">
        <v>2</v>
      </c>
      <c r="O115" s="17">
        <f>SUM(C115:N115)</f>
        <v>34</v>
      </c>
      <c r="P115" s="34"/>
      <c r="Q115" s="34"/>
      <c r="R115" s="34"/>
      <c r="S115" s="34"/>
      <c r="T115" s="34"/>
    </row>
    <row r="116" spans="1:20" ht="14.5" x14ac:dyDescent="0.35">
      <c r="A116">
        <v>42549</v>
      </c>
      <c r="B116">
        <v>2004</v>
      </c>
      <c r="C116">
        <v>2</v>
      </c>
      <c r="D116">
        <v>4</v>
      </c>
      <c r="E116">
        <v>3</v>
      </c>
      <c r="F116">
        <v>2</v>
      </c>
      <c r="G116">
        <v>3</v>
      </c>
      <c r="H116">
        <v>3</v>
      </c>
      <c r="I116">
        <v>4</v>
      </c>
      <c r="J116">
        <v>2</v>
      </c>
      <c r="K116">
        <v>3</v>
      </c>
      <c r="L116">
        <v>3</v>
      </c>
      <c r="M116">
        <v>2</v>
      </c>
      <c r="N116">
        <v>3</v>
      </c>
      <c r="O116" s="17">
        <f>SUM(C116:N116)</f>
        <v>34</v>
      </c>
      <c r="P116" s="34"/>
      <c r="Q116" s="34"/>
      <c r="R116" s="34"/>
      <c r="S116" s="34"/>
      <c r="T116" s="34"/>
    </row>
    <row r="117" spans="1:20" ht="14.5" x14ac:dyDescent="0.35">
      <c r="A117">
        <v>44107</v>
      </c>
      <c r="B117">
        <v>2005</v>
      </c>
      <c r="C117">
        <v>1</v>
      </c>
      <c r="D117">
        <v>3</v>
      </c>
      <c r="E117">
        <v>1</v>
      </c>
      <c r="F117">
        <v>2</v>
      </c>
      <c r="G117">
        <v>4</v>
      </c>
      <c r="H117">
        <v>3</v>
      </c>
      <c r="I117">
        <v>3</v>
      </c>
      <c r="J117">
        <v>3</v>
      </c>
      <c r="K117">
        <v>3</v>
      </c>
      <c r="L117">
        <v>3</v>
      </c>
      <c r="M117">
        <v>2</v>
      </c>
      <c r="N117">
        <v>3</v>
      </c>
      <c r="O117" s="17">
        <f>SUM(C117:N117)</f>
        <v>31</v>
      </c>
      <c r="P117" s="34"/>
      <c r="Q117" s="34"/>
      <c r="R117" s="34"/>
      <c r="S117" s="34"/>
      <c r="T117" s="34"/>
    </row>
    <row r="118" spans="1:20" ht="14.5" x14ac:dyDescent="0.35">
      <c r="A118">
        <v>42792</v>
      </c>
      <c r="B118">
        <v>2004</v>
      </c>
      <c r="C118">
        <v>3</v>
      </c>
      <c r="D118">
        <v>3</v>
      </c>
      <c r="E118">
        <v>3</v>
      </c>
      <c r="F118">
        <v>3</v>
      </c>
      <c r="G118">
        <v>3</v>
      </c>
      <c r="H118">
        <v>3</v>
      </c>
      <c r="I118">
        <v>3</v>
      </c>
      <c r="J118">
        <v>3</v>
      </c>
      <c r="K118">
        <v>3</v>
      </c>
      <c r="L118">
        <v>3</v>
      </c>
      <c r="M118">
        <v>3</v>
      </c>
      <c r="N118">
        <v>3</v>
      </c>
      <c r="O118" s="17">
        <f>SUM(C118:N118)</f>
        <v>36</v>
      </c>
      <c r="P118" s="34"/>
      <c r="Q118" s="34"/>
      <c r="R118" s="34"/>
      <c r="S118" s="34"/>
      <c r="T118" s="34"/>
    </row>
    <row r="119" spans="1:20" ht="14.5" x14ac:dyDescent="0.35">
      <c r="A119">
        <v>41671</v>
      </c>
      <c r="B119">
        <v>2004</v>
      </c>
      <c r="C119">
        <v>2</v>
      </c>
      <c r="D119">
        <v>3</v>
      </c>
      <c r="E119">
        <v>2</v>
      </c>
      <c r="F119">
        <v>2</v>
      </c>
      <c r="G119">
        <v>3</v>
      </c>
      <c r="H119">
        <v>3</v>
      </c>
      <c r="I119">
        <v>3</v>
      </c>
      <c r="J119">
        <v>3</v>
      </c>
      <c r="K119">
        <v>3</v>
      </c>
      <c r="L119">
        <v>3</v>
      </c>
      <c r="M119">
        <v>3</v>
      </c>
      <c r="N119">
        <v>3</v>
      </c>
      <c r="O119" s="17">
        <f>SUM(C119:N119)</f>
        <v>33</v>
      </c>
      <c r="P119" s="34"/>
      <c r="Q119" s="34"/>
      <c r="R119" s="34"/>
      <c r="S119" s="34"/>
      <c r="T119" s="34"/>
    </row>
    <row r="120" spans="1:20" ht="14.5" x14ac:dyDescent="0.35">
      <c r="A120">
        <v>43165</v>
      </c>
      <c r="B120">
        <v>2003</v>
      </c>
      <c r="C120">
        <v>3</v>
      </c>
      <c r="D120">
        <v>3</v>
      </c>
      <c r="E120">
        <v>2</v>
      </c>
      <c r="F120">
        <v>2</v>
      </c>
      <c r="G120">
        <v>3</v>
      </c>
      <c r="H120">
        <v>3</v>
      </c>
      <c r="I120">
        <v>3</v>
      </c>
      <c r="J120">
        <v>2</v>
      </c>
      <c r="K120">
        <v>3</v>
      </c>
      <c r="L120">
        <v>3</v>
      </c>
      <c r="M120">
        <v>4</v>
      </c>
      <c r="N120">
        <v>3</v>
      </c>
      <c r="O120" s="17">
        <f>SUM(C120:N120)</f>
        <v>34</v>
      </c>
      <c r="P120" s="34"/>
      <c r="Q120" s="34"/>
      <c r="R120" s="34"/>
      <c r="S120" s="34"/>
      <c r="T120" s="34"/>
    </row>
    <row r="121" spans="1:20" ht="14.5" x14ac:dyDescent="0.35">
      <c r="A121">
        <v>42863</v>
      </c>
      <c r="B121">
        <v>2003</v>
      </c>
      <c r="C121">
        <v>1</v>
      </c>
      <c r="D121">
        <v>3</v>
      </c>
      <c r="E121">
        <v>1</v>
      </c>
      <c r="F121">
        <v>2</v>
      </c>
      <c r="G121">
        <v>3</v>
      </c>
      <c r="H121">
        <v>3</v>
      </c>
      <c r="I121">
        <v>3</v>
      </c>
      <c r="J121">
        <v>3</v>
      </c>
      <c r="K121">
        <v>3</v>
      </c>
      <c r="L121">
        <v>3</v>
      </c>
      <c r="M121">
        <v>3</v>
      </c>
      <c r="N121">
        <v>3</v>
      </c>
      <c r="O121" s="17">
        <f>SUM(C121:N121)</f>
        <v>31</v>
      </c>
      <c r="P121" s="34"/>
      <c r="Q121" s="34"/>
      <c r="R121" s="34"/>
      <c r="S121" s="34"/>
      <c r="T121" s="34"/>
    </row>
    <row r="122" spans="1:20" ht="14.5" x14ac:dyDescent="0.35">
      <c r="A122">
        <v>46444</v>
      </c>
      <c r="B122">
        <v>2001</v>
      </c>
      <c r="C122">
        <v>3</v>
      </c>
      <c r="D122">
        <v>3</v>
      </c>
      <c r="E122">
        <v>2</v>
      </c>
      <c r="F122">
        <v>2</v>
      </c>
      <c r="G122">
        <v>3</v>
      </c>
      <c r="H122">
        <v>3</v>
      </c>
      <c r="I122">
        <v>3</v>
      </c>
      <c r="J122">
        <v>3</v>
      </c>
      <c r="K122">
        <v>3</v>
      </c>
      <c r="L122">
        <v>3</v>
      </c>
      <c r="M122">
        <v>3</v>
      </c>
      <c r="N122">
        <v>3</v>
      </c>
      <c r="O122" s="17">
        <f>SUM(C122:N122)</f>
        <v>34</v>
      </c>
      <c r="P122" s="34"/>
      <c r="Q122" s="34"/>
      <c r="R122" s="34"/>
      <c r="S122" s="34"/>
      <c r="T122" s="34"/>
    </row>
    <row r="123" spans="1:20" ht="14.5" x14ac:dyDescent="0.35">
      <c r="A123">
        <v>42774</v>
      </c>
      <c r="B123">
        <v>2000</v>
      </c>
      <c r="C123">
        <v>3</v>
      </c>
      <c r="D123">
        <v>3</v>
      </c>
      <c r="E123">
        <v>3</v>
      </c>
      <c r="F123">
        <v>3</v>
      </c>
      <c r="G123">
        <v>4</v>
      </c>
      <c r="H123">
        <v>3</v>
      </c>
      <c r="I123">
        <v>3</v>
      </c>
      <c r="J123">
        <v>3</v>
      </c>
      <c r="K123">
        <v>3</v>
      </c>
      <c r="L123">
        <v>3</v>
      </c>
      <c r="M123">
        <v>3</v>
      </c>
      <c r="N123">
        <v>2</v>
      </c>
      <c r="O123" s="17">
        <f>SUM(C123:N123)</f>
        <v>36</v>
      </c>
      <c r="P123" s="34"/>
      <c r="Q123" s="34"/>
      <c r="R123" s="34"/>
      <c r="S123" s="34"/>
      <c r="T123" s="34"/>
    </row>
    <row r="124" spans="1:20" ht="14.5" x14ac:dyDescent="0.35">
      <c r="A124">
        <v>43012</v>
      </c>
      <c r="B124">
        <v>2000</v>
      </c>
      <c r="C124">
        <v>3</v>
      </c>
      <c r="D124">
        <v>3</v>
      </c>
      <c r="E124">
        <v>3</v>
      </c>
      <c r="F124">
        <v>3</v>
      </c>
      <c r="G124">
        <v>3</v>
      </c>
      <c r="H124">
        <v>3</v>
      </c>
      <c r="I124">
        <v>4</v>
      </c>
      <c r="J124">
        <v>2</v>
      </c>
      <c r="K124">
        <v>3</v>
      </c>
      <c r="L124">
        <v>3</v>
      </c>
      <c r="M124">
        <v>4</v>
      </c>
      <c r="N124">
        <v>3</v>
      </c>
      <c r="O124" s="17">
        <f>SUM(C124:N124)</f>
        <v>37</v>
      </c>
      <c r="P124" s="34"/>
      <c r="Q124" s="34"/>
      <c r="R124" s="34"/>
      <c r="S124" s="34"/>
      <c r="T124" s="34"/>
    </row>
    <row r="125" spans="1:20" ht="14.5" x14ac:dyDescent="0.35">
      <c r="A125">
        <v>43031</v>
      </c>
      <c r="B125">
        <v>2006</v>
      </c>
      <c r="C125">
        <v>3</v>
      </c>
      <c r="D125">
        <v>4</v>
      </c>
      <c r="E125">
        <v>3</v>
      </c>
      <c r="F125">
        <v>3</v>
      </c>
      <c r="G125">
        <v>2</v>
      </c>
      <c r="H125">
        <v>3</v>
      </c>
      <c r="I125">
        <v>2</v>
      </c>
      <c r="J125">
        <v>4</v>
      </c>
      <c r="K125">
        <v>3</v>
      </c>
      <c r="L125">
        <v>3</v>
      </c>
      <c r="M125">
        <v>3</v>
      </c>
      <c r="N125">
        <v>3</v>
      </c>
      <c r="O125" s="17">
        <f>SUM(C125:N125)</f>
        <v>36</v>
      </c>
      <c r="P125" s="34"/>
      <c r="Q125" s="34"/>
      <c r="R125" s="34"/>
      <c r="S125" s="34"/>
      <c r="T125" s="34"/>
    </row>
    <row r="126" spans="1:20" ht="14.5" x14ac:dyDescent="0.35">
      <c r="A126">
        <v>45660</v>
      </c>
      <c r="B126">
        <v>2005</v>
      </c>
      <c r="C126">
        <v>2</v>
      </c>
      <c r="D126">
        <v>2</v>
      </c>
      <c r="E126">
        <v>4</v>
      </c>
      <c r="F126">
        <v>3</v>
      </c>
      <c r="G126">
        <v>3</v>
      </c>
      <c r="H126">
        <v>3</v>
      </c>
      <c r="I126">
        <v>4</v>
      </c>
      <c r="J126">
        <v>3</v>
      </c>
      <c r="K126">
        <v>3</v>
      </c>
      <c r="L126">
        <v>3</v>
      </c>
      <c r="M126">
        <v>3</v>
      </c>
      <c r="N126">
        <v>3</v>
      </c>
      <c r="O126" s="17">
        <f>SUM(C126:N126)</f>
        <v>36</v>
      </c>
      <c r="P126" s="34"/>
      <c r="Q126" s="34"/>
      <c r="R126" s="34"/>
      <c r="S126" s="34"/>
      <c r="T126" s="34"/>
    </row>
    <row r="127" spans="1:20" ht="14.5" x14ac:dyDescent="0.35">
      <c r="A127">
        <v>41491</v>
      </c>
      <c r="B127">
        <v>2005</v>
      </c>
      <c r="C127">
        <v>4</v>
      </c>
      <c r="D127">
        <v>2</v>
      </c>
      <c r="E127">
        <v>4</v>
      </c>
      <c r="F127">
        <v>2</v>
      </c>
      <c r="G127">
        <v>3</v>
      </c>
      <c r="H127">
        <v>3</v>
      </c>
      <c r="I127">
        <v>2</v>
      </c>
      <c r="J127">
        <v>3</v>
      </c>
      <c r="K127">
        <v>3</v>
      </c>
      <c r="L127">
        <v>3</v>
      </c>
      <c r="M127">
        <v>4</v>
      </c>
      <c r="N127">
        <v>4</v>
      </c>
      <c r="O127" s="17">
        <f>SUM(C127:N127)</f>
        <v>37</v>
      </c>
      <c r="P127" s="34"/>
      <c r="Q127" s="34"/>
      <c r="R127" s="34"/>
      <c r="S127" s="34"/>
      <c r="T127" s="34"/>
    </row>
    <row r="128" spans="1:20" ht="14.5" x14ac:dyDescent="0.35">
      <c r="A128">
        <v>42772</v>
      </c>
      <c r="B128">
        <v>2006</v>
      </c>
      <c r="C128">
        <v>1</v>
      </c>
      <c r="D128">
        <v>3</v>
      </c>
      <c r="E128">
        <v>4</v>
      </c>
      <c r="F128">
        <v>3</v>
      </c>
      <c r="G128">
        <v>4</v>
      </c>
      <c r="H128">
        <v>4</v>
      </c>
      <c r="I128">
        <v>3</v>
      </c>
      <c r="J128">
        <v>3</v>
      </c>
      <c r="K128">
        <v>3</v>
      </c>
      <c r="L128">
        <v>3</v>
      </c>
      <c r="M128">
        <v>2</v>
      </c>
      <c r="N128">
        <v>2</v>
      </c>
      <c r="O128" s="17">
        <f>SUM(C128:N128)</f>
        <v>35</v>
      </c>
      <c r="P128" s="34"/>
      <c r="Q128" s="34"/>
      <c r="R128" s="34"/>
      <c r="S128" s="34"/>
      <c r="T128" s="34"/>
    </row>
    <row r="129" spans="1:20" ht="14.5" x14ac:dyDescent="0.35">
      <c r="A129">
        <v>45832</v>
      </c>
      <c r="B129">
        <v>2006</v>
      </c>
      <c r="C129">
        <v>3</v>
      </c>
      <c r="D129">
        <v>3</v>
      </c>
      <c r="E129">
        <v>4</v>
      </c>
      <c r="F129">
        <v>2</v>
      </c>
      <c r="G129">
        <v>3</v>
      </c>
      <c r="H129">
        <v>3</v>
      </c>
      <c r="I129">
        <v>3</v>
      </c>
      <c r="J129">
        <v>3</v>
      </c>
      <c r="K129">
        <v>3</v>
      </c>
      <c r="L129">
        <v>3</v>
      </c>
      <c r="M129">
        <v>3</v>
      </c>
      <c r="N129">
        <v>3</v>
      </c>
      <c r="O129" s="17">
        <f>SUM(C129:N129)</f>
        <v>36</v>
      </c>
      <c r="P129" s="34"/>
      <c r="Q129" s="34"/>
      <c r="R129" s="34"/>
      <c r="S129" s="34"/>
      <c r="T129" s="34"/>
    </row>
    <row r="130" spans="1:20" ht="14.5" x14ac:dyDescent="0.35">
      <c r="A130">
        <v>43725</v>
      </c>
      <c r="B130">
        <v>2006</v>
      </c>
      <c r="C130">
        <v>2</v>
      </c>
      <c r="D130">
        <v>2</v>
      </c>
      <c r="E130">
        <v>4</v>
      </c>
      <c r="F130">
        <v>4</v>
      </c>
      <c r="G130">
        <v>4</v>
      </c>
      <c r="H130">
        <v>2</v>
      </c>
      <c r="I130">
        <v>4</v>
      </c>
      <c r="J130">
        <v>3</v>
      </c>
      <c r="K130">
        <v>3</v>
      </c>
      <c r="L130">
        <v>3</v>
      </c>
      <c r="M130">
        <v>4</v>
      </c>
      <c r="N130">
        <v>2</v>
      </c>
      <c r="O130" s="17">
        <f>SUM(C130:N130)</f>
        <v>37</v>
      </c>
      <c r="P130" s="34"/>
      <c r="Q130" s="34"/>
      <c r="R130" s="34"/>
      <c r="S130" s="34"/>
      <c r="T130" s="34"/>
    </row>
    <row r="131" spans="1:20" ht="14.5" x14ac:dyDescent="0.35">
      <c r="A131">
        <v>42989</v>
      </c>
      <c r="B131">
        <v>2006</v>
      </c>
      <c r="C131">
        <v>3</v>
      </c>
      <c r="D131">
        <v>1</v>
      </c>
      <c r="E131">
        <v>3</v>
      </c>
      <c r="F131">
        <v>1</v>
      </c>
      <c r="G131">
        <v>3</v>
      </c>
      <c r="H131">
        <v>2</v>
      </c>
      <c r="I131">
        <v>3</v>
      </c>
      <c r="J131">
        <v>4</v>
      </c>
      <c r="K131">
        <v>4</v>
      </c>
      <c r="L131">
        <v>4</v>
      </c>
      <c r="M131">
        <v>4</v>
      </c>
      <c r="N131">
        <v>2</v>
      </c>
      <c r="O131" s="17">
        <f>SUM(C131:N131)</f>
        <v>34</v>
      </c>
      <c r="P131" s="34"/>
      <c r="Q131" s="34"/>
      <c r="R131" s="34"/>
      <c r="S131" s="34"/>
      <c r="T131" s="34"/>
    </row>
    <row r="132" spans="1:20" ht="14.5" x14ac:dyDescent="0.35">
      <c r="A132">
        <v>43189</v>
      </c>
      <c r="B132">
        <v>2005</v>
      </c>
      <c r="C132">
        <v>3</v>
      </c>
      <c r="D132">
        <v>4</v>
      </c>
      <c r="E132">
        <v>3</v>
      </c>
      <c r="F132">
        <v>4</v>
      </c>
      <c r="G132">
        <v>4</v>
      </c>
      <c r="H132">
        <v>3</v>
      </c>
      <c r="I132">
        <v>4</v>
      </c>
      <c r="J132">
        <v>3</v>
      </c>
      <c r="K132">
        <v>3</v>
      </c>
      <c r="L132">
        <v>2</v>
      </c>
      <c r="M132">
        <v>3</v>
      </c>
      <c r="N132">
        <v>2</v>
      </c>
      <c r="O132" s="17">
        <f>SUM(C132:N132)</f>
        <v>38</v>
      </c>
      <c r="P132" s="34"/>
      <c r="Q132" s="34"/>
      <c r="R132" s="34"/>
      <c r="S132" s="34"/>
      <c r="T132" s="34"/>
    </row>
    <row r="133" spans="1:20" ht="14.5" x14ac:dyDescent="0.35">
      <c r="A133">
        <v>42941</v>
      </c>
      <c r="B133">
        <v>2004</v>
      </c>
      <c r="C133">
        <v>2</v>
      </c>
      <c r="D133">
        <v>4</v>
      </c>
      <c r="E133">
        <v>4</v>
      </c>
      <c r="F133">
        <v>3</v>
      </c>
      <c r="G133">
        <v>3</v>
      </c>
      <c r="H133">
        <v>3</v>
      </c>
      <c r="I133">
        <v>3</v>
      </c>
      <c r="J133">
        <v>3</v>
      </c>
      <c r="K133">
        <v>4</v>
      </c>
      <c r="L133">
        <v>3</v>
      </c>
      <c r="M133">
        <v>2</v>
      </c>
      <c r="N133">
        <v>3</v>
      </c>
      <c r="O133" s="17">
        <f>SUM(C133:N133)</f>
        <v>37</v>
      </c>
      <c r="P133" s="34"/>
      <c r="Q133" s="34"/>
      <c r="R133" s="34"/>
      <c r="S133" s="34"/>
      <c r="T133" s="34"/>
    </row>
    <row r="134" spans="1:20" ht="14.5" x14ac:dyDescent="0.35">
      <c r="A134">
        <v>41752</v>
      </c>
      <c r="B134">
        <v>2002</v>
      </c>
      <c r="C134">
        <v>2</v>
      </c>
      <c r="D134">
        <v>4</v>
      </c>
      <c r="E134">
        <v>4</v>
      </c>
      <c r="F134">
        <v>1</v>
      </c>
      <c r="G134">
        <v>3</v>
      </c>
      <c r="H134">
        <v>3</v>
      </c>
      <c r="I134">
        <v>3</v>
      </c>
      <c r="J134">
        <v>3</v>
      </c>
      <c r="K134">
        <v>3</v>
      </c>
      <c r="L134">
        <v>3</v>
      </c>
      <c r="M134">
        <v>3</v>
      </c>
      <c r="N134">
        <v>3</v>
      </c>
      <c r="O134" s="17">
        <f>SUM(C134:N134)</f>
        <v>35</v>
      </c>
      <c r="P134" s="34"/>
      <c r="Q134" s="34"/>
      <c r="R134" s="34"/>
      <c r="S134" s="34"/>
      <c r="T134" s="34"/>
    </row>
    <row r="135" spans="1:20" ht="14.5" x14ac:dyDescent="0.35">
      <c r="A135">
        <v>45473</v>
      </c>
      <c r="B135">
        <v>2001</v>
      </c>
      <c r="C135">
        <v>1</v>
      </c>
      <c r="D135">
        <v>4</v>
      </c>
      <c r="E135">
        <v>3</v>
      </c>
      <c r="F135">
        <v>3</v>
      </c>
      <c r="G135">
        <v>2</v>
      </c>
      <c r="H135">
        <v>3</v>
      </c>
      <c r="I135">
        <v>3</v>
      </c>
      <c r="J135">
        <v>3</v>
      </c>
      <c r="K135">
        <v>3</v>
      </c>
      <c r="L135">
        <v>3</v>
      </c>
      <c r="M135">
        <v>3</v>
      </c>
      <c r="N135">
        <v>3</v>
      </c>
      <c r="O135" s="17">
        <f>SUM(C135:N135)</f>
        <v>34</v>
      </c>
      <c r="P135" s="34"/>
      <c r="Q135" s="34"/>
      <c r="R135" s="34"/>
      <c r="S135" s="34"/>
      <c r="T135" s="34"/>
    </row>
    <row r="136" spans="1:20" ht="14.5" x14ac:dyDescent="0.35">
      <c r="A136">
        <v>41037</v>
      </c>
      <c r="B136">
        <v>2000</v>
      </c>
      <c r="C136">
        <v>2</v>
      </c>
      <c r="D136">
        <v>4</v>
      </c>
      <c r="E136">
        <v>3</v>
      </c>
      <c r="F136">
        <v>3</v>
      </c>
      <c r="G136">
        <v>3</v>
      </c>
      <c r="H136">
        <v>3</v>
      </c>
      <c r="I136">
        <v>3</v>
      </c>
      <c r="J136">
        <v>3</v>
      </c>
      <c r="K136">
        <v>3</v>
      </c>
      <c r="L136">
        <v>3</v>
      </c>
      <c r="M136">
        <v>3</v>
      </c>
      <c r="N136">
        <v>3</v>
      </c>
      <c r="O136" s="17">
        <f>SUM(C136:N136)</f>
        <v>36</v>
      </c>
      <c r="P136" s="34"/>
      <c r="Q136" s="34"/>
      <c r="R136" s="34"/>
      <c r="S136" s="34"/>
      <c r="T136" s="34"/>
    </row>
    <row r="137" spans="1:20" ht="14.5" x14ac:dyDescent="0.35">
      <c r="A137">
        <v>44211</v>
      </c>
      <c r="B137">
        <v>1999</v>
      </c>
      <c r="C137">
        <v>3</v>
      </c>
      <c r="D137">
        <v>4</v>
      </c>
      <c r="E137">
        <v>3</v>
      </c>
      <c r="F137">
        <v>2</v>
      </c>
      <c r="G137">
        <v>3</v>
      </c>
      <c r="H137">
        <v>3</v>
      </c>
      <c r="I137">
        <v>4</v>
      </c>
      <c r="J137">
        <v>2</v>
      </c>
      <c r="K137">
        <v>3</v>
      </c>
      <c r="L137">
        <v>3</v>
      </c>
      <c r="M137">
        <v>3</v>
      </c>
      <c r="N137">
        <v>3</v>
      </c>
      <c r="O137" s="17">
        <f>SUM(C137:N137)</f>
        <v>36</v>
      </c>
      <c r="P137" s="34"/>
      <c r="Q137" s="34"/>
      <c r="R137" s="34"/>
      <c r="S137" s="34"/>
      <c r="T137" s="34"/>
    </row>
    <row r="138" spans="1:20" ht="14.5" x14ac:dyDescent="0.35">
      <c r="A138">
        <v>45043</v>
      </c>
      <c r="B138">
        <v>2005</v>
      </c>
      <c r="C138">
        <v>3</v>
      </c>
      <c r="D138">
        <v>3</v>
      </c>
      <c r="E138">
        <v>3</v>
      </c>
      <c r="F138">
        <v>2</v>
      </c>
      <c r="G138">
        <v>3</v>
      </c>
      <c r="H138">
        <v>3</v>
      </c>
      <c r="I138">
        <v>3</v>
      </c>
      <c r="J138">
        <v>3</v>
      </c>
      <c r="K138">
        <v>3</v>
      </c>
      <c r="L138">
        <v>3</v>
      </c>
      <c r="M138">
        <v>3</v>
      </c>
      <c r="N138">
        <v>3</v>
      </c>
      <c r="O138" s="17">
        <f>SUM(C138:N138)</f>
        <v>35</v>
      </c>
      <c r="P138" s="34"/>
      <c r="Q138" s="34"/>
      <c r="R138" s="34"/>
      <c r="S138" s="34"/>
      <c r="T138" s="34"/>
    </row>
    <row r="139" spans="1:20" ht="14.5" x14ac:dyDescent="0.35">
      <c r="A139">
        <v>42827</v>
      </c>
      <c r="B139">
        <v>2005</v>
      </c>
      <c r="C139">
        <v>2</v>
      </c>
      <c r="D139">
        <v>3</v>
      </c>
      <c r="E139">
        <v>4</v>
      </c>
      <c r="F139">
        <v>3</v>
      </c>
      <c r="G139">
        <v>3</v>
      </c>
      <c r="H139">
        <v>3</v>
      </c>
      <c r="I139">
        <v>2</v>
      </c>
      <c r="J139">
        <v>3</v>
      </c>
      <c r="K139">
        <v>3</v>
      </c>
      <c r="L139">
        <v>3</v>
      </c>
      <c r="M139">
        <v>4</v>
      </c>
      <c r="N139">
        <v>3</v>
      </c>
      <c r="O139" s="17">
        <f>SUM(C139:N139)</f>
        <v>36</v>
      </c>
      <c r="P139" s="34"/>
      <c r="Q139" s="34"/>
      <c r="R139" s="34"/>
      <c r="S139" s="34"/>
      <c r="T139" s="34"/>
    </row>
    <row r="140" spans="1:20" ht="14.5" x14ac:dyDescent="0.35">
      <c r="A140">
        <v>43022</v>
      </c>
      <c r="B140">
        <v>2004</v>
      </c>
      <c r="C140">
        <v>2</v>
      </c>
      <c r="D140">
        <v>3</v>
      </c>
      <c r="E140">
        <v>4</v>
      </c>
      <c r="F140">
        <v>3</v>
      </c>
      <c r="G140">
        <v>4</v>
      </c>
      <c r="H140">
        <v>3</v>
      </c>
      <c r="I140">
        <v>3</v>
      </c>
      <c r="J140">
        <v>2</v>
      </c>
      <c r="K140">
        <v>4</v>
      </c>
      <c r="L140">
        <v>3</v>
      </c>
      <c r="M140">
        <v>4</v>
      </c>
      <c r="N140">
        <v>2</v>
      </c>
      <c r="O140" s="17">
        <f>SUM(C140:N140)</f>
        <v>37</v>
      </c>
      <c r="P140" s="34"/>
      <c r="Q140" s="34"/>
      <c r="R140" s="34"/>
      <c r="S140" s="34"/>
      <c r="T140" s="34"/>
    </row>
    <row r="141" spans="1:20" ht="14.5" x14ac:dyDescent="0.35">
      <c r="A141">
        <v>45919</v>
      </c>
      <c r="B141">
        <v>2003</v>
      </c>
      <c r="C141">
        <v>3</v>
      </c>
      <c r="D141">
        <v>3</v>
      </c>
      <c r="E141">
        <v>3</v>
      </c>
      <c r="F141">
        <v>3</v>
      </c>
      <c r="G141">
        <v>4</v>
      </c>
      <c r="H141">
        <v>2</v>
      </c>
      <c r="I141">
        <v>4</v>
      </c>
      <c r="J141">
        <v>3</v>
      </c>
      <c r="K141">
        <v>2</v>
      </c>
      <c r="L141">
        <v>3</v>
      </c>
      <c r="M141">
        <v>3</v>
      </c>
      <c r="N141">
        <v>3</v>
      </c>
      <c r="O141" s="17">
        <f>SUM(C141:N141)</f>
        <v>36</v>
      </c>
      <c r="P141" s="34"/>
      <c r="Q141" s="34"/>
      <c r="R141" s="34"/>
      <c r="S141" s="34"/>
      <c r="T141" s="34"/>
    </row>
    <row r="142" spans="1:20" ht="14.5" x14ac:dyDescent="0.35">
      <c r="A142">
        <v>43288</v>
      </c>
      <c r="B142">
        <v>2005</v>
      </c>
      <c r="C142">
        <v>4</v>
      </c>
      <c r="D142">
        <v>2</v>
      </c>
      <c r="E142">
        <v>4</v>
      </c>
      <c r="F142">
        <v>4</v>
      </c>
      <c r="G142">
        <v>4</v>
      </c>
      <c r="H142">
        <v>3</v>
      </c>
      <c r="I142">
        <v>4</v>
      </c>
      <c r="J142">
        <v>3</v>
      </c>
      <c r="K142">
        <v>4</v>
      </c>
      <c r="L142">
        <v>4</v>
      </c>
      <c r="M142">
        <v>4</v>
      </c>
      <c r="N142">
        <v>1</v>
      </c>
      <c r="O142" s="17">
        <f>SUM(C142:N142)</f>
        <v>41</v>
      </c>
      <c r="P142" s="34"/>
      <c r="Q142" s="34"/>
      <c r="R142" s="34"/>
      <c r="S142" s="34"/>
      <c r="T142" s="34"/>
    </row>
    <row r="143" spans="1:20" ht="14.5" x14ac:dyDescent="0.35">
      <c r="A143">
        <v>43537</v>
      </c>
      <c r="B143">
        <v>2002</v>
      </c>
      <c r="C143">
        <v>1</v>
      </c>
      <c r="D143">
        <v>2</v>
      </c>
      <c r="E143">
        <v>2</v>
      </c>
      <c r="F143">
        <v>4</v>
      </c>
      <c r="G143">
        <v>3</v>
      </c>
      <c r="H143">
        <v>3</v>
      </c>
      <c r="I143">
        <v>3</v>
      </c>
      <c r="J143">
        <v>3</v>
      </c>
      <c r="K143">
        <v>4</v>
      </c>
      <c r="L143">
        <v>4</v>
      </c>
      <c r="M143">
        <v>3</v>
      </c>
      <c r="N143">
        <v>3</v>
      </c>
      <c r="O143" s="17">
        <f>SUM(C143:N143)</f>
        <v>35</v>
      </c>
      <c r="P143" s="34"/>
      <c r="Q143" s="34"/>
      <c r="R143" s="34"/>
      <c r="S143" s="34"/>
      <c r="T143" s="34"/>
    </row>
    <row r="144" spans="1:20" ht="14.5" x14ac:dyDescent="0.35">
      <c r="A144">
        <v>45455</v>
      </c>
      <c r="B144">
        <v>2002</v>
      </c>
      <c r="C144">
        <v>3</v>
      </c>
      <c r="D144">
        <v>2</v>
      </c>
      <c r="E144">
        <v>3</v>
      </c>
      <c r="F144">
        <v>2</v>
      </c>
      <c r="G144">
        <v>4</v>
      </c>
      <c r="H144">
        <v>3</v>
      </c>
      <c r="I144">
        <v>4</v>
      </c>
      <c r="J144">
        <v>3</v>
      </c>
      <c r="K144">
        <v>3</v>
      </c>
      <c r="L144">
        <v>3</v>
      </c>
      <c r="M144">
        <v>3</v>
      </c>
      <c r="N144">
        <v>3</v>
      </c>
      <c r="O144" s="17">
        <f>SUM(C144:N144)</f>
        <v>36</v>
      </c>
      <c r="P144" s="34"/>
      <c r="Q144" s="34"/>
      <c r="R144" s="34"/>
      <c r="S144" s="34"/>
      <c r="T144" s="34"/>
    </row>
    <row r="145" spans="1:20" ht="14.5" x14ac:dyDescent="0.35">
      <c r="A145">
        <v>43909</v>
      </c>
      <c r="B145">
        <v>2006</v>
      </c>
      <c r="C145">
        <v>1</v>
      </c>
      <c r="D145">
        <v>3</v>
      </c>
      <c r="E145">
        <v>4</v>
      </c>
      <c r="F145">
        <v>1</v>
      </c>
      <c r="G145">
        <v>1</v>
      </c>
      <c r="H145">
        <v>3</v>
      </c>
      <c r="I145">
        <v>4</v>
      </c>
      <c r="J145">
        <v>4</v>
      </c>
      <c r="K145">
        <v>4</v>
      </c>
      <c r="L145">
        <v>4</v>
      </c>
      <c r="M145">
        <v>2</v>
      </c>
      <c r="N145">
        <v>2</v>
      </c>
      <c r="O145" s="17">
        <f>SUM(C145:N145)</f>
        <v>33</v>
      </c>
      <c r="P145" s="34"/>
      <c r="Q145" s="34"/>
      <c r="R145" s="34"/>
      <c r="S145" s="34"/>
      <c r="T145" s="34"/>
    </row>
    <row r="146" spans="1:20" ht="14.5" x14ac:dyDescent="0.35">
      <c r="A146">
        <v>42408</v>
      </c>
      <c r="B146">
        <v>2006</v>
      </c>
      <c r="C146">
        <v>1</v>
      </c>
      <c r="D146">
        <v>2</v>
      </c>
      <c r="E146">
        <v>3</v>
      </c>
      <c r="F146">
        <v>3</v>
      </c>
      <c r="G146">
        <v>3</v>
      </c>
      <c r="H146">
        <v>4</v>
      </c>
      <c r="I146">
        <v>3</v>
      </c>
      <c r="J146">
        <v>2</v>
      </c>
      <c r="K146">
        <v>3</v>
      </c>
      <c r="L146">
        <v>4</v>
      </c>
      <c r="M146">
        <v>4</v>
      </c>
      <c r="N146">
        <v>2</v>
      </c>
      <c r="O146" s="17">
        <f>SUM(C146:N146)</f>
        <v>34</v>
      </c>
      <c r="P146" s="34"/>
      <c r="Q146" s="34"/>
      <c r="R146" s="34"/>
      <c r="S146" s="34"/>
      <c r="T146" s="34"/>
    </row>
    <row r="147" spans="1:20" ht="14.5" x14ac:dyDescent="0.35">
      <c r="A147">
        <v>41525</v>
      </c>
      <c r="B147">
        <v>2005</v>
      </c>
      <c r="C147">
        <v>1</v>
      </c>
      <c r="D147">
        <v>4</v>
      </c>
      <c r="E147">
        <v>3</v>
      </c>
      <c r="F147">
        <v>1</v>
      </c>
      <c r="G147">
        <v>3</v>
      </c>
      <c r="H147">
        <v>3</v>
      </c>
      <c r="I147">
        <v>3</v>
      </c>
      <c r="J147">
        <v>3</v>
      </c>
      <c r="K147">
        <v>3</v>
      </c>
      <c r="L147">
        <v>3</v>
      </c>
      <c r="M147">
        <v>4</v>
      </c>
      <c r="N147">
        <v>3</v>
      </c>
      <c r="O147" s="17">
        <f>SUM(C147:N147)</f>
        <v>34</v>
      </c>
      <c r="P147" s="34"/>
      <c r="Q147" s="34"/>
      <c r="R147" s="34"/>
      <c r="S147" s="34"/>
      <c r="T147" s="34"/>
    </row>
    <row r="148" spans="1:20" ht="14.5" x14ac:dyDescent="0.35">
      <c r="A148">
        <v>40822</v>
      </c>
      <c r="B148">
        <v>2005</v>
      </c>
      <c r="C148">
        <v>3</v>
      </c>
      <c r="D148">
        <v>4</v>
      </c>
      <c r="E148">
        <v>4</v>
      </c>
      <c r="F148">
        <v>2</v>
      </c>
      <c r="G148">
        <v>3</v>
      </c>
      <c r="H148">
        <v>2</v>
      </c>
      <c r="I148">
        <v>4</v>
      </c>
      <c r="J148">
        <v>2</v>
      </c>
      <c r="K148">
        <v>4</v>
      </c>
      <c r="L148">
        <v>4</v>
      </c>
      <c r="M148">
        <v>3</v>
      </c>
      <c r="N148">
        <v>3</v>
      </c>
      <c r="O148" s="17">
        <f>SUM(C148:N148)</f>
        <v>38</v>
      </c>
      <c r="P148" s="34"/>
      <c r="Q148" s="34"/>
      <c r="R148" s="34"/>
      <c r="S148" s="34"/>
      <c r="T148" s="34"/>
    </row>
    <row r="149" spans="1:20" ht="14.5" x14ac:dyDescent="0.35">
      <c r="A149">
        <v>44605</v>
      </c>
      <c r="B149">
        <v>2003</v>
      </c>
      <c r="C149">
        <v>3</v>
      </c>
      <c r="D149">
        <v>4</v>
      </c>
      <c r="E149">
        <v>4</v>
      </c>
      <c r="F149">
        <v>4</v>
      </c>
      <c r="G149">
        <v>3</v>
      </c>
      <c r="H149">
        <v>3</v>
      </c>
      <c r="I149">
        <v>3</v>
      </c>
      <c r="J149">
        <v>4</v>
      </c>
      <c r="K149">
        <v>3</v>
      </c>
      <c r="L149">
        <v>4</v>
      </c>
      <c r="M149">
        <v>4</v>
      </c>
      <c r="N149">
        <v>3</v>
      </c>
      <c r="O149" s="17">
        <f>SUM(C149:N149)</f>
        <v>42</v>
      </c>
      <c r="P149" s="34"/>
      <c r="Q149" s="34"/>
      <c r="R149" s="34"/>
      <c r="S149" s="34"/>
      <c r="T149" s="34"/>
    </row>
    <row r="150" spans="1:20" ht="14.5" x14ac:dyDescent="0.35">
      <c r="A150">
        <v>42979</v>
      </c>
      <c r="B150">
        <v>2002</v>
      </c>
      <c r="C150">
        <v>4</v>
      </c>
      <c r="D150">
        <v>4</v>
      </c>
      <c r="E150">
        <v>4</v>
      </c>
      <c r="F150">
        <v>3</v>
      </c>
      <c r="G150">
        <v>4</v>
      </c>
      <c r="H150">
        <v>4</v>
      </c>
      <c r="I150">
        <v>3</v>
      </c>
      <c r="J150">
        <v>3</v>
      </c>
      <c r="K150">
        <v>3</v>
      </c>
      <c r="L150">
        <v>3</v>
      </c>
      <c r="M150">
        <v>3</v>
      </c>
      <c r="N150">
        <v>3</v>
      </c>
      <c r="O150" s="17">
        <f>SUM(C150:N150)</f>
        <v>41</v>
      </c>
      <c r="P150" s="34"/>
      <c r="Q150" s="34"/>
      <c r="R150" s="34"/>
      <c r="S150" s="34"/>
      <c r="T150" s="34"/>
    </row>
    <row r="151" spans="1:20" ht="14.5" x14ac:dyDescent="0.35">
      <c r="A151">
        <v>43801</v>
      </c>
      <c r="B151">
        <v>1999</v>
      </c>
      <c r="C151">
        <v>2</v>
      </c>
      <c r="D151">
        <v>4</v>
      </c>
      <c r="E151">
        <v>2</v>
      </c>
      <c r="F151">
        <v>2</v>
      </c>
      <c r="G151">
        <v>3</v>
      </c>
      <c r="H151">
        <v>3</v>
      </c>
      <c r="I151">
        <v>3</v>
      </c>
      <c r="J151">
        <v>4</v>
      </c>
      <c r="K151">
        <v>3</v>
      </c>
      <c r="L151">
        <v>3</v>
      </c>
      <c r="M151">
        <v>3</v>
      </c>
      <c r="N151">
        <v>3</v>
      </c>
      <c r="O151" s="17">
        <f>SUM(C151:N151)</f>
        <v>35</v>
      </c>
      <c r="P151" s="34"/>
      <c r="Q151" s="34"/>
      <c r="R151" s="34"/>
      <c r="S151" s="34"/>
      <c r="T151" s="34"/>
    </row>
    <row r="152" spans="1:20" ht="14.5" x14ac:dyDescent="0.35">
      <c r="A152">
        <v>40964</v>
      </c>
      <c r="B152">
        <v>2003</v>
      </c>
      <c r="C152">
        <v>3</v>
      </c>
      <c r="D152">
        <v>3</v>
      </c>
      <c r="E152">
        <v>4</v>
      </c>
      <c r="F152">
        <v>2</v>
      </c>
      <c r="G152">
        <v>3</v>
      </c>
      <c r="H152">
        <v>2</v>
      </c>
      <c r="I152">
        <v>4</v>
      </c>
      <c r="J152">
        <v>4</v>
      </c>
      <c r="K152">
        <v>3</v>
      </c>
      <c r="L152">
        <v>4</v>
      </c>
      <c r="M152">
        <v>3</v>
      </c>
      <c r="N152">
        <v>3</v>
      </c>
      <c r="O152" s="17">
        <f>SUM(C152:N152)</f>
        <v>38</v>
      </c>
      <c r="P152" s="34"/>
      <c r="Q152" s="34"/>
      <c r="R152" s="34"/>
      <c r="S152" s="34"/>
      <c r="T152" s="34"/>
    </row>
    <row r="153" spans="1:20" ht="14.5" x14ac:dyDescent="0.35">
      <c r="A153">
        <v>43026</v>
      </c>
      <c r="B153">
        <v>2002</v>
      </c>
      <c r="C153">
        <v>3</v>
      </c>
      <c r="D153">
        <v>3</v>
      </c>
      <c r="E153">
        <v>4</v>
      </c>
      <c r="F153">
        <v>4</v>
      </c>
      <c r="G153">
        <v>4</v>
      </c>
      <c r="H153">
        <v>2</v>
      </c>
      <c r="I153">
        <v>4</v>
      </c>
      <c r="J153">
        <v>2</v>
      </c>
      <c r="K153">
        <v>2</v>
      </c>
      <c r="L153">
        <v>4</v>
      </c>
      <c r="M153">
        <v>4</v>
      </c>
      <c r="N153">
        <v>3</v>
      </c>
      <c r="O153" s="17">
        <f>SUM(C153:N153)</f>
        <v>39</v>
      </c>
      <c r="P153" s="34"/>
      <c r="Q153" s="34"/>
      <c r="R153" s="34"/>
      <c r="S153" s="34"/>
      <c r="T153" s="34"/>
    </row>
    <row r="154" spans="1:20" ht="14.5" x14ac:dyDescent="0.35">
      <c r="A154">
        <v>43052</v>
      </c>
      <c r="B154">
        <v>2001</v>
      </c>
      <c r="C154">
        <v>3</v>
      </c>
      <c r="D154">
        <v>3</v>
      </c>
      <c r="E154">
        <v>3</v>
      </c>
      <c r="F154">
        <v>3</v>
      </c>
      <c r="G154">
        <v>4</v>
      </c>
      <c r="H154">
        <v>3</v>
      </c>
      <c r="I154">
        <v>4</v>
      </c>
      <c r="J154">
        <v>4</v>
      </c>
      <c r="K154">
        <v>4</v>
      </c>
      <c r="L154">
        <v>4</v>
      </c>
      <c r="M154">
        <v>2</v>
      </c>
      <c r="N154">
        <v>2</v>
      </c>
      <c r="O154" s="17">
        <f>SUM(C154:N154)</f>
        <v>39</v>
      </c>
      <c r="P154" s="34"/>
      <c r="Q154" s="34"/>
      <c r="R154" s="34"/>
      <c r="S154" s="34"/>
      <c r="T154" s="34"/>
    </row>
    <row r="155" spans="1:20" ht="14.5" x14ac:dyDescent="0.35">
      <c r="A155">
        <v>43153</v>
      </c>
      <c r="B155">
        <v>2001</v>
      </c>
      <c r="C155">
        <v>2</v>
      </c>
      <c r="D155">
        <v>3</v>
      </c>
      <c r="E155">
        <v>3</v>
      </c>
      <c r="F155">
        <v>2</v>
      </c>
      <c r="G155">
        <v>4</v>
      </c>
      <c r="H155">
        <v>2</v>
      </c>
      <c r="I155">
        <v>3</v>
      </c>
      <c r="J155">
        <v>3</v>
      </c>
      <c r="K155">
        <v>4</v>
      </c>
      <c r="L155">
        <v>2</v>
      </c>
      <c r="M155">
        <v>4</v>
      </c>
      <c r="N155">
        <v>4</v>
      </c>
      <c r="O155" s="17">
        <f>SUM(C155:N155)</f>
        <v>36</v>
      </c>
      <c r="P155" s="34"/>
      <c r="Q155" s="34"/>
      <c r="R155" s="34"/>
      <c r="S155" s="34"/>
      <c r="T155" s="34"/>
    </row>
    <row r="156" spans="1:20" ht="14.5" x14ac:dyDescent="0.35">
      <c r="A156">
        <v>42939</v>
      </c>
      <c r="B156">
        <v>2004</v>
      </c>
      <c r="C156">
        <v>3</v>
      </c>
      <c r="D156">
        <v>2</v>
      </c>
      <c r="E156">
        <v>3</v>
      </c>
      <c r="F156">
        <v>3</v>
      </c>
      <c r="G156">
        <v>4</v>
      </c>
      <c r="H156">
        <v>3</v>
      </c>
      <c r="I156">
        <v>3</v>
      </c>
      <c r="J156">
        <v>3</v>
      </c>
      <c r="K156">
        <v>4</v>
      </c>
      <c r="L156">
        <v>3</v>
      </c>
      <c r="M156">
        <v>4</v>
      </c>
      <c r="N156">
        <v>3</v>
      </c>
      <c r="O156" s="17">
        <f>SUM(C156:N156)</f>
        <v>38</v>
      </c>
      <c r="P156" s="34"/>
      <c r="Q156" s="34"/>
      <c r="R156" s="34"/>
      <c r="S156" s="34"/>
      <c r="T156" s="34"/>
    </row>
    <row r="157" spans="1:20" ht="14.5" x14ac:dyDescent="0.35">
      <c r="A157">
        <v>43094</v>
      </c>
      <c r="B157">
        <v>2003</v>
      </c>
      <c r="C157">
        <v>4</v>
      </c>
      <c r="D157">
        <v>2</v>
      </c>
      <c r="E157">
        <v>4</v>
      </c>
      <c r="F157">
        <v>3</v>
      </c>
      <c r="G157">
        <v>4</v>
      </c>
      <c r="H157">
        <v>4</v>
      </c>
      <c r="I157">
        <v>4</v>
      </c>
      <c r="J157">
        <v>3</v>
      </c>
      <c r="K157">
        <v>3</v>
      </c>
      <c r="L157">
        <v>3</v>
      </c>
      <c r="M157">
        <v>3</v>
      </c>
      <c r="N157">
        <v>3</v>
      </c>
      <c r="O157" s="17">
        <f>SUM(C157:N157)</f>
        <v>40</v>
      </c>
      <c r="P157" s="34"/>
      <c r="Q157" s="34"/>
      <c r="R157" s="34"/>
      <c r="S157" s="34"/>
      <c r="T157" s="34"/>
    </row>
    <row r="158" spans="1:20" ht="14.5" x14ac:dyDescent="0.35">
      <c r="A158">
        <v>33680</v>
      </c>
      <c r="B158">
        <v>2000</v>
      </c>
      <c r="C158">
        <v>3</v>
      </c>
      <c r="D158">
        <v>2</v>
      </c>
      <c r="E158">
        <v>3</v>
      </c>
      <c r="F158">
        <v>3</v>
      </c>
      <c r="G158">
        <v>4</v>
      </c>
      <c r="H158">
        <v>2</v>
      </c>
      <c r="I158">
        <v>4</v>
      </c>
      <c r="J158">
        <v>3</v>
      </c>
      <c r="K158">
        <v>3</v>
      </c>
      <c r="L158">
        <v>4</v>
      </c>
      <c r="M158">
        <v>3</v>
      </c>
      <c r="N158">
        <v>4</v>
      </c>
      <c r="O158" s="17">
        <f>SUM(C158:N158)</f>
        <v>38</v>
      </c>
      <c r="P158" s="34"/>
      <c r="Q158" s="34"/>
      <c r="R158" s="34"/>
      <c r="S158" s="34"/>
      <c r="T158" s="34"/>
    </row>
    <row r="159" spans="1:20" ht="14.5" x14ac:dyDescent="0.35">
      <c r="A159">
        <v>42974</v>
      </c>
      <c r="B159">
        <v>2005</v>
      </c>
      <c r="C159">
        <v>2</v>
      </c>
      <c r="D159">
        <v>1</v>
      </c>
      <c r="E159">
        <v>2</v>
      </c>
      <c r="F159">
        <v>3</v>
      </c>
      <c r="G159">
        <v>4</v>
      </c>
      <c r="H159">
        <v>2</v>
      </c>
      <c r="I159">
        <v>4</v>
      </c>
      <c r="J159">
        <v>3</v>
      </c>
      <c r="K159">
        <v>3</v>
      </c>
      <c r="L159">
        <v>4</v>
      </c>
      <c r="M159">
        <v>4</v>
      </c>
      <c r="N159">
        <v>3</v>
      </c>
      <c r="O159" s="17">
        <f>SUM(C159:N159)</f>
        <v>35</v>
      </c>
      <c r="P159" s="34"/>
      <c r="Q159" s="34"/>
      <c r="R159" s="34"/>
      <c r="S159" s="34"/>
      <c r="T159" s="34"/>
    </row>
    <row r="160" spans="1:20" ht="14.5" x14ac:dyDescent="0.35">
      <c r="A160">
        <v>43166</v>
      </c>
      <c r="B160">
        <v>2003</v>
      </c>
      <c r="C160">
        <v>1</v>
      </c>
      <c r="D160">
        <v>1</v>
      </c>
      <c r="E160">
        <v>3</v>
      </c>
      <c r="F160">
        <v>1</v>
      </c>
      <c r="G160">
        <v>4</v>
      </c>
      <c r="H160">
        <v>2</v>
      </c>
      <c r="I160">
        <v>4</v>
      </c>
      <c r="J160">
        <v>3</v>
      </c>
      <c r="K160">
        <v>3</v>
      </c>
      <c r="L160">
        <v>4</v>
      </c>
      <c r="M160">
        <v>4</v>
      </c>
      <c r="N160">
        <v>4</v>
      </c>
      <c r="O160" s="17">
        <f>SUM(C160:N160)</f>
        <v>34</v>
      </c>
      <c r="P160" s="34"/>
      <c r="Q160" s="34"/>
      <c r="R160" s="34"/>
      <c r="S160" s="34"/>
      <c r="T160" s="34"/>
    </row>
    <row r="161" spans="1:20" ht="14.5" x14ac:dyDescent="0.35">
      <c r="A161">
        <v>43742</v>
      </c>
      <c r="B161">
        <v>2003</v>
      </c>
      <c r="C161">
        <v>2</v>
      </c>
      <c r="D161">
        <v>1</v>
      </c>
      <c r="E161">
        <v>1</v>
      </c>
      <c r="F161">
        <v>2</v>
      </c>
      <c r="G161">
        <v>4</v>
      </c>
      <c r="H161">
        <v>4</v>
      </c>
      <c r="I161">
        <v>3</v>
      </c>
      <c r="J161">
        <v>3</v>
      </c>
      <c r="K161">
        <v>4</v>
      </c>
      <c r="L161">
        <v>3</v>
      </c>
      <c r="M161">
        <v>4</v>
      </c>
      <c r="N161">
        <v>3</v>
      </c>
      <c r="O161" s="17">
        <f>SUM(C161:N161)</f>
        <v>34</v>
      </c>
      <c r="P161" s="34"/>
      <c r="Q161" s="34"/>
      <c r="R161" s="34"/>
      <c r="S161" s="34"/>
      <c r="T161" s="34"/>
    </row>
    <row r="162" spans="1:20" ht="14.5" x14ac:dyDescent="0.35">
      <c r="A162">
        <v>44640</v>
      </c>
      <c r="B162">
        <v>2004</v>
      </c>
      <c r="C162">
        <v>1</v>
      </c>
      <c r="D162">
        <v>4</v>
      </c>
      <c r="E162">
        <v>4</v>
      </c>
      <c r="F162">
        <v>3</v>
      </c>
      <c r="G162">
        <v>2</v>
      </c>
      <c r="H162">
        <v>3</v>
      </c>
      <c r="I162">
        <v>4</v>
      </c>
      <c r="J162">
        <v>2</v>
      </c>
      <c r="K162">
        <v>4</v>
      </c>
      <c r="L162">
        <v>4</v>
      </c>
      <c r="M162">
        <v>4</v>
      </c>
      <c r="N162">
        <v>2</v>
      </c>
      <c r="O162" s="17">
        <f>SUM(C162:N162)</f>
        <v>37</v>
      </c>
      <c r="P162" s="34"/>
      <c r="Q162" s="34"/>
      <c r="R162" s="34"/>
      <c r="S162" s="34"/>
      <c r="T162" s="34"/>
    </row>
    <row r="163" spans="1:20" ht="14.5" x14ac:dyDescent="0.35">
      <c r="A163">
        <v>43462</v>
      </c>
      <c r="B163">
        <v>2004</v>
      </c>
      <c r="C163">
        <v>3</v>
      </c>
      <c r="D163">
        <v>4</v>
      </c>
      <c r="E163">
        <v>3</v>
      </c>
      <c r="F163">
        <v>3</v>
      </c>
      <c r="G163">
        <v>4</v>
      </c>
      <c r="H163">
        <v>2</v>
      </c>
      <c r="I163">
        <v>4</v>
      </c>
      <c r="J163">
        <v>2</v>
      </c>
      <c r="K163">
        <v>3</v>
      </c>
      <c r="L163">
        <v>4</v>
      </c>
      <c r="M163">
        <v>3</v>
      </c>
      <c r="N163">
        <v>3</v>
      </c>
      <c r="O163" s="17">
        <f>SUM(C163:N163)</f>
        <v>38</v>
      </c>
      <c r="P163" s="34"/>
      <c r="Q163" s="34"/>
      <c r="R163" s="34"/>
      <c r="S163" s="34"/>
      <c r="T163" s="34"/>
    </row>
    <row r="164" spans="1:20" ht="14.5" x14ac:dyDescent="0.35">
      <c r="A164">
        <v>43779</v>
      </c>
      <c r="B164">
        <v>2004</v>
      </c>
      <c r="C164">
        <v>1</v>
      </c>
      <c r="D164">
        <v>4</v>
      </c>
      <c r="E164">
        <v>1</v>
      </c>
      <c r="F164">
        <v>4</v>
      </c>
      <c r="G164">
        <v>2</v>
      </c>
      <c r="H164">
        <v>4</v>
      </c>
      <c r="I164">
        <v>4</v>
      </c>
      <c r="J164">
        <v>3</v>
      </c>
      <c r="K164">
        <v>4</v>
      </c>
      <c r="L164">
        <v>4</v>
      </c>
      <c r="M164">
        <v>3</v>
      </c>
      <c r="N164">
        <v>2</v>
      </c>
      <c r="O164" s="17">
        <f>SUM(C164:N164)</f>
        <v>36</v>
      </c>
      <c r="P164" s="34"/>
      <c r="Q164" s="34"/>
      <c r="R164" s="34"/>
      <c r="S164" s="34"/>
      <c r="T164" s="34"/>
    </row>
    <row r="165" spans="1:20" ht="14.5" x14ac:dyDescent="0.35">
      <c r="A165">
        <v>42763</v>
      </c>
      <c r="B165">
        <v>2000</v>
      </c>
      <c r="C165">
        <v>2</v>
      </c>
      <c r="D165">
        <v>4</v>
      </c>
      <c r="E165">
        <v>2</v>
      </c>
      <c r="F165">
        <v>2</v>
      </c>
      <c r="G165">
        <v>4</v>
      </c>
      <c r="H165">
        <v>4</v>
      </c>
      <c r="I165">
        <v>4</v>
      </c>
      <c r="J165">
        <v>1</v>
      </c>
      <c r="K165">
        <v>3</v>
      </c>
      <c r="L165">
        <v>4</v>
      </c>
      <c r="M165">
        <v>3</v>
      </c>
      <c r="N165">
        <v>3</v>
      </c>
      <c r="O165" s="17">
        <f>SUM(C165:N165)</f>
        <v>36</v>
      </c>
      <c r="P165" s="34"/>
      <c r="Q165" s="34"/>
      <c r="R165" s="34"/>
      <c r="S165" s="34"/>
      <c r="T165" s="34"/>
    </row>
    <row r="166" spans="1:20" ht="14.5" x14ac:dyDescent="0.35">
      <c r="A166">
        <v>42832</v>
      </c>
      <c r="B166">
        <v>2005</v>
      </c>
      <c r="C166">
        <v>3</v>
      </c>
      <c r="D166">
        <v>3</v>
      </c>
      <c r="E166">
        <v>4</v>
      </c>
      <c r="F166">
        <v>3</v>
      </c>
      <c r="G166">
        <v>4</v>
      </c>
      <c r="H166">
        <v>2</v>
      </c>
      <c r="I166">
        <v>4</v>
      </c>
      <c r="J166">
        <v>4</v>
      </c>
      <c r="K166">
        <v>4</v>
      </c>
      <c r="L166">
        <v>4</v>
      </c>
      <c r="M166">
        <v>3</v>
      </c>
      <c r="N166">
        <v>3</v>
      </c>
      <c r="O166" s="17">
        <f>SUM(C166:N166)</f>
        <v>41</v>
      </c>
      <c r="P166" s="34"/>
      <c r="Q166" s="34"/>
      <c r="R166" s="34"/>
      <c r="S166" s="34"/>
      <c r="T166" s="34"/>
    </row>
    <row r="167" spans="1:20" ht="14.5" x14ac:dyDescent="0.35">
      <c r="A167">
        <v>41667</v>
      </c>
      <c r="B167">
        <v>2005</v>
      </c>
      <c r="C167">
        <v>3</v>
      </c>
      <c r="D167">
        <v>3</v>
      </c>
      <c r="E167">
        <v>3</v>
      </c>
      <c r="F167">
        <v>2</v>
      </c>
      <c r="G167">
        <v>4</v>
      </c>
      <c r="H167">
        <v>4</v>
      </c>
      <c r="I167">
        <v>4</v>
      </c>
      <c r="J167">
        <v>4</v>
      </c>
      <c r="K167">
        <v>4</v>
      </c>
      <c r="L167">
        <v>4</v>
      </c>
      <c r="M167">
        <v>1</v>
      </c>
      <c r="N167">
        <v>2</v>
      </c>
      <c r="O167" s="17">
        <f>SUM(C167:N167)</f>
        <v>38</v>
      </c>
      <c r="P167" s="34"/>
      <c r="Q167" s="34"/>
      <c r="R167" s="34"/>
      <c r="S167" s="34"/>
      <c r="T167" s="34"/>
    </row>
    <row r="168" spans="1:20" ht="14.5" x14ac:dyDescent="0.35">
      <c r="A168">
        <v>44910</v>
      </c>
      <c r="B168">
        <v>2004</v>
      </c>
      <c r="C168">
        <v>2</v>
      </c>
      <c r="D168">
        <v>3</v>
      </c>
      <c r="E168">
        <v>3</v>
      </c>
      <c r="F168">
        <v>3</v>
      </c>
      <c r="G168">
        <v>4</v>
      </c>
      <c r="H168">
        <v>3</v>
      </c>
      <c r="I168">
        <v>2</v>
      </c>
      <c r="J168">
        <v>4</v>
      </c>
      <c r="K168">
        <v>4</v>
      </c>
      <c r="L168">
        <v>3</v>
      </c>
      <c r="M168">
        <v>4</v>
      </c>
      <c r="N168">
        <v>3</v>
      </c>
      <c r="O168" s="17">
        <f>SUM(C168:N168)</f>
        <v>38</v>
      </c>
      <c r="P168" s="34"/>
      <c r="Q168" s="34"/>
      <c r="R168" s="34"/>
      <c r="S168" s="34"/>
      <c r="T168" s="34"/>
    </row>
    <row r="169" spans="1:20" ht="14.5" x14ac:dyDescent="0.35">
      <c r="A169">
        <v>45546</v>
      </c>
      <c r="B169">
        <v>2004</v>
      </c>
      <c r="C169">
        <v>3</v>
      </c>
      <c r="D169">
        <v>3</v>
      </c>
      <c r="E169">
        <v>3</v>
      </c>
      <c r="F169">
        <v>3</v>
      </c>
      <c r="G169">
        <v>3</v>
      </c>
      <c r="H169">
        <v>3</v>
      </c>
      <c r="I169">
        <v>4</v>
      </c>
      <c r="J169">
        <v>4</v>
      </c>
      <c r="K169">
        <v>4</v>
      </c>
      <c r="L169">
        <v>3</v>
      </c>
      <c r="M169">
        <v>3</v>
      </c>
      <c r="N169">
        <v>3</v>
      </c>
      <c r="O169" s="17">
        <f>SUM(C169:N169)</f>
        <v>39</v>
      </c>
      <c r="P169" s="34"/>
      <c r="Q169" s="34"/>
      <c r="R169" s="34"/>
      <c r="S169" s="34"/>
      <c r="T169" s="34"/>
    </row>
    <row r="170" spans="1:20" ht="14.5" x14ac:dyDescent="0.35">
      <c r="A170">
        <v>42953</v>
      </c>
      <c r="B170">
        <v>2004</v>
      </c>
      <c r="C170">
        <v>2</v>
      </c>
      <c r="D170">
        <v>3</v>
      </c>
      <c r="E170">
        <v>3</v>
      </c>
      <c r="F170">
        <v>2</v>
      </c>
      <c r="G170">
        <v>3</v>
      </c>
      <c r="H170">
        <v>3</v>
      </c>
      <c r="I170">
        <v>3</v>
      </c>
      <c r="J170">
        <v>4</v>
      </c>
      <c r="K170">
        <v>4</v>
      </c>
      <c r="L170">
        <v>4</v>
      </c>
      <c r="M170">
        <v>2</v>
      </c>
      <c r="N170">
        <v>3</v>
      </c>
      <c r="O170" s="17">
        <f>SUM(C170:N170)</f>
        <v>36</v>
      </c>
      <c r="P170" s="34"/>
      <c r="Q170" s="34"/>
      <c r="R170" s="34"/>
      <c r="S170" s="34"/>
      <c r="T170" s="34"/>
    </row>
    <row r="171" spans="1:20" ht="14.5" x14ac:dyDescent="0.35">
      <c r="A171">
        <v>42171</v>
      </c>
      <c r="B171">
        <v>2001</v>
      </c>
      <c r="C171">
        <v>3</v>
      </c>
      <c r="D171">
        <v>3</v>
      </c>
      <c r="E171">
        <v>3</v>
      </c>
      <c r="F171">
        <v>2</v>
      </c>
      <c r="G171">
        <v>4</v>
      </c>
      <c r="H171">
        <v>3</v>
      </c>
      <c r="I171">
        <v>3</v>
      </c>
      <c r="J171">
        <v>4</v>
      </c>
      <c r="K171">
        <v>4</v>
      </c>
      <c r="L171">
        <v>4</v>
      </c>
      <c r="M171">
        <v>4</v>
      </c>
      <c r="N171">
        <v>2</v>
      </c>
      <c r="O171" s="17">
        <f>SUM(C171:N171)</f>
        <v>39</v>
      </c>
      <c r="P171" s="34"/>
      <c r="Q171" s="34"/>
      <c r="R171" s="34"/>
      <c r="S171" s="34"/>
      <c r="T171" s="34"/>
    </row>
    <row r="172" spans="1:20" ht="14.5" x14ac:dyDescent="0.35">
      <c r="A172">
        <v>42980</v>
      </c>
      <c r="B172">
        <v>2006</v>
      </c>
      <c r="C172">
        <v>3</v>
      </c>
      <c r="D172">
        <v>4</v>
      </c>
      <c r="E172">
        <v>3</v>
      </c>
      <c r="F172">
        <v>3</v>
      </c>
      <c r="G172">
        <v>3</v>
      </c>
      <c r="H172">
        <v>3</v>
      </c>
      <c r="I172">
        <v>3</v>
      </c>
      <c r="J172">
        <v>4</v>
      </c>
      <c r="K172">
        <v>3</v>
      </c>
      <c r="L172">
        <v>4</v>
      </c>
      <c r="M172">
        <v>3</v>
      </c>
      <c r="N172">
        <v>3</v>
      </c>
      <c r="O172" s="17">
        <f>SUM(C172:N172)</f>
        <v>39</v>
      </c>
      <c r="P172" s="34"/>
      <c r="Q172" s="34"/>
      <c r="R172" s="34"/>
      <c r="S172" s="34"/>
      <c r="T172" s="34"/>
    </row>
    <row r="173" spans="1:20" ht="14.5" x14ac:dyDescent="0.35">
      <c r="A173">
        <v>41806</v>
      </c>
      <c r="B173">
        <v>2004</v>
      </c>
      <c r="C173">
        <v>3</v>
      </c>
      <c r="D173">
        <v>4</v>
      </c>
      <c r="E173">
        <v>2</v>
      </c>
      <c r="F173">
        <v>4</v>
      </c>
      <c r="G173">
        <v>4</v>
      </c>
      <c r="H173">
        <v>4</v>
      </c>
      <c r="I173">
        <v>4</v>
      </c>
      <c r="J173">
        <v>4</v>
      </c>
      <c r="K173">
        <v>3</v>
      </c>
      <c r="L173">
        <v>3</v>
      </c>
      <c r="M173">
        <v>3</v>
      </c>
      <c r="N173">
        <v>3</v>
      </c>
      <c r="O173" s="17">
        <f>SUM(C173:N173)</f>
        <v>41</v>
      </c>
      <c r="P173" s="34"/>
      <c r="Q173" s="34"/>
      <c r="R173" s="34"/>
      <c r="S173" s="34"/>
      <c r="T173" s="34"/>
    </row>
    <row r="174" spans="1:20" ht="14.5" x14ac:dyDescent="0.35">
      <c r="A174">
        <v>43032</v>
      </c>
      <c r="B174">
        <v>2003</v>
      </c>
      <c r="C174">
        <v>3</v>
      </c>
      <c r="D174">
        <v>4</v>
      </c>
      <c r="E174">
        <v>3</v>
      </c>
      <c r="F174">
        <v>3</v>
      </c>
      <c r="G174">
        <v>3</v>
      </c>
      <c r="H174">
        <v>3</v>
      </c>
      <c r="I174">
        <v>4</v>
      </c>
      <c r="J174">
        <v>4</v>
      </c>
      <c r="K174">
        <v>4</v>
      </c>
      <c r="L174">
        <v>4</v>
      </c>
      <c r="M174">
        <v>3</v>
      </c>
      <c r="N174">
        <v>2</v>
      </c>
      <c r="O174" s="17">
        <f>SUM(C174:N174)</f>
        <v>40</v>
      </c>
      <c r="P174" s="34"/>
      <c r="Q174" s="34"/>
      <c r="R174" s="34"/>
      <c r="S174" s="34"/>
      <c r="T174" s="34"/>
    </row>
    <row r="175" spans="1:20" ht="14.5" x14ac:dyDescent="0.35">
      <c r="A175">
        <v>43064</v>
      </c>
      <c r="B175">
        <v>2000</v>
      </c>
      <c r="C175">
        <v>3</v>
      </c>
      <c r="D175">
        <v>4</v>
      </c>
      <c r="E175">
        <v>3</v>
      </c>
      <c r="F175">
        <v>2</v>
      </c>
      <c r="G175">
        <v>4</v>
      </c>
      <c r="H175">
        <v>3</v>
      </c>
      <c r="I175">
        <v>3</v>
      </c>
      <c r="J175">
        <v>4</v>
      </c>
      <c r="K175">
        <v>3</v>
      </c>
      <c r="L175">
        <v>3</v>
      </c>
      <c r="M175">
        <v>4</v>
      </c>
      <c r="N175">
        <v>3</v>
      </c>
      <c r="O175" s="17">
        <f>SUM(C175:N175)</f>
        <v>39</v>
      </c>
      <c r="P175" s="34"/>
      <c r="Q175" s="34"/>
      <c r="R175" s="34"/>
      <c r="S175" s="34"/>
      <c r="T175" s="34"/>
    </row>
    <row r="176" spans="1:20" ht="14.5" x14ac:dyDescent="0.35">
      <c r="A176">
        <v>42920</v>
      </c>
      <c r="B176">
        <v>2005</v>
      </c>
      <c r="C176">
        <v>1</v>
      </c>
      <c r="D176">
        <v>3</v>
      </c>
      <c r="E176">
        <v>3</v>
      </c>
      <c r="F176">
        <v>1</v>
      </c>
      <c r="G176">
        <v>3</v>
      </c>
      <c r="H176">
        <v>1</v>
      </c>
      <c r="I176">
        <v>4</v>
      </c>
      <c r="J176">
        <v>4</v>
      </c>
      <c r="K176">
        <v>4</v>
      </c>
      <c r="L176">
        <v>4</v>
      </c>
      <c r="M176">
        <v>4</v>
      </c>
      <c r="N176">
        <v>4</v>
      </c>
      <c r="O176" s="17">
        <f>SUM(C176:N176)</f>
        <v>36</v>
      </c>
      <c r="P176" s="34"/>
      <c r="Q176" s="34"/>
      <c r="R176" s="34"/>
      <c r="S176" s="34"/>
      <c r="T176" s="34"/>
    </row>
    <row r="177" spans="1:20" ht="14.5" x14ac:dyDescent="0.35">
      <c r="A177">
        <v>42834</v>
      </c>
      <c r="B177">
        <v>2005</v>
      </c>
      <c r="C177">
        <v>2</v>
      </c>
      <c r="D177">
        <v>3</v>
      </c>
      <c r="E177">
        <v>3</v>
      </c>
      <c r="F177">
        <v>1</v>
      </c>
      <c r="G177">
        <v>3</v>
      </c>
      <c r="H177">
        <v>3</v>
      </c>
      <c r="I177">
        <v>2</v>
      </c>
      <c r="J177">
        <v>4</v>
      </c>
      <c r="K177">
        <v>4</v>
      </c>
      <c r="L177">
        <v>4</v>
      </c>
      <c r="M177">
        <v>4</v>
      </c>
      <c r="N177">
        <v>4</v>
      </c>
      <c r="O177" s="17">
        <f>SUM(C177:N177)</f>
        <v>37</v>
      </c>
      <c r="P177" s="34"/>
      <c r="Q177" s="34"/>
      <c r="R177" s="34"/>
      <c r="S177" s="34"/>
      <c r="T177" s="34"/>
    </row>
    <row r="178" spans="1:20" ht="14.5" x14ac:dyDescent="0.35">
      <c r="A178">
        <v>41275</v>
      </c>
      <c r="B178">
        <v>2004</v>
      </c>
      <c r="C178">
        <v>3</v>
      </c>
      <c r="D178">
        <v>3</v>
      </c>
      <c r="E178">
        <v>3</v>
      </c>
      <c r="F178">
        <v>2</v>
      </c>
      <c r="G178">
        <v>4</v>
      </c>
      <c r="H178">
        <v>4</v>
      </c>
      <c r="I178">
        <v>4</v>
      </c>
      <c r="J178">
        <v>4</v>
      </c>
      <c r="K178">
        <v>3</v>
      </c>
      <c r="L178">
        <v>3</v>
      </c>
      <c r="M178">
        <v>3</v>
      </c>
      <c r="N178">
        <v>3</v>
      </c>
      <c r="O178" s="17">
        <f>SUM(C178:N178)</f>
        <v>39</v>
      </c>
      <c r="P178" s="34"/>
      <c r="Q178" s="34"/>
      <c r="R178" s="34"/>
      <c r="S178" s="34"/>
      <c r="T178" s="34"/>
    </row>
    <row r="179" spans="1:20" ht="14.5" x14ac:dyDescent="0.35">
      <c r="A179">
        <v>43659</v>
      </c>
      <c r="B179">
        <v>2004</v>
      </c>
      <c r="C179">
        <v>3</v>
      </c>
      <c r="D179">
        <v>3</v>
      </c>
      <c r="E179">
        <v>3</v>
      </c>
      <c r="F179">
        <v>4</v>
      </c>
      <c r="G179">
        <v>4</v>
      </c>
      <c r="H179">
        <v>3</v>
      </c>
      <c r="I179">
        <v>3</v>
      </c>
      <c r="J179">
        <v>4</v>
      </c>
      <c r="K179">
        <v>2</v>
      </c>
      <c r="L179">
        <v>4</v>
      </c>
      <c r="M179">
        <v>4</v>
      </c>
      <c r="N179">
        <v>3</v>
      </c>
      <c r="O179" s="17">
        <f>SUM(C179:N179)</f>
        <v>40</v>
      </c>
      <c r="P179" s="34"/>
      <c r="Q179" s="34"/>
      <c r="R179" s="34"/>
      <c r="S179" s="34"/>
      <c r="T179" s="34"/>
    </row>
    <row r="180" spans="1:20" ht="14.5" x14ac:dyDescent="0.35">
      <c r="A180">
        <v>42971</v>
      </c>
      <c r="B180">
        <v>2003</v>
      </c>
      <c r="C180">
        <v>2</v>
      </c>
      <c r="D180">
        <v>3</v>
      </c>
      <c r="E180">
        <v>4</v>
      </c>
      <c r="F180">
        <v>4</v>
      </c>
      <c r="G180">
        <v>4</v>
      </c>
      <c r="H180">
        <v>1</v>
      </c>
      <c r="I180">
        <v>4</v>
      </c>
      <c r="J180">
        <v>3</v>
      </c>
      <c r="K180">
        <v>4</v>
      </c>
      <c r="L180">
        <v>4</v>
      </c>
      <c r="M180">
        <v>4</v>
      </c>
      <c r="N180">
        <v>3</v>
      </c>
      <c r="O180" s="17">
        <f>SUM(C180:N180)</f>
        <v>40</v>
      </c>
      <c r="P180" s="34"/>
      <c r="Q180" s="34"/>
      <c r="R180" s="34"/>
      <c r="S180" s="34"/>
      <c r="T180" s="34"/>
    </row>
    <row r="181" spans="1:20" ht="14.5" x14ac:dyDescent="0.35">
      <c r="A181">
        <v>44659</v>
      </c>
      <c r="B181">
        <v>2003</v>
      </c>
      <c r="C181">
        <v>1</v>
      </c>
      <c r="D181">
        <v>3</v>
      </c>
      <c r="E181">
        <v>4</v>
      </c>
      <c r="F181">
        <v>3</v>
      </c>
      <c r="G181">
        <v>4</v>
      </c>
      <c r="H181">
        <v>4</v>
      </c>
      <c r="I181">
        <v>3</v>
      </c>
      <c r="J181">
        <v>3</v>
      </c>
      <c r="K181">
        <v>4</v>
      </c>
      <c r="L181">
        <v>4</v>
      </c>
      <c r="M181">
        <v>4</v>
      </c>
      <c r="N181">
        <v>3</v>
      </c>
      <c r="O181" s="17">
        <f>SUM(C181:N181)</f>
        <v>40</v>
      </c>
      <c r="P181" s="34"/>
      <c r="Q181" s="34"/>
      <c r="R181" s="34"/>
      <c r="S181" s="34"/>
      <c r="T181" s="34"/>
    </row>
    <row r="182" spans="1:20" ht="14.5" x14ac:dyDescent="0.35">
      <c r="A182">
        <v>40713</v>
      </c>
      <c r="B182">
        <v>2003</v>
      </c>
      <c r="C182">
        <v>4</v>
      </c>
      <c r="D182">
        <v>3</v>
      </c>
      <c r="E182">
        <v>4</v>
      </c>
      <c r="F182">
        <v>4</v>
      </c>
      <c r="G182">
        <v>4</v>
      </c>
      <c r="H182">
        <v>3</v>
      </c>
      <c r="I182">
        <v>4</v>
      </c>
      <c r="J182">
        <v>2</v>
      </c>
      <c r="K182">
        <v>4</v>
      </c>
      <c r="L182">
        <v>4</v>
      </c>
      <c r="M182">
        <v>3</v>
      </c>
      <c r="N182">
        <v>3</v>
      </c>
      <c r="O182" s="17">
        <f>SUM(C182:N182)</f>
        <v>42</v>
      </c>
      <c r="P182" s="34"/>
      <c r="Q182" s="34"/>
      <c r="R182" s="34"/>
      <c r="S182" s="34"/>
      <c r="T182" s="34"/>
    </row>
    <row r="183" spans="1:20" ht="14.5" x14ac:dyDescent="0.35">
      <c r="A183">
        <v>43345</v>
      </c>
      <c r="B183">
        <v>2003</v>
      </c>
      <c r="C183">
        <v>2</v>
      </c>
      <c r="D183">
        <v>2</v>
      </c>
      <c r="E183">
        <v>3</v>
      </c>
      <c r="F183">
        <v>2</v>
      </c>
      <c r="G183">
        <v>3</v>
      </c>
      <c r="H183">
        <v>3</v>
      </c>
      <c r="I183">
        <v>4</v>
      </c>
      <c r="J183">
        <v>4</v>
      </c>
      <c r="K183">
        <v>3</v>
      </c>
      <c r="L183">
        <v>4</v>
      </c>
      <c r="M183">
        <v>4</v>
      </c>
      <c r="N183">
        <v>3</v>
      </c>
      <c r="O183" s="17">
        <f>SUM(C183:N183)</f>
        <v>37</v>
      </c>
      <c r="P183" s="34"/>
      <c r="Q183" s="34"/>
      <c r="R183" s="34"/>
      <c r="S183" s="34"/>
      <c r="T183" s="34"/>
    </row>
    <row r="184" spans="1:20" ht="14.5" x14ac:dyDescent="0.35">
      <c r="A184">
        <v>40693</v>
      </c>
      <c r="B184">
        <v>2003</v>
      </c>
      <c r="C184">
        <v>3</v>
      </c>
      <c r="D184">
        <v>2</v>
      </c>
      <c r="E184">
        <v>3</v>
      </c>
      <c r="F184">
        <v>2</v>
      </c>
      <c r="G184">
        <v>4</v>
      </c>
      <c r="H184">
        <v>2</v>
      </c>
      <c r="I184">
        <v>4</v>
      </c>
      <c r="J184">
        <v>4</v>
      </c>
      <c r="K184">
        <v>4</v>
      </c>
      <c r="L184">
        <v>3</v>
      </c>
      <c r="M184">
        <v>4</v>
      </c>
      <c r="N184">
        <v>4</v>
      </c>
      <c r="O184" s="17">
        <f>SUM(C184:N184)</f>
        <v>39</v>
      </c>
      <c r="P184" s="34"/>
      <c r="Q184" s="34"/>
      <c r="R184" s="34"/>
      <c r="S184" s="34"/>
      <c r="T184" s="34"/>
    </row>
    <row r="185" spans="1:20" ht="14.5" x14ac:dyDescent="0.35">
      <c r="A185">
        <v>43019</v>
      </c>
      <c r="B185">
        <v>2002</v>
      </c>
      <c r="C185">
        <v>2</v>
      </c>
      <c r="D185">
        <v>2</v>
      </c>
      <c r="E185">
        <v>2</v>
      </c>
      <c r="F185">
        <v>2</v>
      </c>
      <c r="G185">
        <v>3</v>
      </c>
      <c r="H185">
        <v>3</v>
      </c>
      <c r="I185">
        <v>4</v>
      </c>
      <c r="J185">
        <v>3</v>
      </c>
      <c r="K185">
        <v>4</v>
      </c>
      <c r="L185">
        <v>4</v>
      </c>
      <c r="M185">
        <v>4</v>
      </c>
      <c r="N185">
        <v>4</v>
      </c>
      <c r="O185" s="17">
        <f>SUM(C185:N185)</f>
        <v>37</v>
      </c>
      <c r="P185" s="34"/>
      <c r="Q185" s="34"/>
      <c r="R185" s="34"/>
      <c r="S185" s="34"/>
      <c r="T185" s="34"/>
    </row>
    <row r="186" spans="1:20" ht="14.5" x14ac:dyDescent="0.35">
      <c r="A186">
        <v>40817</v>
      </c>
      <c r="B186">
        <v>2003</v>
      </c>
      <c r="C186">
        <v>2</v>
      </c>
      <c r="D186">
        <v>1</v>
      </c>
      <c r="E186">
        <v>2</v>
      </c>
      <c r="F186">
        <v>2</v>
      </c>
      <c r="G186">
        <v>4</v>
      </c>
      <c r="H186">
        <v>4</v>
      </c>
      <c r="I186">
        <v>4</v>
      </c>
      <c r="J186">
        <v>4</v>
      </c>
      <c r="K186">
        <v>4</v>
      </c>
      <c r="L186">
        <v>3</v>
      </c>
      <c r="M186">
        <v>3</v>
      </c>
      <c r="N186">
        <v>3</v>
      </c>
      <c r="O186" s="17">
        <f>SUM(C186:N186)</f>
        <v>36</v>
      </c>
      <c r="P186" s="34"/>
      <c r="Q186" s="34"/>
      <c r="R186" s="34"/>
      <c r="S186" s="34"/>
      <c r="T186" s="34"/>
    </row>
    <row r="187" spans="1:20" ht="14.5" x14ac:dyDescent="0.35">
      <c r="A187">
        <v>44370</v>
      </c>
      <c r="B187">
        <v>2004</v>
      </c>
      <c r="C187">
        <v>4</v>
      </c>
      <c r="D187">
        <v>4</v>
      </c>
      <c r="E187">
        <v>3</v>
      </c>
      <c r="F187">
        <v>4</v>
      </c>
      <c r="G187">
        <v>4</v>
      </c>
      <c r="H187">
        <v>2</v>
      </c>
      <c r="I187">
        <v>4</v>
      </c>
      <c r="J187">
        <v>4</v>
      </c>
      <c r="K187">
        <v>3</v>
      </c>
      <c r="L187">
        <v>4</v>
      </c>
      <c r="M187">
        <v>4</v>
      </c>
      <c r="N187">
        <v>3</v>
      </c>
      <c r="O187" s="17">
        <f>SUM(C187:N187)</f>
        <v>43</v>
      </c>
      <c r="P187" s="34"/>
      <c r="Q187" s="34"/>
      <c r="R187" s="34"/>
      <c r="S187" s="34"/>
      <c r="T187" s="34"/>
    </row>
    <row r="188" spans="1:20" ht="14.5" x14ac:dyDescent="0.35">
      <c r="A188">
        <v>43084</v>
      </c>
      <c r="B188">
        <v>2004</v>
      </c>
      <c r="C188">
        <v>3</v>
      </c>
      <c r="D188">
        <v>4</v>
      </c>
      <c r="E188">
        <v>2</v>
      </c>
      <c r="F188">
        <v>3</v>
      </c>
      <c r="G188">
        <v>4</v>
      </c>
      <c r="H188">
        <v>3</v>
      </c>
      <c r="I188">
        <v>4</v>
      </c>
      <c r="J188">
        <v>2</v>
      </c>
      <c r="K188">
        <v>4</v>
      </c>
      <c r="L188">
        <v>4</v>
      </c>
      <c r="M188">
        <v>3</v>
      </c>
      <c r="N188">
        <v>3</v>
      </c>
      <c r="O188" s="17">
        <f>SUM(C188:N188)</f>
        <v>39</v>
      </c>
      <c r="P188" s="34"/>
      <c r="Q188" s="34"/>
      <c r="R188" s="34"/>
      <c r="S188" s="34"/>
      <c r="T188" s="34"/>
    </row>
    <row r="189" spans="1:20" ht="14.5" x14ac:dyDescent="0.35">
      <c r="A189">
        <v>43220</v>
      </c>
      <c r="B189">
        <v>2006</v>
      </c>
      <c r="C189">
        <v>3</v>
      </c>
      <c r="D189">
        <v>4</v>
      </c>
      <c r="E189">
        <v>1</v>
      </c>
      <c r="F189">
        <v>1</v>
      </c>
      <c r="G189">
        <v>4</v>
      </c>
      <c r="H189">
        <v>3</v>
      </c>
      <c r="I189">
        <v>2</v>
      </c>
      <c r="J189">
        <v>3</v>
      </c>
      <c r="K189">
        <v>4</v>
      </c>
      <c r="L189">
        <v>4</v>
      </c>
      <c r="M189">
        <v>4</v>
      </c>
      <c r="N189">
        <v>3</v>
      </c>
      <c r="O189" s="17">
        <f>SUM(C189:N189)</f>
        <v>36</v>
      </c>
      <c r="P189" s="34"/>
      <c r="Q189" s="34"/>
      <c r="R189" s="34"/>
      <c r="S189" s="34"/>
      <c r="T189" s="34"/>
    </row>
    <row r="190" spans="1:20" ht="14.5" x14ac:dyDescent="0.35">
      <c r="A190">
        <v>43008</v>
      </c>
      <c r="B190">
        <v>2005</v>
      </c>
      <c r="C190">
        <v>1</v>
      </c>
      <c r="D190">
        <v>3</v>
      </c>
      <c r="E190">
        <v>2</v>
      </c>
      <c r="F190">
        <v>3</v>
      </c>
      <c r="G190">
        <v>4</v>
      </c>
      <c r="H190">
        <v>2</v>
      </c>
      <c r="I190">
        <v>4</v>
      </c>
      <c r="J190">
        <v>3</v>
      </c>
      <c r="K190">
        <v>4</v>
      </c>
      <c r="L190">
        <v>4</v>
      </c>
      <c r="M190">
        <v>4</v>
      </c>
      <c r="N190">
        <v>4</v>
      </c>
      <c r="O190" s="17">
        <f>SUM(C190:N190)</f>
        <v>38</v>
      </c>
      <c r="P190" s="34"/>
      <c r="Q190" s="34"/>
      <c r="R190" s="34"/>
      <c r="S190" s="34"/>
      <c r="T190" s="34"/>
    </row>
    <row r="191" spans="1:20" ht="14.5" x14ac:dyDescent="0.35">
      <c r="A191">
        <v>42916</v>
      </c>
      <c r="B191">
        <v>2005</v>
      </c>
      <c r="C191">
        <v>2</v>
      </c>
      <c r="D191">
        <v>3</v>
      </c>
      <c r="E191">
        <v>3</v>
      </c>
      <c r="F191">
        <v>3</v>
      </c>
      <c r="G191">
        <v>4</v>
      </c>
      <c r="H191">
        <v>4</v>
      </c>
      <c r="I191">
        <v>3</v>
      </c>
      <c r="J191">
        <v>4</v>
      </c>
      <c r="K191">
        <v>3</v>
      </c>
      <c r="L191">
        <v>3</v>
      </c>
      <c r="M191">
        <v>4</v>
      </c>
      <c r="N191">
        <v>3</v>
      </c>
      <c r="O191" s="17">
        <f>SUM(C191:N191)</f>
        <v>39</v>
      </c>
      <c r="P191" s="34"/>
      <c r="Q191" s="34"/>
      <c r="R191" s="34"/>
      <c r="S191" s="34"/>
      <c r="T191" s="34"/>
    </row>
    <row r="192" spans="1:20" ht="14.5" x14ac:dyDescent="0.35">
      <c r="A192">
        <v>43144</v>
      </c>
      <c r="B192">
        <v>2005</v>
      </c>
      <c r="C192">
        <v>1</v>
      </c>
      <c r="D192">
        <v>3</v>
      </c>
      <c r="E192">
        <v>3</v>
      </c>
      <c r="F192">
        <v>3</v>
      </c>
      <c r="G192">
        <v>4</v>
      </c>
      <c r="H192">
        <v>3</v>
      </c>
      <c r="I192">
        <v>4</v>
      </c>
      <c r="J192">
        <v>4</v>
      </c>
      <c r="K192">
        <v>3</v>
      </c>
      <c r="L192">
        <v>3</v>
      </c>
      <c r="M192">
        <v>4</v>
      </c>
      <c r="N192">
        <v>4</v>
      </c>
      <c r="O192" s="17">
        <f>SUM(C192:N192)</f>
        <v>39</v>
      </c>
      <c r="P192" s="34"/>
      <c r="Q192" s="34"/>
      <c r="R192" s="34"/>
      <c r="S192" s="34"/>
      <c r="T192" s="34"/>
    </row>
    <row r="193" spans="1:20" ht="14.5" x14ac:dyDescent="0.35">
      <c r="A193">
        <v>43014</v>
      </c>
      <c r="B193">
        <v>2004</v>
      </c>
      <c r="C193">
        <v>3</v>
      </c>
      <c r="D193">
        <v>3</v>
      </c>
      <c r="E193">
        <v>4</v>
      </c>
      <c r="F193">
        <v>3</v>
      </c>
      <c r="G193">
        <v>4</v>
      </c>
      <c r="H193">
        <v>3</v>
      </c>
      <c r="I193">
        <v>3</v>
      </c>
      <c r="J193">
        <v>4</v>
      </c>
      <c r="K193">
        <v>4</v>
      </c>
      <c r="L193">
        <v>3</v>
      </c>
      <c r="M193">
        <v>4</v>
      </c>
      <c r="N193">
        <v>4</v>
      </c>
      <c r="O193" s="17">
        <f>SUM(C193:N193)</f>
        <v>42</v>
      </c>
      <c r="P193" s="34"/>
      <c r="Q193" s="34"/>
      <c r="R193" s="34"/>
      <c r="S193" s="34"/>
      <c r="T193" s="34"/>
    </row>
    <row r="194" spans="1:20" ht="14.5" x14ac:dyDescent="0.35">
      <c r="A194">
        <v>41227</v>
      </c>
      <c r="B194">
        <v>2003</v>
      </c>
      <c r="C194">
        <v>4</v>
      </c>
      <c r="D194">
        <v>3</v>
      </c>
      <c r="E194">
        <v>4</v>
      </c>
      <c r="F194">
        <v>4</v>
      </c>
      <c r="G194">
        <v>4</v>
      </c>
      <c r="H194">
        <v>3</v>
      </c>
      <c r="I194">
        <v>4</v>
      </c>
      <c r="J194">
        <v>4</v>
      </c>
      <c r="K194">
        <v>2</v>
      </c>
      <c r="L194">
        <v>3</v>
      </c>
      <c r="M194">
        <v>4</v>
      </c>
      <c r="N194">
        <v>4</v>
      </c>
      <c r="O194" s="17">
        <f>SUM(C194:N194)</f>
        <v>43</v>
      </c>
      <c r="P194" s="34"/>
      <c r="Q194" s="34"/>
      <c r="R194" s="34"/>
      <c r="S194" s="34"/>
      <c r="T194" s="34"/>
    </row>
    <row r="195" spans="1:20" ht="14.5" x14ac:dyDescent="0.35">
      <c r="A195">
        <v>44041</v>
      </c>
      <c r="B195">
        <v>2001</v>
      </c>
      <c r="C195">
        <v>2</v>
      </c>
      <c r="D195">
        <v>3</v>
      </c>
      <c r="E195">
        <v>3</v>
      </c>
      <c r="F195">
        <v>2</v>
      </c>
      <c r="G195">
        <v>3</v>
      </c>
      <c r="H195">
        <v>4</v>
      </c>
      <c r="I195">
        <v>4</v>
      </c>
      <c r="J195">
        <v>4</v>
      </c>
      <c r="K195">
        <v>4</v>
      </c>
      <c r="L195">
        <v>4</v>
      </c>
      <c r="M195">
        <v>3</v>
      </c>
      <c r="N195">
        <v>2</v>
      </c>
      <c r="O195" s="17">
        <f>SUM(C195:N195)</f>
        <v>38</v>
      </c>
      <c r="P195" s="34"/>
      <c r="Q195" s="34"/>
      <c r="R195" s="34"/>
      <c r="S195" s="34"/>
      <c r="T195" s="34"/>
    </row>
    <row r="196" spans="1:20" ht="14.5" x14ac:dyDescent="0.35">
      <c r="A196">
        <v>45974</v>
      </c>
      <c r="B196">
        <v>2005</v>
      </c>
      <c r="C196">
        <v>3</v>
      </c>
      <c r="D196">
        <v>2</v>
      </c>
      <c r="E196">
        <v>3</v>
      </c>
      <c r="F196">
        <v>3</v>
      </c>
      <c r="G196">
        <v>4</v>
      </c>
      <c r="H196">
        <v>3</v>
      </c>
      <c r="I196">
        <v>3</v>
      </c>
      <c r="J196">
        <v>3</v>
      </c>
      <c r="K196">
        <v>4</v>
      </c>
      <c r="L196">
        <v>4</v>
      </c>
      <c r="M196">
        <v>4</v>
      </c>
      <c r="N196">
        <v>4</v>
      </c>
      <c r="O196" s="17">
        <f>SUM(C196:N196)</f>
        <v>40</v>
      </c>
      <c r="P196" s="34"/>
      <c r="Q196" s="34"/>
      <c r="R196" s="34"/>
      <c r="S196" s="34"/>
      <c r="T196" s="34"/>
    </row>
    <row r="197" spans="1:20" ht="14.5" x14ac:dyDescent="0.35">
      <c r="A197">
        <v>43058</v>
      </c>
      <c r="B197">
        <v>2006</v>
      </c>
      <c r="C197">
        <v>1</v>
      </c>
      <c r="D197">
        <v>4</v>
      </c>
      <c r="E197">
        <v>1</v>
      </c>
      <c r="F197">
        <v>2</v>
      </c>
      <c r="G197">
        <v>4</v>
      </c>
      <c r="H197">
        <v>3</v>
      </c>
      <c r="I197">
        <v>4</v>
      </c>
      <c r="J197">
        <v>4</v>
      </c>
      <c r="K197">
        <v>3</v>
      </c>
      <c r="L197">
        <v>3</v>
      </c>
      <c r="M197">
        <v>4</v>
      </c>
      <c r="N197">
        <v>4</v>
      </c>
      <c r="O197" s="17">
        <f>SUM(C197:N197)</f>
        <v>37</v>
      </c>
      <c r="P197" s="34"/>
      <c r="Q197" s="34"/>
      <c r="R197" s="34"/>
      <c r="S197" s="34"/>
      <c r="T197" s="34"/>
    </row>
    <row r="198" spans="1:20" ht="14.5" x14ac:dyDescent="0.35">
      <c r="A198">
        <v>43119</v>
      </c>
      <c r="B198">
        <v>2000</v>
      </c>
      <c r="C198">
        <v>3</v>
      </c>
      <c r="D198">
        <v>1</v>
      </c>
      <c r="E198">
        <v>2</v>
      </c>
      <c r="F198">
        <v>3</v>
      </c>
      <c r="G198">
        <v>4</v>
      </c>
      <c r="H198">
        <v>4</v>
      </c>
      <c r="I198">
        <v>4</v>
      </c>
      <c r="J198">
        <v>4</v>
      </c>
      <c r="K198">
        <v>3</v>
      </c>
      <c r="L198">
        <v>3</v>
      </c>
      <c r="M198">
        <v>4</v>
      </c>
      <c r="N198">
        <v>4</v>
      </c>
      <c r="O198" s="17">
        <f>SUM(C198:N198)</f>
        <v>39</v>
      </c>
      <c r="P198" s="34"/>
      <c r="Q198" s="34"/>
      <c r="R198" s="34"/>
      <c r="S198" s="34"/>
      <c r="T198" s="34"/>
    </row>
    <row r="199" spans="1:20" ht="14.5" x14ac:dyDescent="0.35">
      <c r="A199">
        <v>42829</v>
      </c>
      <c r="B199">
        <v>2006</v>
      </c>
      <c r="C199">
        <v>2</v>
      </c>
      <c r="D199">
        <v>3</v>
      </c>
      <c r="E199">
        <v>4</v>
      </c>
      <c r="F199">
        <v>4</v>
      </c>
      <c r="G199">
        <v>4</v>
      </c>
      <c r="H199">
        <v>4</v>
      </c>
      <c r="I199">
        <v>3</v>
      </c>
      <c r="J199">
        <v>3</v>
      </c>
      <c r="K199">
        <v>4</v>
      </c>
      <c r="L199">
        <v>4</v>
      </c>
      <c r="M199">
        <v>3</v>
      </c>
      <c r="N199">
        <v>3</v>
      </c>
      <c r="O199" s="17">
        <f>SUM(C199:N199)</f>
        <v>41</v>
      </c>
      <c r="P199" s="34"/>
      <c r="Q199" s="34"/>
      <c r="R199" s="34"/>
      <c r="S199" s="34"/>
      <c r="T199" s="34"/>
    </row>
    <row r="200" spans="1:20" ht="14.5" x14ac:dyDescent="0.35">
      <c r="A200">
        <v>43281</v>
      </c>
      <c r="B200">
        <v>2006</v>
      </c>
      <c r="C200">
        <v>3</v>
      </c>
      <c r="D200">
        <v>1</v>
      </c>
      <c r="E200">
        <v>3</v>
      </c>
      <c r="F200">
        <v>1</v>
      </c>
      <c r="G200">
        <v>4</v>
      </c>
      <c r="H200">
        <v>4</v>
      </c>
      <c r="I200">
        <v>4</v>
      </c>
      <c r="J200">
        <v>4</v>
      </c>
      <c r="K200">
        <v>4</v>
      </c>
      <c r="L200">
        <v>4</v>
      </c>
      <c r="M200">
        <v>3</v>
      </c>
      <c r="N200">
        <v>4</v>
      </c>
      <c r="O200" s="17">
        <f>SUM(C200:N200)</f>
        <v>39</v>
      </c>
      <c r="P200" s="34"/>
      <c r="Q200" s="34"/>
      <c r="R200" s="34"/>
      <c r="S200" s="34"/>
      <c r="T200" s="34"/>
    </row>
    <row r="201" spans="1:20" ht="14.5" x14ac:dyDescent="0.35">
      <c r="A201">
        <v>44069</v>
      </c>
      <c r="B201">
        <v>2003</v>
      </c>
      <c r="C201">
        <v>2</v>
      </c>
      <c r="D201">
        <v>4</v>
      </c>
      <c r="E201">
        <v>2</v>
      </c>
      <c r="F201">
        <v>4</v>
      </c>
      <c r="G201">
        <v>3</v>
      </c>
      <c r="H201">
        <v>3</v>
      </c>
      <c r="I201">
        <v>4</v>
      </c>
      <c r="J201">
        <v>4</v>
      </c>
      <c r="K201">
        <v>4</v>
      </c>
      <c r="L201">
        <v>3</v>
      </c>
      <c r="M201">
        <v>4</v>
      </c>
      <c r="N201">
        <v>3</v>
      </c>
      <c r="O201" s="17">
        <f>SUM(C201:N201)</f>
        <v>40</v>
      </c>
      <c r="P201" s="34"/>
      <c r="Q201" s="34"/>
      <c r="R201" s="34"/>
      <c r="S201" s="34"/>
      <c r="T201" s="34"/>
    </row>
    <row r="202" spans="1:20" ht="14.5" x14ac:dyDescent="0.35">
      <c r="A202">
        <v>44225</v>
      </c>
      <c r="B202">
        <v>2002</v>
      </c>
      <c r="C202">
        <v>2</v>
      </c>
      <c r="D202">
        <v>4</v>
      </c>
      <c r="E202">
        <v>4</v>
      </c>
      <c r="F202">
        <v>1</v>
      </c>
      <c r="G202">
        <v>4</v>
      </c>
      <c r="H202">
        <v>4</v>
      </c>
      <c r="I202">
        <v>4</v>
      </c>
      <c r="J202">
        <v>3</v>
      </c>
      <c r="K202">
        <v>4</v>
      </c>
      <c r="L202">
        <v>3</v>
      </c>
      <c r="M202">
        <v>3</v>
      </c>
      <c r="N202">
        <v>3</v>
      </c>
      <c r="O202" s="17">
        <f>SUM(C202:N202)</f>
        <v>39</v>
      </c>
      <c r="P202" s="34"/>
      <c r="Q202" s="34"/>
      <c r="R202" s="34"/>
      <c r="S202" s="34"/>
      <c r="T202" s="34"/>
    </row>
    <row r="203" spans="1:20" ht="14.5" x14ac:dyDescent="0.35">
      <c r="A203">
        <v>42798</v>
      </c>
      <c r="B203">
        <v>2004</v>
      </c>
      <c r="C203">
        <v>3</v>
      </c>
      <c r="D203">
        <v>3</v>
      </c>
      <c r="E203">
        <v>3</v>
      </c>
      <c r="F203">
        <v>3</v>
      </c>
      <c r="G203">
        <v>3</v>
      </c>
      <c r="H203">
        <v>4</v>
      </c>
      <c r="I203">
        <v>3</v>
      </c>
      <c r="J203">
        <v>4</v>
      </c>
      <c r="K203">
        <v>4</v>
      </c>
      <c r="L203">
        <v>4</v>
      </c>
      <c r="M203">
        <v>4</v>
      </c>
      <c r="N203">
        <v>4</v>
      </c>
      <c r="O203" s="17">
        <f>SUM(C203:N203)</f>
        <v>42</v>
      </c>
      <c r="P203" s="34"/>
      <c r="Q203" s="34"/>
      <c r="R203" s="34"/>
      <c r="S203" s="34"/>
      <c r="T203" s="34"/>
    </row>
    <row r="204" spans="1:20" ht="14.5" x14ac:dyDescent="0.35">
      <c r="A204">
        <v>45681</v>
      </c>
      <c r="B204">
        <v>2003</v>
      </c>
      <c r="C204">
        <v>4</v>
      </c>
      <c r="D204">
        <v>3</v>
      </c>
      <c r="E204">
        <v>4</v>
      </c>
      <c r="F204">
        <v>3</v>
      </c>
      <c r="G204">
        <v>4</v>
      </c>
      <c r="H204">
        <v>4</v>
      </c>
      <c r="I204">
        <v>4</v>
      </c>
      <c r="J204">
        <v>4</v>
      </c>
      <c r="K204">
        <v>4</v>
      </c>
      <c r="L204">
        <v>4</v>
      </c>
      <c r="M204">
        <v>3</v>
      </c>
      <c r="N204">
        <v>2</v>
      </c>
      <c r="O204" s="17">
        <f>SUM(C204:N204)</f>
        <v>43</v>
      </c>
      <c r="P204" s="34"/>
      <c r="Q204" s="34"/>
      <c r="R204" s="34"/>
      <c r="S204" s="34"/>
      <c r="T204" s="34"/>
    </row>
    <row r="205" spans="1:20" ht="14.5" x14ac:dyDescent="0.35">
      <c r="A205">
        <v>41588</v>
      </c>
      <c r="B205">
        <v>2003</v>
      </c>
      <c r="C205">
        <v>1</v>
      </c>
      <c r="D205">
        <v>3</v>
      </c>
      <c r="E205">
        <v>2</v>
      </c>
      <c r="F205">
        <v>1</v>
      </c>
      <c r="G205">
        <v>3</v>
      </c>
      <c r="H205">
        <v>4</v>
      </c>
      <c r="I205">
        <v>2</v>
      </c>
      <c r="J205">
        <v>4</v>
      </c>
      <c r="K205">
        <v>4</v>
      </c>
      <c r="L205">
        <v>4</v>
      </c>
      <c r="M205">
        <v>4</v>
      </c>
      <c r="N205">
        <v>4</v>
      </c>
      <c r="O205" s="17">
        <f>SUM(C205:N205)</f>
        <v>36</v>
      </c>
      <c r="P205" s="34"/>
      <c r="Q205" s="34"/>
      <c r="R205" s="34"/>
      <c r="S205" s="34"/>
      <c r="T205" s="34"/>
    </row>
    <row r="206" spans="1:20" ht="14.5" x14ac:dyDescent="0.35">
      <c r="A206">
        <v>43373</v>
      </c>
      <c r="B206">
        <v>2002</v>
      </c>
      <c r="C206">
        <v>4</v>
      </c>
      <c r="D206">
        <v>3</v>
      </c>
      <c r="E206">
        <v>4</v>
      </c>
      <c r="F206">
        <v>2</v>
      </c>
      <c r="G206">
        <v>4</v>
      </c>
      <c r="H206">
        <v>4</v>
      </c>
      <c r="I206">
        <v>4</v>
      </c>
      <c r="J206">
        <v>2</v>
      </c>
      <c r="K206">
        <v>4</v>
      </c>
      <c r="L206">
        <v>3</v>
      </c>
      <c r="M206">
        <v>4</v>
      </c>
      <c r="N206">
        <v>4</v>
      </c>
      <c r="O206" s="17">
        <f>SUM(C206:N206)</f>
        <v>42</v>
      </c>
      <c r="P206" s="34"/>
      <c r="Q206" s="34"/>
      <c r="R206" s="34"/>
      <c r="S206" s="34"/>
      <c r="T206" s="34"/>
    </row>
    <row r="207" spans="1:20" ht="14.5" x14ac:dyDescent="0.35">
      <c r="A207">
        <v>41615</v>
      </c>
      <c r="B207">
        <v>1999</v>
      </c>
      <c r="C207">
        <v>4</v>
      </c>
      <c r="D207">
        <v>3</v>
      </c>
      <c r="E207">
        <v>4</v>
      </c>
      <c r="F207">
        <v>2</v>
      </c>
      <c r="G207">
        <v>4</v>
      </c>
      <c r="H207">
        <v>4</v>
      </c>
      <c r="I207">
        <v>4</v>
      </c>
      <c r="J207">
        <v>3</v>
      </c>
      <c r="K207">
        <v>4</v>
      </c>
      <c r="L207">
        <v>4</v>
      </c>
      <c r="M207">
        <v>3</v>
      </c>
      <c r="N207">
        <v>3</v>
      </c>
      <c r="O207" s="17">
        <f>SUM(C207:N207)</f>
        <v>42</v>
      </c>
      <c r="P207" s="34"/>
      <c r="Q207" s="34"/>
      <c r="R207" s="34"/>
      <c r="S207" s="34"/>
      <c r="T207" s="34"/>
    </row>
    <row r="208" spans="1:20" ht="14.5" x14ac:dyDescent="0.35">
      <c r="A208">
        <v>43089</v>
      </c>
      <c r="B208">
        <v>2005</v>
      </c>
      <c r="C208">
        <v>3</v>
      </c>
      <c r="D208">
        <v>2</v>
      </c>
      <c r="E208">
        <v>4</v>
      </c>
      <c r="F208">
        <v>4</v>
      </c>
      <c r="G208">
        <v>4</v>
      </c>
      <c r="H208">
        <v>4</v>
      </c>
      <c r="I208">
        <v>4</v>
      </c>
      <c r="J208">
        <v>4</v>
      </c>
      <c r="K208">
        <v>4</v>
      </c>
      <c r="L208">
        <v>4</v>
      </c>
      <c r="M208">
        <v>4</v>
      </c>
      <c r="N208">
        <v>3</v>
      </c>
      <c r="O208" s="17">
        <f>SUM(C208:N208)</f>
        <v>44</v>
      </c>
      <c r="P208" s="34"/>
      <c r="Q208" s="34"/>
      <c r="R208" s="34"/>
      <c r="S208" s="34"/>
      <c r="T208" s="34"/>
    </row>
    <row r="209" spans="1:20" ht="14.5" x14ac:dyDescent="0.35">
      <c r="A209">
        <v>44359</v>
      </c>
      <c r="B209">
        <v>2005</v>
      </c>
      <c r="C209">
        <v>3</v>
      </c>
      <c r="D209">
        <v>2</v>
      </c>
      <c r="E209">
        <v>4</v>
      </c>
      <c r="F209">
        <v>4</v>
      </c>
      <c r="G209">
        <v>4</v>
      </c>
      <c r="H209">
        <v>3</v>
      </c>
      <c r="I209">
        <v>4</v>
      </c>
      <c r="J209">
        <v>4</v>
      </c>
      <c r="K209">
        <v>3</v>
      </c>
      <c r="L209">
        <v>4</v>
      </c>
      <c r="M209">
        <v>4</v>
      </c>
      <c r="N209">
        <v>4</v>
      </c>
      <c r="O209" s="17">
        <f>SUM(C209:N209)</f>
        <v>43</v>
      </c>
      <c r="P209" s="34"/>
      <c r="Q209" s="34"/>
      <c r="R209" s="34"/>
      <c r="S209" s="34"/>
      <c r="T209" s="34"/>
    </row>
    <row r="210" spans="1:20" ht="14.5" x14ac:dyDescent="0.35">
      <c r="A210">
        <v>44839</v>
      </c>
      <c r="B210">
        <v>2003</v>
      </c>
      <c r="C210">
        <v>3</v>
      </c>
      <c r="D210">
        <v>2</v>
      </c>
      <c r="E210">
        <v>3</v>
      </c>
      <c r="F210">
        <v>2</v>
      </c>
      <c r="G210">
        <v>4</v>
      </c>
      <c r="H210">
        <v>2</v>
      </c>
      <c r="I210">
        <v>4</v>
      </c>
      <c r="J210">
        <v>4</v>
      </c>
      <c r="K210">
        <v>4</v>
      </c>
      <c r="L210">
        <v>4</v>
      </c>
      <c r="M210">
        <v>4</v>
      </c>
      <c r="N210">
        <v>4</v>
      </c>
      <c r="O210" s="17">
        <f>SUM(C210:N210)</f>
        <v>40</v>
      </c>
      <c r="P210" s="34"/>
      <c r="Q210" s="34"/>
      <c r="R210" s="34"/>
      <c r="S210" s="34"/>
      <c r="T210" s="34"/>
    </row>
    <row r="211" spans="1:20" ht="14.5" x14ac:dyDescent="0.35">
      <c r="A211">
        <v>41290</v>
      </c>
      <c r="B211">
        <v>2004</v>
      </c>
      <c r="C211">
        <v>3</v>
      </c>
      <c r="D211">
        <v>4</v>
      </c>
      <c r="E211">
        <v>2</v>
      </c>
      <c r="F211">
        <v>3</v>
      </c>
      <c r="G211">
        <v>4</v>
      </c>
      <c r="H211">
        <v>4</v>
      </c>
      <c r="I211">
        <v>3</v>
      </c>
      <c r="J211">
        <v>3</v>
      </c>
      <c r="K211">
        <v>4</v>
      </c>
      <c r="L211">
        <v>4</v>
      </c>
      <c r="M211">
        <v>4</v>
      </c>
      <c r="N211">
        <v>3</v>
      </c>
      <c r="O211" s="17">
        <f>SUM(C211:N211)</f>
        <v>41</v>
      </c>
      <c r="P211" s="34"/>
      <c r="Q211" s="34"/>
      <c r="R211" s="34"/>
      <c r="S211" s="34"/>
      <c r="T211" s="34"/>
    </row>
    <row r="212" spans="1:20" ht="14.5" x14ac:dyDescent="0.35">
      <c r="A212">
        <v>43870</v>
      </c>
      <c r="B212">
        <v>2003</v>
      </c>
      <c r="C212">
        <v>2</v>
      </c>
      <c r="D212">
        <v>4</v>
      </c>
      <c r="E212">
        <v>4</v>
      </c>
      <c r="F212">
        <v>2</v>
      </c>
      <c r="G212">
        <v>3</v>
      </c>
      <c r="H212">
        <v>4</v>
      </c>
      <c r="I212">
        <v>4</v>
      </c>
      <c r="J212">
        <v>4</v>
      </c>
      <c r="K212">
        <v>4</v>
      </c>
      <c r="L212">
        <v>4</v>
      </c>
      <c r="M212">
        <v>3</v>
      </c>
      <c r="N212">
        <v>3</v>
      </c>
      <c r="O212" s="17">
        <f>SUM(C212:N212)</f>
        <v>41</v>
      </c>
      <c r="P212" s="34"/>
      <c r="Q212" s="34"/>
      <c r="R212" s="34"/>
      <c r="S212" s="34"/>
      <c r="T212" s="34"/>
    </row>
    <row r="213" spans="1:20" ht="14.5" x14ac:dyDescent="0.35">
      <c r="A213">
        <v>44730</v>
      </c>
      <c r="B213">
        <v>2003</v>
      </c>
      <c r="C213">
        <v>3</v>
      </c>
      <c r="D213">
        <v>3</v>
      </c>
      <c r="E213">
        <v>4</v>
      </c>
      <c r="F213">
        <v>3</v>
      </c>
      <c r="G213">
        <v>4</v>
      </c>
      <c r="H213">
        <v>3</v>
      </c>
      <c r="I213">
        <v>4</v>
      </c>
      <c r="J213">
        <v>3</v>
      </c>
      <c r="K213">
        <v>4</v>
      </c>
      <c r="L213">
        <v>4</v>
      </c>
      <c r="M213">
        <v>4</v>
      </c>
      <c r="N213">
        <v>4</v>
      </c>
      <c r="O213" s="17">
        <f>SUM(C213:N213)</f>
        <v>43</v>
      </c>
      <c r="P213" s="34"/>
      <c r="Q213" s="34"/>
      <c r="R213" s="34"/>
      <c r="S213" s="34"/>
      <c r="T213" s="34"/>
    </row>
    <row r="214" spans="1:20" ht="14.5" x14ac:dyDescent="0.35">
      <c r="A214">
        <v>42994</v>
      </c>
      <c r="B214">
        <v>2005</v>
      </c>
      <c r="C214">
        <v>3</v>
      </c>
      <c r="D214">
        <v>4</v>
      </c>
      <c r="E214">
        <v>3</v>
      </c>
      <c r="F214">
        <v>2</v>
      </c>
      <c r="G214">
        <v>4</v>
      </c>
      <c r="H214">
        <v>2</v>
      </c>
      <c r="I214">
        <v>4</v>
      </c>
      <c r="J214">
        <v>4</v>
      </c>
      <c r="K214">
        <v>4</v>
      </c>
      <c r="L214">
        <v>4</v>
      </c>
      <c r="M214">
        <v>4</v>
      </c>
      <c r="N214">
        <v>4</v>
      </c>
      <c r="O214" s="17">
        <f>SUM(C214:N214)</f>
        <v>42</v>
      </c>
      <c r="P214" s="34"/>
      <c r="Q214" s="34"/>
      <c r="R214" s="34"/>
      <c r="S214" s="34"/>
      <c r="T214" s="34"/>
    </row>
    <row r="215" spans="1:20" ht="14.5" x14ac:dyDescent="0.35">
      <c r="A215">
        <v>45205</v>
      </c>
      <c r="B215">
        <v>1999</v>
      </c>
      <c r="C215">
        <v>3</v>
      </c>
      <c r="D215">
        <v>2</v>
      </c>
      <c r="E215">
        <v>4</v>
      </c>
      <c r="F215">
        <v>3</v>
      </c>
      <c r="G215">
        <v>4</v>
      </c>
      <c r="H215">
        <v>4</v>
      </c>
      <c r="I215">
        <v>4</v>
      </c>
      <c r="J215">
        <v>4</v>
      </c>
      <c r="K215">
        <v>4</v>
      </c>
      <c r="L215">
        <v>4</v>
      </c>
      <c r="M215">
        <v>4</v>
      </c>
      <c r="N215">
        <v>4</v>
      </c>
      <c r="O215" s="17">
        <f>SUM(C215:N215)</f>
        <v>44</v>
      </c>
      <c r="P215" s="34"/>
      <c r="Q215" s="34"/>
      <c r="R215" s="34"/>
      <c r="S215" s="34"/>
      <c r="T215" s="34"/>
    </row>
    <row r="216" spans="1:20" ht="14.5" x14ac:dyDescent="0.35">
      <c r="A216">
        <v>42927</v>
      </c>
      <c r="B216">
        <v>2006</v>
      </c>
      <c r="C216">
        <v>2</v>
      </c>
      <c r="D216">
        <v>3</v>
      </c>
      <c r="E216">
        <v>4</v>
      </c>
      <c r="F216">
        <v>3</v>
      </c>
      <c r="G216">
        <v>4</v>
      </c>
      <c r="H216">
        <v>4</v>
      </c>
      <c r="I216">
        <v>4</v>
      </c>
      <c r="J216">
        <v>4</v>
      </c>
      <c r="K216">
        <v>4</v>
      </c>
      <c r="L216">
        <v>4</v>
      </c>
      <c r="M216">
        <v>4</v>
      </c>
      <c r="N216">
        <v>3</v>
      </c>
      <c r="O216" s="17">
        <f>SUM(C216:N216)</f>
        <v>43</v>
      </c>
      <c r="P216" s="34"/>
      <c r="Q216" s="34"/>
      <c r="R216" s="34"/>
      <c r="S216" s="34"/>
      <c r="T216" s="34"/>
    </row>
    <row r="217" spans="1:20" ht="14.5" x14ac:dyDescent="0.35">
      <c r="A217">
        <v>44090</v>
      </c>
      <c r="B217">
        <v>2005</v>
      </c>
      <c r="C217">
        <v>3</v>
      </c>
      <c r="D217">
        <v>4</v>
      </c>
      <c r="E217">
        <v>2</v>
      </c>
      <c r="F217">
        <v>3</v>
      </c>
      <c r="G217">
        <v>4</v>
      </c>
      <c r="H217">
        <v>4</v>
      </c>
      <c r="I217">
        <v>4</v>
      </c>
      <c r="J217">
        <v>4</v>
      </c>
      <c r="K217">
        <v>4</v>
      </c>
      <c r="L217">
        <v>4</v>
      </c>
      <c r="M217">
        <v>4</v>
      </c>
      <c r="N217">
        <v>4</v>
      </c>
      <c r="O217" s="17">
        <f>SUM(C217:N217)</f>
        <v>44</v>
      </c>
      <c r="P217" s="34"/>
      <c r="Q217" s="34"/>
      <c r="R217" s="34"/>
      <c r="S217" s="34"/>
      <c r="T217" s="34"/>
    </row>
    <row r="218" spans="1:20" ht="14.5" x14ac:dyDescent="0.35">
      <c r="A218">
        <v>43400</v>
      </c>
      <c r="B218">
        <v>2005</v>
      </c>
      <c r="C218">
        <v>2</v>
      </c>
      <c r="D218">
        <v>4</v>
      </c>
      <c r="E218">
        <v>2</v>
      </c>
      <c r="F218">
        <v>4</v>
      </c>
      <c r="G218">
        <v>4</v>
      </c>
      <c r="H218">
        <v>4</v>
      </c>
      <c r="I218">
        <v>4</v>
      </c>
      <c r="J218">
        <v>3</v>
      </c>
      <c r="K218">
        <v>4</v>
      </c>
      <c r="L218">
        <v>4</v>
      </c>
      <c r="M218">
        <v>4</v>
      </c>
      <c r="N218">
        <v>4</v>
      </c>
      <c r="O218" s="17">
        <f>SUM(C218:N218)</f>
        <v>43</v>
      </c>
      <c r="P218" s="34"/>
      <c r="Q218" s="34"/>
      <c r="R218" s="34"/>
      <c r="S218" s="34"/>
      <c r="T218" s="34"/>
    </row>
    <row r="219" spans="1:20" ht="14.5" x14ac:dyDescent="0.35">
      <c r="A219">
        <v>46134</v>
      </c>
      <c r="B219">
        <v>2004</v>
      </c>
      <c r="C219">
        <v>3</v>
      </c>
      <c r="D219">
        <v>4</v>
      </c>
      <c r="E219">
        <v>3</v>
      </c>
      <c r="F219">
        <v>3</v>
      </c>
      <c r="G219">
        <v>4</v>
      </c>
      <c r="H219">
        <v>4</v>
      </c>
      <c r="I219">
        <v>4</v>
      </c>
      <c r="J219">
        <v>3</v>
      </c>
      <c r="K219">
        <v>4</v>
      </c>
      <c r="L219">
        <v>4</v>
      </c>
      <c r="M219">
        <v>4</v>
      </c>
      <c r="N219">
        <v>4</v>
      </c>
      <c r="O219" s="17">
        <f>SUM(C219:N219)</f>
        <v>44</v>
      </c>
      <c r="P219" s="34"/>
      <c r="Q219" s="34"/>
      <c r="R219" s="34"/>
      <c r="S219" s="34"/>
      <c r="T219" s="34"/>
    </row>
    <row r="220" spans="1:20" ht="14.5" x14ac:dyDescent="0.35">
      <c r="A220">
        <v>44106</v>
      </c>
      <c r="B220">
        <v>2004</v>
      </c>
      <c r="C220">
        <v>2</v>
      </c>
      <c r="D220">
        <v>3</v>
      </c>
      <c r="E220">
        <v>4</v>
      </c>
      <c r="F220">
        <v>4</v>
      </c>
      <c r="G220">
        <v>4</v>
      </c>
      <c r="H220">
        <v>4</v>
      </c>
      <c r="I220">
        <v>4</v>
      </c>
      <c r="J220">
        <v>4</v>
      </c>
      <c r="K220">
        <v>4</v>
      </c>
      <c r="L220">
        <v>4</v>
      </c>
      <c r="M220">
        <v>4</v>
      </c>
      <c r="N220">
        <v>4</v>
      </c>
      <c r="O220" s="17">
        <f>SUM(C220:N220)</f>
        <v>45</v>
      </c>
      <c r="P220" s="34"/>
      <c r="Q220" s="34"/>
      <c r="R220" s="34"/>
      <c r="S220" s="34"/>
      <c r="T220" s="34"/>
    </row>
    <row r="221" spans="1:20" ht="14.5" x14ac:dyDescent="0.35">
      <c r="A221">
        <v>43701</v>
      </c>
      <c r="B221">
        <v>2006</v>
      </c>
      <c r="C221">
        <v>3</v>
      </c>
      <c r="D221">
        <v>3</v>
      </c>
      <c r="E221">
        <v>3</v>
      </c>
      <c r="F221">
        <v>1</v>
      </c>
      <c r="G221">
        <v>4</v>
      </c>
      <c r="H221">
        <v>4</v>
      </c>
      <c r="I221">
        <v>4</v>
      </c>
      <c r="J221">
        <v>4</v>
      </c>
      <c r="K221">
        <v>4</v>
      </c>
      <c r="L221">
        <v>4</v>
      </c>
      <c r="M221">
        <v>4</v>
      </c>
      <c r="N221">
        <v>4</v>
      </c>
      <c r="O221" s="17">
        <f>SUM(C221:N221)</f>
        <v>42</v>
      </c>
      <c r="P221" s="34"/>
      <c r="Q221" s="34"/>
      <c r="R221" s="34"/>
      <c r="S221" s="34"/>
      <c r="T221" s="34"/>
    </row>
    <row r="222" spans="1:20" ht="14.5" x14ac:dyDescent="0.35">
      <c r="A222">
        <v>42936</v>
      </c>
      <c r="B222">
        <v>2004</v>
      </c>
      <c r="C222">
        <v>2</v>
      </c>
      <c r="D222">
        <v>4</v>
      </c>
      <c r="E222">
        <v>3</v>
      </c>
      <c r="F222">
        <v>2</v>
      </c>
      <c r="G222">
        <v>4</v>
      </c>
      <c r="H222">
        <v>4</v>
      </c>
      <c r="I222">
        <v>4</v>
      </c>
      <c r="J222">
        <v>4</v>
      </c>
      <c r="K222">
        <v>4</v>
      </c>
      <c r="L222">
        <v>4</v>
      </c>
      <c r="M222">
        <v>4</v>
      </c>
      <c r="N222">
        <v>4</v>
      </c>
      <c r="O222" s="17">
        <f>SUM(C222:N222)</f>
        <v>43</v>
      </c>
      <c r="P222" s="34"/>
      <c r="Q222" s="34"/>
      <c r="R222" s="34"/>
      <c r="S222" s="34"/>
      <c r="T222" s="34"/>
    </row>
    <row r="223" spans="1:20" ht="14.5" x14ac:dyDescent="0.35">
      <c r="C223"/>
      <c r="D223"/>
      <c r="E223"/>
      <c r="F223"/>
      <c r="G223"/>
      <c r="H223"/>
      <c r="I223"/>
      <c r="J223"/>
      <c r="K223"/>
      <c r="L223"/>
      <c r="M223"/>
      <c r="N223"/>
      <c r="P223" s="34"/>
      <c r="Q223" s="34"/>
      <c r="R223" s="34"/>
      <c r="S223" s="34"/>
      <c r="T223" s="34"/>
    </row>
    <row r="224" spans="1:20" ht="14.5" x14ac:dyDescent="0.35">
      <c r="C224"/>
      <c r="D224"/>
      <c r="E224"/>
      <c r="F224"/>
      <c r="G224"/>
      <c r="H224"/>
      <c r="I224"/>
      <c r="J224"/>
      <c r="K224"/>
      <c r="L224"/>
      <c r="M224"/>
      <c r="N224"/>
      <c r="P224" s="34"/>
      <c r="Q224" s="34"/>
      <c r="R224" s="34"/>
      <c r="S224" s="34"/>
      <c r="T224" s="34"/>
    </row>
    <row r="225" spans="3:20" ht="14.5" x14ac:dyDescent="0.35">
      <c r="C225"/>
      <c r="D225"/>
      <c r="E225"/>
      <c r="F225"/>
      <c r="G225"/>
      <c r="H225"/>
      <c r="I225"/>
      <c r="J225"/>
      <c r="K225"/>
      <c r="L225"/>
      <c r="M225"/>
      <c r="N225"/>
      <c r="P225" s="34"/>
      <c r="Q225" s="34"/>
      <c r="R225" s="34"/>
      <c r="S225" s="34"/>
      <c r="T225" s="34"/>
    </row>
    <row r="226" spans="3:20" ht="14.5" x14ac:dyDescent="0.35">
      <c r="C226"/>
      <c r="D226"/>
      <c r="E226"/>
      <c r="F226"/>
      <c r="G226"/>
      <c r="H226"/>
      <c r="I226"/>
      <c r="J226"/>
      <c r="K226"/>
      <c r="L226"/>
      <c r="M226"/>
      <c r="N226"/>
      <c r="P226" s="34"/>
      <c r="Q226" s="34"/>
      <c r="R226" s="34"/>
      <c r="S226" s="34"/>
      <c r="T226" s="34"/>
    </row>
    <row r="227" spans="3:20" ht="14.5" x14ac:dyDescent="0.35">
      <c r="C227"/>
      <c r="D227"/>
      <c r="E227"/>
      <c r="F227"/>
      <c r="G227"/>
      <c r="H227"/>
      <c r="I227"/>
      <c r="J227"/>
      <c r="K227"/>
      <c r="L227"/>
      <c r="M227"/>
      <c r="N227"/>
      <c r="P227" s="34"/>
      <c r="Q227" s="34"/>
      <c r="R227" s="34"/>
      <c r="S227" s="34"/>
      <c r="T227" s="34"/>
    </row>
    <row r="228" spans="3:20" ht="14.5" x14ac:dyDescent="0.35">
      <c r="C228"/>
      <c r="D228"/>
      <c r="E228"/>
      <c r="F228"/>
      <c r="G228"/>
      <c r="H228"/>
      <c r="I228"/>
      <c r="J228"/>
      <c r="K228"/>
      <c r="L228"/>
      <c r="M228"/>
      <c r="N228"/>
      <c r="P228" s="34"/>
      <c r="Q228" s="34"/>
      <c r="R228" s="34"/>
      <c r="S228" s="34"/>
      <c r="T228" s="34"/>
    </row>
    <row r="229" spans="3:20" ht="14.5" x14ac:dyDescent="0.35">
      <c r="C229"/>
      <c r="D229"/>
      <c r="E229"/>
      <c r="F229"/>
      <c r="G229"/>
      <c r="H229"/>
      <c r="I229"/>
      <c r="J229"/>
      <c r="K229"/>
      <c r="L229"/>
      <c r="M229"/>
      <c r="N229"/>
      <c r="P229" s="34"/>
      <c r="Q229" s="34"/>
      <c r="R229" s="34"/>
      <c r="S229" s="34"/>
      <c r="T229" s="34"/>
    </row>
    <row r="230" spans="3:20" ht="14.5" x14ac:dyDescent="0.35">
      <c r="C230"/>
      <c r="D230"/>
      <c r="E230"/>
      <c r="F230"/>
      <c r="G230"/>
      <c r="H230"/>
      <c r="I230"/>
      <c r="J230"/>
      <c r="K230"/>
      <c r="L230"/>
      <c r="M230"/>
      <c r="N230"/>
      <c r="P230" s="34"/>
      <c r="Q230" s="34"/>
      <c r="R230" s="34"/>
      <c r="S230" s="34"/>
      <c r="T230" s="34"/>
    </row>
    <row r="231" spans="3:20" ht="14.5" x14ac:dyDescent="0.35">
      <c r="C231"/>
      <c r="D231"/>
      <c r="E231"/>
      <c r="F231"/>
      <c r="G231"/>
      <c r="H231"/>
      <c r="I231"/>
      <c r="J231"/>
      <c r="K231"/>
      <c r="L231"/>
      <c r="M231"/>
      <c r="N231"/>
      <c r="P231" s="34"/>
      <c r="Q231" s="34"/>
      <c r="R231" s="34"/>
      <c r="S231" s="34"/>
      <c r="T231" s="34"/>
    </row>
    <row r="232" spans="3:20" ht="14.5" x14ac:dyDescent="0.35">
      <c r="C232"/>
      <c r="D232"/>
      <c r="E232"/>
      <c r="F232"/>
      <c r="G232"/>
      <c r="H232"/>
      <c r="I232"/>
      <c r="J232"/>
      <c r="K232"/>
      <c r="L232"/>
      <c r="M232"/>
      <c r="N232"/>
      <c r="P232" s="34"/>
      <c r="Q232" s="34"/>
      <c r="R232" s="34"/>
      <c r="S232" s="34"/>
      <c r="T232" s="34"/>
    </row>
    <row r="233" spans="3:20" ht="14.5" x14ac:dyDescent="0.35">
      <c r="C233"/>
      <c r="D233"/>
      <c r="E233"/>
      <c r="F233"/>
      <c r="G233"/>
      <c r="H233"/>
      <c r="I233"/>
      <c r="J233"/>
      <c r="K233"/>
      <c r="L233"/>
      <c r="M233"/>
      <c r="N233"/>
      <c r="P233" s="34"/>
      <c r="Q233" s="34"/>
      <c r="R233" s="34"/>
      <c r="S233" s="34"/>
      <c r="T233" s="34"/>
    </row>
    <row r="234" spans="3:20" ht="14.5" x14ac:dyDescent="0.35">
      <c r="C234"/>
      <c r="D234"/>
      <c r="E234"/>
      <c r="F234"/>
      <c r="G234"/>
      <c r="H234"/>
      <c r="I234"/>
      <c r="J234"/>
      <c r="K234"/>
      <c r="L234"/>
      <c r="M234"/>
      <c r="N234"/>
      <c r="P234" s="34"/>
      <c r="Q234" s="34"/>
      <c r="R234" s="34"/>
      <c r="S234" s="34"/>
      <c r="T234" s="34"/>
    </row>
    <row r="235" spans="3:20" ht="14.5" x14ac:dyDescent="0.35">
      <c r="C235"/>
      <c r="D235"/>
      <c r="E235"/>
      <c r="F235"/>
      <c r="G235"/>
      <c r="H235"/>
      <c r="I235"/>
      <c r="J235"/>
      <c r="K235"/>
      <c r="L235"/>
      <c r="M235"/>
      <c r="N235"/>
      <c r="P235" s="34"/>
      <c r="Q235" s="34"/>
      <c r="R235" s="34"/>
      <c r="S235" s="34"/>
      <c r="T235" s="34"/>
    </row>
    <row r="236" spans="3:20" ht="14.5" x14ac:dyDescent="0.35">
      <c r="C236"/>
      <c r="D236"/>
      <c r="E236"/>
      <c r="F236"/>
      <c r="G236"/>
      <c r="H236"/>
      <c r="I236"/>
      <c r="J236"/>
      <c r="K236"/>
      <c r="L236"/>
      <c r="M236"/>
      <c r="N236"/>
      <c r="P236" s="34"/>
      <c r="Q236" s="34"/>
      <c r="R236" s="34"/>
      <c r="S236" s="34"/>
      <c r="T236" s="34"/>
    </row>
    <row r="237" spans="3:20" ht="14.5" x14ac:dyDescent="0.35">
      <c r="C237"/>
      <c r="D237"/>
      <c r="E237"/>
      <c r="F237"/>
      <c r="G237"/>
      <c r="H237"/>
      <c r="I237"/>
      <c r="J237"/>
      <c r="K237"/>
      <c r="L237"/>
      <c r="M237"/>
      <c r="N237"/>
      <c r="P237" s="34"/>
      <c r="Q237" s="34"/>
      <c r="R237" s="34"/>
      <c r="S237" s="34"/>
      <c r="T237" s="34"/>
    </row>
    <row r="238" spans="3:20" ht="14.5" x14ac:dyDescent="0.35">
      <c r="C238"/>
      <c r="D238"/>
      <c r="E238"/>
      <c r="F238"/>
      <c r="G238"/>
      <c r="H238"/>
      <c r="I238"/>
      <c r="J238"/>
      <c r="K238"/>
      <c r="L238"/>
      <c r="M238"/>
      <c r="N238"/>
      <c r="P238" s="34"/>
      <c r="Q238" s="34"/>
      <c r="R238" s="34"/>
      <c r="S238" s="34"/>
      <c r="T238" s="34"/>
    </row>
    <row r="239" spans="3:20" ht="14.5" x14ac:dyDescent="0.35">
      <c r="C239"/>
      <c r="D239"/>
      <c r="E239"/>
      <c r="F239"/>
      <c r="G239"/>
      <c r="H239"/>
      <c r="I239"/>
      <c r="J239"/>
      <c r="K239"/>
      <c r="L239"/>
      <c r="M239"/>
      <c r="N239"/>
      <c r="P239" s="34"/>
      <c r="Q239" s="34"/>
      <c r="R239" s="34"/>
      <c r="S239" s="34"/>
      <c r="T239" s="34"/>
    </row>
    <row r="240" spans="3:20" ht="14.5" x14ac:dyDescent="0.35">
      <c r="C240"/>
      <c r="D240"/>
      <c r="E240"/>
      <c r="F240"/>
      <c r="G240"/>
      <c r="H240"/>
      <c r="I240"/>
      <c r="J240"/>
      <c r="K240"/>
      <c r="L240"/>
      <c r="M240"/>
      <c r="N240"/>
      <c r="P240" s="34"/>
      <c r="Q240" s="34"/>
      <c r="R240" s="34"/>
      <c r="S240" s="34"/>
      <c r="T240" s="34"/>
    </row>
    <row r="241" spans="3:20" ht="14.5" x14ac:dyDescent="0.35">
      <c r="C241"/>
      <c r="D241"/>
      <c r="E241"/>
      <c r="F241"/>
      <c r="G241"/>
      <c r="H241"/>
      <c r="I241"/>
      <c r="J241"/>
      <c r="K241"/>
      <c r="L241"/>
      <c r="M241"/>
      <c r="N241"/>
      <c r="P241" s="34"/>
      <c r="Q241" s="34"/>
      <c r="R241" s="34"/>
      <c r="S241" s="34"/>
      <c r="T241" s="34"/>
    </row>
    <row r="242" spans="3:20" ht="14.5" x14ac:dyDescent="0.35">
      <c r="C242"/>
      <c r="D242"/>
      <c r="E242"/>
      <c r="F242"/>
      <c r="G242"/>
      <c r="H242"/>
      <c r="I242"/>
      <c r="J242"/>
      <c r="K242"/>
      <c r="L242"/>
      <c r="M242"/>
      <c r="N242"/>
      <c r="P242" s="34"/>
      <c r="Q242" s="34"/>
      <c r="R242" s="34"/>
      <c r="S242" s="34"/>
      <c r="T242" s="34"/>
    </row>
    <row r="243" spans="3:20" ht="14.5" x14ac:dyDescent="0.35">
      <c r="C243"/>
      <c r="D243"/>
      <c r="E243"/>
      <c r="F243"/>
      <c r="G243"/>
      <c r="H243"/>
      <c r="I243"/>
      <c r="J243"/>
      <c r="K243"/>
      <c r="L243"/>
      <c r="M243"/>
      <c r="N243"/>
      <c r="P243" s="34"/>
      <c r="Q243" s="34"/>
      <c r="R243" s="34"/>
      <c r="S243" s="34"/>
      <c r="T243" s="34"/>
    </row>
    <row r="244" spans="3:20" ht="14.5" x14ac:dyDescent="0.35">
      <c r="C244"/>
      <c r="D244"/>
      <c r="E244"/>
      <c r="F244"/>
      <c r="G244"/>
      <c r="H244"/>
      <c r="I244"/>
      <c r="J244"/>
      <c r="K244"/>
      <c r="L244"/>
      <c r="M244"/>
      <c r="N244"/>
      <c r="P244" s="34"/>
      <c r="Q244" s="34"/>
      <c r="R244" s="34"/>
      <c r="S244" s="34"/>
      <c r="T244" s="34"/>
    </row>
    <row r="245" spans="3:20" ht="14.5" x14ac:dyDescent="0.35">
      <c r="C245"/>
      <c r="D245"/>
      <c r="E245"/>
      <c r="F245"/>
      <c r="G245"/>
      <c r="H245"/>
      <c r="I245"/>
      <c r="J245"/>
      <c r="K245"/>
      <c r="L245"/>
      <c r="M245"/>
      <c r="N245"/>
      <c r="P245" s="34"/>
      <c r="Q245" s="34"/>
      <c r="R245" s="34"/>
      <c r="S245" s="34"/>
      <c r="T245" s="34"/>
    </row>
    <row r="246" spans="3:20" ht="14.5" x14ac:dyDescent="0.35">
      <c r="C246"/>
      <c r="D246"/>
      <c r="E246"/>
      <c r="F246"/>
      <c r="G246"/>
      <c r="H246"/>
      <c r="I246"/>
      <c r="J246"/>
      <c r="K246"/>
      <c r="L246"/>
      <c r="M246"/>
      <c r="N246"/>
      <c r="P246" s="34"/>
      <c r="Q246" s="34"/>
      <c r="R246" s="34"/>
      <c r="S246" s="34"/>
      <c r="T246" s="34"/>
    </row>
    <row r="247" spans="3:20" ht="14.5" x14ac:dyDescent="0.35">
      <c r="C247"/>
      <c r="D247"/>
      <c r="E247"/>
      <c r="F247"/>
      <c r="G247"/>
      <c r="H247"/>
      <c r="I247"/>
      <c r="J247"/>
      <c r="K247"/>
      <c r="L247"/>
      <c r="M247"/>
      <c r="N247"/>
      <c r="P247" s="34"/>
      <c r="Q247" s="34"/>
      <c r="R247" s="34"/>
      <c r="S247" s="34"/>
      <c r="T247" s="34"/>
    </row>
    <row r="248" spans="3:20" ht="14.5" x14ac:dyDescent="0.35">
      <c r="C248"/>
      <c r="D248"/>
      <c r="E248"/>
      <c r="F248"/>
      <c r="G248"/>
      <c r="H248"/>
      <c r="I248"/>
      <c r="J248"/>
      <c r="K248"/>
      <c r="L248"/>
      <c r="M248"/>
      <c r="N248"/>
      <c r="P248" s="34"/>
      <c r="Q248" s="34"/>
      <c r="R248" s="34"/>
      <c r="S248" s="34"/>
      <c r="T248" s="34"/>
    </row>
    <row r="249" spans="3:20" ht="14.5" x14ac:dyDescent="0.35">
      <c r="C249"/>
      <c r="D249"/>
      <c r="E249"/>
      <c r="F249"/>
      <c r="G249"/>
      <c r="H249"/>
      <c r="I249"/>
      <c r="J249"/>
      <c r="K249"/>
      <c r="L249"/>
      <c r="M249"/>
      <c r="N249"/>
      <c r="P249" s="34"/>
      <c r="Q249" s="34"/>
      <c r="R249" s="34"/>
      <c r="S249" s="34"/>
      <c r="T249" s="34"/>
    </row>
    <row r="250" spans="3:20" ht="14.5" x14ac:dyDescent="0.35">
      <c r="C250"/>
      <c r="D250"/>
      <c r="E250"/>
      <c r="F250"/>
      <c r="G250"/>
      <c r="H250"/>
      <c r="I250"/>
      <c r="J250"/>
      <c r="K250"/>
      <c r="L250"/>
      <c r="M250"/>
      <c r="N250"/>
      <c r="P250" s="34"/>
      <c r="Q250" s="34"/>
      <c r="R250" s="34"/>
      <c r="S250" s="34"/>
      <c r="T250" s="34"/>
    </row>
    <row r="251" spans="3:20" ht="14.5" x14ac:dyDescent="0.35">
      <c r="C251"/>
      <c r="D251"/>
      <c r="E251"/>
      <c r="F251"/>
      <c r="G251"/>
      <c r="H251"/>
      <c r="I251"/>
      <c r="J251"/>
      <c r="K251"/>
      <c r="L251"/>
      <c r="M251"/>
      <c r="N251"/>
      <c r="P251" s="34"/>
      <c r="Q251" s="34"/>
      <c r="R251" s="34"/>
      <c r="S251" s="34"/>
      <c r="T251" s="34"/>
    </row>
    <row r="252" spans="3:20" ht="14.5" x14ac:dyDescent="0.35">
      <c r="C252"/>
      <c r="D252"/>
      <c r="E252"/>
      <c r="F252"/>
      <c r="G252"/>
      <c r="H252"/>
      <c r="I252"/>
      <c r="J252"/>
      <c r="K252"/>
      <c r="L252"/>
      <c r="M252"/>
      <c r="N252"/>
      <c r="P252" s="34"/>
      <c r="Q252" s="34"/>
      <c r="R252" s="34"/>
      <c r="S252" s="34"/>
      <c r="T252" s="34"/>
    </row>
    <row r="253" spans="3:20" ht="14.5" x14ac:dyDescent="0.35">
      <c r="C253"/>
      <c r="D253"/>
      <c r="E253"/>
      <c r="F253"/>
      <c r="G253"/>
      <c r="H253"/>
      <c r="I253"/>
      <c r="J253"/>
      <c r="K253"/>
      <c r="L253"/>
      <c r="M253"/>
      <c r="N253"/>
      <c r="P253" s="34"/>
      <c r="Q253" s="34"/>
      <c r="R253" s="34"/>
      <c r="S253" s="34"/>
      <c r="T253" s="34"/>
    </row>
    <row r="254" spans="3:20" ht="14.5" x14ac:dyDescent="0.35">
      <c r="C254"/>
      <c r="D254"/>
      <c r="E254"/>
      <c r="F254"/>
      <c r="G254"/>
      <c r="H254"/>
      <c r="I254"/>
      <c r="J254"/>
      <c r="K254"/>
      <c r="L254"/>
      <c r="M254"/>
      <c r="N254"/>
      <c r="P254" s="34"/>
      <c r="Q254" s="34"/>
      <c r="R254" s="34"/>
      <c r="S254" s="34"/>
      <c r="T254" s="34"/>
    </row>
    <row r="255" spans="3:20" ht="14.5" x14ac:dyDescent="0.35">
      <c r="C255"/>
      <c r="D255"/>
      <c r="E255"/>
      <c r="F255"/>
      <c r="G255"/>
      <c r="H255"/>
      <c r="I255"/>
      <c r="J255"/>
      <c r="K255"/>
      <c r="L255"/>
      <c r="M255"/>
      <c r="N255"/>
      <c r="P255" s="34"/>
      <c r="Q255" s="34"/>
      <c r="R255" s="34"/>
      <c r="S255" s="34"/>
      <c r="T255" s="34"/>
    </row>
    <row r="256" spans="3:20" ht="14.5" x14ac:dyDescent="0.35">
      <c r="C256"/>
      <c r="D256"/>
      <c r="E256"/>
      <c r="F256"/>
      <c r="G256"/>
      <c r="H256"/>
      <c r="I256"/>
      <c r="J256"/>
      <c r="K256"/>
      <c r="L256"/>
      <c r="M256"/>
      <c r="N256"/>
      <c r="P256" s="34"/>
      <c r="Q256" s="34"/>
      <c r="R256" s="34"/>
      <c r="S256" s="34"/>
      <c r="T256" s="34"/>
    </row>
    <row r="257" spans="1:20" ht="14.5" x14ac:dyDescent="0.35">
      <c r="C257"/>
      <c r="D257"/>
      <c r="E257"/>
      <c r="F257"/>
      <c r="G257"/>
      <c r="H257"/>
      <c r="I257"/>
      <c r="J257"/>
      <c r="K257"/>
      <c r="L257"/>
      <c r="M257"/>
      <c r="N257"/>
      <c r="P257" s="34"/>
      <c r="Q257" s="34"/>
      <c r="R257" s="34"/>
      <c r="S257" s="34"/>
      <c r="T257" s="34"/>
    </row>
    <row r="258" spans="1:20" ht="14.5" x14ac:dyDescent="0.35">
      <c r="C258"/>
      <c r="D258"/>
      <c r="E258"/>
      <c r="F258"/>
      <c r="G258"/>
      <c r="H258"/>
      <c r="I258"/>
      <c r="J258"/>
      <c r="K258"/>
      <c r="L258"/>
      <c r="M258"/>
      <c r="N258"/>
      <c r="P258" s="34"/>
      <c r="Q258" s="34"/>
      <c r="R258" s="34"/>
      <c r="S258" s="34"/>
      <c r="T258" s="34"/>
    </row>
    <row r="259" spans="1:20" ht="14.5" x14ac:dyDescent="0.35">
      <c r="C259"/>
      <c r="D259"/>
      <c r="E259"/>
      <c r="F259"/>
      <c r="G259"/>
      <c r="H259"/>
      <c r="I259"/>
      <c r="J259"/>
      <c r="K259"/>
      <c r="L259"/>
      <c r="M259"/>
      <c r="N259"/>
      <c r="P259" s="34"/>
      <c r="Q259" s="34"/>
      <c r="R259" s="34"/>
      <c r="S259" s="34"/>
      <c r="T259" s="34"/>
    </row>
    <row r="260" spans="1:20" ht="14.5" x14ac:dyDescent="0.35">
      <c r="C260"/>
      <c r="D260"/>
      <c r="E260"/>
      <c r="F260"/>
      <c r="G260"/>
      <c r="H260"/>
      <c r="I260"/>
      <c r="J260"/>
      <c r="K260"/>
      <c r="L260"/>
      <c r="M260"/>
      <c r="N260"/>
      <c r="P260" s="34"/>
      <c r="Q260" s="34"/>
      <c r="R260" s="34"/>
      <c r="S260" s="34"/>
      <c r="T260" s="34"/>
    </row>
    <row r="261" spans="1:20" ht="14.5" x14ac:dyDescent="0.35">
      <c r="C261"/>
      <c r="D261"/>
      <c r="E261"/>
      <c r="F261"/>
      <c r="G261"/>
      <c r="H261"/>
      <c r="I261"/>
      <c r="J261"/>
      <c r="K261"/>
      <c r="L261"/>
      <c r="M261"/>
      <c r="N261"/>
      <c r="P261" s="34"/>
      <c r="Q261" s="34"/>
      <c r="R261" s="34"/>
      <c r="S261" s="34"/>
      <c r="T261" s="34"/>
    </row>
    <row r="262" spans="1:20" ht="14.5" x14ac:dyDescent="0.35">
      <c r="C262"/>
      <c r="D262"/>
      <c r="E262"/>
      <c r="F262"/>
      <c r="G262"/>
      <c r="H262"/>
      <c r="I262"/>
      <c r="J262"/>
      <c r="K262"/>
      <c r="L262"/>
      <c r="M262"/>
      <c r="N262"/>
      <c r="P262" s="34"/>
      <c r="Q262" s="34"/>
      <c r="R262" s="34"/>
      <c r="S262" s="34"/>
      <c r="T262" s="34"/>
    </row>
    <row r="263" spans="1:20" ht="14.5" x14ac:dyDescent="0.35">
      <c r="A263"/>
      <c r="B263"/>
      <c r="C263"/>
      <c r="D263"/>
      <c r="E263"/>
      <c r="F263"/>
      <c r="G263"/>
      <c r="H263"/>
      <c r="I263"/>
      <c r="J263"/>
      <c r="K263"/>
      <c r="L263"/>
      <c r="M263"/>
      <c r="N263"/>
      <c r="O263"/>
      <c r="P263" s="34"/>
      <c r="Q263" s="34"/>
      <c r="R263" s="34"/>
      <c r="S263" s="34"/>
      <c r="T263" s="34"/>
    </row>
    <row r="264" spans="1:20" ht="14.5" x14ac:dyDescent="0.35">
      <c r="A264"/>
      <c r="B264"/>
      <c r="C264"/>
      <c r="D264"/>
      <c r="E264"/>
      <c r="F264"/>
      <c r="G264"/>
      <c r="H264"/>
      <c r="I264"/>
      <c r="J264"/>
      <c r="K264"/>
      <c r="L264"/>
      <c r="M264"/>
      <c r="N264"/>
      <c r="O264"/>
      <c r="P264" s="34"/>
      <c r="Q264" s="34"/>
      <c r="R264" s="34"/>
      <c r="S264" s="34"/>
      <c r="T264" s="34"/>
    </row>
    <row r="265" spans="1:20" ht="14.5" x14ac:dyDescent="0.35">
      <c r="A265"/>
      <c r="B265"/>
      <c r="C265"/>
      <c r="D265"/>
      <c r="E265"/>
      <c r="F265"/>
      <c r="G265"/>
      <c r="H265"/>
      <c r="I265"/>
      <c r="J265"/>
      <c r="K265"/>
      <c r="L265"/>
      <c r="M265"/>
      <c r="N265"/>
      <c r="O265"/>
      <c r="P265" s="34"/>
      <c r="Q265" s="34"/>
      <c r="R265" s="34"/>
      <c r="S265" s="34"/>
      <c r="T265" s="34"/>
    </row>
    <row r="266" spans="1:20" ht="14.5" x14ac:dyDescent="0.35">
      <c r="A266"/>
      <c r="B266"/>
      <c r="C266"/>
      <c r="D266"/>
      <c r="E266"/>
      <c r="F266"/>
      <c r="G266"/>
      <c r="H266"/>
      <c r="I266"/>
      <c r="J266"/>
      <c r="K266"/>
      <c r="L266"/>
      <c r="M266"/>
      <c r="N266"/>
      <c r="O266"/>
      <c r="P266" s="34"/>
      <c r="Q266" s="34"/>
      <c r="R266" s="34"/>
      <c r="S266" s="34"/>
      <c r="T266" s="34"/>
    </row>
    <row r="267" spans="1:20" ht="14.5" x14ac:dyDescent="0.35">
      <c r="A267"/>
      <c r="B267"/>
      <c r="C267"/>
      <c r="D267"/>
      <c r="E267"/>
      <c r="F267"/>
      <c r="G267"/>
      <c r="H267"/>
      <c r="I267"/>
      <c r="J267"/>
      <c r="K267"/>
      <c r="L267"/>
      <c r="M267"/>
      <c r="N267"/>
      <c r="O267"/>
      <c r="P267" s="34"/>
      <c r="Q267" s="34"/>
      <c r="R267" s="34"/>
      <c r="S267" s="34"/>
      <c r="T267" s="34"/>
    </row>
    <row r="268" spans="1:20" ht="14.5" x14ac:dyDescent="0.35">
      <c r="A268"/>
      <c r="B268"/>
      <c r="C268"/>
      <c r="D268"/>
      <c r="E268"/>
      <c r="F268"/>
      <c r="G268"/>
      <c r="H268"/>
      <c r="I268"/>
      <c r="J268"/>
      <c r="K268"/>
      <c r="L268"/>
      <c r="M268"/>
      <c r="N268"/>
      <c r="O268"/>
      <c r="P268" s="34"/>
      <c r="Q268" s="34"/>
      <c r="R268" s="34"/>
      <c r="S268" s="34"/>
      <c r="T268" s="34"/>
    </row>
    <row r="269" spans="1:20" ht="14.5" x14ac:dyDescent="0.35">
      <c r="A269"/>
      <c r="B269"/>
      <c r="C269"/>
      <c r="D269"/>
      <c r="E269"/>
      <c r="F269"/>
      <c r="G269"/>
      <c r="H269"/>
      <c r="I269"/>
      <c r="J269"/>
      <c r="K269"/>
      <c r="L269"/>
      <c r="M269"/>
      <c r="N269"/>
      <c r="O269"/>
      <c r="P269" s="34"/>
      <c r="Q269" s="34"/>
      <c r="R269" s="34"/>
      <c r="S269" s="34"/>
      <c r="T269" s="34"/>
    </row>
    <row r="270" spans="1:20" ht="14.5" x14ac:dyDescent="0.35">
      <c r="A270"/>
      <c r="B270"/>
      <c r="C270"/>
      <c r="D270"/>
      <c r="E270"/>
      <c r="F270"/>
      <c r="G270"/>
      <c r="H270"/>
      <c r="I270"/>
      <c r="J270"/>
      <c r="K270"/>
      <c r="L270"/>
      <c r="M270"/>
      <c r="N270"/>
      <c r="O270"/>
      <c r="P270" s="34"/>
      <c r="Q270" s="34"/>
      <c r="R270" s="34"/>
      <c r="S270" s="34"/>
      <c r="T270" s="34"/>
    </row>
    <row r="271" spans="1:20" ht="14.5" x14ac:dyDescent="0.35">
      <c r="A271"/>
      <c r="B271"/>
      <c r="C271"/>
      <c r="D271"/>
      <c r="E271"/>
      <c r="F271"/>
      <c r="G271"/>
      <c r="H271"/>
      <c r="I271"/>
      <c r="J271"/>
      <c r="K271"/>
      <c r="L271"/>
      <c r="M271"/>
      <c r="N271"/>
      <c r="O271"/>
      <c r="P271" s="34"/>
      <c r="Q271" s="34"/>
      <c r="R271" s="34"/>
      <c r="S271" s="34"/>
      <c r="T271" s="34"/>
    </row>
    <row r="272" spans="1:20" ht="14.5" x14ac:dyDescent="0.35">
      <c r="A272"/>
      <c r="B272"/>
      <c r="C272"/>
      <c r="D272"/>
      <c r="E272"/>
      <c r="F272"/>
      <c r="G272"/>
      <c r="H272"/>
      <c r="I272"/>
      <c r="J272"/>
      <c r="K272"/>
      <c r="L272"/>
      <c r="M272"/>
      <c r="N272"/>
      <c r="O272"/>
      <c r="P272" s="34"/>
      <c r="Q272" s="34"/>
      <c r="R272" s="34"/>
      <c r="S272" s="34"/>
      <c r="T272" s="34"/>
    </row>
    <row r="273" spans="1:20" ht="14.5" x14ac:dyDescent="0.35">
      <c r="A273"/>
      <c r="B273"/>
      <c r="C273"/>
      <c r="D273"/>
      <c r="E273"/>
      <c r="F273"/>
      <c r="G273"/>
      <c r="H273"/>
      <c r="I273"/>
      <c r="J273"/>
      <c r="K273"/>
      <c r="L273"/>
      <c r="M273"/>
      <c r="N273"/>
      <c r="O273"/>
      <c r="P273" s="34"/>
      <c r="Q273" s="34"/>
      <c r="R273" s="34"/>
      <c r="S273" s="34"/>
      <c r="T273" s="34"/>
    </row>
    <row r="274" spans="1:20" ht="14.5" x14ac:dyDescent="0.35">
      <c r="A274"/>
      <c r="B274"/>
      <c r="C274"/>
      <c r="D274"/>
      <c r="E274"/>
      <c r="F274"/>
      <c r="G274"/>
      <c r="H274"/>
      <c r="I274"/>
      <c r="J274"/>
      <c r="K274"/>
      <c r="L274"/>
      <c r="M274"/>
      <c r="N274"/>
      <c r="O274"/>
      <c r="P274" s="34"/>
      <c r="Q274" s="34"/>
      <c r="R274" s="34"/>
      <c r="S274" s="34"/>
      <c r="T274" s="34"/>
    </row>
    <row r="275" spans="1:20" ht="14.5" x14ac:dyDescent="0.35">
      <c r="A275"/>
      <c r="B275"/>
      <c r="C275"/>
      <c r="D275"/>
      <c r="E275"/>
      <c r="F275"/>
      <c r="G275"/>
      <c r="H275"/>
      <c r="I275"/>
      <c r="J275"/>
      <c r="K275"/>
      <c r="L275"/>
      <c r="M275"/>
      <c r="N275"/>
      <c r="O275"/>
      <c r="P275" s="34"/>
      <c r="Q275" s="34"/>
      <c r="R275" s="34"/>
      <c r="S275" s="34"/>
      <c r="T275" s="34"/>
    </row>
    <row r="276" spans="1:20" ht="14.5" x14ac:dyDescent="0.35">
      <c r="A276"/>
      <c r="B276"/>
      <c r="C276"/>
      <c r="D276"/>
      <c r="E276"/>
      <c r="F276"/>
      <c r="G276"/>
      <c r="H276"/>
      <c r="I276"/>
      <c r="J276"/>
      <c r="K276"/>
      <c r="L276"/>
      <c r="M276"/>
      <c r="N276"/>
      <c r="O276"/>
      <c r="P276" s="34"/>
      <c r="Q276" s="34"/>
      <c r="R276" s="34"/>
      <c r="S276" s="34"/>
      <c r="T276" s="34"/>
    </row>
    <row r="277" spans="1:20" ht="14.5" x14ac:dyDescent="0.35">
      <c r="A277"/>
      <c r="B277"/>
      <c r="C277"/>
      <c r="D277"/>
      <c r="E277"/>
      <c r="F277"/>
      <c r="G277"/>
      <c r="H277"/>
      <c r="I277"/>
      <c r="J277"/>
      <c r="K277"/>
      <c r="L277"/>
      <c r="M277"/>
      <c r="N277"/>
      <c r="O277"/>
      <c r="P277" s="34"/>
      <c r="Q277" s="34"/>
      <c r="R277" s="34"/>
      <c r="S277" s="34"/>
      <c r="T277" s="34"/>
    </row>
    <row r="278" spans="1:20" ht="14.5" x14ac:dyDescent="0.35">
      <c r="A278"/>
      <c r="B278"/>
      <c r="C278"/>
      <c r="D278"/>
      <c r="E278"/>
      <c r="F278"/>
      <c r="G278"/>
      <c r="H278"/>
      <c r="I278"/>
      <c r="J278"/>
      <c r="K278"/>
      <c r="L278"/>
      <c r="M278"/>
      <c r="N278"/>
      <c r="O278"/>
      <c r="P278" s="34"/>
      <c r="Q278" s="34"/>
      <c r="R278" s="34"/>
      <c r="S278" s="34"/>
      <c r="T278" s="34"/>
    </row>
    <row r="279" spans="1:20" ht="14.5" x14ac:dyDescent="0.35">
      <c r="A279"/>
      <c r="B279"/>
      <c r="C279"/>
      <c r="D279"/>
      <c r="E279"/>
      <c r="F279"/>
      <c r="G279"/>
      <c r="H279"/>
      <c r="I279"/>
      <c r="J279"/>
      <c r="K279"/>
      <c r="L279"/>
      <c r="M279"/>
      <c r="N279"/>
      <c r="O279"/>
      <c r="P279" s="34"/>
      <c r="Q279" s="34"/>
      <c r="R279" s="34"/>
      <c r="S279" s="34"/>
      <c r="T279" s="34"/>
    </row>
    <row r="280" spans="1:20" ht="14.5" x14ac:dyDescent="0.35">
      <c r="A280"/>
      <c r="B280"/>
      <c r="C280"/>
      <c r="D280"/>
      <c r="E280"/>
      <c r="F280"/>
      <c r="G280"/>
      <c r="H280"/>
      <c r="I280"/>
      <c r="J280"/>
      <c r="K280"/>
      <c r="L280"/>
      <c r="M280"/>
      <c r="N280"/>
      <c r="O280"/>
      <c r="P280" s="34"/>
      <c r="Q280" s="34"/>
      <c r="R280" s="34"/>
      <c r="S280" s="34"/>
      <c r="T280" s="34"/>
    </row>
    <row r="281" spans="1:20" ht="14.5" x14ac:dyDescent="0.35">
      <c r="A281"/>
      <c r="B281"/>
      <c r="C281"/>
      <c r="D281"/>
      <c r="E281"/>
      <c r="F281"/>
      <c r="G281"/>
      <c r="H281"/>
      <c r="I281"/>
      <c r="J281"/>
      <c r="K281"/>
      <c r="L281"/>
      <c r="M281"/>
      <c r="N281"/>
      <c r="O281"/>
      <c r="P281" s="34"/>
      <c r="Q281" s="34"/>
      <c r="R281" s="34"/>
      <c r="S281" s="34"/>
      <c r="T281" s="34"/>
    </row>
    <row r="282" spans="1:20" ht="14.5" x14ac:dyDescent="0.35">
      <c r="A282"/>
      <c r="B282"/>
      <c r="C282"/>
      <c r="D282"/>
      <c r="E282"/>
      <c r="F282"/>
      <c r="G282"/>
      <c r="H282"/>
      <c r="I282"/>
      <c r="J282"/>
      <c r="K282"/>
      <c r="L282"/>
      <c r="M282"/>
      <c r="N282"/>
      <c r="O282"/>
      <c r="P282" s="34"/>
      <c r="Q282" s="34"/>
      <c r="R282" s="34"/>
      <c r="S282" s="34"/>
      <c r="T282" s="34"/>
    </row>
    <row r="283" spans="1:20" ht="14.5" x14ac:dyDescent="0.35">
      <c r="A283"/>
      <c r="B283"/>
      <c r="C283"/>
      <c r="D283"/>
      <c r="E283"/>
      <c r="F283"/>
      <c r="G283"/>
      <c r="H283"/>
      <c r="I283"/>
      <c r="J283"/>
      <c r="K283"/>
      <c r="L283"/>
      <c r="M283"/>
      <c r="N283"/>
      <c r="O283"/>
      <c r="P283" s="34"/>
      <c r="Q283" s="34"/>
      <c r="R283" s="34"/>
      <c r="S283" s="34"/>
      <c r="T283" s="34"/>
    </row>
    <row r="284" spans="1:20" ht="14.5" x14ac:dyDescent="0.35">
      <c r="A284"/>
      <c r="B284"/>
      <c r="C284"/>
      <c r="D284"/>
      <c r="E284"/>
      <c r="F284"/>
      <c r="G284"/>
      <c r="H284"/>
      <c r="I284"/>
      <c r="J284"/>
      <c r="K284"/>
      <c r="L284"/>
      <c r="M284"/>
      <c r="N284"/>
      <c r="O284"/>
      <c r="P284" s="34"/>
      <c r="Q284" s="34"/>
      <c r="R284" s="34"/>
      <c r="S284" s="34"/>
      <c r="T284" s="34"/>
    </row>
    <row r="285" spans="1:20" ht="14.5" x14ac:dyDescent="0.35">
      <c r="A285"/>
      <c r="B285"/>
      <c r="C285"/>
      <c r="D285"/>
      <c r="E285"/>
      <c r="F285"/>
      <c r="G285"/>
      <c r="H285"/>
      <c r="I285"/>
      <c r="J285"/>
      <c r="K285"/>
      <c r="L285"/>
      <c r="M285"/>
      <c r="N285"/>
      <c r="O285"/>
      <c r="P285" s="34"/>
      <c r="Q285" s="34"/>
      <c r="R285" s="34"/>
      <c r="S285" s="34"/>
      <c r="T285" s="34"/>
    </row>
    <row r="286" spans="1:20" ht="14.5" x14ac:dyDescent="0.35">
      <c r="A286"/>
      <c r="B286"/>
      <c r="C286"/>
      <c r="D286"/>
      <c r="E286"/>
      <c r="F286"/>
      <c r="G286"/>
      <c r="H286"/>
      <c r="I286"/>
      <c r="J286"/>
      <c r="K286"/>
      <c r="L286"/>
      <c r="M286"/>
      <c r="N286"/>
      <c r="O286"/>
      <c r="P286" s="34"/>
      <c r="Q286" s="34"/>
      <c r="R286" s="34"/>
      <c r="S286" s="34"/>
      <c r="T286" s="34"/>
    </row>
    <row r="287" spans="1:20" ht="14.5" x14ac:dyDescent="0.35">
      <c r="A287"/>
      <c r="B287"/>
      <c r="C287"/>
      <c r="D287"/>
      <c r="E287"/>
      <c r="F287"/>
      <c r="G287"/>
      <c r="H287"/>
      <c r="I287"/>
      <c r="J287"/>
      <c r="K287"/>
      <c r="L287"/>
      <c r="M287"/>
      <c r="N287"/>
      <c r="O287"/>
      <c r="P287" s="34"/>
      <c r="Q287" s="34"/>
      <c r="R287" s="34"/>
      <c r="S287" s="34"/>
      <c r="T287" s="34"/>
    </row>
    <row r="288" spans="1:20" ht="14.5" x14ac:dyDescent="0.35">
      <c r="A288"/>
      <c r="B288"/>
      <c r="C288"/>
      <c r="D288"/>
      <c r="E288"/>
      <c r="F288"/>
      <c r="G288"/>
      <c r="H288"/>
      <c r="I288"/>
      <c r="J288"/>
      <c r="K288"/>
      <c r="L288"/>
      <c r="M288"/>
      <c r="N288"/>
      <c r="O288"/>
      <c r="P288" s="34"/>
      <c r="Q288" s="34"/>
      <c r="R288" s="34"/>
      <c r="S288" s="34"/>
      <c r="T288" s="34"/>
    </row>
    <row r="289" spans="1:20" ht="14.5" x14ac:dyDescent="0.35">
      <c r="A289"/>
      <c r="B289"/>
      <c r="C289"/>
      <c r="D289"/>
      <c r="E289"/>
      <c r="F289"/>
      <c r="G289"/>
      <c r="H289"/>
      <c r="I289"/>
      <c r="J289"/>
      <c r="K289"/>
      <c r="L289"/>
      <c r="M289"/>
      <c r="N289"/>
      <c r="O289"/>
      <c r="P289" s="34"/>
      <c r="Q289" s="34"/>
      <c r="R289" s="34"/>
      <c r="S289" s="34"/>
      <c r="T289" s="34"/>
    </row>
    <row r="290" spans="1:20" ht="14.5" x14ac:dyDescent="0.35">
      <c r="A290"/>
      <c r="B290"/>
      <c r="C290"/>
      <c r="D290"/>
      <c r="E290"/>
      <c r="F290"/>
      <c r="G290"/>
      <c r="H290"/>
      <c r="I290"/>
      <c r="J290"/>
      <c r="K290"/>
      <c r="L290"/>
      <c r="M290"/>
      <c r="N290"/>
      <c r="O290"/>
      <c r="P290" s="34"/>
      <c r="Q290" s="34"/>
      <c r="R290" s="34"/>
      <c r="S290" s="34"/>
      <c r="T290" s="34"/>
    </row>
    <row r="291" spans="1:20" ht="14.5" x14ac:dyDescent="0.35">
      <c r="A291"/>
      <c r="B291"/>
      <c r="C291"/>
      <c r="D291"/>
      <c r="E291"/>
      <c r="F291"/>
      <c r="G291"/>
      <c r="H291"/>
      <c r="I291"/>
      <c r="J291"/>
      <c r="K291"/>
      <c r="L291"/>
      <c r="M291"/>
      <c r="N291"/>
      <c r="O291"/>
      <c r="P291" s="34"/>
      <c r="Q291" s="34"/>
      <c r="R291" s="34"/>
      <c r="S291" s="34"/>
      <c r="T291" s="34"/>
    </row>
    <row r="292" spans="1:20" ht="14.5" x14ac:dyDescent="0.35">
      <c r="A292"/>
      <c r="B292"/>
      <c r="C292"/>
      <c r="D292"/>
      <c r="E292"/>
      <c r="F292"/>
      <c r="G292"/>
      <c r="H292"/>
      <c r="I292"/>
      <c r="J292"/>
      <c r="K292"/>
      <c r="L292"/>
      <c r="M292"/>
      <c r="N292"/>
      <c r="O292"/>
      <c r="P292" s="34"/>
      <c r="Q292" s="34"/>
      <c r="R292" s="34"/>
      <c r="S292" s="34"/>
      <c r="T292" s="34"/>
    </row>
    <row r="293" spans="1:20" ht="14.5" x14ac:dyDescent="0.35">
      <c r="A293"/>
      <c r="B293"/>
      <c r="C293"/>
      <c r="D293"/>
      <c r="E293"/>
      <c r="F293"/>
      <c r="G293"/>
      <c r="H293"/>
      <c r="I293"/>
      <c r="J293"/>
      <c r="K293"/>
      <c r="L293"/>
      <c r="M293"/>
      <c r="N293"/>
      <c r="O293"/>
      <c r="P293" s="34"/>
      <c r="Q293" s="34"/>
      <c r="R293" s="34"/>
      <c r="S293" s="34"/>
      <c r="T293" s="34"/>
    </row>
    <row r="294" spans="1:20" ht="14.5" x14ac:dyDescent="0.35">
      <c r="A294"/>
      <c r="B294"/>
      <c r="C294"/>
      <c r="D294"/>
      <c r="E294"/>
      <c r="F294"/>
      <c r="G294"/>
      <c r="H294"/>
      <c r="I294"/>
      <c r="J294"/>
      <c r="K294"/>
      <c r="L294"/>
      <c r="M294"/>
      <c r="N294"/>
      <c r="O294"/>
      <c r="P294" s="34"/>
      <c r="Q294" s="34"/>
      <c r="R294" s="34"/>
      <c r="S294" s="34"/>
      <c r="T294" s="34"/>
    </row>
    <row r="295" spans="1:20" ht="14.5" x14ac:dyDescent="0.35">
      <c r="A295"/>
      <c r="B295"/>
      <c r="C295"/>
      <c r="D295"/>
      <c r="E295"/>
      <c r="F295"/>
      <c r="G295"/>
      <c r="H295"/>
      <c r="I295"/>
      <c r="J295"/>
      <c r="K295"/>
      <c r="L295"/>
      <c r="M295"/>
      <c r="N295"/>
      <c r="O295"/>
      <c r="P295" s="34"/>
      <c r="Q295" s="34"/>
      <c r="R295" s="34"/>
      <c r="S295" s="34"/>
      <c r="T295" s="34"/>
    </row>
    <row r="296" spans="1:20" ht="14.5" x14ac:dyDescent="0.35">
      <c r="A296"/>
      <c r="B296"/>
      <c r="C296"/>
      <c r="D296"/>
      <c r="E296"/>
      <c r="F296"/>
      <c r="G296"/>
      <c r="H296"/>
      <c r="I296"/>
      <c r="J296"/>
      <c r="K296"/>
      <c r="L296"/>
      <c r="M296"/>
      <c r="N296"/>
      <c r="O296"/>
      <c r="P296" s="34"/>
      <c r="Q296" s="34"/>
      <c r="R296" s="34"/>
      <c r="S296" s="34"/>
      <c r="T296" s="34"/>
    </row>
    <row r="297" spans="1:20" ht="14.5" x14ac:dyDescent="0.35">
      <c r="A297"/>
      <c r="B297"/>
      <c r="C297"/>
      <c r="D297"/>
      <c r="E297"/>
      <c r="F297"/>
      <c r="G297"/>
      <c r="H297"/>
      <c r="I297"/>
      <c r="J297"/>
      <c r="K297"/>
      <c r="L297"/>
      <c r="M297"/>
      <c r="N297"/>
      <c r="O297"/>
      <c r="P297" s="34"/>
      <c r="Q297" s="34"/>
      <c r="R297" s="34"/>
      <c r="S297" s="34"/>
      <c r="T297" s="34"/>
    </row>
    <row r="298" spans="1:20" ht="14.5" x14ac:dyDescent="0.35">
      <c r="A298"/>
      <c r="B298"/>
      <c r="C298"/>
      <c r="D298"/>
      <c r="E298"/>
      <c r="F298"/>
      <c r="G298"/>
      <c r="H298"/>
      <c r="I298"/>
      <c r="J298"/>
      <c r="K298"/>
      <c r="L298"/>
      <c r="M298"/>
      <c r="N298"/>
      <c r="O298"/>
      <c r="P298" s="34"/>
      <c r="Q298" s="34"/>
      <c r="R298" s="34"/>
      <c r="S298" s="34"/>
      <c r="T298" s="34"/>
    </row>
    <row r="299" spans="1:20" ht="14.5" x14ac:dyDescent="0.35">
      <c r="A299"/>
      <c r="B299"/>
      <c r="C299"/>
      <c r="D299"/>
      <c r="E299"/>
      <c r="F299"/>
      <c r="G299"/>
      <c r="H299"/>
      <c r="I299"/>
      <c r="J299"/>
      <c r="K299"/>
      <c r="L299"/>
      <c r="M299"/>
      <c r="N299"/>
      <c r="O299"/>
      <c r="P299" s="34"/>
      <c r="Q299" s="34"/>
      <c r="R299" s="34"/>
      <c r="S299" s="34"/>
      <c r="T299" s="34"/>
    </row>
    <row r="300" spans="1:20" ht="14.5" x14ac:dyDescent="0.35">
      <c r="A300"/>
      <c r="B300"/>
      <c r="C300"/>
      <c r="D300"/>
      <c r="E300"/>
      <c r="F300"/>
      <c r="G300"/>
      <c r="H300"/>
      <c r="I300"/>
      <c r="J300"/>
      <c r="K300"/>
      <c r="L300"/>
      <c r="M300"/>
      <c r="N300"/>
      <c r="O300"/>
      <c r="P300" s="34"/>
      <c r="Q300" s="34"/>
      <c r="R300" s="34"/>
      <c r="S300" s="34"/>
      <c r="T300" s="34"/>
    </row>
    <row r="301" spans="1:20" ht="14.5" x14ac:dyDescent="0.35">
      <c r="A301"/>
      <c r="B301"/>
      <c r="C301"/>
      <c r="D301"/>
      <c r="E301"/>
      <c r="F301"/>
      <c r="G301"/>
      <c r="H301"/>
      <c r="I301"/>
      <c r="J301"/>
      <c r="K301"/>
      <c r="L301"/>
      <c r="M301"/>
      <c r="N301"/>
      <c r="O301"/>
      <c r="P301" s="34"/>
      <c r="Q301" s="34"/>
      <c r="R301" s="34"/>
      <c r="S301" s="34"/>
      <c r="T301" s="34"/>
    </row>
    <row r="302" spans="1:20" ht="14.5" x14ac:dyDescent="0.35">
      <c r="A302"/>
      <c r="B302"/>
      <c r="C302"/>
      <c r="D302"/>
      <c r="E302"/>
      <c r="F302"/>
      <c r="G302"/>
      <c r="H302"/>
      <c r="I302"/>
      <c r="J302"/>
      <c r="K302"/>
      <c r="L302"/>
      <c r="M302"/>
      <c r="N302"/>
      <c r="O302"/>
      <c r="P302" s="34"/>
      <c r="Q302" s="34"/>
      <c r="R302" s="34"/>
      <c r="S302" s="34"/>
      <c r="T302" s="34"/>
    </row>
    <row r="303" spans="1:20" ht="14.5" x14ac:dyDescent="0.35">
      <c r="A303"/>
      <c r="B303"/>
      <c r="C303"/>
      <c r="D303"/>
      <c r="E303"/>
      <c r="F303"/>
      <c r="G303"/>
      <c r="H303"/>
      <c r="I303"/>
      <c r="J303"/>
      <c r="K303"/>
      <c r="L303"/>
      <c r="M303"/>
      <c r="N303"/>
      <c r="O303"/>
      <c r="P303" s="34"/>
      <c r="Q303" s="34"/>
      <c r="R303" s="34"/>
      <c r="S303" s="34"/>
      <c r="T303" s="34"/>
    </row>
    <row r="304" spans="1:20" ht="14.5" x14ac:dyDescent="0.35">
      <c r="A304"/>
      <c r="B304"/>
      <c r="C304"/>
      <c r="D304"/>
      <c r="E304"/>
      <c r="F304"/>
      <c r="G304"/>
      <c r="H304"/>
      <c r="I304"/>
      <c r="J304"/>
      <c r="K304"/>
      <c r="L304"/>
      <c r="M304"/>
      <c r="N304"/>
      <c r="O304"/>
      <c r="P304" s="34"/>
      <c r="Q304" s="34"/>
      <c r="R304" s="34"/>
      <c r="S304" s="34"/>
      <c r="T304" s="34"/>
    </row>
    <row r="305" spans="1:20" ht="14.5" x14ac:dyDescent="0.35">
      <c r="A305"/>
      <c r="B305"/>
      <c r="C305"/>
      <c r="D305"/>
      <c r="E305"/>
      <c r="F305"/>
      <c r="G305"/>
      <c r="H305"/>
      <c r="I305"/>
      <c r="J305"/>
      <c r="K305"/>
      <c r="L305"/>
      <c r="M305"/>
      <c r="N305"/>
      <c r="O305"/>
      <c r="P305" s="34"/>
      <c r="Q305" s="34"/>
      <c r="R305" s="34"/>
      <c r="S305" s="34"/>
      <c r="T305" s="34"/>
    </row>
    <row r="306" spans="1:20" ht="14.5" x14ac:dyDescent="0.35">
      <c r="A306"/>
      <c r="B306"/>
      <c r="C306"/>
      <c r="D306"/>
      <c r="E306"/>
      <c r="F306"/>
      <c r="G306"/>
      <c r="H306"/>
      <c r="I306"/>
      <c r="J306"/>
      <c r="K306"/>
      <c r="L306"/>
      <c r="M306"/>
      <c r="N306"/>
      <c r="O306"/>
      <c r="P306" s="34"/>
      <c r="Q306" s="34"/>
      <c r="R306" s="34"/>
      <c r="S306" s="34"/>
      <c r="T306" s="34"/>
    </row>
    <row r="307" spans="1:20" ht="14.5" x14ac:dyDescent="0.35">
      <c r="A307"/>
      <c r="B307"/>
      <c r="C307"/>
      <c r="D307"/>
      <c r="E307"/>
      <c r="F307"/>
      <c r="G307"/>
      <c r="H307"/>
      <c r="I307"/>
      <c r="J307"/>
      <c r="K307"/>
      <c r="L307"/>
      <c r="M307"/>
      <c r="N307"/>
      <c r="O307"/>
      <c r="P307" s="34"/>
      <c r="Q307" s="34"/>
      <c r="R307" s="34"/>
      <c r="S307" s="34"/>
      <c r="T307" s="34"/>
    </row>
    <row r="308" spans="1:20" ht="14.5" x14ac:dyDescent="0.35">
      <c r="A308"/>
      <c r="B308"/>
      <c r="C308"/>
      <c r="D308"/>
      <c r="E308"/>
      <c r="F308"/>
      <c r="G308"/>
      <c r="H308"/>
      <c r="I308"/>
      <c r="J308"/>
      <c r="K308"/>
      <c r="L308"/>
      <c r="M308"/>
      <c r="N308"/>
      <c r="O308"/>
      <c r="P308" s="34"/>
      <c r="Q308" s="34"/>
      <c r="R308" s="34"/>
      <c r="S308" s="34"/>
      <c r="T308" s="34"/>
    </row>
    <row r="309" spans="1:20" ht="14.5" x14ac:dyDescent="0.35">
      <c r="A309"/>
      <c r="B309"/>
      <c r="C309"/>
      <c r="D309"/>
      <c r="E309"/>
      <c r="F309"/>
      <c r="G309"/>
      <c r="H309"/>
      <c r="I309"/>
      <c r="J309"/>
      <c r="K309"/>
      <c r="L309"/>
      <c r="M309"/>
      <c r="N309"/>
      <c r="O309"/>
      <c r="P309" s="34"/>
      <c r="Q309" s="34"/>
      <c r="R309" s="34"/>
      <c r="S309" s="34"/>
      <c r="T309" s="34"/>
    </row>
    <row r="310" spans="1:20" ht="14.5" x14ac:dyDescent="0.35">
      <c r="A310"/>
      <c r="B310"/>
      <c r="C310"/>
      <c r="D310"/>
      <c r="E310"/>
      <c r="F310"/>
      <c r="G310"/>
      <c r="H310"/>
      <c r="I310"/>
      <c r="J310"/>
      <c r="K310"/>
      <c r="L310"/>
      <c r="M310"/>
      <c r="N310"/>
      <c r="O310"/>
      <c r="P310" s="34"/>
      <c r="Q310" s="34"/>
      <c r="R310" s="34"/>
      <c r="S310" s="34"/>
      <c r="T310" s="34"/>
    </row>
    <row r="311" spans="1:20" ht="14.5" x14ac:dyDescent="0.35">
      <c r="A311"/>
      <c r="B311"/>
      <c r="C311"/>
      <c r="D311"/>
      <c r="E311"/>
      <c r="F311"/>
      <c r="G311"/>
      <c r="H311"/>
      <c r="I311"/>
      <c r="J311"/>
      <c r="K311"/>
      <c r="L311"/>
      <c r="M311"/>
      <c r="N311"/>
      <c r="O311"/>
      <c r="P311" s="34"/>
      <c r="Q311" s="34"/>
      <c r="R311" s="34"/>
      <c r="S311" s="34"/>
      <c r="T311" s="34"/>
    </row>
    <row r="312" spans="1:20" ht="14.5" x14ac:dyDescent="0.35">
      <c r="A312"/>
      <c r="B312"/>
      <c r="C312"/>
      <c r="D312"/>
      <c r="E312"/>
      <c r="F312"/>
      <c r="G312"/>
      <c r="H312"/>
      <c r="I312"/>
      <c r="J312"/>
      <c r="K312"/>
      <c r="L312"/>
      <c r="M312"/>
      <c r="N312"/>
      <c r="O312"/>
      <c r="P312" s="34"/>
      <c r="Q312" s="34"/>
      <c r="R312" s="34"/>
      <c r="S312" s="34"/>
      <c r="T312" s="34"/>
    </row>
    <row r="313" spans="1:20" ht="14.5" x14ac:dyDescent="0.35">
      <c r="A313"/>
      <c r="B313"/>
      <c r="C313"/>
      <c r="D313"/>
      <c r="E313"/>
      <c r="F313"/>
      <c r="G313"/>
      <c r="H313"/>
      <c r="I313"/>
      <c r="J313"/>
      <c r="K313"/>
      <c r="L313"/>
      <c r="M313"/>
      <c r="N313"/>
      <c r="O313"/>
      <c r="P313" s="34"/>
      <c r="Q313" s="34"/>
      <c r="R313" s="34"/>
      <c r="S313" s="34"/>
      <c r="T313" s="34"/>
    </row>
    <row r="314" spans="1:20" ht="14.5" x14ac:dyDescent="0.35">
      <c r="A314"/>
      <c r="B314"/>
      <c r="C314"/>
      <c r="D314"/>
      <c r="E314"/>
      <c r="F314"/>
      <c r="G314"/>
      <c r="H314"/>
      <c r="I314"/>
      <c r="J314"/>
      <c r="K314"/>
      <c r="L314"/>
      <c r="M314"/>
      <c r="N314"/>
      <c r="O314"/>
      <c r="P314" s="34"/>
      <c r="Q314" s="34"/>
      <c r="R314" s="34"/>
      <c r="S314" s="34"/>
      <c r="T314" s="34"/>
    </row>
    <row r="315" spans="1:20" ht="14.5" x14ac:dyDescent="0.35">
      <c r="A315"/>
      <c r="B315"/>
      <c r="C315"/>
      <c r="D315"/>
      <c r="E315"/>
      <c r="F315"/>
      <c r="G315"/>
      <c r="H315"/>
      <c r="I315"/>
      <c r="J315"/>
      <c r="K315"/>
      <c r="L315"/>
      <c r="M315"/>
      <c r="N315"/>
      <c r="O315"/>
      <c r="P315" s="34"/>
      <c r="Q315" s="34"/>
      <c r="R315" s="34"/>
      <c r="S315" s="34"/>
      <c r="T315" s="34"/>
    </row>
    <row r="316" spans="1:20" ht="14.5" x14ac:dyDescent="0.35">
      <c r="A316"/>
      <c r="B316"/>
      <c r="C316"/>
      <c r="D316"/>
      <c r="E316"/>
      <c r="F316"/>
      <c r="G316"/>
      <c r="H316"/>
      <c r="I316"/>
      <c r="J316"/>
      <c r="K316"/>
      <c r="L316"/>
      <c r="M316"/>
      <c r="N316"/>
      <c r="O316"/>
      <c r="P316" s="34"/>
      <c r="Q316" s="34"/>
      <c r="R316" s="34"/>
      <c r="S316" s="34"/>
      <c r="T316" s="34"/>
    </row>
    <row r="317" spans="1:20" ht="14.5" x14ac:dyDescent="0.35">
      <c r="A317"/>
      <c r="B317"/>
      <c r="C317"/>
      <c r="D317"/>
      <c r="E317"/>
      <c r="F317"/>
      <c r="G317"/>
      <c r="H317"/>
      <c r="I317"/>
      <c r="J317"/>
      <c r="K317"/>
      <c r="L317"/>
      <c r="M317"/>
      <c r="N317"/>
      <c r="O317"/>
      <c r="P317" s="34"/>
      <c r="Q317" s="34"/>
      <c r="R317" s="34"/>
      <c r="S317" s="34"/>
      <c r="T317" s="34"/>
    </row>
    <row r="318" spans="1:20" ht="14.5" x14ac:dyDescent="0.35">
      <c r="A318"/>
      <c r="B318"/>
      <c r="C318"/>
      <c r="D318"/>
      <c r="E318"/>
      <c r="F318"/>
      <c r="G318"/>
      <c r="H318"/>
      <c r="I318"/>
      <c r="J318"/>
      <c r="K318"/>
      <c r="L318"/>
      <c r="M318"/>
      <c r="N318"/>
      <c r="O318"/>
      <c r="P318" s="34"/>
      <c r="Q318" s="34"/>
      <c r="R318" s="34"/>
      <c r="S318" s="34"/>
      <c r="T318" s="34"/>
    </row>
    <row r="319" spans="1:20" ht="14.5" x14ac:dyDescent="0.35">
      <c r="A319"/>
      <c r="B319"/>
      <c r="C319"/>
      <c r="D319"/>
      <c r="E319"/>
      <c r="F319"/>
      <c r="G319"/>
      <c r="H319"/>
      <c r="I319"/>
      <c r="J319"/>
      <c r="K319"/>
      <c r="L319"/>
      <c r="M319"/>
      <c r="N319"/>
      <c r="O319"/>
      <c r="P319" s="34"/>
      <c r="Q319" s="34"/>
      <c r="R319" s="34"/>
      <c r="S319" s="34"/>
      <c r="T319" s="34"/>
    </row>
    <row r="320" spans="1:20" ht="14.5" x14ac:dyDescent="0.35">
      <c r="A320"/>
      <c r="B320"/>
      <c r="C320"/>
      <c r="D320"/>
      <c r="E320"/>
      <c r="F320"/>
      <c r="G320"/>
      <c r="H320"/>
      <c r="I320"/>
      <c r="J320"/>
      <c r="K320"/>
      <c r="L320"/>
      <c r="M320"/>
      <c r="N320"/>
      <c r="O320"/>
      <c r="P320" s="34"/>
      <c r="Q320" s="34"/>
      <c r="R320" s="34"/>
      <c r="S320" s="34"/>
      <c r="T320" s="34"/>
    </row>
    <row r="321" spans="1:20" ht="14.5" x14ac:dyDescent="0.35">
      <c r="A321"/>
      <c r="B321"/>
      <c r="C321"/>
      <c r="D321"/>
      <c r="E321"/>
      <c r="F321"/>
      <c r="G321"/>
      <c r="H321"/>
      <c r="I321"/>
      <c r="J321"/>
      <c r="K321"/>
      <c r="L321"/>
      <c r="M321"/>
      <c r="N321"/>
      <c r="O321"/>
      <c r="P321" s="34"/>
      <c r="Q321" s="34"/>
      <c r="R321" s="34"/>
      <c r="S321" s="34"/>
      <c r="T321" s="34"/>
    </row>
    <row r="322" spans="1:20" ht="14.5" x14ac:dyDescent="0.35">
      <c r="A322"/>
      <c r="B322"/>
      <c r="C322"/>
      <c r="D322"/>
      <c r="E322"/>
      <c r="F322"/>
      <c r="G322"/>
      <c r="H322"/>
      <c r="I322"/>
      <c r="J322"/>
      <c r="K322"/>
      <c r="L322"/>
      <c r="M322"/>
      <c r="N322"/>
      <c r="O322"/>
      <c r="P322" s="34"/>
      <c r="Q322" s="34"/>
      <c r="R322" s="34"/>
      <c r="S322" s="34"/>
      <c r="T322" s="34"/>
    </row>
    <row r="323" spans="1:20" ht="14.5" x14ac:dyDescent="0.35">
      <c r="A323"/>
      <c r="B323"/>
      <c r="C323"/>
      <c r="D323"/>
      <c r="E323"/>
      <c r="F323"/>
      <c r="G323"/>
      <c r="H323"/>
      <c r="I323"/>
      <c r="J323"/>
      <c r="K323"/>
      <c r="L323"/>
      <c r="M323"/>
      <c r="N323"/>
      <c r="O323"/>
      <c r="P323" s="34"/>
      <c r="Q323" s="34"/>
      <c r="R323" s="34"/>
      <c r="S323" s="34"/>
      <c r="T323" s="34"/>
    </row>
    <row r="324" spans="1:20" ht="14.5" x14ac:dyDescent="0.35">
      <c r="A324"/>
      <c r="B324"/>
      <c r="C324"/>
      <c r="D324"/>
      <c r="E324"/>
      <c r="F324"/>
      <c r="G324"/>
      <c r="H324"/>
      <c r="I324"/>
      <c r="J324"/>
      <c r="K324"/>
      <c r="L324"/>
      <c r="M324"/>
      <c r="N324"/>
      <c r="O324"/>
      <c r="P324" s="34"/>
      <c r="Q324" s="34"/>
      <c r="R324" s="34"/>
      <c r="S324" s="34"/>
      <c r="T324" s="34"/>
    </row>
    <row r="325" spans="1:20" ht="14.5" x14ac:dyDescent="0.35">
      <c r="A325"/>
      <c r="B325"/>
      <c r="C325"/>
      <c r="D325"/>
      <c r="E325"/>
      <c r="F325"/>
      <c r="G325"/>
      <c r="H325"/>
      <c r="I325"/>
      <c r="J325"/>
      <c r="K325"/>
      <c r="L325"/>
      <c r="M325"/>
      <c r="N325"/>
      <c r="O325"/>
      <c r="P325" s="34"/>
      <c r="Q325" s="34"/>
      <c r="R325" s="34"/>
      <c r="S325" s="34"/>
      <c r="T325" s="34"/>
    </row>
    <row r="326" spans="1:20" ht="14.5" x14ac:dyDescent="0.35">
      <c r="A326"/>
      <c r="B326"/>
      <c r="C326"/>
      <c r="D326"/>
      <c r="E326"/>
      <c r="F326"/>
      <c r="G326"/>
      <c r="H326"/>
      <c r="I326"/>
      <c r="J326"/>
      <c r="K326"/>
      <c r="L326"/>
      <c r="M326"/>
      <c r="N326"/>
      <c r="O326"/>
      <c r="P326" s="34"/>
      <c r="Q326" s="34"/>
      <c r="R326" s="34"/>
      <c r="S326" s="34"/>
      <c r="T326" s="34"/>
    </row>
    <row r="327" spans="1:20" ht="14.5" x14ac:dyDescent="0.35">
      <c r="A327"/>
      <c r="B327"/>
      <c r="C327"/>
      <c r="D327"/>
      <c r="E327"/>
      <c r="F327"/>
      <c r="G327"/>
      <c r="H327"/>
      <c r="I327"/>
      <c r="J327"/>
      <c r="K327"/>
      <c r="L327"/>
      <c r="M327"/>
      <c r="N327"/>
      <c r="O327"/>
      <c r="P327" s="34"/>
      <c r="Q327" s="34"/>
      <c r="R327" s="34"/>
      <c r="S327" s="34"/>
      <c r="T327" s="34"/>
    </row>
    <row r="328" spans="1:20" ht="14.5" x14ac:dyDescent="0.35">
      <c r="A328"/>
      <c r="B328"/>
      <c r="C328"/>
      <c r="D328"/>
      <c r="E328"/>
      <c r="F328"/>
      <c r="G328"/>
      <c r="H328"/>
      <c r="I328"/>
      <c r="J328"/>
      <c r="K328"/>
      <c r="L328"/>
      <c r="M328"/>
      <c r="N328"/>
      <c r="O328"/>
      <c r="P328" s="34"/>
      <c r="Q328" s="34"/>
      <c r="R328" s="34"/>
      <c r="S328" s="34"/>
      <c r="T328" s="34"/>
    </row>
    <row r="329" spans="1:20" ht="14.5" x14ac:dyDescent="0.35">
      <c r="A329"/>
      <c r="B329"/>
      <c r="C329"/>
      <c r="D329"/>
      <c r="E329"/>
      <c r="F329"/>
      <c r="G329"/>
      <c r="H329"/>
      <c r="I329"/>
      <c r="J329"/>
      <c r="K329"/>
      <c r="L329"/>
      <c r="M329"/>
      <c r="N329"/>
      <c r="O329"/>
      <c r="P329" s="34"/>
      <c r="Q329" s="34"/>
      <c r="R329" s="34"/>
      <c r="S329" s="34"/>
      <c r="T329" s="34"/>
    </row>
    <row r="330" spans="1:20" ht="14.5" x14ac:dyDescent="0.35">
      <c r="A330"/>
      <c r="B330"/>
      <c r="C330"/>
      <c r="D330"/>
      <c r="E330"/>
      <c r="F330"/>
      <c r="G330"/>
      <c r="H330"/>
      <c r="I330"/>
      <c r="J330"/>
      <c r="K330"/>
      <c r="L330"/>
      <c r="M330"/>
      <c r="N330"/>
      <c r="O330"/>
      <c r="P330" s="34"/>
      <c r="Q330" s="34"/>
      <c r="R330" s="34"/>
      <c r="S330" s="34"/>
      <c r="T330" s="34"/>
    </row>
    <row r="331" spans="1:20" ht="14.5" x14ac:dyDescent="0.35">
      <c r="A331"/>
      <c r="B331"/>
      <c r="C331"/>
      <c r="D331"/>
      <c r="E331"/>
      <c r="F331"/>
      <c r="G331"/>
      <c r="H331"/>
      <c r="I331"/>
      <c r="J331"/>
      <c r="K331"/>
      <c r="L331"/>
      <c r="M331"/>
      <c r="N331"/>
      <c r="O331"/>
      <c r="P331" s="34"/>
      <c r="Q331" s="34"/>
      <c r="R331" s="34"/>
      <c r="S331" s="34"/>
      <c r="T331" s="34"/>
    </row>
    <row r="332" spans="1:20" ht="14.5" x14ac:dyDescent="0.35">
      <c r="A332"/>
      <c r="B332"/>
      <c r="C332"/>
      <c r="D332"/>
      <c r="E332"/>
      <c r="F332"/>
      <c r="G332"/>
      <c r="H332"/>
      <c r="I332"/>
      <c r="J332"/>
      <c r="K332"/>
      <c r="L332"/>
      <c r="M332"/>
      <c r="N332"/>
      <c r="O332"/>
      <c r="P332" s="34"/>
      <c r="Q332" s="34"/>
      <c r="R332" s="34"/>
      <c r="S332" s="34"/>
      <c r="T332" s="34"/>
    </row>
    <row r="333" spans="1:20" ht="14.5" x14ac:dyDescent="0.35">
      <c r="A333"/>
      <c r="B333"/>
      <c r="C333"/>
      <c r="D333"/>
      <c r="E333"/>
      <c r="F333"/>
      <c r="G333"/>
      <c r="H333"/>
      <c r="I333"/>
      <c r="J333"/>
      <c r="K333"/>
      <c r="L333"/>
      <c r="M333"/>
      <c r="N333"/>
      <c r="O333"/>
      <c r="P333" s="34"/>
      <c r="Q333" s="34"/>
      <c r="R333" s="34"/>
      <c r="S333" s="34"/>
      <c r="T333" s="34"/>
    </row>
    <row r="334" spans="1:20" ht="14.5" x14ac:dyDescent="0.35">
      <c r="A334"/>
      <c r="B334"/>
      <c r="C334"/>
      <c r="D334"/>
      <c r="E334"/>
      <c r="F334"/>
      <c r="G334"/>
      <c r="H334"/>
      <c r="I334"/>
      <c r="J334"/>
      <c r="K334"/>
      <c r="L334"/>
      <c r="M334"/>
      <c r="N334"/>
      <c r="O334"/>
      <c r="P334" s="34"/>
      <c r="Q334" s="34"/>
      <c r="R334" s="34"/>
      <c r="S334" s="34"/>
      <c r="T334" s="34"/>
    </row>
    <row r="335" spans="1:20" ht="14.5" x14ac:dyDescent="0.35">
      <c r="A335"/>
      <c r="B335"/>
      <c r="C335"/>
      <c r="D335"/>
      <c r="E335"/>
      <c r="F335"/>
      <c r="G335"/>
      <c r="H335"/>
      <c r="I335"/>
      <c r="J335"/>
      <c r="K335"/>
      <c r="L335"/>
      <c r="M335"/>
      <c r="N335"/>
      <c r="O335"/>
      <c r="P335" s="34"/>
      <c r="Q335" s="34"/>
      <c r="R335" s="34"/>
      <c r="S335" s="34"/>
      <c r="T335" s="34"/>
    </row>
    <row r="336" spans="1:20" ht="14.5" x14ac:dyDescent="0.35">
      <c r="A336"/>
      <c r="B336"/>
      <c r="C336"/>
      <c r="D336"/>
      <c r="E336"/>
      <c r="F336"/>
      <c r="G336"/>
      <c r="H336"/>
      <c r="I336"/>
      <c r="J336"/>
      <c r="K336"/>
      <c r="L336"/>
      <c r="M336"/>
      <c r="N336"/>
      <c r="O336"/>
      <c r="P336" s="34"/>
      <c r="Q336" s="34"/>
      <c r="R336" s="34"/>
      <c r="S336" s="34"/>
      <c r="T336" s="34"/>
    </row>
    <row r="337" spans="1:20" ht="14.5" x14ac:dyDescent="0.35">
      <c r="A337"/>
      <c r="B337"/>
      <c r="C337"/>
      <c r="D337"/>
      <c r="E337"/>
      <c r="F337"/>
      <c r="G337"/>
      <c r="H337"/>
      <c r="I337"/>
      <c r="J337"/>
      <c r="K337"/>
      <c r="L337"/>
      <c r="M337"/>
      <c r="N337"/>
      <c r="O337"/>
      <c r="P337" s="34"/>
      <c r="Q337" s="34"/>
      <c r="R337" s="34"/>
      <c r="S337" s="34"/>
      <c r="T337" s="34"/>
    </row>
    <row r="338" spans="1:20" ht="14.5" x14ac:dyDescent="0.35">
      <c r="A338"/>
      <c r="B338"/>
      <c r="C338"/>
      <c r="D338"/>
      <c r="E338"/>
      <c r="F338"/>
      <c r="G338"/>
      <c r="H338"/>
      <c r="I338"/>
      <c r="J338"/>
      <c r="K338"/>
      <c r="L338"/>
      <c r="M338"/>
      <c r="N338"/>
      <c r="O338"/>
      <c r="P338" s="34"/>
      <c r="Q338" s="34"/>
      <c r="R338" s="34"/>
      <c r="S338" s="34"/>
      <c r="T338" s="34"/>
    </row>
    <row r="339" spans="1:20" ht="14.5" x14ac:dyDescent="0.35">
      <c r="A339"/>
      <c r="B339"/>
      <c r="C339"/>
      <c r="D339"/>
      <c r="E339"/>
      <c r="F339"/>
      <c r="G339"/>
      <c r="H339"/>
      <c r="I339"/>
      <c r="J339"/>
      <c r="K339"/>
      <c r="L339"/>
      <c r="M339"/>
      <c r="N339"/>
      <c r="O339"/>
      <c r="P339" s="34"/>
      <c r="Q339" s="34"/>
      <c r="R339" s="34"/>
      <c r="S339" s="34"/>
      <c r="T339" s="34"/>
    </row>
  </sheetData>
  <autoFilter ref="A5:O339" xr:uid="{00000000-0001-0000-0D00-000000000000}">
    <sortState xmlns:xlrd2="http://schemas.microsoft.com/office/spreadsheetml/2017/richdata2" ref="A6:O339">
      <sortCondition ref="O5:O339"/>
    </sortState>
  </autoFilter>
  <conditionalFormatting sqref="T40:T45">
    <cfRule type="colorScale" priority="2">
      <colorScale>
        <cfvo type="min"/>
        <cfvo type="percentile" val="50"/>
        <cfvo type="max"/>
        <color rgb="FFF8696B"/>
        <color rgb="FFFFEB84"/>
        <color rgb="FF63BE7B"/>
      </colorScale>
    </cfRule>
  </conditionalFormatting>
  <conditionalFormatting sqref="T6:T39">
    <cfRule type="colorScale" priority="1">
      <colorScale>
        <cfvo type="min"/>
        <cfvo type="percentile" val="50"/>
        <cfvo type="max"/>
        <color rgb="FFF8696B"/>
        <color rgb="FFFFEB84"/>
        <color rgb="FF63BE7B"/>
      </colorScale>
    </cfRule>
  </conditionalFormatting>
  <hyperlinks>
    <hyperlink ref="A1" location="Obsah!A1" display="Obsah" xr:uid="{42ED3AB7-4A72-4C5E-A963-CF4EFAF78DAF}"/>
  </hyperlinks>
  <pageMargins left="0.7" right="0.7" top="0.78740157499999996" bottom="0.78740157499999996"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A6652-F131-446E-9F85-B498EF596653}">
  <sheetPr>
    <tabColor rgb="FF92D050"/>
  </sheetPr>
  <dimension ref="A1:W339"/>
  <sheetViews>
    <sheetView topLeftCell="E1" zoomScale="76" workbookViewId="0">
      <selection activeCell="O35" sqref="O35"/>
    </sheetView>
  </sheetViews>
  <sheetFormatPr defaultColWidth="12.6328125" defaultRowHeight="13" x14ac:dyDescent="0.3"/>
  <cols>
    <col min="1" max="1" width="13.453125" style="2" bestFit="1" customWidth="1"/>
    <col min="2" max="15" width="12.6328125" style="2"/>
    <col min="16" max="16" width="48.7265625" style="2" bestFit="1" customWidth="1"/>
    <col min="17" max="17" width="20.08984375" style="2" bestFit="1" customWidth="1"/>
    <col min="18" max="18" width="19.08984375" style="2" bestFit="1" customWidth="1"/>
    <col min="19" max="19" width="15.81640625" style="2" customWidth="1"/>
    <col min="20" max="20" width="16.453125" style="2" customWidth="1"/>
    <col min="21" max="21" width="12.6328125" style="2"/>
    <col min="22" max="22" width="21.36328125" style="2" bestFit="1" customWidth="1"/>
    <col min="23" max="16384" width="12.6328125" style="2"/>
  </cols>
  <sheetData>
    <row r="1" spans="1:23" ht="15.75" customHeight="1" x14ac:dyDescent="0.4">
      <c r="A1" s="40" t="s">
        <v>176</v>
      </c>
    </row>
    <row r="3" spans="1:23" x14ac:dyDescent="0.3">
      <c r="W3" s="121"/>
    </row>
    <row r="4" spans="1:23" ht="13.5" thickBot="1" x14ac:dyDescent="0.35"/>
    <row r="5" spans="1:23" ht="15.75" customHeight="1" x14ac:dyDescent="0.4">
      <c r="A5" s="6" t="s">
        <v>167</v>
      </c>
      <c r="B5" s="7" t="s">
        <v>126</v>
      </c>
      <c r="C5" s="53" t="s">
        <v>12</v>
      </c>
      <c r="D5" s="7" t="s">
        <v>15</v>
      </c>
      <c r="E5" s="53" t="s">
        <v>17</v>
      </c>
      <c r="F5" s="53" t="s">
        <v>20</v>
      </c>
      <c r="G5" s="7" t="s">
        <v>21</v>
      </c>
      <c r="H5" s="7" t="s">
        <v>22</v>
      </c>
      <c r="I5" s="7" t="s">
        <v>23</v>
      </c>
      <c r="J5" s="7" t="s">
        <v>24</v>
      </c>
      <c r="K5" s="7" t="s">
        <v>26</v>
      </c>
      <c r="L5" s="7" t="s">
        <v>27</v>
      </c>
      <c r="M5" s="7" t="s">
        <v>123</v>
      </c>
      <c r="N5" s="7" t="s">
        <v>124</v>
      </c>
      <c r="O5" s="7" t="s">
        <v>222</v>
      </c>
      <c r="P5" s="93" t="s">
        <v>226</v>
      </c>
      <c r="Q5" s="7" t="s">
        <v>208</v>
      </c>
      <c r="R5" s="94" t="s">
        <v>90</v>
      </c>
      <c r="S5" s="93" t="s">
        <v>91</v>
      </c>
      <c r="T5" s="95" t="s">
        <v>92</v>
      </c>
      <c r="V5" s="162"/>
      <c r="W5" s="166" t="s">
        <v>96</v>
      </c>
    </row>
    <row r="6" spans="1:23" ht="15.75" customHeight="1" x14ac:dyDescent="0.4">
      <c r="A6">
        <v>34587</v>
      </c>
      <c r="B6">
        <v>2003</v>
      </c>
      <c r="C6">
        <v>4</v>
      </c>
      <c r="D6">
        <v>2</v>
      </c>
      <c r="E6">
        <v>4</v>
      </c>
      <c r="F6">
        <v>3</v>
      </c>
      <c r="G6">
        <v>1</v>
      </c>
      <c r="H6">
        <v>3</v>
      </c>
      <c r="I6">
        <v>1</v>
      </c>
      <c r="J6">
        <v>2</v>
      </c>
      <c r="K6">
        <v>1</v>
      </c>
      <c r="L6">
        <v>1</v>
      </c>
      <c r="M6">
        <v>2</v>
      </c>
      <c r="N6">
        <v>2</v>
      </c>
      <c r="O6" s="17">
        <f>SUM(C6:N6)</f>
        <v>26</v>
      </c>
      <c r="P6" s="10">
        <v>12</v>
      </c>
      <c r="Q6" s="17">
        <f t="shared" ref="Q6:Q69" si="0">COUNTIF(O:O,P6)</f>
        <v>0</v>
      </c>
      <c r="R6" s="20" t="s">
        <v>463</v>
      </c>
      <c r="S6" s="21" t="e">
        <f t="shared" ref="S6:S39" si="1">_xlfn.NORM.S.INV(R6)</f>
        <v>#VALUE!</v>
      </c>
      <c r="T6" s="145">
        <v>1</v>
      </c>
      <c r="V6" s="163" t="s">
        <v>97</v>
      </c>
      <c r="W6" s="167" t="s">
        <v>94</v>
      </c>
    </row>
    <row r="7" spans="1:23" ht="15.75" customHeight="1" x14ac:dyDescent="0.4">
      <c r="A7">
        <v>41411</v>
      </c>
      <c r="B7">
        <v>2004</v>
      </c>
      <c r="C7">
        <v>3</v>
      </c>
      <c r="D7">
        <v>4</v>
      </c>
      <c r="E7">
        <v>4</v>
      </c>
      <c r="F7">
        <v>4</v>
      </c>
      <c r="G7">
        <v>2</v>
      </c>
      <c r="H7">
        <v>1</v>
      </c>
      <c r="I7">
        <v>1</v>
      </c>
      <c r="J7">
        <v>1</v>
      </c>
      <c r="K7">
        <v>2</v>
      </c>
      <c r="L7">
        <v>2</v>
      </c>
      <c r="M7">
        <v>2</v>
      </c>
      <c r="N7">
        <v>2</v>
      </c>
      <c r="O7" s="17">
        <f>SUM(C7:N7)</f>
        <v>28</v>
      </c>
      <c r="P7" s="10">
        <v>16</v>
      </c>
      <c r="Q7" s="17">
        <f t="shared" si="0"/>
        <v>0</v>
      </c>
      <c r="R7" s="20" t="s">
        <v>463</v>
      </c>
      <c r="S7" s="21" t="e">
        <f t="shared" si="1"/>
        <v>#VALUE!</v>
      </c>
      <c r="T7" s="145">
        <v>1</v>
      </c>
      <c r="V7" s="164">
        <v>1</v>
      </c>
      <c r="W7" s="168" t="s">
        <v>473</v>
      </c>
    </row>
    <row r="8" spans="1:23" ht="15.75" customHeight="1" x14ac:dyDescent="0.4">
      <c r="A8">
        <v>46661</v>
      </c>
      <c r="B8">
        <v>2001</v>
      </c>
      <c r="C8">
        <v>3</v>
      </c>
      <c r="D8">
        <v>3</v>
      </c>
      <c r="E8">
        <v>3</v>
      </c>
      <c r="F8">
        <v>4</v>
      </c>
      <c r="G8">
        <v>1</v>
      </c>
      <c r="H8">
        <v>2</v>
      </c>
      <c r="I8">
        <v>2</v>
      </c>
      <c r="J8">
        <v>1</v>
      </c>
      <c r="K8">
        <v>2</v>
      </c>
      <c r="L8">
        <v>2</v>
      </c>
      <c r="M8">
        <v>2</v>
      </c>
      <c r="N8">
        <v>2</v>
      </c>
      <c r="O8" s="17">
        <f>SUM(C8:N8)</f>
        <v>27</v>
      </c>
      <c r="P8" s="10">
        <v>17</v>
      </c>
      <c r="Q8" s="17">
        <f t="shared" si="0"/>
        <v>0</v>
      </c>
      <c r="R8" s="20" t="s">
        <v>463</v>
      </c>
      <c r="S8" s="21" t="e">
        <f t="shared" si="1"/>
        <v>#VALUE!</v>
      </c>
      <c r="T8" s="145">
        <v>1</v>
      </c>
      <c r="V8" s="165">
        <v>2</v>
      </c>
      <c r="W8" s="169">
        <v>28</v>
      </c>
    </row>
    <row r="9" spans="1:23" ht="15.75" customHeight="1" x14ac:dyDescent="0.4">
      <c r="A9">
        <v>44603</v>
      </c>
      <c r="B9">
        <v>2004</v>
      </c>
      <c r="C9">
        <v>4</v>
      </c>
      <c r="D9">
        <v>2</v>
      </c>
      <c r="E9">
        <v>3</v>
      </c>
      <c r="F9">
        <v>4</v>
      </c>
      <c r="G9">
        <v>2</v>
      </c>
      <c r="H9">
        <v>1</v>
      </c>
      <c r="I9">
        <v>2</v>
      </c>
      <c r="J9">
        <v>1</v>
      </c>
      <c r="K9">
        <v>2</v>
      </c>
      <c r="L9">
        <v>3</v>
      </c>
      <c r="M9">
        <v>2</v>
      </c>
      <c r="N9">
        <v>1</v>
      </c>
      <c r="O9" s="17">
        <f>SUM(C9:N9)</f>
        <v>27</v>
      </c>
      <c r="P9" s="10">
        <v>18</v>
      </c>
      <c r="Q9" s="17">
        <f t="shared" si="0"/>
        <v>0</v>
      </c>
      <c r="R9" s="20" t="s">
        <v>463</v>
      </c>
      <c r="S9" s="21" t="e">
        <f t="shared" si="1"/>
        <v>#VALUE!</v>
      </c>
      <c r="T9" s="145">
        <v>1</v>
      </c>
      <c r="V9" s="165">
        <v>3</v>
      </c>
      <c r="W9" s="169" t="s">
        <v>477</v>
      </c>
    </row>
    <row r="10" spans="1:23" ht="15.75" customHeight="1" x14ac:dyDescent="0.4">
      <c r="A10">
        <v>42767</v>
      </c>
      <c r="B10">
        <v>2003</v>
      </c>
      <c r="C10">
        <v>3</v>
      </c>
      <c r="D10">
        <v>3</v>
      </c>
      <c r="E10">
        <v>4</v>
      </c>
      <c r="F10">
        <v>4</v>
      </c>
      <c r="G10">
        <v>1</v>
      </c>
      <c r="H10">
        <v>2</v>
      </c>
      <c r="I10">
        <v>2</v>
      </c>
      <c r="J10">
        <v>1</v>
      </c>
      <c r="K10">
        <v>2</v>
      </c>
      <c r="L10">
        <v>1</v>
      </c>
      <c r="M10">
        <v>3</v>
      </c>
      <c r="N10">
        <v>3</v>
      </c>
      <c r="O10" s="17">
        <f>SUM(C10:N10)</f>
        <v>29</v>
      </c>
      <c r="P10" s="10">
        <v>19</v>
      </c>
      <c r="Q10" s="17">
        <f t="shared" si="0"/>
        <v>0</v>
      </c>
      <c r="R10" s="20" t="s">
        <v>463</v>
      </c>
      <c r="S10" s="21" t="e">
        <f t="shared" si="1"/>
        <v>#VALUE!</v>
      </c>
      <c r="T10" s="145">
        <v>1</v>
      </c>
      <c r="V10" s="165">
        <v>4</v>
      </c>
      <c r="W10" s="169" t="s">
        <v>430</v>
      </c>
    </row>
    <row r="11" spans="1:23" ht="15.75" customHeight="1" x14ac:dyDescent="0.4">
      <c r="A11">
        <v>43559</v>
      </c>
      <c r="B11">
        <v>2003</v>
      </c>
      <c r="C11">
        <v>3</v>
      </c>
      <c r="D11">
        <v>2</v>
      </c>
      <c r="E11">
        <v>4</v>
      </c>
      <c r="F11">
        <v>4</v>
      </c>
      <c r="G11">
        <v>3</v>
      </c>
      <c r="H11">
        <v>2</v>
      </c>
      <c r="I11">
        <v>1</v>
      </c>
      <c r="J11">
        <v>2</v>
      </c>
      <c r="K11">
        <v>3</v>
      </c>
      <c r="L11">
        <v>2</v>
      </c>
      <c r="M11">
        <v>2</v>
      </c>
      <c r="N11">
        <v>2</v>
      </c>
      <c r="O11" s="17">
        <f>SUM(C11:N11)</f>
        <v>30</v>
      </c>
      <c r="P11" s="10">
        <v>20</v>
      </c>
      <c r="Q11" s="17">
        <f t="shared" si="0"/>
        <v>0</v>
      </c>
      <c r="R11" s="20" t="s">
        <v>463</v>
      </c>
      <c r="S11" s="21" t="e">
        <f t="shared" si="1"/>
        <v>#VALUE!</v>
      </c>
      <c r="T11" s="145">
        <v>1</v>
      </c>
      <c r="V11" s="165">
        <v>5</v>
      </c>
      <c r="W11" s="169" t="s">
        <v>431</v>
      </c>
    </row>
    <row r="12" spans="1:23" ht="15.75" customHeight="1" x14ac:dyDescent="0.4">
      <c r="A12">
        <v>43102</v>
      </c>
      <c r="B12">
        <v>2002</v>
      </c>
      <c r="C12">
        <v>2</v>
      </c>
      <c r="D12">
        <v>4</v>
      </c>
      <c r="E12">
        <v>4</v>
      </c>
      <c r="F12">
        <v>2</v>
      </c>
      <c r="G12">
        <v>1</v>
      </c>
      <c r="H12">
        <v>2</v>
      </c>
      <c r="I12">
        <v>2</v>
      </c>
      <c r="J12">
        <v>1</v>
      </c>
      <c r="K12">
        <v>3</v>
      </c>
      <c r="L12">
        <v>4</v>
      </c>
      <c r="M12">
        <v>1</v>
      </c>
      <c r="N12">
        <v>1</v>
      </c>
      <c r="O12" s="17">
        <f>SUM(C12:N12)</f>
        <v>27</v>
      </c>
      <c r="P12" s="10">
        <v>21</v>
      </c>
      <c r="Q12" s="17">
        <f t="shared" si="0"/>
        <v>0</v>
      </c>
      <c r="R12" s="20" t="s">
        <v>463</v>
      </c>
      <c r="S12" s="21" t="e">
        <f t="shared" si="1"/>
        <v>#VALUE!</v>
      </c>
      <c r="T12" s="145">
        <v>1</v>
      </c>
      <c r="V12" s="165">
        <v>6</v>
      </c>
      <c r="W12" s="169" t="s">
        <v>478</v>
      </c>
    </row>
    <row r="13" spans="1:23" ht="15.75" customHeight="1" x14ac:dyDescent="0.4">
      <c r="A13">
        <v>41518</v>
      </c>
      <c r="B13">
        <v>1999</v>
      </c>
      <c r="C13">
        <v>3</v>
      </c>
      <c r="D13">
        <v>4</v>
      </c>
      <c r="E13">
        <v>2</v>
      </c>
      <c r="F13">
        <v>1</v>
      </c>
      <c r="G13">
        <v>2</v>
      </c>
      <c r="H13">
        <v>2</v>
      </c>
      <c r="I13">
        <v>2</v>
      </c>
      <c r="J13">
        <v>2</v>
      </c>
      <c r="K13">
        <v>2</v>
      </c>
      <c r="L13">
        <v>2</v>
      </c>
      <c r="M13">
        <v>2</v>
      </c>
      <c r="N13">
        <v>2</v>
      </c>
      <c r="O13" s="17">
        <f>SUM(C13:N13)</f>
        <v>26</v>
      </c>
      <c r="P13" s="10">
        <v>22</v>
      </c>
      <c r="Q13" s="17">
        <f t="shared" si="0"/>
        <v>0</v>
      </c>
      <c r="R13" s="20" t="s">
        <v>463</v>
      </c>
      <c r="S13" s="21" t="e">
        <f t="shared" si="1"/>
        <v>#VALUE!</v>
      </c>
      <c r="T13" s="145">
        <v>1</v>
      </c>
      <c r="V13" s="165">
        <v>7</v>
      </c>
      <c r="W13" s="169" t="s">
        <v>479</v>
      </c>
    </row>
    <row r="14" spans="1:23" ht="15.75" customHeight="1" x14ac:dyDescent="0.4">
      <c r="A14">
        <v>44510</v>
      </c>
      <c r="B14">
        <v>2003</v>
      </c>
      <c r="C14">
        <v>2</v>
      </c>
      <c r="D14">
        <v>3</v>
      </c>
      <c r="E14">
        <v>3</v>
      </c>
      <c r="F14">
        <v>3</v>
      </c>
      <c r="G14">
        <v>1</v>
      </c>
      <c r="H14">
        <v>3</v>
      </c>
      <c r="I14">
        <v>3</v>
      </c>
      <c r="J14">
        <v>1</v>
      </c>
      <c r="K14">
        <v>2</v>
      </c>
      <c r="L14">
        <v>2</v>
      </c>
      <c r="M14">
        <v>2</v>
      </c>
      <c r="N14">
        <v>2</v>
      </c>
      <c r="O14" s="17">
        <f>SUM(C14:N14)</f>
        <v>27</v>
      </c>
      <c r="P14" s="10">
        <v>23</v>
      </c>
      <c r="Q14" s="17">
        <f t="shared" si="0"/>
        <v>0</v>
      </c>
      <c r="R14" s="20" t="s">
        <v>463</v>
      </c>
      <c r="S14" s="21" t="e">
        <f t="shared" si="1"/>
        <v>#VALUE!</v>
      </c>
      <c r="T14" s="145">
        <v>1</v>
      </c>
      <c r="V14" s="165">
        <v>8</v>
      </c>
      <c r="W14" s="169" t="s">
        <v>480</v>
      </c>
    </row>
    <row r="15" spans="1:23" ht="15.75" customHeight="1" thickBot="1" x14ac:dyDescent="0.45">
      <c r="A15">
        <v>44368</v>
      </c>
      <c r="B15">
        <v>2005</v>
      </c>
      <c r="C15">
        <v>2</v>
      </c>
      <c r="D15">
        <v>2</v>
      </c>
      <c r="E15">
        <v>3</v>
      </c>
      <c r="F15">
        <v>3</v>
      </c>
      <c r="G15">
        <v>3</v>
      </c>
      <c r="H15">
        <v>2</v>
      </c>
      <c r="I15">
        <v>3</v>
      </c>
      <c r="J15">
        <v>2</v>
      </c>
      <c r="K15">
        <v>1</v>
      </c>
      <c r="L15">
        <v>2</v>
      </c>
      <c r="M15">
        <v>3</v>
      </c>
      <c r="N15">
        <v>2</v>
      </c>
      <c r="O15" s="17">
        <f>SUM(C15:N15)</f>
        <v>28</v>
      </c>
      <c r="P15" s="10">
        <v>24</v>
      </c>
      <c r="Q15" s="17">
        <f t="shared" si="0"/>
        <v>0</v>
      </c>
      <c r="R15" s="20" t="s">
        <v>463</v>
      </c>
      <c r="S15" s="21" t="e">
        <f t="shared" si="1"/>
        <v>#VALUE!</v>
      </c>
      <c r="T15" s="145">
        <v>1</v>
      </c>
      <c r="V15" s="161">
        <v>9</v>
      </c>
      <c r="W15" s="170" t="s">
        <v>472</v>
      </c>
    </row>
    <row r="16" spans="1:23" ht="15.75" customHeight="1" x14ac:dyDescent="0.35">
      <c r="A16">
        <v>42127</v>
      </c>
      <c r="B16">
        <v>2004</v>
      </c>
      <c r="C16">
        <v>3</v>
      </c>
      <c r="D16">
        <v>2</v>
      </c>
      <c r="E16">
        <v>3</v>
      </c>
      <c r="F16">
        <v>2</v>
      </c>
      <c r="G16">
        <v>2</v>
      </c>
      <c r="H16">
        <v>2</v>
      </c>
      <c r="I16">
        <v>3</v>
      </c>
      <c r="J16">
        <v>1</v>
      </c>
      <c r="K16">
        <v>3</v>
      </c>
      <c r="L16">
        <v>3</v>
      </c>
      <c r="M16">
        <v>2</v>
      </c>
      <c r="N16">
        <v>1</v>
      </c>
      <c r="O16" s="17">
        <f>SUM(C16:N16)</f>
        <v>27</v>
      </c>
      <c r="P16" s="10">
        <v>25</v>
      </c>
      <c r="Q16" s="17">
        <f t="shared" si="0"/>
        <v>0</v>
      </c>
      <c r="R16" s="20" t="s">
        <v>463</v>
      </c>
      <c r="S16" s="21" t="e">
        <f t="shared" si="1"/>
        <v>#VALUE!</v>
      </c>
      <c r="T16" s="145">
        <v>1</v>
      </c>
    </row>
    <row r="17" spans="1:22" ht="15.75" customHeight="1" x14ac:dyDescent="0.35">
      <c r="A17">
        <v>44438</v>
      </c>
      <c r="B17">
        <v>2005</v>
      </c>
      <c r="C17">
        <v>4</v>
      </c>
      <c r="D17">
        <v>4</v>
      </c>
      <c r="E17">
        <v>4</v>
      </c>
      <c r="F17">
        <v>2</v>
      </c>
      <c r="G17">
        <v>4</v>
      </c>
      <c r="H17">
        <v>2</v>
      </c>
      <c r="I17">
        <v>3</v>
      </c>
      <c r="J17">
        <v>2</v>
      </c>
      <c r="K17">
        <v>1</v>
      </c>
      <c r="L17">
        <v>1</v>
      </c>
      <c r="M17">
        <v>2</v>
      </c>
      <c r="N17">
        <v>2</v>
      </c>
      <c r="O17" s="17">
        <f>SUM(C17:N17)</f>
        <v>31</v>
      </c>
      <c r="P17" s="10">
        <v>26</v>
      </c>
      <c r="Q17" s="17">
        <f t="shared" si="0"/>
        <v>2</v>
      </c>
      <c r="R17" s="20">
        <f t="shared" ref="R6:R39" si="2">_xlfn.PERCENTRANK.EXC(O:O,P17)</f>
        <v>1.2E-2</v>
      </c>
      <c r="S17" s="21">
        <f t="shared" si="1"/>
        <v>-2.257129244486225</v>
      </c>
      <c r="T17" s="145">
        <v>1</v>
      </c>
    </row>
    <row r="18" spans="1:22" ht="15.75" customHeight="1" x14ac:dyDescent="0.35">
      <c r="A18">
        <v>41212</v>
      </c>
      <c r="B18">
        <v>2004</v>
      </c>
      <c r="C18">
        <v>2</v>
      </c>
      <c r="D18">
        <v>3</v>
      </c>
      <c r="E18">
        <v>3</v>
      </c>
      <c r="F18">
        <v>3</v>
      </c>
      <c r="G18">
        <v>2</v>
      </c>
      <c r="H18">
        <v>3</v>
      </c>
      <c r="I18">
        <v>2</v>
      </c>
      <c r="J18">
        <v>2</v>
      </c>
      <c r="K18">
        <v>3</v>
      </c>
      <c r="L18">
        <v>2</v>
      </c>
      <c r="M18">
        <v>3</v>
      </c>
      <c r="N18">
        <v>1</v>
      </c>
      <c r="O18" s="17">
        <f>SUM(C18:N18)</f>
        <v>29</v>
      </c>
      <c r="P18" s="10">
        <v>27</v>
      </c>
      <c r="Q18" s="17">
        <f t="shared" si="0"/>
        <v>5</v>
      </c>
      <c r="R18" s="20">
        <f t="shared" si="2"/>
        <v>3.7999999999999999E-2</v>
      </c>
      <c r="S18" s="21">
        <f t="shared" si="1"/>
        <v>-1.7743819103449572</v>
      </c>
      <c r="T18" s="145">
        <f t="shared" ref="T6:T39" si="3">ROUND(S18*2+5,0)</f>
        <v>1</v>
      </c>
    </row>
    <row r="19" spans="1:22" ht="15.75" customHeight="1" x14ac:dyDescent="0.35">
      <c r="A19">
        <v>44437</v>
      </c>
      <c r="B19">
        <v>2004</v>
      </c>
      <c r="C19">
        <v>3</v>
      </c>
      <c r="D19">
        <v>3</v>
      </c>
      <c r="E19">
        <v>4</v>
      </c>
      <c r="F19">
        <v>4</v>
      </c>
      <c r="G19">
        <v>3</v>
      </c>
      <c r="H19">
        <v>1</v>
      </c>
      <c r="I19">
        <v>3</v>
      </c>
      <c r="J19">
        <v>1</v>
      </c>
      <c r="K19">
        <v>1</v>
      </c>
      <c r="L19">
        <v>3</v>
      </c>
      <c r="M19">
        <v>4</v>
      </c>
      <c r="N19">
        <v>2</v>
      </c>
      <c r="O19" s="17">
        <f>SUM(C19:N19)</f>
        <v>32</v>
      </c>
      <c r="P19" s="10">
        <v>28</v>
      </c>
      <c r="Q19" s="17">
        <f t="shared" si="0"/>
        <v>3</v>
      </c>
      <c r="R19" s="20">
        <f t="shared" si="2"/>
        <v>0.10199999999999999</v>
      </c>
      <c r="S19" s="21">
        <f t="shared" si="1"/>
        <v>-1.2702376223931489</v>
      </c>
      <c r="T19" s="145">
        <f t="shared" si="3"/>
        <v>2</v>
      </c>
    </row>
    <row r="20" spans="1:22" ht="15.75" customHeight="1" x14ac:dyDescent="0.35">
      <c r="A20">
        <v>43495</v>
      </c>
      <c r="B20">
        <v>2000</v>
      </c>
      <c r="C20">
        <v>2</v>
      </c>
      <c r="D20">
        <v>3</v>
      </c>
      <c r="E20">
        <v>3</v>
      </c>
      <c r="F20">
        <v>2</v>
      </c>
      <c r="G20">
        <v>3</v>
      </c>
      <c r="H20">
        <v>1</v>
      </c>
      <c r="I20">
        <v>2</v>
      </c>
      <c r="J20">
        <v>2</v>
      </c>
      <c r="K20">
        <v>3</v>
      </c>
      <c r="L20">
        <v>2</v>
      </c>
      <c r="M20">
        <v>3</v>
      </c>
      <c r="N20">
        <v>2</v>
      </c>
      <c r="O20" s="17">
        <f>SUM(C20:N20)</f>
        <v>28</v>
      </c>
      <c r="P20" s="10">
        <v>29</v>
      </c>
      <c r="Q20" s="17">
        <f t="shared" si="0"/>
        <v>2</v>
      </c>
      <c r="R20" s="20">
        <f t="shared" si="2"/>
        <v>0.14099999999999999</v>
      </c>
      <c r="S20" s="21">
        <f t="shared" si="1"/>
        <v>-1.0758373610404319</v>
      </c>
      <c r="T20" s="145">
        <f t="shared" si="3"/>
        <v>3</v>
      </c>
    </row>
    <row r="21" spans="1:22" ht="15.75" customHeight="1" x14ac:dyDescent="0.35">
      <c r="A21">
        <v>42099</v>
      </c>
      <c r="B21">
        <v>2005</v>
      </c>
      <c r="C21">
        <v>4</v>
      </c>
      <c r="D21">
        <v>4</v>
      </c>
      <c r="E21">
        <v>4</v>
      </c>
      <c r="F21">
        <v>4</v>
      </c>
      <c r="G21">
        <v>2</v>
      </c>
      <c r="H21">
        <v>2</v>
      </c>
      <c r="I21">
        <v>3</v>
      </c>
      <c r="J21">
        <v>2</v>
      </c>
      <c r="K21">
        <v>2</v>
      </c>
      <c r="L21">
        <v>2</v>
      </c>
      <c r="M21">
        <v>2</v>
      </c>
      <c r="N21">
        <v>2</v>
      </c>
      <c r="O21" s="17">
        <f>SUM(C21:N21)</f>
        <v>33</v>
      </c>
      <c r="P21" s="10">
        <v>30</v>
      </c>
      <c r="Q21" s="17">
        <f t="shared" si="0"/>
        <v>2</v>
      </c>
      <c r="R21" s="20">
        <f t="shared" si="2"/>
        <v>0.16600000000000001</v>
      </c>
      <c r="S21" s="21">
        <f t="shared" si="1"/>
        <v>-0.9700932766287379</v>
      </c>
      <c r="T21" s="145">
        <f t="shared" si="3"/>
        <v>3</v>
      </c>
    </row>
    <row r="22" spans="1:22" ht="15.75" customHeight="1" x14ac:dyDescent="0.35">
      <c r="A22">
        <v>42938</v>
      </c>
      <c r="B22">
        <v>2005</v>
      </c>
      <c r="C22">
        <v>3</v>
      </c>
      <c r="D22">
        <v>3</v>
      </c>
      <c r="E22">
        <v>4</v>
      </c>
      <c r="F22">
        <v>3</v>
      </c>
      <c r="G22">
        <v>3</v>
      </c>
      <c r="H22">
        <v>2</v>
      </c>
      <c r="I22">
        <v>3</v>
      </c>
      <c r="J22">
        <v>2</v>
      </c>
      <c r="K22">
        <v>2</v>
      </c>
      <c r="L22">
        <v>4</v>
      </c>
      <c r="M22">
        <v>1</v>
      </c>
      <c r="N22">
        <v>2</v>
      </c>
      <c r="O22" s="17">
        <f>SUM(C22:N22)</f>
        <v>32</v>
      </c>
      <c r="P22" s="10">
        <v>31</v>
      </c>
      <c r="Q22" s="17">
        <f t="shared" si="0"/>
        <v>4</v>
      </c>
      <c r="R22" s="20">
        <f t="shared" si="2"/>
        <v>0.192</v>
      </c>
      <c r="S22" s="21">
        <f t="shared" si="1"/>
        <v>-0.87054983019565413</v>
      </c>
      <c r="T22" s="145">
        <f t="shared" si="3"/>
        <v>3</v>
      </c>
    </row>
    <row r="23" spans="1:22" ht="15.75" customHeight="1" x14ac:dyDescent="0.35">
      <c r="A23">
        <v>44377</v>
      </c>
      <c r="B23">
        <v>2004</v>
      </c>
      <c r="C23">
        <v>2</v>
      </c>
      <c r="D23">
        <v>3</v>
      </c>
      <c r="E23">
        <v>3</v>
      </c>
      <c r="F23">
        <v>4</v>
      </c>
      <c r="G23">
        <v>3</v>
      </c>
      <c r="H23">
        <v>1</v>
      </c>
      <c r="I23">
        <v>4</v>
      </c>
      <c r="J23">
        <v>2</v>
      </c>
      <c r="K23">
        <v>2</v>
      </c>
      <c r="L23">
        <v>3</v>
      </c>
      <c r="M23">
        <v>3</v>
      </c>
      <c r="N23">
        <v>2</v>
      </c>
      <c r="O23" s="17">
        <f>SUM(C23:N23)</f>
        <v>32</v>
      </c>
      <c r="P23" s="10">
        <v>32</v>
      </c>
      <c r="Q23" s="17">
        <f t="shared" si="0"/>
        <v>8</v>
      </c>
      <c r="R23" s="20">
        <f t="shared" si="2"/>
        <v>0.24299999999999999</v>
      </c>
      <c r="S23" s="21">
        <f t="shared" si="1"/>
        <v>-0.69668491706305091</v>
      </c>
      <c r="T23" s="145">
        <f t="shared" si="3"/>
        <v>4</v>
      </c>
    </row>
    <row r="24" spans="1:22" ht="15.75" customHeight="1" thickBot="1" x14ac:dyDescent="0.4">
      <c r="A24">
        <v>42777</v>
      </c>
      <c r="B24">
        <v>2002</v>
      </c>
      <c r="C24">
        <v>3</v>
      </c>
      <c r="D24">
        <v>3</v>
      </c>
      <c r="E24">
        <v>3</v>
      </c>
      <c r="F24">
        <v>3</v>
      </c>
      <c r="G24">
        <v>3</v>
      </c>
      <c r="H24">
        <v>1</v>
      </c>
      <c r="I24">
        <v>3</v>
      </c>
      <c r="J24">
        <v>1</v>
      </c>
      <c r="K24">
        <v>2</v>
      </c>
      <c r="L24">
        <v>2</v>
      </c>
      <c r="M24">
        <v>4</v>
      </c>
      <c r="N24">
        <v>3</v>
      </c>
      <c r="O24" s="17">
        <f>SUM(C24:N24)</f>
        <v>31</v>
      </c>
      <c r="P24" s="10">
        <v>33</v>
      </c>
      <c r="Q24" s="17">
        <f t="shared" si="0"/>
        <v>8</v>
      </c>
      <c r="R24" s="20">
        <f t="shared" si="2"/>
        <v>0.34599999999999997</v>
      </c>
      <c r="S24" s="21">
        <f t="shared" si="1"/>
        <v>-0.39614237389269841</v>
      </c>
      <c r="T24" s="145">
        <f t="shared" si="3"/>
        <v>4</v>
      </c>
    </row>
    <row r="25" spans="1:22" ht="15.75" customHeight="1" x14ac:dyDescent="0.35">
      <c r="A25">
        <v>43117</v>
      </c>
      <c r="B25">
        <v>2003</v>
      </c>
      <c r="C25">
        <v>3</v>
      </c>
      <c r="D25">
        <v>4</v>
      </c>
      <c r="E25">
        <v>3</v>
      </c>
      <c r="F25">
        <v>3</v>
      </c>
      <c r="G25">
        <v>2</v>
      </c>
      <c r="H25">
        <v>3</v>
      </c>
      <c r="I25">
        <v>1</v>
      </c>
      <c r="J25">
        <v>2</v>
      </c>
      <c r="K25">
        <v>2</v>
      </c>
      <c r="L25">
        <v>3</v>
      </c>
      <c r="M25">
        <v>3</v>
      </c>
      <c r="N25">
        <v>3</v>
      </c>
      <c r="O25" s="17">
        <f>SUM(C25:N25)</f>
        <v>32</v>
      </c>
      <c r="P25" s="10">
        <v>34</v>
      </c>
      <c r="Q25" s="17">
        <f t="shared" si="0"/>
        <v>6</v>
      </c>
      <c r="R25" s="20">
        <f t="shared" si="2"/>
        <v>0.44800000000000001</v>
      </c>
      <c r="S25" s="21">
        <f t="shared" si="1"/>
        <v>-0.13071596811986319</v>
      </c>
      <c r="T25" s="145">
        <f t="shared" si="3"/>
        <v>5</v>
      </c>
      <c r="V25" s="18" t="s">
        <v>212</v>
      </c>
    </row>
    <row r="26" spans="1:22" ht="14.5" x14ac:dyDescent="0.35">
      <c r="A26">
        <v>42082</v>
      </c>
      <c r="B26">
        <v>2002</v>
      </c>
      <c r="C26">
        <v>4</v>
      </c>
      <c r="D26">
        <v>4</v>
      </c>
      <c r="E26">
        <v>4</v>
      </c>
      <c r="F26">
        <v>3</v>
      </c>
      <c r="G26">
        <v>2</v>
      </c>
      <c r="H26">
        <v>2</v>
      </c>
      <c r="I26">
        <v>3</v>
      </c>
      <c r="J26">
        <v>3</v>
      </c>
      <c r="K26">
        <v>2</v>
      </c>
      <c r="L26">
        <v>3</v>
      </c>
      <c r="M26">
        <v>2</v>
      </c>
      <c r="N26">
        <v>1</v>
      </c>
      <c r="O26" s="17">
        <f>SUM(C26:N26)</f>
        <v>33</v>
      </c>
      <c r="P26" s="10">
        <v>35</v>
      </c>
      <c r="Q26" s="17">
        <f t="shared" si="0"/>
        <v>12</v>
      </c>
      <c r="R26" s="20">
        <f t="shared" si="2"/>
        <v>0.52500000000000002</v>
      </c>
      <c r="S26" s="21">
        <f t="shared" si="1"/>
        <v>6.2706777943213846E-2</v>
      </c>
      <c r="T26" s="145">
        <f t="shared" si="3"/>
        <v>5</v>
      </c>
      <c r="V26" s="26">
        <f>AVERAGE(O:O)</f>
        <v>34.077922077922075</v>
      </c>
    </row>
    <row r="27" spans="1:22" ht="14.5" x14ac:dyDescent="0.35">
      <c r="A27">
        <v>44202</v>
      </c>
      <c r="B27">
        <v>1999</v>
      </c>
      <c r="C27">
        <v>2</v>
      </c>
      <c r="D27">
        <v>4</v>
      </c>
      <c r="E27">
        <v>4</v>
      </c>
      <c r="F27">
        <v>3</v>
      </c>
      <c r="G27">
        <v>1</v>
      </c>
      <c r="H27">
        <v>2</v>
      </c>
      <c r="I27">
        <v>3</v>
      </c>
      <c r="J27">
        <v>2</v>
      </c>
      <c r="K27">
        <v>2</v>
      </c>
      <c r="L27">
        <v>3</v>
      </c>
      <c r="M27">
        <v>3</v>
      </c>
      <c r="N27">
        <v>3</v>
      </c>
      <c r="O27" s="17">
        <f>SUM(C27:N27)</f>
        <v>32</v>
      </c>
      <c r="P27" s="10">
        <v>36</v>
      </c>
      <c r="Q27" s="17">
        <f t="shared" si="0"/>
        <v>6</v>
      </c>
      <c r="R27" s="20">
        <f t="shared" si="2"/>
        <v>0.67900000000000005</v>
      </c>
      <c r="S27" s="21">
        <f t="shared" si="1"/>
        <v>0.46490428750959467</v>
      </c>
      <c r="T27" s="145">
        <f t="shared" si="3"/>
        <v>6</v>
      </c>
      <c r="V27" s="29" t="s">
        <v>213</v>
      </c>
    </row>
    <row r="28" spans="1:22" ht="14.5" x14ac:dyDescent="0.35">
      <c r="A28">
        <v>43021</v>
      </c>
      <c r="B28">
        <v>2005</v>
      </c>
      <c r="C28">
        <v>4</v>
      </c>
      <c r="D28">
        <v>2</v>
      </c>
      <c r="E28">
        <v>3</v>
      </c>
      <c r="F28">
        <v>2</v>
      </c>
      <c r="G28">
        <v>2</v>
      </c>
      <c r="H28">
        <v>2</v>
      </c>
      <c r="I28">
        <v>2</v>
      </c>
      <c r="J28">
        <v>3</v>
      </c>
      <c r="K28">
        <v>2</v>
      </c>
      <c r="L28">
        <v>4</v>
      </c>
      <c r="M28">
        <v>3</v>
      </c>
      <c r="N28">
        <v>2</v>
      </c>
      <c r="O28" s="17">
        <f>SUM(C28:N28)</f>
        <v>31</v>
      </c>
      <c r="P28" s="10">
        <v>37</v>
      </c>
      <c r="Q28" s="17">
        <f t="shared" si="0"/>
        <v>7</v>
      </c>
      <c r="R28" s="20">
        <f t="shared" si="2"/>
        <v>0.75600000000000001</v>
      </c>
      <c r="S28" s="21">
        <f t="shared" si="1"/>
        <v>0.6934933462832894</v>
      </c>
      <c r="T28" s="145">
        <f t="shared" si="3"/>
        <v>6</v>
      </c>
      <c r="V28" s="26">
        <f>_xlfn.STDEV.S(O:O)</f>
        <v>4.2973867021170502</v>
      </c>
    </row>
    <row r="29" spans="1:22" ht="14.5" x14ac:dyDescent="0.35">
      <c r="A29">
        <v>41658</v>
      </c>
      <c r="B29">
        <v>2003</v>
      </c>
      <c r="C29">
        <v>1</v>
      </c>
      <c r="D29">
        <v>1</v>
      </c>
      <c r="E29">
        <v>4</v>
      </c>
      <c r="F29">
        <v>4</v>
      </c>
      <c r="G29">
        <v>3</v>
      </c>
      <c r="H29">
        <v>3</v>
      </c>
      <c r="I29">
        <v>3</v>
      </c>
      <c r="J29">
        <v>1</v>
      </c>
      <c r="K29">
        <v>3</v>
      </c>
      <c r="L29">
        <v>3</v>
      </c>
      <c r="M29">
        <v>3</v>
      </c>
      <c r="N29">
        <v>3</v>
      </c>
      <c r="O29" s="17">
        <f>SUM(C29:N29)</f>
        <v>32</v>
      </c>
      <c r="P29" s="10">
        <v>38</v>
      </c>
      <c r="Q29" s="17">
        <f t="shared" si="0"/>
        <v>3</v>
      </c>
      <c r="R29" s="20">
        <f t="shared" si="2"/>
        <v>0.84599999999999997</v>
      </c>
      <c r="S29" s="21">
        <f t="shared" si="1"/>
        <v>1.0194276182343693</v>
      </c>
      <c r="T29" s="145">
        <f t="shared" si="3"/>
        <v>7</v>
      </c>
      <c r="V29" s="29" t="s">
        <v>214</v>
      </c>
    </row>
    <row r="30" spans="1:22" ht="15" thickBot="1" x14ac:dyDescent="0.4">
      <c r="A30">
        <v>42431</v>
      </c>
      <c r="B30">
        <v>2006</v>
      </c>
      <c r="C30">
        <v>2</v>
      </c>
      <c r="D30">
        <v>3</v>
      </c>
      <c r="E30">
        <v>3</v>
      </c>
      <c r="F30">
        <v>2</v>
      </c>
      <c r="G30">
        <v>3</v>
      </c>
      <c r="H30">
        <v>3</v>
      </c>
      <c r="I30">
        <v>2</v>
      </c>
      <c r="J30">
        <v>2</v>
      </c>
      <c r="K30">
        <v>3</v>
      </c>
      <c r="L30">
        <v>3</v>
      </c>
      <c r="M30">
        <v>2</v>
      </c>
      <c r="N30">
        <v>2</v>
      </c>
      <c r="O30" s="17">
        <f>SUM(C30:N30)</f>
        <v>30</v>
      </c>
      <c r="P30" s="10">
        <v>39</v>
      </c>
      <c r="Q30" s="17">
        <f t="shared" si="0"/>
        <v>1</v>
      </c>
      <c r="R30" s="20">
        <f t="shared" si="2"/>
        <v>0.88400000000000001</v>
      </c>
      <c r="S30" s="21">
        <f t="shared" si="1"/>
        <v>1.1952227814374274</v>
      </c>
      <c r="T30" s="145">
        <f t="shared" si="3"/>
        <v>7</v>
      </c>
      <c r="V30" s="33">
        <f>MEDIAN(O:O)</f>
        <v>34</v>
      </c>
    </row>
    <row r="31" spans="1:22" ht="14.5" x14ac:dyDescent="0.35">
      <c r="A31">
        <v>43123</v>
      </c>
      <c r="B31">
        <v>2002</v>
      </c>
      <c r="C31">
        <v>1</v>
      </c>
      <c r="D31">
        <v>4</v>
      </c>
      <c r="E31">
        <v>4</v>
      </c>
      <c r="F31">
        <v>3</v>
      </c>
      <c r="G31">
        <v>3</v>
      </c>
      <c r="H31">
        <v>3</v>
      </c>
      <c r="I31">
        <v>2</v>
      </c>
      <c r="J31">
        <v>1</v>
      </c>
      <c r="K31">
        <v>3</v>
      </c>
      <c r="L31">
        <v>3</v>
      </c>
      <c r="M31">
        <v>3</v>
      </c>
      <c r="N31">
        <v>3</v>
      </c>
      <c r="O31" s="17">
        <f>SUM(C31:N31)</f>
        <v>33</v>
      </c>
      <c r="P31" s="10">
        <v>40</v>
      </c>
      <c r="Q31" s="17">
        <f t="shared" si="0"/>
        <v>2</v>
      </c>
      <c r="R31" s="20">
        <f t="shared" si="2"/>
        <v>0.89700000000000002</v>
      </c>
      <c r="S31" s="21">
        <f t="shared" si="1"/>
        <v>1.2646411356610798</v>
      </c>
      <c r="T31" s="145">
        <f t="shared" si="3"/>
        <v>8</v>
      </c>
    </row>
    <row r="32" spans="1:22" ht="14.5" x14ac:dyDescent="0.35">
      <c r="A32">
        <v>46748</v>
      </c>
      <c r="B32">
        <v>2001</v>
      </c>
      <c r="C32">
        <v>2</v>
      </c>
      <c r="D32">
        <v>4</v>
      </c>
      <c r="E32">
        <v>4</v>
      </c>
      <c r="F32">
        <v>3</v>
      </c>
      <c r="G32">
        <v>3</v>
      </c>
      <c r="H32">
        <v>3</v>
      </c>
      <c r="I32">
        <v>2</v>
      </c>
      <c r="J32">
        <v>3</v>
      </c>
      <c r="K32">
        <v>3</v>
      </c>
      <c r="L32">
        <v>2</v>
      </c>
      <c r="M32">
        <v>2</v>
      </c>
      <c r="N32">
        <v>2</v>
      </c>
      <c r="O32" s="17">
        <f>SUM(C32:N32)</f>
        <v>33</v>
      </c>
      <c r="P32" s="10">
        <v>41</v>
      </c>
      <c r="Q32" s="17">
        <f t="shared" si="0"/>
        <v>1</v>
      </c>
      <c r="R32" s="20">
        <f t="shared" si="2"/>
        <v>0.92300000000000004</v>
      </c>
      <c r="S32" s="21">
        <f t="shared" si="1"/>
        <v>1.4255440370804517</v>
      </c>
      <c r="T32" s="145">
        <f t="shared" si="3"/>
        <v>8</v>
      </c>
    </row>
    <row r="33" spans="1:20" ht="14.5" x14ac:dyDescent="0.35">
      <c r="A33">
        <v>44632</v>
      </c>
      <c r="B33">
        <v>2005</v>
      </c>
      <c r="C33">
        <v>3</v>
      </c>
      <c r="D33">
        <v>3</v>
      </c>
      <c r="E33">
        <v>2</v>
      </c>
      <c r="F33">
        <v>3</v>
      </c>
      <c r="G33">
        <v>2</v>
      </c>
      <c r="H33">
        <v>3</v>
      </c>
      <c r="I33">
        <v>2</v>
      </c>
      <c r="J33">
        <v>2</v>
      </c>
      <c r="K33">
        <v>3</v>
      </c>
      <c r="L33">
        <v>2</v>
      </c>
      <c r="M33">
        <v>3</v>
      </c>
      <c r="N33">
        <v>3</v>
      </c>
      <c r="O33" s="17">
        <f>SUM(C33:N33)</f>
        <v>31</v>
      </c>
      <c r="P33" s="10">
        <v>42</v>
      </c>
      <c r="Q33" s="17">
        <f t="shared" si="0"/>
        <v>2</v>
      </c>
      <c r="R33" s="20">
        <f t="shared" si="2"/>
        <v>0.93500000000000005</v>
      </c>
      <c r="S33" s="21">
        <f t="shared" si="1"/>
        <v>1.5141018876192844</v>
      </c>
      <c r="T33" s="145">
        <f t="shared" si="3"/>
        <v>8</v>
      </c>
    </row>
    <row r="34" spans="1:20" ht="14.5" x14ac:dyDescent="0.35">
      <c r="A34">
        <v>43257</v>
      </c>
      <c r="B34">
        <v>2003</v>
      </c>
      <c r="C34">
        <v>3</v>
      </c>
      <c r="D34">
        <v>3</v>
      </c>
      <c r="E34">
        <v>4</v>
      </c>
      <c r="F34">
        <v>4</v>
      </c>
      <c r="G34">
        <v>3</v>
      </c>
      <c r="H34">
        <v>1</v>
      </c>
      <c r="I34">
        <v>3</v>
      </c>
      <c r="J34">
        <v>1</v>
      </c>
      <c r="K34">
        <v>3</v>
      </c>
      <c r="L34">
        <v>3</v>
      </c>
      <c r="M34">
        <v>3</v>
      </c>
      <c r="N34">
        <v>3</v>
      </c>
      <c r="O34" s="17">
        <f>SUM(C34:N34)</f>
        <v>34</v>
      </c>
      <c r="P34" s="10">
        <v>43</v>
      </c>
      <c r="Q34" s="17">
        <f t="shared" si="0"/>
        <v>0</v>
      </c>
      <c r="R34" s="20">
        <f t="shared" si="2"/>
        <v>0.95499999999999996</v>
      </c>
      <c r="S34" s="21">
        <f t="shared" si="1"/>
        <v>1.6953977102721358</v>
      </c>
      <c r="T34" s="145">
        <f t="shared" si="3"/>
        <v>8</v>
      </c>
    </row>
    <row r="35" spans="1:20" ht="14.5" x14ac:dyDescent="0.35">
      <c r="A35">
        <v>45580</v>
      </c>
      <c r="B35">
        <v>2003</v>
      </c>
      <c r="C35">
        <v>3</v>
      </c>
      <c r="D35">
        <v>2</v>
      </c>
      <c r="E35">
        <v>4</v>
      </c>
      <c r="F35">
        <v>4</v>
      </c>
      <c r="G35">
        <v>3</v>
      </c>
      <c r="H35">
        <v>3</v>
      </c>
      <c r="I35">
        <v>2</v>
      </c>
      <c r="J35">
        <v>1</v>
      </c>
      <c r="K35">
        <v>3</v>
      </c>
      <c r="L35">
        <v>4</v>
      </c>
      <c r="M35">
        <v>3</v>
      </c>
      <c r="N35">
        <v>2</v>
      </c>
      <c r="O35" s="17">
        <f>SUM(C35:N35)</f>
        <v>34</v>
      </c>
      <c r="P35" s="10">
        <v>44</v>
      </c>
      <c r="Q35" s="17">
        <f t="shared" si="0"/>
        <v>2</v>
      </c>
      <c r="R35" s="20">
        <f t="shared" si="2"/>
        <v>0.96099999999999997</v>
      </c>
      <c r="S35" s="21">
        <f t="shared" si="1"/>
        <v>1.7624102978623888</v>
      </c>
      <c r="T35" s="145">
        <f t="shared" si="3"/>
        <v>9</v>
      </c>
    </row>
    <row r="36" spans="1:20" ht="14.5" x14ac:dyDescent="0.35">
      <c r="A36">
        <v>42874</v>
      </c>
      <c r="B36">
        <v>2005</v>
      </c>
      <c r="C36">
        <v>2</v>
      </c>
      <c r="D36">
        <v>3</v>
      </c>
      <c r="E36">
        <v>4</v>
      </c>
      <c r="F36">
        <v>4</v>
      </c>
      <c r="G36">
        <v>3</v>
      </c>
      <c r="H36">
        <v>3</v>
      </c>
      <c r="I36">
        <v>1</v>
      </c>
      <c r="J36">
        <v>3</v>
      </c>
      <c r="K36">
        <v>4</v>
      </c>
      <c r="L36">
        <v>4</v>
      </c>
      <c r="M36">
        <v>2</v>
      </c>
      <c r="N36">
        <v>1</v>
      </c>
      <c r="O36" s="17">
        <f>SUM(C36:N36)</f>
        <v>34</v>
      </c>
      <c r="P36" s="10">
        <v>45</v>
      </c>
      <c r="Q36" s="17">
        <f t="shared" si="0"/>
        <v>0</v>
      </c>
      <c r="R36" s="20">
        <f t="shared" si="2"/>
        <v>0.98</v>
      </c>
      <c r="S36" s="21">
        <f t="shared" si="1"/>
        <v>2.0537489106318221</v>
      </c>
      <c r="T36" s="145">
        <f t="shared" si="3"/>
        <v>9</v>
      </c>
    </row>
    <row r="37" spans="1:20" ht="14.5" x14ac:dyDescent="0.35">
      <c r="A37">
        <v>43180</v>
      </c>
      <c r="B37">
        <v>2002</v>
      </c>
      <c r="C37">
        <v>4</v>
      </c>
      <c r="D37">
        <v>3</v>
      </c>
      <c r="E37">
        <v>3</v>
      </c>
      <c r="F37">
        <v>3</v>
      </c>
      <c r="G37">
        <v>3</v>
      </c>
      <c r="H37">
        <v>4</v>
      </c>
      <c r="I37">
        <v>3</v>
      </c>
      <c r="J37">
        <v>2</v>
      </c>
      <c r="K37">
        <v>3</v>
      </c>
      <c r="L37">
        <v>2</v>
      </c>
      <c r="M37">
        <v>3</v>
      </c>
      <c r="N37">
        <v>2</v>
      </c>
      <c r="O37" s="17">
        <f>SUM(C37:N37)</f>
        <v>35</v>
      </c>
      <c r="P37" s="10">
        <v>46</v>
      </c>
      <c r="Q37" s="17">
        <f t="shared" si="0"/>
        <v>1</v>
      </c>
      <c r="R37" s="20">
        <f t="shared" si="2"/>
        <v>0.98699999999999999</v>
      </c>
      <c r="S37" s="21">
        <f t="shared" si="1"/>
        <v>2.2262117693171737</v>
      </c>
      <c r="T37" s="145">
        <f t="shared" si="3"/>
        <v>9</v>
      </c>
    </row>
    <row r="38" spans="1:20" ht="14.5" x14ac:dyDescent="0.35">
      <c r="A38">
        <v>44187</v>
      </c>
      <c r="B38">
        <v>2001</v>
      </c>
      <c r="C38">
        <v>3</v>
      </c>
      <c r="D38">
        <v>3</v>
      </c>
      <c r="E38">
        <v>4</v>
      </c>
      <c r="F38">
        <v>1</v>
      </c>
      <c r="G38">
        <v>3</v>
      </c>
      <c r="H38">
        <v>2</v>
      </c>
      <c r="I38">
        <v>3</v>
      </c>
      <c r="J38">
        <v>3</v>
      </c>
      <c r="K38">
        <v>2</v>
      </c>
      <c r="L38">
        <v>3</v>
      </c>
      <c r="M38">
        <v>2</v>
      </c>
      <c r="N38">
        <v>3</v>
      </c>
      <c r="O38" s="17">
        <f>SUM(C38:N38)</f>
        <v>32</v>
      </c>
      <c r="P38" s="10">
        <v>47</v>
      </c>
      <c r="Q38" s="17">
        <f t="shared" si="0"/>
        <v>0</v>
      </c>
      <c r="R38" s="20" t="s">
        <v>465</v>
      </c>
      <c r="S38" s="21" t="e">
        <f t="shared" si="1"/>
        <v>#VALUE!</v>
      </c>
      <c r="T38" s="145">
        <v>9</v>
      </c>
    </row>
    <row r="39" spans="1:20" ht="14.5" x14ac:dyDescent="0.35">
      <c r="A39">
        <v>44641</v>
      </c>
      <c r="B39">
        <v>2005</v>
      </c>
      <c r="C39">
        <v>2</v>
      </c>
      <c r="D39">
        <v>2</v>
      </c>
      <c r="E39">
        <v>4</v>
      </c>
      <c r="F39">
        <v>4</v>
      </c>
      <c r="G39">
        <v>3</v>
      </c>
      <c r="H39">
        <v>4</v>
      </c>
      <c r="I39">
        <v>3</v>
      </c>
      <c r="J39">
        <v>2</v>
      </c>
      <c r="K39">
        <v>3</v>
      </c>
      <c r="L39">
        <v>3</v>
      </c>
      <c r="M39">
        <v>3</v>
      </c>
      <c r="N39">
        <v>2</v>
      </c>
      <c r="O39" s="17">
        <f>SUM(C39:N39)</f>
        <v>35</v>
      </c>
      <c r="P39" s="10">
        <v>48</v>
      </c>
      <c r="Q39" s="17">
        <f t="shared" si="0"/>
        <v>0</v>
      </c>
      <c r="R39" s="20" t="s">
        <v>465</v>
      </c>
      <c r="S39" s="21" t="e">
        <f t="shared" si="1"/>
        <v>#VALUE!</v>
      </c>
      <c r="T39" s="145">
        <v>9</v>
      </c>
    </row>
    <row r="40" spans="1:20" ht="14.5" x14ac:dyDescent="0.35">
      <c r="A40">
        <v>41238</v>
      </c>
      <c r="B40">
        <v>2003</v>
      </c>
      <c r="C40">
        <v>3</v>
      </c>
      <c r="D40">
        <v>2</v>
      </c>
      <c r="E40">
        <v>3</v>
      </c>
      <c r="F40">
        <v>3</v>
      </c>
      <c r="G40">
        <v>3</v>
      </c>
      <c r="H40">
        <v>2</v>
      </c>
      <c r="I40">
        <v>3</v>
      </c>
      <c r="J40">
        <v>2</v>
      </c>
      <c r="K40">
        <v>3</v>
      </c>
      <c r="L40">
        <v>3</v>
      </c>
      <c r="M40">
        <v>3</v>
      </c>
      <c r="N40">
        <v>3</v>
      </c>
      <c r="O40" s="17">
        <f>SUM(C40:N40)</f>
        <v>33</v>
      </c>
      <c r="P40" s="34"/>
      <c r="Q40" s="34"/>
      <c r="R40" s="34"/>
      <c r="S40" s="34"/>
      <c r="T40" s="34"/>
    </row>
    <row r="41" spans="1:20" ht="14.5" x14ac:dyDescent="0.35">
      <c r="A41">
        <v>43016</v>
      </c>
      <c r="B41">
        <v>2003</v>
      </c>
      <c r="C41">
        <v>2</v>
      </c>
      <c r="D41">
        <v>2</v>
      </c>
      <c r="E41">
        <v>4</v>
      </c>
      <c r="F41">
        <v>3</v>
      </c>
      <c r="G41">
        <v>3</v>
      </c>
      <c r="H41">
        <v>3</v>
      </c>
      <c r="I41">
        <v>2</v>
      </c>
      <c r="J41">
        <v>2</v>
      </c>
      <c r="K41">
        <v>4</v>
      </c>
      <c r="L41">
        <v>3</v>
      </c>
      <c r="M41">
        <v>3</v>
      </c>
      <c r="N41">
        <v>3</v>
      </c>
      <c r="O41" s="17">
        <f>SUM(C41:N41)</f>
        <v>34</v>
      </c>
      <c r="P41" s="34"/>
      <c r="Q41" s="34"/>
      <c r="R41" s="34"/>
      <c r="S41" s="34"/>
      <c r="T41" s="34"/>
    </row>
    <row r="42" spans="1:20" ht="14.5" x14ac:dyDescent="0.35">
      <c r="A42">
        <v>42796</v>
      </c>
      <c r="B42">
        <v>2006</v>
      </c>
      <c r="C42">
        <v>3</v>
      </c>
      <c r="D42">
        <v>3</v>
      </c>
      <c r="E42">
        <v>4</v>
      </c>
      <c r="F42">
        <v>4</v>
      </c>
      <c r="G42">
        <v>3</v>
      </c>
      <c r="H42">
        <v>2</v>
      </c>
      <c r="I42">
        <v>2</v>
      </c>
      <c r="J42">
        <v>3</v>
      </c>
      <c r="K42">
        <v>3</v>
      </c>
      <c r="L42">
        <v>3</v>
      </c>
      <c r="M42">
        <v>3</v>
      </c>
      <c r="N42">
        <v>3</v>
      </c>
      <c r="O42" s="17">
        <f>SUM(C42:N42)</f>
        <v>36</v>
      </c>
      <c r="P42" s="34"/>
      <c r="Q42" s="34"/>
      <c r="R42" s="34"/>
      <c r="S42" s="34"/>
      <c r="T42" s="34"/>
    </row>
    <row r="43" spans="1:20" ht="14.5" x14ac:dyDescent="0.35">
      <c r="A43">
        <v>42956</v>
      </c>
      <c r="B43">
        <v>2004</v>
      </c>
      <c r="C43">
        <v>2</v>
      </c>
      <c r="D43">
        <v>4</v>
      </c>
      <c r="E43">
        <v>2</v>
      </c>
      <c r="F43">
        <v>4</v>
      </c>
      <c r="G43">
        <v>3</v>
      </c>
      <c r="H43">
        <v>2</v>
      </c>
      <c r="I43">
        <v>3</v>
      </c>
      <c r="J43">
        <v>2</v>
      </c>
      <c r="K43">
        <v>3</v>
      </c>
      <c r="L43">
        <v>3</v>
      </c>
      <c r="M43">
        <v>2</v>
      </c>
      <c r="N43">
        <v>3</v>
      </c>
      <c r="O43" s="17">
        <f>SUM(C43:N43)</f>
        <v>33</v>
      </c>
      <c r="P43" s="34"/>
      <c r="Q43" s="34"/>
      <c r="R43" s="34"/>
      <c r="S43" s="34"/>
      <c r="T43" s="34"/>
    </row>
    <row r="44" spans="1:20" ht="14.5" x14ac:dyDescent="0.35">
      <c r="A44">
        <v>43361</v>
      </c>
      <c r="B44">
        <v>2002</v>
      </c>
      <c r="C44">
        <v>3</v>
      </c>
      <c r="D44">
        <v>4</v>
      </c>
      <c r="E44">
        <v>4</v>
      </c>
      <c r="F44">
        <v>3</v>
      </c>
      <c r="G44">
        <v>4</v>
      </c>
      <c r="H44">
        <v>4</v>
      </c>
      <c r="I44">
        <v>2</v>
      </c>
      <c r="J44">
        <v>1</v>
      </c>
      <c r="K44">
        <v>3</v>
      </c>
      <c r="L44">
        <v>2</v>
      </c>
      <c r="M44">
        <v>2</v>
      </c>
      <c r="N44">
        <v>3</v>
      </c>
      <c r="O44" s="17">
        <f>SUM(C44:N44)</f>
        <v>35</v>
      </c>
      <c r="P44" s="34"/>
      <c r="Q44" s="34"/>
      <c r="R44" s="34"/>
      <c r="S44" s="34"/>
      <c r="T44" s="34"/>
    </row>
    <row r="45" spans="1:20" ht="14.5" x14ac:dyDescent="0.35">
      <c r="A45">
        <v>42837</v>
      </c>
      <c r="B45">
        <v>2004</v>
      </c>
      <c r="C45">
        <v>3</v>
      </c>
      <c r="D45">
        <v>3</v>
      </c>
      <c r="E45">
        <v>3</v>
      </c>
      <c r="F45">
        <v>2</v>
      </c>
      <c r="G45">
        <v>3</v>
      </c>
      <c r="H45">
        <v>4</v>
      </c>
      <c r="I45">
        <v>2</v>
      </c>
      <c r="J45">
        <v>3</v>
      </c>
      <c r="K45">
        <v>3</v>
      </c>
      <c r="L45">
        <v>2</v>
      </c>
      <c r="M45">
        <v>4</v>
      </c>
      <c r="N45">
        <v>1</v>
      </c>
      <c r="O45" s="17">
        <f>SUM(C45:N45)</f>
        <v>33</v>
      </c>
      <c r="P45" s="34"/>
      <c r="Q45" s="34"/>
      <c r="R45" s="34"/>
      <c r="S45" s="34"/>
      <c r="T45" s="34"/>
    </row>
    <row r="46" spans="1:20" ht="14.5" x14ac:dyDescent="0.35">
      <c r="A46">
        <v>44161</v>
      </c>
      <c r="B46">
        <v>2004</v>
      </c>
      <c r="C46">
        <v>4</v>
      </c>
      <c r="D46">
        <v>2</v>
      </c>
      <c r="E46">
        <v>4</v>
      </c>
      <c r="F46">
        <v>4</v>
      </c>
      <c r="G46">
        <v>3</v>
      </c>
      <c r="H46">
        <v>3</v>
      </c>
      <c r="I46">
        <v>2</v>
      </c>
      <c r="J46">
        <v>2</v>
      </c>
      <c r="K46">
        <v>3</v>
      </c>
      <c r="L46">
        <v>3</v>
      </c>
      <c r="M46">
        <v>4</v>
      </c>
      <c r="N46">
        <v>3</v>
      </c>
      <c r="O46" s="17">
        <f>SUM(C46:N46)</f>
        <v>37</v>
      </c>
      <c r="P46" s="34"/>
      <c r="Q46" s="34"/>
      <c r="R46" s="34"/>
      <c r="S46" s="34"/>
      <c r="T46" s="34"/>
    </row>
    <row r="47" spans="1:20" ht="14.5" x14ac:dyDescent="0.35">
      <c r="A47">
        <v>43174</v>
      </c>
      <c r="B47">
        <v>2004</v>
      </c>
      <c r="C47">
        <v>4</v>
      </c>
      <c r="D47">
        <v>2</v>
      </c>
      <c r="E47">
        <v>2</v>
      </c>
      <c r="F47">
        <v>4</v>
      </c>
      <c r="G47">
        <v>2</v>
      </c>
      <c r="H47">
        <v>3</v>
      </c>
      <c r="I47">
        <v>3</v>
      </c>
      <c r="J47">
        <v>2</v>
      </c>
      <c r="K47">
        <v>4</v>
      </c>
      <c r="L47">
        <v>3</v>
      </c>
      <c r="M47">
        <v>3</v>
      </c>
      <c r="N47">
        <v>3</v>
      </c>
      <c r="O47" s="17">
        <f>SUM(C47:N47)</f>
        <v>35</v>
      </c>
      <c r="P47" s="34"/>
      <c r="Q47" s="34"/>
      <c r="R47" s="34"/>
      <c r="S47" s="34"/>
      <c r="T47" s="34"/>
    </row>
    <row r="48" spans="1:20" ht="14.5" x14ac:dyDescent="0.35">
      <c r="A48">
        <v>40918</v>
      </c>
      <c r="B48">
        <v>2006</v>
      </c>
      <c r="C48">
        <v>4</v>
      </c>
      <c r="D48">
        <v>3</v>
      </c>
      <c r="E48">
        <v>3</v>
      </c>
      <c r="F48">
        <v>3</v>
      </c>
      <c r="G48">
        <v>4</v>
      </c>
      <c r="H48">
        <v>1</v>
      </c>
      <c r="I48">
        <v>3</v>
      </c>
      <c r="J48">
        <v>2</v>
      </c>
      <c r="K48">
        <v>3</v>
      </c>
      <c r="L48">
        <v>3</v>
      </c>
      <c r="M48">
        <v>4</v>
      </c>
      <c r="N48">
        <v>2</v>
      </c>
      <c r="O48" s="17">
        <f>SUM(C48:N48)</f>
        <v>35</v>
      </c>
      <c r="P48" s="34"/>
      <c r="Q48" s="34"/>
      <c r="R48" s="34"/>
      <c r="S48" s="34"/>
      <c r="T48" s="34"/>
    </row>
    <row r="49" spans="1:20" ht="14.5" x14ac:dyDescent="0.35">
      <c r="A49">
        <v>43111</v>
      </c>
      <c r="B49">
        <v>2006</v>
      </c>
      <c r="C49">
        <v>2</v>
      </c>
      <c r="D49">
        <v>3</v>
      </c>
      <c r="E49">
        <v>3</v>
      </c>
      <c r="F49">
        <v>3</v>
      </c>
      <c r="G49">
        <v>3</v>
      </c>
      <c r="H49">
        <v>1</v>
      </c>
      <c r="I49">
        <v>3</v>
      </c>
      <c r="J49">
        <v>4</v>
      </c>
      <c r="K49">
        <v>3</v>
      </c>
      <c r="L49">
        <v>3</v>
      </c>
      <c r="M49">
        <v>4</v>
      </c>
      <c r="N49">
        <v>3</v>
      </c>
      <c r="O49" s="17">
        <f>SUM(C49:N49)</f>
        <v>35</v>
      </c>
      <c r="P49" s="34"/>
      <c r="Q49" s="34"/>
      <c r="R49" s="34"/>
      <c r="S49" s="34"/>
      <c r="T49" s="34"/>
    </row>
    <row r="50" spans="1:20" ht="14.5" x14ac:dyDescent="0.35">
      <c r="A50">
        <v>44872</v>
      </c>
      <c r="B50">
        <v>2002</v>
      </c>
      <c r="C50">
        <v>3</v>
      </c>
      <c r="D50">
        <v>4</v>
      </c>
      <c r="E50">
        <v>3</v>
      </c>
      <c r="F50">
        <v>3</v>
      </c>
      <c r="G50">
        <v>3</v>
      </c>
      <c r="H50">
        <v>3</v>
      </c>
      <c r="I50">
        <v>3</v>
      </c>
      <c r="J50">
        <v>3</v>
      </c>
      <c r="K50">
        <v>3</v>
      </c>
      <c r="L50">
        <v>3</v>
      </c>
      <c r="M50">
        <v>2</v>
      </c>
      <c r="N50">
        <v>2</v>
      </c>
      <c r="O50" s="17">
        <f>SUM(C50:N50)</f>
        <v>35</v>
      </c>
      <c r="P50" s="34"/>
      <c r="Q50" s="34"/>
      <c r="R50" s="34"/>
      <c r="S50" s="34"/>
      <c r="T50" s="34"/>
    </row>
    <row r="51" spans="1:20" ht="14.5" x14ac:dyDescent="0.35">
      <c r="A51">
        <v>46006</v>
      </c>
      <c r="B51">
        <v>2002</v>
      </c>
      <c r="C51">
        <v>2</v>
      </c>
      <c r="D51">
        <v>4</v>
      </c>
      <c r="E51">
        <v>4</v>
      </c>
      <c r="F51">
        <v>4</v>
      </c>
      <c r="G51">
        <v>4</v>
      </c>
      <c r="H51">
        <v>3</v>
      </c>
      <c r="I51">
        <v>3</v>
      </c>
      <c r="J51">
        <v>2</v>
      </c>
      <c r="K51">
        <v>3</v>
      </c>
      <c r="L51">
        <v>2</v>
      </c>
      <c r="M51">
        <v>3</v>
      </c>
      <c r="N51">
        <v>2</v>
      </c>
      <c r="O51" s="17">
        <f>SUM(C51:N51)</f>
        <v>36</v>
      </c>
      <c r="P51" s="34"/>
      <c r="Q51" s="34"/>
      <c r="R51" s="34"/>
      <c r="S51" s="34"/>
      <c r="T51" s="34"/>
    </row>
    <row r="52" spans="1:20" ht="14.5" x14ac:dyDescent="0.35">
      <c r="A52">
        <v>42658</v>
      </c>
      <c r="B52">
        <v>2002</v>
      </c>
      <c r="C52">
        <v>4</v>
      </c>
      <c r="D52">
        <v>4</v>
      </c>
      <c r="E52">
        <v>3</v>
      </c>
      <c r="F52">
        <v>4</v>
      </c>
      <c r="G52">
        <v>3</v>
      </c>
      <c r="H52">
        <v>3</v>
      </c>
      <c r="I52">
        <v>2</v>
      </c>
      <c r="J52">
        <v>1</v>
      </c>
      <c r="K52">
        <v>4</v>
      </c>
      <c r="L52">
        <v>3</v>
      </c>
      <c r="M52">
        <v>3</v>
      </c>
      <c r="N52">
        <v>3</v>
      </c>
      <c r="O52" s="17">
        <f>SUM(C52:N52)</f>
        <v>37</v>
      </c>
      <c r="P52" s="34"/>
      <c r="Q52" s="34"/>
      <c r="R52" s="34"/>
      <c r="S52" s="34"/>
      <c r="T52" s="34"/>
    </row>
    <row r="53" spans="1:20" ht="14.5" x14ac:dyDescent="0.35">
      <c r="A53">
        <v>44344</v>
      </c>
      <c r="B53">
        <v>2000</v>
      </c>
      <c r="C53">
        <v>3</v>
      </c>
      <c r="D53">
        <v>4</v>
      </c>
      <c r="E53">
        <v>3</v>
      </c>
      <c r="F53">
        <v>3</v>
      </c>
      <c r="G53">
        <v>2</v>
      </c>
      <c r="H53">
        <v>4</v>
      </c>
      <c r="I53">
        <v>2</v>
      </c>
      <c r="J53">
        <v>2</v>
      </c>
      <c r="K53">
        <v>3</v>
      </c>
      <c r="L53">
        <v>3</v>
      </c>
      <c r="M53">
        <v>3</v>
      </c>
      <c r="N53">
        <v>3</v>
      </c>
      <c r="O53" s="17">
        <f>SUM(C53:N53)</f>
        <v>35</v>
      </c>
      <c r="P53" s="34"/>
      <c r="Q53" s="34"/>
      <c r="R53" s="34"/>
      <c r="S53" s="34"/>
      <c r="T53" s="34"/>
    </row>
    <row r="54" spans="1:20" ht="14.5" x14ac:dyDescent="0.35">
      <c r="A54">
        <v>46665</v>
      </c>
      <c r="B54">
        <v>2002</v>
      </c>
      <c r="C54">
        <v>3</v>
      </c>
      <c r="D54">
        <v>2</v>
      </c>
      <c r="E54">
        <v>4</v>
      </c>
      <c r="F54">
        <v>4</v>
      </c>
      <c r="G54">
        <v>3</v>
      </c>
      <c r="H54">
        <v>3</v>
      </c>
      <c r="I54">
        <v>3</v>
      </c>
      <c r="J54">
        <v>3</v>
      </c>
      <c r="K54">
        <v>3</v>
      </c>
      <c r="L54">
        <v>3</v>
      </c>
      <c r="M54">
        <v>3</v>
      </c>
      <c r="N54">
        <v>3</v>
      </c>
      <c r="O54" s="17">
        <f>SUM(C54:N54)</f>
        <v>37</v>
      </c>
      <c r="P54" s="34"/>
      <c r="Q54" s="34"/>
      <c r="R54" s="34"/>
      <c r="S54" s="34"/>
      <c r="T54" s="34"/>
    </row>
    <row r="55" spans="1:20" ht="14.5" x14ac:dyDescent="0.35">
      <c r="A55">
        <v>42751</v>
      </c>
      <c r="B55">
        <v>2002</v>
      </c>
      <c r="C55">
        <v>3</v>
      </c>
      <c r="D55">
        <v>2</v>
      </c>
      <c r="E55">
        <v>3</v>
      </c>
      <c r="F55">
        <v>3</v>
      </c>
      <c r="G55">
        <v>4</v>
      </c>
      <c r="H55">
        <v>3</v>
      </c>
      <c r="I55">
        <v>3</v>
      </c>
      <c r="J55">
        <v>4</v>
      </c>
      <c r="K55">
        <v>3</v>
      </c>
      <c r="L55">
        <v>2</v>
      </c>
      <c r="M55">
        <v>3</v>
      </c>
      <c r="N55">
        <v>3</v>
      </c>
      <c r="O55" s="17">
        <f>SUM(C55:N55)</f>
        <v>36</v>
      </c>
      <c r="P55" s="34"/>
      <c r="Q55" s="34"/>
      <c r="R55" s="34"/>
      <c r="S55" s="34"/>
      <c r="T55" s="34"/>
    </row>
    <row r="56" spans="1:20" ht="14.5" x14ac:dyDescent="0.35">
      <c r="A56">
        <v>42831</v>
      </c>
      <c r="B56">
        <v>2000</v>
      </c>
      <c r="C56">
        <v>2</v>
      </c>
      <c r="D56">
        <v>2</v>
      </c>
      <c r="E56">
        <v>3</v>
      </c>
      <c r="F56">
        <v>2</v>
      </c>
      <c r="G56">
        <v>3</v>
      </c>
      <c r="H56">
        <v>4</v>
      </c>
      <c r="I56">
        <v>3</v>
      </c>
      <c r="J56">
        <v>1</v>
      </c>
      <c r="K56">
        <v>4</v>
      </c>
      <c r="L56">
        <v>3</v>
      </c>
      <c r="M56">
        <v>3</v>
      </c>
      <c r="N56">
        <v>3</v>
      </c>
      <c r="O56" s="17">
        <f>SUM(C56:N56)</f>
        <v>33</v>
      </c>
      <c r="P56" s="34"/>
      <c r="Q56" s="34"/>
      <c r="R56" s="34"/>
      <c r="S56" s="34"/>
      <c r="T56" s="34"/>
    </row>
    <row r="57" spans="1:20" ht="14.5" x14ac:dyDescent="0.35">
      <c r="A57">
        <v>42770</v>
      </c>
      <c r="B57">
        <v>2000</v>
      </c>
      <c r="C57">
        <v>1</v>
      </c>
      <c r="D57">
        <v>4</v>
      </c>
      <c r="E57">
        <v>4</v>
      </c>
      <c r="F57">
        <v>2</v>
      </c>
      <c r="G57">
        <v>3</v>
      </c>
      <c r="H57">
        <v>3</v>
      </c>
      <c r="I57">
        <v>2</v>
      </c>
      <c r="J57">
        <v>3</v>
      </c>
      <c r="K57">
        <v>3</v>
      </c>
      <c r="L57">
        <v>3</v>
      </c>
      <c r="M57">
        <v>3</v>
      </c>
      <c r="N57">
        <v>3</v>
      </c>
      <c r="O57" s="17">
        <f>SUM(C57:N57)</f>
        <v>34</v>
      </c>
      <c r="P57" s="34"/>
      <c r="Q57" s="34"/>
      <c r="R57" s="34"/>
      <c r="S57" s="34"/>
      <c r="T57" s="34"/>
    </row>
    <row r="58" spans="1:20" ht="14.5" x14ac:dyDescent="0.35">
      <c r="A58">
        <v>43053</v>
      </c>
      <c r="B58">
        <v>2001</v>
      </c>
      <c r="C58">
        <v>3</v>
      </c>
      <c r="D58">
        <v>3</v>
      </c>
      <c r="E58">
        <v>4</v>
      </c>
      <c r="F58">
        <v>3</v>
      </c>
      <c r="G58">
        <v>2</v>
      </c>
      <c r="H58">
        <v>2</v>
      </c>
      <c r="I58">
        <v>3</v>
      </c>
      <c r="J58">
        <v>4</v>
      </c>
      <c r="K58">
        <v>3</v>
      </c>
      <c r="L58">
        <v>3</v>
      </c>
      <c r="M58">
        <v>4</v>
      </c>
      <c r="N58">
        <v>3</v>
      </c>
      <c r="O58" s="17">
        <f>SUM(C58:N58)</f>
        <v>37</v>
      </c>
      <c r="P58" s="34"/>
      <c r="Q58" s="34"/>
      <c r="R58" s="34"/>
      <c r="S58" s="34"/>
      <c r="T58" s="34"/>
    </row>
    <row r="59" spans="1:20" ht="14.5" x14ac:dyDescent="0.35">
      <c r="A59">
        <v>43054</v>
      </c>
      <c r="B59">
        <v>1999</v>
      </c>
      <c r="C59">
        <v>3</v>
      </c>
      <c r="D59">
        <v>3</v>
      </c>
      <c r="E59">
        <v>4</v>
      </c>
      <c r="F59">
        <v>1</v>
      </c>
      <c r="G59">
        <v>3</v>
      </c>
      <c r="H59">
        <v>2</v>
      </c>
      <c r="I59">
        <v>3</v>
      </c>
      <c r="J59">
        <v>3</v>
      </c>
      <c r="K59">
        <v>4</v>
      </c>
      <c r="L59">
        <v>3</v>
      </c>
      <c r="M59">
        <v>3</v>
      </c>
      <c r="N59">
        <v>3</v>
      </c>
      <c r="O59" s="17">
        <f>SUM(C59:N59)</f>
        <v>35</v>
      </c>
      <c r="P59" s="34"/>
      <c r="Q59" s="34"/>
      <c r="R59" s="34"/>
      <c r="S59" s="34"/>
      <c r="T59" s="34"/>
    </row>
    <row r="60" spans="1:20" ht="14.5" x14ac:dyDescent="0.35">
      <c r="A60">
        <v>43382</v>
      </c>
      <c r="B60">
        <v>1999</v>
      </c>
      <c r="C60">
        <v>2</v>
      </c>
      <c r="D60">
        <v>3</v>
      </c>
      <c r="E60">
        <v>4</v>
      </c>
      <c r="F60">
        <v>2</v>
      </c>
      <c r="G60">
        <v>2</v>
      </c>
      <c r="H60">
        <v>3</v>
      </c>
      <c r="I60">
        <v>3</v>
      </c>
      <c r="J60">
        <v>3</v>
      </c>
      <c r="K60">
        <v>3</v>
      </c>
      <c r="L60">
        <v>3</v>
      </c>
      <c r="M60">
        <v>3</v>
      </c>
      <c r="N60">
        <v>3</v>
      </c>
      <c r="O60" s="17">
        <f>SUM(C60:N60)</f>
        <v>34</v>
      </c>
      <c r="P60" s="34"/>
      <c r="Q60" s="34"/>
      <c r="R60" s="34"/>
      <c r="S60" s="34"/>
      <c r="T60" s="34"/>
    </row>
    <row r="61" spans="1:20" ht="14.5" x14ac:dyDescent="0.35">
      <c r="A61">
        <v>44073</v>
      </c>
      <c r="B61">
        <v>2004</v>
      </c>
      <c r="C61">
        <v>3</v>
      </c>
      <c r="D61">
        <v>2</v>
      </c>
      <c r="E61">
        <v>4</v>
      </c>
      <c r="F61">
        <v>1</v>
      </c>
      <c r="G61">
        <v>4</v>
      </c>
      <c r="H61">
        <v>4</v>
      </c>
      <c r="I61">
        <v>4</v>
      </c>
      <c r="J61">
        <v>3</v>
      </c>
      <c r="K61">
        <v>4</v>
      </c>
      <c r="L61">
        <v>2</v>
      </c>
      <c r="M61">
        <v>3</v>
      </c>
      <c r="N61">
        <v>3</v>
      </c>
      <c r="O61" s="17">
        <f>SUM(C61:N61)</f>
        <v>37</v>
      </c>
      <c r="P61" s="34"/>
      <c r="Q61" s="34"/>
      <c r="R61" s="34"/>
      <c r="S61" s="34"/>
      <c r="T61" s="34"/>
    </row>
    <row r="62" spans="1:20" ht="14.5" x14ac:dyDescent="0.35">
      <c r="A62">
        <v>42983</v>
      </c>
      <c r="B62">
        <v>2005</v>
      </c>
      <c r="C62">
        <v>3</v>
      </c>
      <c r="D62">
        <v>4</v>
      </c>
      <c r="E62">
        <v>4</v>
      </c>
      <c r="F62">
        <v>3</v>
      </c>
      <c r="G62">
        <v>3</v>
      </c>
      <c r="H62">
        <v>2</v>
      </c>
      <c r="I62">
        <v>4</v>
      </c>
      <c r="J62">
        <v>4</v>
      </c>
      <c r="K62">
        <v>3</v>
      </c>
      <c r="L62">
        <v>3</v>
      </c>
      <c r="M62">
        <v>3</v>
      </c>
      <c r="N62">
        <v>2</v>
      </c>
      <c r="O62" s="17">
        <f>SUM(C62:N62)</f>
        <v>38</v>
      </c>
      <c r="P62" s="34"/>
      <c r="Q62" s="34"/>
      <c r="R62" s="34"/>
      <c r="S62" s="34"/>
      <c r="T62" s="34"/>
    </row>
    <row r="63" spans="1:20" ht="14.5" x14ac:dyDescent="0.35">
      <c r="A63">
        <v>42802</v>
      </c>
      <c r="B63">
        <v>2006</v>
      </c>
      <c r="C63">
        <v>3</v>
      </c>
      <c r="D63">
        <v>3</v>
      </c>
      <c r="E63">
        <v>4</v>
      </c>
      <c r="F63">
        <v>3</v>
      </c>
      <c r="G63">
        <v>3</v>
      </c>
      <c r="H63">
        <v>3</v>
      </c>
      <c r="I63">
        <v>3</v>
      </c>
      <c r="J63">
        <v>3</v>
      </c>
      <c r="K63">
        <v>3</v>
      </c>
      <c r="L63">
        <v>3</v>
      </c>
      <c r="M63">
        <v>3</v>
      </c>
      <c r="N63">
        <v>3</v>
      </c>
      <c r="O63" s="17">
        <f>SUM(C63:N63)</f>
        <v>37</v>
      </c>
      <c r="P63" s="34"/>
      <c r="Q63" s="34"/>
      <c r="R63" s="34"/>
      <c r="S63" s="34"/>
      <c r="T63" s="34"/>
    </row>
    <row r="64" spans="1:20" ht="14.5" x14ac:dyDescent="0.35">
      <c r="A64">
        <v>44678</v>
      </c>
      <c r="B64">
        <v>2003</v>
      </c>
      <c r="C64">
        <v>2</v>
      </c>
      <c r="D64">
        <v>4</v>
      </c>
      <c r="E64">
        <v>4</v>
      </c>
      <c r="F64">
        <v>3</v>
      </c>
      <c r="G64">
        <v>2</v>
      </c>
      <c r="H64">
        <v>4</v>
      </c>
      <c r="I64">
        <v>4</v>
      </c>
      <c r="J64">
        <v>3</v>
      </c>
      <c r="K64">
        <v>2</v>
      </c>
      <c r="L64">
        <v>4</v>
      </c>
      <c r="M64">
        <v>2</v>
      </c>
      <c r="N64">
        <v>2</v>
      </c>
      <c r="O64" s="17">
        <f>SUM(C64:N64)</f>
        <v>36</v>
      </c>
      <c r="P64" s="34"/>
      <c r="Q64" s="34"/>
      <c r="R64" s="34"/>
      <c r="S64" s="34"/>
      <c r="T64" s="34"/>
    </row>
    <row r="65" spans="1:20" ht="14.5" x14ac:dyDescent="0.35">
      <c r="A65">
        <v>46723</v>
      </c>
      <c r="B65">
        <v>2001</v>
      </c>
      <c r="C65">
        <v>2</v>
      </c>
      <c r="D65">
        <v>4</v>
      </c>
      <c r="E65">
        <v>4</v>
      </c>
      <c r="F65">
        <v>2</v>
      </c>
      <c r="G65">
        <v>3</v>
      </c>
      <c r="H65">
        <v>3</v>
      </c>
      <c r="I65">
        <v>3</v>
      </c>
      <c r="J65">
        <v>3</v>
      </c>
      <c r="K65">
        <v>2</v>
      </c>
      <c r="L65">
        <v>3</v>
      </c>
      <c r="M65">
        <v>3</v>
      </c>
      <c r="N65">
        <v>3</v>
      </c>
      <c r="O65" s="17">
        <f>SUM(C65:N65)</f>
        <v>35</v>
      </c>
      <c r="P65" s="34"/>
      <c r="Q65" s="34"/>
      <c r="R65" s="34"/>
      <c r="S65" s="34"/>
      <c r="T65" s="34"/>
    </row>
    <row r="66" spans="1:20" ht="14.5" x14ac:dyDescent="0.35">
      <c r="A66">
        <v>42176</v>
      </c>
      <c r="B66">
        <v>2000</v>
      </c>
      <c r="C66">
        <v>2</v>
      </c>
      <c r="D66">
        <v>4</v>
      </c>
      <c r="E66">
        <v>3</v>
      </c>
      <c r="F66">
        <v>4</v>
      </c>
      <c r="G66">
        <v>4</v>
      </c>
      <c r="H66">
        <v>2</v>
      </c>
      <c r="I66">
        <v>3</v>
      </c>
      <c r="J66">
        <v>3</v>
      </c>
      <c r="K66">
        <v>3</v>
      </c>
      <c r="L66">
        <v>3</v>
      </c>
      <c r="M66">
        <v>3</v>
      </c>
      <c r="N66">
        <v>3</v>
      </c>
      <c r="O66" s="17">
        <f>SUM(C66:N66)</f>
        <v>37</v>
      </c>
      <c r="P66" s="34"/>
      <c r="Q66" s="34"/>
      <c r="R66" s="34"/>
      <c r="S66" s="34"/>
      <c r="T66" s="34"/>
    </row>
    <row r="67" spans="1:20" ht="14.5" x14ac:dyDescent="0.35">
      <c r="A67">
        <v>42918</v>
      </c>
      <c r="B67">
        <v>2005</v>
      </c>
      <c r="C67">
        <v>1</v>
      </c>
      <c r="D67">
        <v>2</v>
      </c>
      <c r="E67">
        <v>2</v>
      </c>
      <c r="F67">
        <v>3</v>
      </c>
      <c r="G67">
        <v>4</v>
      </c>
      <c r="H67">
        <v>4</v>
      </c>
      <c r="I67">
        <v>4</v>
      </c>
      <c r="J67">
        <v>4</v>
      </c>
      <c r="K67">
        <v>3</v>
      </c>
      <c r="L67">
        <v>3</v>
      </c>
      <c r="M67">
        <v>3</v>
      </c>
      <c r="N67">
        <v>2</v>
      </c>
      <c r="O67" s="17">
        <f>SUM(C67:N67)</f>
        <v>35</v>
      </c>
      <c r="P67" s="34"/>
      <c r="Q67" s="34"/>
      <c r="R67" s="34"/>
      <c r="S67" s="34"/>
      <c r="T67" s="34"/>
    </row>
    <row r="68" spans="1:20" ht="14.5" x14ac:dyDescent="0.35">
      <c r="A68">
        <v>41292</v>
      </c>
      <c r="B68">
        <v>2002</v>
      </c>
      <c r="C68">
        <v>3</v>
      </c>
      <c r="D68">
        <v>3</v>
      </c>
      <c r="E68">
        <v>2</v>
      </c>
      <c r="F68">
        <v>2</v>
      </c>
      <c r="G68">
        <v>3</v>
      </c>
      <c r="H68">
        <v>3</v>
      </c>
      <c r="I68">
        <v>4</v>
      </c>
      <c r="J68">
        <v>2</v>
      </c>
      <c r="K68">
        <v>4</v>
      </c>
      <c r="L68">
        <v>4</v>
      </c>
      <c r="M68">
        <v>3</v>
      </c>
      <c r="N68">
        <v>3</v>
      </c>
      <c r="O68" s="17">
        <f>SUM(C68:N68)</f>
        <v>36</v>
      </c>
      <c r="P68" s="34"/>
      <c r="Q68" s="34"/>
      <c r="R68" s="34"/>
      <c r="S68" s="34"/>
      <c r="T68" s="34"/>
    </row>
    <row r="69" spans="1:20" ht="14.5" x14ac:dyDescent="0.35">
      <c r="A69">
        <v>42807</v>
      </c>
      <c r="B69">
        <v>1999</v>
      </c>
      <c r="C69">
        <v>1</v>
      </c>
      <c r="D69">
        <v>2</v>
      </c>
      <c r="E69">
        <v>4</v>
      </c>
      <c r="F69">
        <v>2</v>
      </c>
      <c r="G69">
        <v>4</v>
      </c>
      <c r="H69">
        <v>2</v>
      </c>
      <c r="I69">
        <v>3</v>
      </c>
      <c r="J69">
        <v>4</v>
      </c>
      <c r="K69">
        <v>4</v>
      </c>
      <c r="L69">
        <v>4</v>
      </c>
      <c r="M69">
        <v>3</v>
      </c>
      <c r="N69">
        <v>3</v>
      </c>
      <c r="O69" s="17">
        <f>SUM(C69:N69)</f>
        <v>36</v>
      </c>
      <c r="P69" s="34"/>
      <c r="Q69" s="34"/>
      <c r="R69" s="34"/>
      <c r="S69" s="34"/>
      <c r="T69" s="34"/>
    </row>
    <row r="70" spans="1:20" ht="14.5" x14ac:dyDescent="0.35">
      <c r="A70">
        <v>41396</v>
      </c>
      <c r="B70">
        <v>1999</v>
      </c>
      <c r="C70">
        <v>2</v>
      </c>
      <c r="D70">
        <v>2</v>
      </c>
      <c r="E70">
        <v>2</v>
      </c>
      <c r="F70">
        <v>1</v>
      </c>
      <c r="G70">
        <v>4</v>
      </c>
      <c r="H70">
        <v>4</v>
      </c>
      <c r="I70">
        <v>3</v>
      </c>
      <c r="J70">
        <v>4</v>
      </c>
      <c r="K70">
        <v>3</v>
      </c>
      <c r="L70">
        <v>4</v>
      </c>
      <c r="M70">
        <v>3</v>
      </c>
      <c r="N70">
        <v>3</v>
      </c>
      <c r="O70" s="17">
        <f>SUM(C70:N70)</f>
        <v>35</v>
      </c>
      <c r="P70" s="34"/>
      <c r="Q70" s="34"/>
      <c r="R70" s="34"/>
      <c r="S70" s="34"/>
      <c r="T70" s="34"/>
    </row>
    <row r="71" spans="1:20" ht="14.5" x14ac:dyDescent="0.35">
      <c r="A71">
        <v>42917</v>
      </c>
      <c r="B71">
        <v>2005</v>
      </c>
      <c r="C71">
        <v>1</v>
      </c>
      <c r="D71">
        <v>1</v>
      </c>
      <c r="E71">
        <v>1</v>
      </c>
      <c r="F71">
        <v>2</v>
      </c>
      <c r="G71">
        <v>4</v>
      </c>
      <c r="H71">
        <v>3</v>
      </c>
      <c r="I71">
        <v>4</v>
      </c>
      <c r="J71">
        <v>2</v>
      </c>
      <c r="K71">
        <v>4</v>
      </c>
      <c r="L71">
        <v>4</v>
      </c>
      <c r="M71">
        <v>3</v>
      </c>
      <c r="N71">
        <v>3</v>
      </c>
      <c r="O71" s="17">
        <f>SUM(C71:N71)</f>
        <v>32</v>
      </c>
      <c r="P71" s="34"/>
      <c r="Q71" s="34"/>
      <c r="R71" s="34"/>
      <c r="S71" s="34"/>
      <c r="T71" s="34"/>
    </row>
    <row r="72" spans="1:20" ht="14.5" x14ac:dyDescent="0.35">
      <c r="A72">
        <v>42932</v>
      </c>
      <c r="B72">
        <v>2001</v>
      </c>
      <c r="C72">
        <v>3</v>
      </c>
      <c r="D72">
        <v>4</v>
      </c>
      <c r="E72">
        <v>3</v>
      </c>
      <c r="F72">
        <v>3</v>
      </c>
      <c r="G72">
        <v>3</v>
      </c>
      <c r="H72">
        <v>2</v>
      </c>
      <c r="I72">
        <v>4</v>
      </c>
      <c r="J72">
        <v>4</v>
      </c>
      <c r="K72">
        <v>4</v>
      </c>
      <c r="L72">
        <v>4</v>
      </c>
      <c r="M72">
        <v>2</v>
      </c>
      <c r="N72">
        <v>2</v>
      </c>
      <c r="O72" s="17">
        <f>SUM(C72:N72)</f>
        <v>38</v>
      </c>
      <c r="P72" s="34"/>
      <c r="Q72" s="34"/>
      <c r="R72" s="34"/>
      <c r="S72" s="34"/>
      <c r="T72" s="34"/>
    </row>
    <row r="73" spans="1:20" ht="14.5" x14ac:dyDescent="0.35">
      <c r="A73">
        <v>42868</v>
      </c>
      <c r="B73">
        <v>2004</v>
      </c>
      <c r="C73">
        <v>3</v>
      </c>
      <c r="D73">
        <v>3</v>
      </c>
      <c r="E73">
        <v>4</v>
      </c>
      <c r="F73">
        <v>2</v>
      </c>
      <c r="G73">
        <v>4</v>
      </c>
      <c r="H73">
        <v>4</v>
      </c>
      <c r="I73">
        <v>2</v>
      </c>
      <c r="J73">
        <v>3</v>
      </c>
      <c r="K73">
        <v>4</v>
      </c>
      <c r="L73">
        <v>4</v>
      </c>
      <c r="M73">
        <v>4</v>
      </c>
      <c r="N73">
        <v>3</v>
      </c>
      <c r="O73" s="17">
        <f>SUM(C73:N73)</f>
        <v>40</v>
      </c>
      <c r="P73" s="34"/>
      <c r="Q73" s="34"/>
      <c r="R73" s="34"/>
      <c r="S73" s="34"/>
      <c r="T73" s="34"/>
    </row>
    <row r="74" spans="1:20" ht="14.5" x14ac:dyDescent="0.35">
      <c r="A74">
        <v>43149</v>
      </c>
      <c r="B74">
        <v>2002</v>
      </c>
      <c r="C74">
        <v>1</v>
      </c>
      <c r="D74">
        <v>4</v>
      </c>
      <c r="E74">
        <v>2</v>
      </c>
      <c r="F74">
        <v>4</v>
      </c>
      <c r="G74">
        <v>3</v>
      </c>
      <c r="H74">
        <v>4</v>
      </c>
      <c r="I74">
        <v>4</v>
      </c>
      <c r="J74">
        <v>4</v>
      </c>
      <c r="K74">
        <v>3</v>
      </c>
      <c r="L74">
        <v>4</v>
      </c>
      <c r="M74">
        <v>3</v>
      </c>
      <c r="N74">
        <v>3</v>
      </c>
      <c r="O74" s="17">
        <f>SUM(C74:N74)</f>
        <v>39</v>
      </c>
      <c r="P74" s="34"/>
      <c r="Q74" s="34"/>
      <c r="R74" s="34"/>
      <c r="S74" s="34"/>
      <c r="T74" s="34"/>
    </row>
    <row r="75" spans="1:20" ht="14.5" x14ac:dyDescent="0.35">
      <c r="A75">
        <v>46467</v>
      </c>
      <c r="B75">
        <v>2005</v>
      </c>
      <c r="C75">
        <v>3</v>
      </c>
      <c r="D75">
        <v>2</v>
      </c>
      <c r="E75">
        <v>4</v>
      </c>
      <c r="F75">
        <v>2</v>
      </c>
      <c r="G75">
        <v>4</v>
      </c>
      <c r="H75">
        <v>4</v>
      </c>
      <c r="I75">
        <v>3</v>
      </c>
      <c r="J75">
        <v>4</v>
      </c>
      <c r="K75">
        <v>4</v>
      </c>
      <c r="L75">
        <v>4</v>
      </c>
      <c r="M75">
        <v>4</v>
      </c>
      <c r="N75">
        <v>3</v>
      </c>
      <c r="O75" s="17">
        <f>SUM(C75:N75)</f>
        <v>41</v>
      </c>
      <c r="P75" s="34"/>
      <c r="Q75" s="34"/>
      <c r="R75" s="34"/>
      <c r="S75" s="34"/>
      <c r="T75" s="34"/>
    </row>
    <row r="76" spans="1:20" ht="14.5" x14ac:dyDescent="0.35">
      <c r="A76">
        <v>42928</v>
      </c>
      <c r="B76">
        <v>2005</v>
      </c>
      <c r="C76">
        <v>2</v>
      </c>
      <c r="D76">
        <v>2</v>
      </c>
      <c r="E76">
        <v>2</v>
      </c>
      <c r="F76">
        <v>4</v>
      </c>
      <c r="G76">
        <v>4</v>
      </c>
      <c r="H76">
        <v>2</v>
      </c>
      <c r="I76">
        <v>4</v>
      </c>
      <c r="J76">
        <v>3</v>
      </c>
      <c r="K76">
        <v>3</v>
      </c>
      <c r="L76">
        <v>4</v>
      </c>
      <c r="M76">
        <v>4</v>
      </c>
      <c r="N76">
        <v>4</v>
      </c>
      <c r="O76" s="17">
        <f>SUM(C76:N76)</f>
        <v>38</v>
      </c>
      <c r="P76" s="34"/>
      <c r="Q76" s="34"/>
      <c r="R76" s="34"/>
      <c r="S76" s="34"/>
      <c r="T76" s="34"/>
    </row>
    <row r="77" spans="1:20" ht="14.5" x14ac:dyDescent="0.35">
      <c r="A77">
        <v>41341</v>
      </c>
      <c r="B77">
        <v>2004</v>
      </c>
      <c r="C77">
        <v>4</v>
      </c>
      <c r="D77">
        <v>4</v>
      </c>
      <c r="E77">
        <v>3</v>
      </c>
      <c r="F77">
        <v>1</v>
      </c>
      <c r="G77">
        <v>2</v>
      </c>
      <c r="H77">
        <v>3</v>
      </c>
      <c r="I77">
        <v>4</v>
      </c>
      <c r="J77">
        <v>4</v>
      </c>
      <c r="K77">
        <v>3</v>
      </c>
      <c r="L77">
        <v>4</v>
      </c>
      <c r="M77">
        <v>4</v>
      </c>
      <c r="N77">
        <v>4</v>
      </c>
      <c r="O77" s="17">
        <f>SUM(C77:N77)</f>
        <v>40</v>
      </c>
      <c r="P77" s="34"/>
      <c r="Q77" s="34"/>
      <c r="R77" s="34"/>
      <c r="S77" s="34"/>
      <c r="T77" s="34"/>
    </row>
    <row r="78" spans="1:20" ht="14.5" x14ac:dyDescent="0.35">
      <c r="A78">
        <v>42804</v>
      </c>
      <c r="B78">
        <v>2006</v>
      </c>
      <c r="C78">
        <v>4</v>
      </c>
      <c r="D78">
        <v>3</v>
      </c>
      <c r="E78">
        <v>3</v>
      </c>
      <c r="F78">
        <v>4</v>
      </c>
      <c r="G78">
        <v>3</v>
      </c>
      <c r="H78">
        <v>3</v>
      </c>
      <c r="I78">
        <v>4</v>
      </c>
      <c r="J78">
        <v>4</v>
      </c>
      <c r="K78">
        <v>4</v>
      </c>
      <c r="L78">
        <v>4</v>
      </c>
      <c r="M78">
        <v>4</v>
      </c>
      <c r="N78">
        <v>4</v>
      </c>
      <c r="O78" s="17">
        <f>SUM(C78:N78)</f>
        <v>44</v>
      </c>
      <c r="P78" s="34"/>
      <c r="Q78" s="34"/>
      <c r="R78" s="34"/>
      <c r="S78" s="34"/>
      <c r="T78" s="34"/>
    </row>
    <row r="79" spans="1:20" ht="14.5" x14ac:dyDescent="0.35">
      <c r="A79">
        <v>45585</v>
      </c>
      <c r="B79">
        <v>2002</v>
      </c>
      <c r="C79">
        <v>4</v>
      </c>
      <c r="D79">
        <v>3</v>
      </c>
      <c r="E79">
        <v>4</v>
      </c>
      <c r="F79">
        <v>3</v>
      </c>
      <c r="G79">
        <v>3</v>
      </c>
      <c r="H79">
        <v>4</v>
      </c>
      <c r="I79">
        <v>3</v>
      </c>
      <c r="J79">
        <v>4</v>
      </c>
      <c r="K79">
        <v>4</v>
      </c>
      <c r="L79">
        <v>4</v>
      </c>
      <c r="M79">
        <v>4</v>
      </c>
      <c r="N79">
        <v>4</v>
      </c>
      <c r="O79" s="17">
        <f>SUM(C79:N79)</f>
        <v>44</v>
      </c>
      <c r="P79" s="34"/>
      <c r="Q79" s="34"/>
      <c r="R79" s="34"/>
      <c r="S79" s="34"/>
      <c r="T79" s="34"/>
    </row>
    <row r="80" spans="1:20" ht="14.5" x14ac:dyDescent="0.35">
      <c r="A80">
        <v>43027</v>
      </c>
      <c r="B80">
        <v>2005</v>
      </c>
      <c r="C80">
        <v>2</v>
      </c>
      <c r="D80">
        <v>4</v>
      </c>
      <c r="E80">
        <v>2</v>
      </c>
      <c r="F80">
        <v>4</v>
      </c>
      <c r="G80">
        <v>4</v>
      </c>
      <c r="H80">
        <v>4</v>
      </c>
      <c r="I80">
        <v>4</v>
      </c>
      <c r="J80">
        <v>2</v>
      </c>
      <c r="K80">
        <v>4</v>
      </c>
      <c r="L80">
        <v>4</v>
      </c>
      <c r="M80">
        <v>4</v>
      </c>
      <c r="N80">
        <v>4</v>
      </c>
      <c r="O80" s="17">
        <f>SUM(C80:N80)</f>
        <v>42</v>
      </c>
      <c r="P80" s="34"/>
      <c r="Q80" s="34"/>
      <c r="R80" s="34"/>
      <c r="S80" s="34"/>
      <c r="T80" s="34"/>
    </row>
    <row r="81" spans="1:20" ht="14.5" x14ac:dyDescent="0.35">
      <c r="A81">
        <v>44446</v>
      </c>
      <c r="B81">
        <v>2000</v>
      </c>
      <c r="C81">
        <v>4</v>
      </c>
      <c r="D81">
        <v>4</v>
      </c>
      <c r="E81">
        <v>4</v>
      </c>
      <c r="F81">
        <v>3</v>
      </c>
      <c r="G81">
        <v>3</v>
      </c>
      <c r="H81">
        <v>4</v>
      </c>
      <c r="I81">
        <v>4</v>
      </c>
      <c r="J81">
        <v>4</v>
      </c>
      <c r="K81">
        <v>4</v>
      </c>
      <c r="L81">
        <v>4</v>
      </c>
      <c r="M81">
        <v>4</v>
      </c>
      <c r="N81">
        <v>4</v>
      </c>
      <c r="O81" s="17">
        <f>SUM(C81:N81)</f>
        <v>46</v>
      </c>
      <c r="P81" s="34"/>
      <c r="Q81" s="34"/>
      <c r="R81" s="34"/>
      <c r="S81" s="34"/>
      <c r="T81" s="34"/>
    </row>
    <row r="82" spans="1:20" ht="14.5" x14ac:dyDescent="0.35">
      <c r="A82">
        <v>45441</v>
      </c>
      <c r="B82">
        <v>2003</v>
      </c>
      <c r="C82">
        <v>2</v>
      </c>
      <c r="D82">
        <v>3</v>
      </c>
      <c r="E82">
        <v>4</v>
      </c>
      <c r="F82">
        <v>2</v>
      </c>
      <c r="G82">
        <v>4</v>
      </c>
      <c r="H82">
        <v>3</v>
      </c>
      <c r="I82">
        <v>4</v>
      </c>
      <c r="J82">
        <v>4</v>
      </c>
      <c r="K82">
        <v>4</v>
      </c>
      <c r="L82">
        <v>4</v>
      </c>
      <c r="M82">
        <v>4</v>
      </c>
      <c r="N82">
        <v>4</v>
      </c>
      <c r="O82" s="17">
        <f>SUM(C82:N82)</f>
        <v>42</v>
      </c>
      <c r="P82" s="34"/>
      <c r="Q82" s="34"/>
      <c r="R82" s="34"/>
      <c r="S82" s="34"/>
      <c r="T82" s="34"/>
    </row>
    <row r="83" spans="1:20" ht="14.5" x14ac:dyDescent="0.35">
      <c r="A83" s="17"/>
      <c r="B83" s="17"/>
      <c r="C83" s="17"/>
      <c r="D83" s="17"/>
      <c r="E83" s="17"/>
      <c r="F83" s="17"/>
      <c r="G83" s="17"/>
      <c r="H83" s="17"/>
      <c r="I83" s="17"/>
      <c r="J83" s="17"/>
      <c r="K83" s="17"/>
      <c r="L83" s="17"/>
      <c r="M83" s="17"/>
      <c r="N83" s="17"/>
      <c r="O83" s="17"/>
      <c r="P83" s="34"/>
      <c r="Q83" s="34"/>
      <c r="R83" s="34"/>
      <c r="S83" s="34"/>
      <c r="T83" s="34"/>
    </row>
    <row r="84" spans="1:20" ht="14.5" x14ac:dyDescent="0.35">
      <c r="A84" s="17"/>
      <c r="B84" s="17"/>
      <c r="C84" s="17"/>
      <c r="D84" s="17"/>
      <c r="E84" s="17"/>
      <c r="F84" s="17"/>
      <c r="G84" s="17"/>
      <c r="H84" s="17"/>
      <c r="I84" s="17"/>
      <c r="J84" s="17"/>
      <c r="K84" s="17"/>
      <c r="L84" s="17"/>
      <c r="M84" s="17"/>
      <c r="N84" s="17"/>
      <c r="O84" s="17"/>
      <c r="P84" s="34"/>
      <c r="Q84" s="34"/>
      <c r="R84" s="34"/>
      <c r="S84" s="34"/>
      <c r="T84" s="34"/>
    </row>
    <row r="85" spans="1:20" ht="14.5" x14ac:dyDescent="0.35">
      <c r="A85" s="17"/>
      <c r="B85" s="17"/>
      <c r="C85" s="17"/>
      <c r="D85" s="17"/>
      <c r="E85" s="17"/>
      <c r="F85" s="17"/>
      <c r="G85" s="17"/>
      <c r="H85" s="17"/>
      <c r="I85" s="17"/>
      <c r="J85" s="17"/>
      <c r="K85" s="17"/>
      <c r="L85" s="17"/>
      <c r="M85" s="17"/>
      <c r="N85" s="17"/>
      <c r="O85" s="17"/>
      <c r="P85" s="34"/>
      <c r="Q85" s="34"/>
      <c r="R85" s="34"/>
      <c r="S85" s="34"/>
      <c r="T85" s="34"/>
    </row>
    <row r="86" spans="1:20" ht="14.5" x14ac:dyDescent="0.35">
      <c r="A86" s="17"/>
      <c r="B86" s="17"/>
      <c r="C86" s="17"/>
      <c r="D86" s="17"/>
      <c r="E86" s="17"/>
      <c r="F86" s="17"/>
      <c r="G86" s="17"/>
      <c r="H86" s="17"/>
      <c r="I86" s="17"/>
      <c r="J86" s="17"/>
      <c r="K86" s="17"/>
      <c r="L86" s="17"/>
      <c r="M86" s="17"/>
      <c r="N86" s="17"/>
      <c r="O86" s="17"/>
      <c r="P86" s="34"/>
      <c r="Q86" s="34"/>
      <c r="R86" s="34"/>
      <c r="S86" s="34"/>
      <c r="T86" s="34"/>
    </row>
    <row r="87" spans="1:20" ht="14.5" x14ac:dyDescent="0.35">
      <c r="A87" s="17"/>
      <c r="B87" s="17"/>
      <c r="C87" s="17"/>
      <c r="D87" s="17"/>
      <c r="E87" s="17"/>
      <c r="F87" s="17"/>
      <c r="G87" s="17"/>
      <c r="H87" s="17"/>
      <c r="I87" s="17"/>
      <c r="J87" s="17"/>
      <c r="K87" s="17"/>
      <c r="L87" s="17"/>
      <c r="M87" s="17"/>
      <c r="N87" s="17"/>
      <c r="O87" s="17"/>
      <c r="P87" s="34"/>
      <c r="Q87" s="34"/>
      <c r="R87" s="34"/>
      <c r="S87" s="34"/>
      <c r="T87" s="34"/>
    </row>
    <row r="88" spans="1:20" ht="14.5" x14ac:dyDescent="0.35">
      <c r="A88" s="17"/>
      <c r="B88" s="17"/>
      <c r="C88" s="17"/>
      <c r="D88" s="17"/>
      <c r="E88" s="17"/>
      <c r="F88" s="17"/>
      <c r="G88" s="17"/>
      <c r="H88" s="17"/>
      <c r="I88" s="17"/>
      <c r="J88" s="17"/>
      <c r="K88" s="17"/>
      <c r="L88" s="17"/>
      <c r="M88" s="17"/>
      <c r="N88" s="17"/>
      <c r="O88" s="17"/>
      <c r="P88" s="34"/>
      <c r="Q88" s="34"/>
      <c r="R88" s="34"/>
      <c r="S88" s="34"/>
      <c r="T88" s="34"/>
    </row>
    <row r="89" spans="1:20" ht="14.5" x14ac:dyDescent="0.35">
      <c r="A89" s="17"/>
      <c r="B89" s="17"/>
      <c r="C89" s="17"/>
      <c r="D89" s="17"/>
      <c r="E89" s="17"/>
      <c r="F89" s="17"/>
      <c r="G89" s="17"/>
      <c r="H89" s="17"/>
      <c r="I89" s="17"/>
      <c r="J89" s="17"/>
      <c r="K89" s="17"/>
      <c r="L89" s="17"/>
      <c r="M89" s="17"/>
      <c r="N89" s="17"/>
      <c r="O89" s="17"/>
      <c r="P89" s="34"/>
      <c r="Q89" s="34"/>
      <c r="R89" s="34"/>
      <c r="S89" s="34"/>
      <c r="T89" s="34"/>
    </row>
    <row r="90" spans="1:20" ht="14.5" x14ac:dyDescent="0.35">
      <c r="A90" s="17"/>
      <c r="B90" s="17"/>
      <c r="C90" s="17"/>
      <c r="D90" s="17"/>
      <c r="E90" s="17"/>
      <c r="F90" s="17"/>
      <c r="G90" s="17"/>
      <c r="H90" s="17"/>
      <c r="I90" s="17"/>
      <c r="J90" s="17"/>
      <c r="K90" s="17"/>
      <c r="L90" s="17"/>
      <c r="M90" s="17"/>
      <c r="N90" s="17"/>
      <c r="O90" s="17"/>
      <c r="P90" s="34"/>
      <c r="Q90" s="34"/>
      <c r="R90" s="34"/>
      <c r="S90" s="34"/>
      <c r="T90" s="34"/>
    </row>
    <row r="91" spans="1:20" ht="14.5" x14ac:dyDescent="0.35">
      <c r="A91" s="17"/>
      <c r="B91" s="17"/>
      <c r="C91" s="17"/>
      <c r="D91" s="17"/>
      <c r="E91" s="17"/>
      <c r="F91" s="17"/>
      <c r="G91" s="17"/>
      <c r="H91" s="17"/>
      <c r="I91" s="17"/>
      <c r="J91" s="17"/>
      <c r="K91" s="17"/>
      <c r="L91" s="17"/>
      <c r="M91" s="17"/>
      <c r="N91" s="17"/>
      <c r="O91" s="17"/>
      <c r="P91" s="34"/>
      <c r="Q91" s="34"/>
      <c r="R91" s="34"/>
      <c r="S91" s="34"/>
      <c r="T91" s="34"/>
    </row>
    <row r="92" spans="1:20" ht="14.5" x14ac:dyDescent="0.35">
      <c r="A92" s="17"/>
      <c r="B92" s="17"/>
      <c r="C92" s="17"/>
      <c r="D92" s="17"/>
      <c r="E92" s="17"/>
      <c r="F92" s="17"/>
      <c r="G92" s="17"/>
      <c r="H92" s="17"/>
      <c r="I92" s="17"/>
      <c r="J92" s="17"/>
      <c r="K92" s="17"/>
      <c r="L92" s="17"/>
      <c r="M92" s="17"/>
      <c r="N92" s="17"/>
      <c r="O92" s="17"/>
      <c r="P92" s="34"/>
      <c r="Q92" s="34"/>
      <c r="R92" s="34"/>
      <c r="S92" s="34"/>
      <c r="T92" s="34"/>
    </row>
    <row r="93" spans="1:20" ht="14.5" x14ac:dyDescent="0.35">
      <c r="A93" s="17"/>
      <c r="B93" s="17"/>
      <c r="C93" s="17"/>
      <c r="D93" s="17"/>
      <c r="E93" s="17"/>
      <c r="F93" s="17"/>
      <c r="G93" s="17"/>
      <c r="H93" s="17"/>
      <c r="I93" s="17"/>
      <c r="J93" s="17"/>
      <c r="K93" s="17"/>
      <c r="L93" s="17"/>
      <c r="M93" s="17"/>
      <c r="N93" s="17"/>
      <c r="O93" s="17"/>
      <c r="P93" s="34"/>
      <c r="Q93" s="34"/>
      <c r="R93" s="34"/>
      <c r="S93" s="34"/>
      <c r="T93" s="34"/>
    </row>
    <row r="94" spans="1:20" ht="14.5" x14ac:dyDescent="0.35">
      <c r="A94" s="17"/>
      <c r="B94" s="17"/>
      <c r="C94" s="17"/>
      <c r="D94" s="17"/>
      <c r="E94" s="17"/>
      <c r="F94" s="17"/>
      <c r="G94" s="17"/>
      <c r="H94" s="17"/>
      <c r="I94" s="17"/>
      <c r="J94" s="17"/>
      <c r="K94" s="17"/>
      <c r="L94" s="17"/>
      <c r="M94" s="17"/>
      <c r="N94" s="17"/>
      <c r="O94" s="17"/>
      <c r="P94" s="34"/>
      <c r="Q94" s="34"/>
      <c r="R94" s="34"/>
      <c r="S94" s="34"/>
      <c r="T94" s="34"/>
    </row>
    <row r="95" spans="1:20" ht="14.5" x14ac:dyDescent="0.35">
      <c r="A95" s="17"/>
      <c r="B95" s="17"/>
      <c r="C95" s="17"/>
      <c r="D95" s="17"/>
      <c r="E95" s="17"/>
      <c r="F95" s="17"/>
      <c r="G95" s="17"/>
      <c r="H95" s="17"/>
      <c r="I95" s="17"/>
      <c r="J95" s="17"/>
      <c r="K95" s="17"/>
      <c r="L95" s="17"/>
      <c r="M95" s="17"/>
      <c r="N95" s="17"/>
      <c r="O95" s="17"/>
      <c r="P95" s="34"/>
      <c r="Q95" s="34"/>
      <c r="R95" s="34"/>
      <c r="S95" s="34"/>
      <c r="T95" s="34"/>
    </row>
    <row r="96" spans="1:20" ht="14.5" x14ac:dyDescent="0.35">
      <c r="A96" s="17"/>
      <c r="B96" s="17"/>
      <c r="C96" s="17"/>
      <c r="D96" s="17"/>
      <c r="E96" s="17"/>
      <c r="F96" s="17"/>
      <c r="G96" s="17"/>
      <c r="H96" s="17"/>
      <c r="I96" s="17"/>
      <c r="J96" s="17"/>
      <c r="K96" s="17"/>
      <c r="L96" s="17"/>
      <c r="M96" s="17"/>
      <c r="N96" s="17"/>
      <c r="O96" s="17"/>
      <c r="P96" s="34"/>
      <c r="Q96" s="34"/>
      <c r="R96" s="34"/>
      <c r="S96" s="34"/>
      <c r="T96" s="34"/>
    </row>
    <row r="97" spans="1:20" ht="14.5" x14ac:dyDescent="0.35">
      <c r="A97" s="17"/>
      <c r="B97" s="17"/>
      <c r="C97" s="17"/>
      <c r="D97" s="17"/>
      <c r="E97" s="17"/>
      <c r="F97" s="17"/>
      <c r="G97" s="17"/>
      <c r="H97" s="17"/>
      <c r="I97" s="17"/>
      <c r="J97" s="17"/>
      <c r="K97" s="17"/>
      <c r="L97" s="17"/>
      <c r="M97" s="17"/>
      <c r="N97" s="17"/>
      <c r="O97" s="17"/>
      <c r="P97" s="34"/>
      <c r="Q97" s="34"/>
      <c r="R97" s="34"/>
      <c r="S97" s="34"/>
      <c r="T97" s="34"/>
    </row>
    <row r="98" spans="1:20" ht="14.5" x14ac:dyDescent="0.35">
      <c r="A98" s="17"/>
      <c r="B98" s="17"/>
      <c r="C98" s="17"/>
      <c r="D98" s="17"/>
      <c r="E98" s="17"/>
      <c r="F98" s="17"/>
      <c r="G98" s="17"/>
      <c r="H98" s="17"/>
      <c r="I98" s="17"/>
      <c r="J98" s="17"/>
      <c r="K98" s="17"/>
      <c r="L98" s="17"/>
      <c r="M98" s="17"/>
      <c r="N98" s="17"/>
      <c r="O98" s="17"/>
      <c r="P98" s="34"/>
      <c r="Q98" s="34"/>
      <c r="R98" s="34"/>
      <c r="S98" s="34"/>
      <c r="T98" s="34"/>
    </row>
    <row r="99" spans="1:20" ht="14.5" x14ac:dyDescent="0.35">
      <c r="A99" s="17"/>
      <c r="B99" s="17"/>
      <c r="C99" s="17"/>
      <c r="D99" s="17"/>
      <c r="E99" s="17"/>
      <c r="F99" s="17"/>
      <c r="G99" s="17"/>
      <c r="H99" s="17"/>
      <c r="I99" s="17"/>
      <c r="J99" s="17"/>
      <c r="K99" s="17"/>
      <c r="L99" s="17"/>
      <c r="M99" s="17"/>
      <c r="N99" s="17"/>
      <c r="O99" s="17"/>
      <c r="P99" s="34"/>
      <c r="Q99" s="34"/>
      <c r="R99" s="34"/>
      <c r="S99" s="34"/>
      <c r="T99" s="34"/>
    </row>
    <row r="100" spans="1:20" ht="14.5" x14ac:dyDescent="0.35">
      <c r="A100" s="17"/>
      <c r="B100" s="17"/>
      <c r="C100" s="17"/>
      <c r="D100" s="17"/>
      <c r="E100" s="17"/>
      <c r="F100" s="17"/>
      <c r="G100" s="17"/>
      <c r="H100" s="17"/>
      <c r="I100" s="17"/>
      <c r="J100" s="17"/>
      <c r="K100" s="17"/>
      <c r="L100" s="17"/>
      <c r="M100" s="17"/>
      <c r="N100" s="17"/>
      <c r="O100" s="17"/>
      <c r="P100" s="34"/>
      <c r="Q100" s="34"/>
      <c r="R100" s="34"/>
      <c r="S100" s="34"/>
      <c r="T100" s="34"/>
    </row>
    <row r="101" spans="1:20" ht="14.5" x14ac:dyDescent="0.35">
      <c r="A101" s="17"/>
      <c r="B101" s="17"/>
      <c r="C101" s="17"/>
      <c r="D101" s="17"/>
      <c r="E101" s="17"/>
      <c r="F101" s="17"/>
      <c r="G101" s="17"/>
      <c r="H101" s="17"/>
      <c r="I101" s="17"/>
      <c r="J101" s="17"/>
      <c r="K101" s="17"/>
      <c r="L101" s="17"/>
      <c r="M101" s="17"/>
      <c r="N101" s="17"/>
      <c r="O101" s="17"/>
      <c r="P101" s="34"/>
      <c r="Q101" s="34"/>
      <c r="R101" s="34"/>
      <c r="S101" s="34"/>
      <c r="T101" s="34"/>
    </row>
    <row r="102" spans="1:20" ht="14.5" x14ac:dyDescent="0.35">
      <c r="A102" s="17"/>
      <c r="B102" s="17"/>
      <c r="C102" s="17"/>
      <c r="D102" s="17"/>
      <c r="E102" s="17"/>
      <c r="F102" s="17"/>
      <c r="G102" s="17"/>
      <c r="H102" s="17"/>
      <c r="I102" s="17"/>
      <c r="J102" s="17"/>
      <c r="K102" s="17"/>
      <c r="L102" s="17"/>
      <c r="M102" s="17"/>
      <c r="N102" s="17"/>
      <c r="O102" s="17"/>
      <c r="P102" s="34"/>
      <c r="Q102" s="34"/>
      <c r="R102" s="34"/>
      <c r="S102" s="34"/>
      <c r="T102" s="34"/>
    </row>
    <row r="103" spans="1:20" ht="14.5" x14ac:dyDescent="0.35">
      <c r="A103" s="17"/>
      <c r="B103" s="17"/>
      <c r="C103" s="17"/>
      <c r="D103" s="17"/>
      <c r="E103" s="17"/>
      <c r="F103" s="17"/>
      <c r="G103" s="17"/>
      <c r="H103" s="17"/>
      <c r="I103" s="17"/>
      <c r="J103" s="17"/>
      <c r="K103" s="17"/>
      <c r="L103" s="17"/>
      <c r="M103" s="17"/>
      <c r="N103" s="17"/>
      <c r="O103" s="17"/>
      <c r="P103" s="34"/>
      <c r="Q103" s="34"/>
      <c r="R103" s="34"/>
      <c r="S103" s="34"/>
      <c r="T103" s="34"/>
    </row>
    <row r="104" spans="1:20" ht="14.5" x14ac:dyDescent="0.35">
      <c r="A104" s="17"/>
      <c r="B104" s="17"/>
      <c r="C104" s="17"/>
      <c r="D104" s="17"/>
      <c r="E104" s="17"/>
      <c r="F104" s="17"/>
      <c r="G104" s="17"/>
      <c r="H104" s="17"/>
      <c r="I104" s="17"/>
      <c r="J104" s="17"/>
      <c r="K104" s="17"/>
      <c r="L104" s="17"/>
      <c r="M104" s="17"/>
      <c r="N104" s="17"/>
      <c r="O104" s="17"/>
      <c r="P104" s="34"/>
      <c r="Q104" s="34"/>
      <c r="R104" s="34"/>
      <c r="S104" s="34"/>
      <c r="T104" s="34"/>
    </row>
    <row r="105" spans="1:20" ht="14.5" x14ac:dyDescent="0.35">
      <c r="A105" s="17"/>
      <c r="B105" s="17"/>
      <c r="C105" s="17"/>
      <c r="D105" s="17"/>
      <c r="E105" s="17"/>
      <c r="F105" s="17"/>
      <c r="G105" s="17"/>
      <c r="H105" s="17"/>
      <c r="I105" s="17"/>
      <c r="J105" s="17"/>
      <c r="K105" s="17"/>
      <c r="L105" s="17"/>
      <c r="M105" s="17"/>
      <c r="N105" s="17"/>
      <c r="O105" s="17"/>
      <c r="P105" s="34"/>
      <c r="Q105" s="34"/>
      <c r="R105" s="34"/>
      <c r="S105" s="34"/>
      <c r="T105" s="34"/>
    </row>
    <row r="106" spans="1:20" ht="14.5" x14ac:dyDescent="0.35">
      <c r="A106" s="17"/>
      <c r="B106" s="17"/>
      <c r="C106" s="17"/>
      <c r="D106" s="17"/>
      <c r="E106" s="17"/>
      <c r="F106" s="17"/>
      <c r="G106" s="17"/>
      <c r="H106" s="17"/>
      <c r="I106" s="17"/>
      <c r="J106" s="17"/>
      <c r="K106" s="17"/>
      <c r="L106" s="17"/>
      <c r="M106" s="17"/>
      <c r="N106" s="17"/>
      <c r="O106" s="17"/>
      <c r="P106" s="34"/>
      <c r="Q106" s="34"/>
      <c r="R106" s="34"/>
      <c r="S106" s="34"/>
      <c r="T106" s="34"/>
    </row>
    <row r="107" spans="1:20" ht="14.5" x14ac:dyDescent="0.35">
      <c r="A107" s="17"/>
      <c r="B107" s="17"/>
      <c r="C107" s="17"/>
      <c r="D107" s="17"/>
      <c r="E107" s="17"/>
      <c r="F107" s="17"/>
      <c r="G107" s="17"/>
      <c r="H107" s="17"/>
      <c r="I107" s="17"/>
      <c r="J107" s="17"/>
      <c r="K107" s="17"/>
      <c r="L107" s="17"/>
      <c r="M107" s="17"/>
      <c r="N107" s="17"/>
      <c r="O107" s="17"/>
      <c r="P107" s="34"/>
      <c r="Q107" s="34"/>
      <c r="R107" s="34"/>
      <c r="S107" s="34"/>
      <c r="T107" s="34"/>
    </row>
    <row r="108" spans="1:20" ht="14.5" x14ac:dyDescent="0.35">
      <c r="A108" s="17"/>
      <c r="B108" s="17"/>
      <c r="C108" s="17"/>
      <c r="D108" s="17"/>
      <c r="E108" s="17"/>
      <c r="F108" s="17"/>
      <c r="G108" s="17"/>
      <c r="H108" s="17"/>
      <c r="I108" s="17"/>
      <c r="J108" s="17"/>
      <c r="K108" s="17"/>
      <c r="L108" s="17"/>
      <c r="M108" s="17"/>
      <c r="N108" s="17"/>
      <c r="O108" s="17"/>
      <c r="P108" s="34"/>
      <c r="Q108" s="34"/>
      <c r="R108" s="34"/>
      <c r="S108" s="34"/>
      <c r="T108" s="34"/>
    </row>
    <row r="109" spans="1:20" ht="14.5" x14ac:dyDescent="0.35">
      <c r="A109" s="17"/>
      <c r="B109" s="17"/>
      <c r="C109" s="17"/>
      <c r="D109" s="17"/>
      <c r="E109" s="17"/>
      <c r="F109" s="17"/>
      <c r="G109" s="17"/>
      <c r="H109" s="17"/>
      <c r="I109" s="17"/>
      <c r="J109" s="17"/>
      <c r="K109" s="17"/>
      <c r="L109" s="17"/>
      <c r="M109" s="17"/>
      <c r="N109" s="17"/>
      <c r="O109" s="17"/>
      <c r="P109" s="34"/>
      <c r="Q109" s="34"/>
      <c r="R109" s="34"/>
      <c r="S109" s="34"/>
      <c r="T109" s="34"/>
    </row>
    <row r="110" spans="1:20" ht="14.5" x14ac:dyDescent="0.35">
      <c r="A110" s="17"/>
      <c r="B110" s="17"/>
      <c r="C110" s="17"/>
      <c r="D110" s="17"/>
      <c r="E110" s="17"/>
      <c r="F110" s="17"/>
      <c r="G110" s="17"/>
      <c r="H110" s="17"/>
      <c r="I110" s="17"/>
      <c r="J110" s="17"/>
      <c r="K110" s="17"/>
      <c r="L110" s="17"/>
      <c r="M110" s="17"/>
      <c r="N110" s="17"/>
      <c r="O110" s="17"/>
      <c r="P110" s="34"/>
      <c r="Q110" s="34"/>
      <c r="R110" s="34"/>
      <c r="S110" s="34"/>
      <c r="T110" s="34"/>
    </row>
    <row r="111" spans="1:20" ht="14.5" x14ac:dyDescent="0.35">
      <c r="A111" s="17"/>
      <c r="B111" s="17"/>
      <c r="C111" s="17"/>
      <c r="D111" s="17"/>
      <c r="E111" s="17"/>
      <c r="F111" s="17"/>
      <c r="G111" s="17"/>
      <c r="H111" s="17"/>
      <c r="I111" s="17"/>
      <c r="J111" s="17"/>
      <c r="K111" s="17"/>
      <c r="L111" s="17"/>
      <c r="M111" s="17"/>
      <c r="N111" s="17"/>
      <c r="O111" s="17"/>
      <c r="P111" s="34"/>
      <c r="Q111" s="34"/>
      <c r="R111" s="34"/>
      <c r="S111" s="34"/>
      <c r="T111" s="34"/>
    </row>
    <row r="112" spans="1:20" ht="14.5" x14ac:dyDescent="0.35">
      <c r="A112" s="17"/>
      <c r="B112" s="17"/>
      <c r="C112" s="17"/>
      <c r="D112" s="17"/>
      <c r="E112" s="17"/>
      <c r="F112" s="17"/>
      <c r="G112" s="17"/>
      <c r="H112" s="17"/>
      <c r="I112" s="17"/>
      <c r="J112" s="17"/>
      <c r="K112" s="17"/>
      <c r="L112" s="17"/>
      <c r="M112" s="17"/>
      <c r="N112" s="17"/>
      <c r="O112" s="17"/>
      <c r="P112" s="34"/>
      <c r="Q112" s="34"/>
      <c r="R112" s="34"/>
      <c r="S112" s="34"/>
      <c r="T112" s="34"/>
    </row>
    <row r="113" spans="1:20" ht="14.5" x14ac:dyDescent="0.35">
      <c r="A113" s="17"/>
      <c r="B113" s="17"/>
      <c r="C113" s="17"/>
      <c r="D113" s="17"/>
      <c r="E113" s="17"/>
      <c r="F113" s="17"/>
      <c r="G113" s="17"/>
      <c r="H113" s="17"/>
      <c r="I113" s="17"/>
      <c r="J113" s="17"/>
      <c r="K113" s="17"/>
      <c r="L113" s="17"/>
      <c r="M113" s="17"/>
      <c r="N113" s="17"/>
      <c r="O113" s="17"/>
      <c r="P113" s="34"/>
      <c r="Q113" s="34"/>
      <c r="R113" s="34"/>
      <c r="S113" s="34"/>
      <c r="T113" s="34"/>
    </row>
    <row r="114" spans="1:20" ht="14.5" x14ac:dyDescent="0.35">
      <c r="A114" s="17"/>
      <c r="B114" s="17"/>
      <c r="C114" s="17"/>
      <c r="D114" s="17"/>
      <c r="E114" s="17"/>
      <c r="F114" s="17"/>
      <c r="G114" s="17"/>
      <c r="H114" s="17"/>
      <c r="I114" s="17"/>
      <c r="J114" s="17"/>
      <c r="K114" s="17"/>
      <c r="L114" s="17"/>
      <c r="M114" s="17"/>
      <c r="N114" s="17"/>
      <c r="O114" s="17"/>
      <c r="P114" s="34"/>
      <c r="Q114" s="34"/>
      <c r="R114" s="34"/>
      <c r="S114" s="34"/>
      <c r="T114" s="34"/>
    </row>
    <row r="115" spans="1:20" ht="14.5" x14ac:dyDescent="0.35">
      <c r="A115" s="17"/>
      <c r="B115" s="17"/>
      <c r="C115" s="17"/>
      <c r="D115" s="17"/>
      <c r="E115" s="17"/>
      <c r="F115" s="17"/>
      <c r="G115" s="17"/>
      <c r="H115" s="17"/>
      <c r="I115" s="17"/>
      <c r="J115" s="17"/>
      <c r="K115" s="17"/>
      <c r="L115" s="17"/>
      <c r="M115" s="17"/>
      <c r="N115" s="17"/>
      <c r="O115" s="17"/>
      <c r="P115" s="34"/>
      <c r="Q115" s="34"/>
      <c r="R115" s="34"/>
      <c r="S115" s="34"/>
      <c r="T115" s="34"/>
    </row>
    <row r="116" spans="1:20" ht="14.5" x14ac:dyDescent="0.35">
      <c r="A116" s="17"/>
      <c r="B116" s="17"/>
      <c r="C116" s="17"/>
      <c r="D116" s="17"/>
      <c r="E116" s="17"/>
      <c r="F116" s="17"/>
      <c r="G116" s="17"/>
      <c r="H116" s="17"/>
      <c r="I116" s="17"/>
      <c r="J116" s="17"/>
      <c r="K116" s="17"/>
      <c r="L116" s="17"/>
      <c r="M116" s="17"/>
      <c r="N116" s="17"/>
      <c r="O116" s="17"/>
      <c r="P116" s="34"/>
      <c r="Q116" s="34"/>
      <c r="R116" s="34"/>
      <c r="S116" s="34"/>
      <c r="T116" s="34"/>
    </row>
    <row r="117" spans="1:20" ht="14.5" x14ac:dyDescent="0.35">
      <c r="A117" s="17"/>
      <c r="B117" s="17"/>
      <c r="C117" s="17"/>
      <c r="D117" s="17"/>
      <c r="E117" s="17"/>
      <c r="F117" s="17"/>
      <c r="G117" s="17"/>
      <c r="H117" s="17"/>
      <c r="I117" s="17"/>
      <c r="J117" s="17"/>
      <c r="K117" s="17"/>
      <c r="L117" s="17"/>
      <c r="M117" s="17"/>
      <c r="N117" s="17"/>
      <c r="O117" s="17"/>
      <c r="P117" s="34"/>
      <c r="Q117" s="34"/>
      <c r="R117" s="34"/>
      <c r="S117" s="34"/>
      <c r="T117" s="34"/>
    </row>
    <row r="118" spans="1:20" ht="14.5" x14ac:dyDescent="0.35">
      <c r="A118" s="17"/>
      <c r="B118" s="17"/>
      <c r="C118" s="17"/>
      <c r="D118" s="17"/>
      <c r="E118" s="17"/>
      <c r="F118" s="17"/>
      <c r="G118" s="17"/>
      <c r="H118" s="17"/>
      <c r="I118" s="17"/>
      <c r="J118" s="17"/>
      <c r="K118" s="17"/>
      <c r="L118" s="17"/>
      <c r="M118" s="17"/>
      <c r="N118" s="17"/>
      <c r="O118" s="17"/>
      <c r="P118" s="34"/>
      <c r="Q118" s="34"/>
      <c r="R118" s="34"/>
      <c r="S118" s="34"/>
      <c r="T118" s="34"/>
    </row>
    <row r="119" spans="1:20" ht="14.5" x14ac:dyDescent="0.35">
      <c r="A119" s="17"/>
      <c r="B119" s="17"/>
      <c r="C119" s="17"/>
      <c r="D119" s="17"/>
      <c r="E119" s="17"/>
      <c r="F119" s="17"/>
      <c r="G119" s="17"/>
      <c r="H119" s="17"/>
      <c r="I119" s="17"/>
      <c r="J119" s="17"/>
      <c r="K119" s="17"/>
      <c r="L119" s="17"/>
      <c r="M119" s="17"/>
      <c r="N119" s="17"/>
      <c r="O119" s="17"/>
      <c r="P119" s="34"/>
      <c r="Q119" s="34"/>
      <c r="R119" s="34"/>
      <c r="S119" s="34"/>
      <c r="T119" s="34"/>
    </row>
    <row r="120" spans="1:20" ht="14.5" x14ac:dyDescent="0.35">
      <c r="A120" s="17"/>
      <c r="B120" s="17"/>
      <c r="C120" s="17"/>
      <c r="D120" s="17"/>
      <c r="E120" s="17"/>
      <c r="F120" s="17"/>
      <c r="G120" s="17"/>
      <c r="H120" s="17"/>
      <c r="I120" s="17"/>
      <c r="J120" s="17"/>
      <c r="K120" s="17"/>
      <c r="L120" s="17"/>
      <c r="M120" s="17"/>
      <c r="N120" s="17"/>
      <c r="O120" s="17"/>
      <c r="P120" s="34"/>
      <c r="Q120" s="34"/>
      <c r="R120" s="34"/>
      <c r="S120" s="34"/>
      <c r="T120" s="34"/>
    </row>
    <row r="121" spans="1:20" ht="14.5" x14ac:dyDescent="0.35">
      <c r="A121" s="17"/>
      <c r="B121" s="17"/>
      <c r="C121" s="17"/>
      <c r="D121" s="17"/>
      <c r="E121" s="17"/>
      <c r="F121" s="17"/>
      <c r="G121" s="17"/>
      <c r="H121" s="17"/>
      <c r="I121" s="17"/>
      <c r="J121" s="17"/>
      <c r="K121" s="17"/>
      <c r="L121" s="17"/>
      <c r="M121" s="17"/>
      <c r="N121" s="17"/>
      <c r="O121" s="17"/>
      <c r="P121" s="34"/>
      <c r="Q121" s="34"/>
      <c r="R121" s="34"/>
      <c r="S121" s="34"/>
      <c r="T121" s="34"/>
    </row>
    <row r="122" spans="1:20" ht="14.5" x14ac:dyDescent="0.35">
      <c r="A122" s="17"/>
      <c r="B122" s="17"/>
      <c r="C122" s="17"/>
      <c r="D122" s="17"/>
      <c r="E122" s="17"/>
      <c r="F122" s="17"/>
      <c r="G122" s="17"/>
      <c r="H122" s="17"/>
      <c r="I122" s="17"/>
      <c r="J122" s="17"/>
      <c r="K122" s="17"/>
      <c r="L122" s="17"/>
      <c r="M122" s="17"/>
      <c r="N122" s="17"/>
      <c r="O122" s="17"/>
      <c r="P122" s="34"/>
      <c r="Q122" s="34"/>
      <c r="R122" s="34"/>
      <c r="S122" s="34"/>
      <c r="T122" s="34"/>
    </row>
    <row r="123" spans="1:20" ht="14.5" x14ac:dyDescent="0.35">
      <c r="A123" s="17"/>
      <c r="B123" s="17"/>
      <c r="C123" s="17"/>
      <c r="D123" s="17"/>
      <c r="E123" s="17"/>
      <c r="F123" s="17"/>
      <c r="G123" s="17"/>
      <c r="H123" s="17"/>
      <c r="I123" s="17"/>
      <c r="J123" s="17"/>
      <c r="K123" s="17"/>
      <c r="L123" s="17"/>
      <c r="M123" s="17"/>
      <c r="N123" s="17"/>
      <c r="O123" s="17"/>
      <c r="P123" s="34"/>
      <c r="Q123" s="34"/>
      <c r="R123" s="34"/>
      <c r="S123" s="34"/>
      <c r="T123" s="34"/>
    </row>
    <row r="124" spans="1:20" ht="14.5" x14ac:dyDescent="0.35">
      <c r="A124" s="17"/>
      <c r="B124" s="17"/>
      <c r="C124" s="17"/>
      <c r="D124" s="17"/>
      <c r="E124" s="17"/>
      <c r="F124" s="17"/>
      <c r="G124" s="17"/>
      <c r="H124" s="17"/>
      <c r="I124" s="17"/>
      <c r="J124" s="17"/>
      <c r="K124" s="17"/>
      <c r="L124" s="17"/>
      <c r="M124" s="17"/>
      <c r="N124" s="17"/>
      <c r="O124" s="17"/>
      <c r="P124" s="34"/>
      <c r="Q124" s="34"/>
      <c r="R124" s="34"/>
      <c r="S124" s="34"/>
      <c r="T124" s="34"/>
    </row>
    <row r="125" spans="1:20" ht="14.5" x14ac:dyDescent="0.35">
      <c r="A125" s="17"/>
      <c r="B125" s="17"/>
      <c r="C125" s="17"/>
      <c r="D125" s="17"/>
      <c r="E125" s="17"/>
      <c r="F125" s="17"/>
      <c r="G125" s="17"/>
      <c r="H125" s="17"/>
      <c r="I125" s="17"/>
      <c r="J125" s="17"/>
      <c r="K125" s="17"/>
      <c r="L125" s="17"/>
      <c r="M125" s="17"/>
      <c r="N125" s="17"/>
      <c r="O125" s="17"/>
      <c r="P125" s="34"/>
      <c r="Q125" s="34"/>
      <c r="R125" s="34"/>
      <c r="S125" s="34"/>
      <c r="T125" s="34"/>
    </row>
    <row r="126" spans="1:20" ht="14.5" x14ac:dyDescent="0.35">
      <c r="A126" s="17"/>
      <c r="B126" s="17"/>
      <c r="C126" s="17"/>
      <c r="D126" s="17"/>
      <c r="E126" s="17"/>
      <c r="F126" s="17"/>
      <c r="G126" s="17"/>
      <c r="H126" s="17"/>
      <c r="I126" s="17"/>
      <c r="J126" s="17"/>
      <c r="K126" s="17"/>
      <c r="L126" s="17"/>
      <c r="M126" s="17"/>
      <c r="N126" s="17"/>
      <c r="O126" s="17"/>
      <c r="P126" s="34"/>
      <c r="Q126" s="34"/>
      <c r="R126" s="34"/>
      <c r="S126" s="34"/>
      <c r="T126" s="34"/>
    </row>
    <row r="127" spans="1:20" ht="14.5" x14ac:dyDescent="0.35">
      <c r="A127" s="17"/>
      <c r="B127" s="17"/>
      <c r="C127" s="17"/>
      <c r="D127" s="17"/>
      <c r="E127" s="17"/>
      <c r="F127" s="17"/>
      <c r="G127" s="17"/>
      <c r="H127" s="17"/>
      <c r="I127" s="17"/>
      <c r="J127" s="17"/>
      <c r="K127" s="17"/>
      <c r="L127" s="17"/>
      <c r="M127" s="17"/>
      <c r="N127" s="17"/>
      <c r="O127" s="17"/>
      <c r="P127" s="34"/>
      <c r="Q127" s="34"/>
      <c r="R127" s="34"/>
      <c r="S127" s="34"/>
      <c r="T127" s="34"/>
    </row>
    <row r="128" spans="1:20" ht="14.5" x14ac:dyDescent="0.35">
      <c r="A128" s="17"/>
      <c r="B128" s="17"/>
      <c r="C128" s="17"/>
      <c r="D128" s="17"/>
      <c r="E128" s="17"/>
      <c r="F128" s="17"/>
      <c r="G128" s="17"/>
      <c r="H128" s="17"/>
      <c r="I128" s="17"/>
      <c r="J128" s="17"/>
      <c r="K128" s="17"/>
      <c r="L128" s="17"/>
      <c r="M128" s="17"/>
      <c r="N128" s="17"/>
      <c r="O128" s="17"/>
      <c r="P128" s="34"/>
      <c r="Q128" s="34"/>
      <c r="R128" s="34"/>
      <c r="S128" s="34"/>
      <c r="T128" s="34"/>
    </row>
    <row r="129" spans="1:20" ht="14.5" x14ac:dyDescent="0.35">
      <c r="A129" s="17"/>
      <c r="B129" s="17"/>
      <c r="C129" s="17"/>
      <c r="D129" s="17"/>
      <c r="E129" s="17"/>
      <c r="F129" s="17"/>
      <c r="G129" s="17"/>
      <c r="H129" s="17"/>
      <c r="I129" s="17"/>
      <c r="J129" s="17"/>
      <c r="K129" s="17"/>
      <c r="L129" s="17"/>
      <c r="M129" s="17"/>
      <c r="N129" s="17"/>
      <c r="O129" s="17"/>
      <c r="P129" s="34"/>
      <c r="Q129" s="34"/>
      <c r="R129" s="34"/>
      <c r="S129" s="34"/>
      <c r="T129" s="34"/>
    </row>
    <row r="130" spans="1:20" ht="14.5" x14ac:dyDescent="0.35">
      <c r="A130" s="17"/>
      <c r="B130" s="17"/>
      <c r="C130" s="17"/>
      <c r="D130" s="17"/>
      <c r="E130" s="17"/>
      <c r="F130" s="17"/>
      <c r="G130" s="17"/>
      <c r="H130" s="17"/>
      <c r="I130" s="17"/>
      <c r="J130" s="17"/>
      <c r="K130" s="17"/>
      <c r="L130" s="17"/>
      <c r="M130" s="17"/>
      <c r="N130" s="17"/>
      <c r="O130" s="17"/>
      <c r="P130" s="34"/>
      <c r="Q130" s="34"/>
      <c r="R130" s="34"/>
      <c r="S130" s="34"/>
      <c r="T130" s="34"/>
    </row>
    <row r="131" spans="1:20" ht="14.5" x14ac:dyDescent="0.35">
      <c r="A131" s="17"/>
      <c r="B131" s="17"/>
      <c r="C131" s="17"/>
      <c r="D131" s="17"/>
      <c r="E131" s="17"/>
      <c r="F131" s="17"/>
      <c r="G131" s="17"/>
      <c r="H131" s="17"/>
      <c r="I131" s="17"/>
      <c r="J131" s="17"/>
      <c r="K131" s="17"/>
      <c r="L131" s="17"/>
      <c r="M131" s="17"/>
      <c r="N131" s="17"/>
      <c r="O131" s="17"/>
      <c r="P131" s="34"/>
      <c r="Q131" s="34"/>
      <c r="R131" s="34"/>
      <c r="S131" s="34"/>
      <c r="T131" s="34"/>
    </row>
    <row r="132" spans="1:20" ht="14.5" x14ac:dyDescent="0.35">
      <c r="A132" s="17"/>
      <c r="B132" s="17"/>
      <c r="C132" s="17"/>
      <c r="D132" s="17"/>
      <c r="E132" s="17"/>
      <c r="F132" s="17"/>
      <c r="G132" s="17"/>
      <c r="H132" s="17"/>
      <c r="I132" s="17"/>
      <c r="J132" s="17"/>
      <c r="K132" s="17"/>
      <c r="L132" s="17"/>
      <c r="M132" s="17"/>
      <c r="N132" s="17"/>
      <c r="O132" s="17"/>
      <c r="P132" s="34"/>
      <c r="Q132" s="34"/>
      <c r="R132" s="34"/>
      <c r="S132" s="34"/>
      <c r="T132" s="34"/>
    </row>
    <row r="133" spans="1:20" ht="14.5" x14ac:dyDescent="0.35">
      <c r="A133" s="17"/>
      <c r="B133" s="17"/>
      <c r="C133" s="17"/>
      <c r="D133" s="17"/>
      <c r="E133" s="17"/>
      <c r="F133" s="17"/>
      <c r="G133" s="17"/>
      <c r="H133" s="17"/>
      <c r="I133" s="17"/>
      <c r="J133" s="17"/>
      <c r="K133" s="17"/>
      <c r="L133" s="17"/>
      <c r="M133" s="17"/>
      <c r="N133" s="17"/>
      <c r="O133" s="17"/>
      <c r="P133" s="34"/>
      <c r="Q133" s="34"/>
      <c r="R133" s="34"/>
      <c r="S133" s="34"/>
      <c r="T133" s="34"/>
    </row>
    <row r="134" spans="1:20" ht="14.5" x14ac:dyDescent="0.35">
      <c r="A134" s="17"/>
      <c r="B134" s="17"/>
      <c r="C134" s="17"/>
      <c r="D134" s="17"/>
      <c r="E134" s="17"/>
      <c r="F134" s="17"/>
      <c r="G134" s="17"/>
      <c r="H134" s="17"/>
      <c r="I134" s="17"/>
      <c r="J134" s="17"/>
      <c r="K134" s="17"/>
      <c r="L134" s="17"/>
      <c r="M134" s="17"/>
      <c r="N134" s="17"/>
      <c r="O134" s="17"/>
      <c r="P134" s="34"/>
      <c r="Q134" s="34"/>
      <c r="R134" s="34"/>
      <c r="S134" s="34"/>
      <c r="T134" s="34"/>
    </row>
    <row r="135" spans="1:20" ht="14.5" x14ac:dyDescent="0.35">
      <c r="A135" s="17"/>
      <c r="B135" s="17"/>
      <c r="C135" s="17"/>
      <c r="D135" s="17"/>
      <c r="E135" s="17"/>
      <c r="F135" s="17"/>
      <c r="G135" s="17"/>
      <c r="H135" s="17"/>
      <c r="I135" s="17"/>
      <c r="J135" s="17"/>
      <c r="K135" s="17"/>
      <c r="L135" s="17"/>
      <c r="M135" s="17"/>
      <c r="N135" s="17"/>
      <c r="O135" s="17"/>
      <c r="P135" s="34"/>
      <c r="Q135" s="34"/>
      <c r="R135" s="34"/>
      <c r="S135" s="34"/>
      <c r="T135" s="34"/>
    </row>
    <row r="136" spans="1:20" ht="14.5" x14ac:dyDescent="0.35">
      <c r="A136" s="17"/>
      <c r="B136" s="17"/>
      <c r="C136" s="17"/>
      <c r="D136" s="17"/>
      <c r="E136" s="17"/>
      <c r="F136" s="17"/>
      <c r="G136" s="17"/>
      <c r="H136" s="17"/>
      <c r="I136" s="17"/>
      <c r="J136" s="17"/>
      <c r="K136" s="17"/>
      <c r="L136" s="17"/>
      <c r="M136" s="17"/>
      <c r="N136" s="17"/>
      <c r="O136" s="17"/>
      <c r="P136" s="34"/>
      <c r="Q136" s="34"/>
      <c r="R136" s="34"/>
      <c r="S136" s="34"/>
      <c r="T136" s="34"/>
    </row>
    <row r="137" spans="1:20" ht="14.5" x14ac:dyDescent="0.35">
      <c r="A137" s="17"/>
      <c r="B137" s="17"/>
      <c r="C137" s="17"/>
      <c r="D137" s="17"/>
      <c r="E137" s="17"/>
      <c r="F137" s="17"/>
      <c r="G137" s="17"/>
      <c r="H137" s="17"/>
      <c r="I137" s="17"/>
      <c r="J137" s="17"/>
      <c r="K137" s="17"/>
      <c r="L137" s="17"/>
      <c r="M137" s="17"/>
      <c r="N137" s="17"/>
      <c r="O137" s="17"/>
      <c r="P137" s="34"/>
      <c r="Q137" s="34"/>
      <c r="R137" s="34"/>
      <c r="S137" s="34"/>
      <c r="T137" s="34"/>
    </row>
    <row r="138" spans="1:20" ht="14.5" x14ac:dyDescent="0.35">
      <c r="A138" s="17"/>
      <c r="B138" s="17"/>
      <c r="C138" s="17"/>
      <c r="D138" s="17"/>
      <c r="E138" s="17"/>
      <c r="F138" s="17"/>
      <c r="G138" s="17"/>
      <c r="H138" s="17"/>
      <c r="I138" s="17"/>
      <c r="J138" s="17"/>
      <c r="K138" s="17"/>
      <c r="L138" s="17"/>
      <c r="M138" s="17"/>
      <c r="N138" s="17"/>
      <c r="O138" s="17"/>
      <c r="P138" s="34"/>
      <c r="Q138" s="34"/>
      <c r="R138" s="34"/>
      <c r="S138" s="34"/>
      <c r="T138" s="34"/>
    </row>
    <row r="139" spans="1:20" ht="14.5" x14ac:dyDescent="0.35">
      <c r="A139" s="17"/>
      <c r="B139" s="17"/>
      <c r="C139" s="17"/>
      <c r="D139" s="17"/>
      <c r="E139" s="17"/>
      <c r="F139" s="17"/>
      <c r="G139" s="17"/>
      <c r="H139" s="17"/>
      <c r="I139" s="17"/>
      <c r="J139" s="17"/>
      <c r="K139" s="17"/>
      <c r="L139" s="17"/>
      <c r="M139" s="17"/>
      <c r="N139" s="17"/>
      <c r="O139" s="17"/>
      <c r="P139" s="34"/>
      <c r="Q139" s="34"/>
      <c r="R139" s="34"/>
      <c r="S139" s="34"/>
      <c r="T139" s="34"/>
    </row>
    <row r="140" spans="1:20" ht="14.5" x14ac:dyDescent="0.35">
      <c r="A140" s="17"/>
      <c r="B140" s="17"/>
      <c r="C140" s="17"/>
      <c r="D140" s="17"/>
      <c r="E140" s="17"/>
      <c r="F140" s="17"/>
      <c r="G140" s="17"/>
      <c r="H140" s="17"/>
      <c r="I140" s="17"/>
      <c r="J140" s="17"/>
      <c r="K140" s="17"/>
      <c r="L140" s="17"/>
      <c r="M140" s="17"/>
      <c r="N140" s="17"/>
      <c r="O140" s="17"/>
      <c r="P140" s="34"/>
      <c r="Q140" s="34"/>
      <c r="R140" s="34"/>
      <c r="S140" s="34"/>
      <c r="T140" s="34"/>
    </row>
    <row r="141" spans="1:20" ht="14.5" x14ac:dyDescent="0.35">
      <c r="A141" s="17"/>
      <c r="B141" s="17"/>
      <c r="C141" s="17"/>
      <c r="D141" s="17"/>
      <c r="E141" s="17"/>
      <c r="F141" s="17"/>
      <c r="G141" s="17"/>
      <c r="H141" s="17"/>
      <c r="I141" s="17"/>
      <c r="J141" s="17"/>
      <c r="K141" s="17"/>
      <c r="L141" s="17"/>
      <c r="M141" s="17"/>
      <c r="N141" s="17"/>
      <c r="O141" s="17"/>
      <c r="P141" s="34"/>
      <c r="Q141" s="34"/>
      <c r="R141" s="34"/>
      <c r="S141" s="34"/>
      <c r="T141" s="34"/>
    </row>
    <row r="142" spans="1:20" ht="14.5" x14ac:dyDescent="0.35">
      <c r="A142" s="17"/>
      <c r="B142" s="17"/>
      <c r="C142" s="17"/>
      <c r="D142" s="17"/>
      <c r="E142" s="17"/>
      <c r="F142" s="17"/>
      <c r="G142" s="17"/>
      <c r="H142" s="17"/>
      <c r="I142" s="17"/>
      <c r="J142" s="17"/>
      <c r="K142" s="17"/>
      <c r="L142" s="17"/>
      <c r="M142" s="17"/>
      <c r="N142" s="17"/>
      <c r="O142" s="17"/>
      <c r="P142" s="34"/>
      <c r="Q142" s="34"/>
      <c r="R142" s="34"/>
      <c r="S142" s="34"/>
      <c r="T142" s="34"/>
    </row>
    <row r="143" spans="1:20" ht="14.5" x14ac:dyDescent="0.35">
      <c r="A143" s="17"/>
      <c r="B143" s="17"/>
      <c r="C143" s="17"/>
      <c r="D143" s="17"/>
      <c r="E143" s="17"/>
      <c r="F143" s="17"/>
      <c r="G143" s="17"/>
      <c r="H143" s="17"/>
      <c r="I143" s="17"/>
      <c r="J143" s="17"/>
      <c r="K143" s="17"/>
      <c r="L143" s="17"/>
      <c r="M143" s="17"/>
      <c r="N143" s="17"/>
      <c r="O143" s="17"/>
      <c r="P143" s="34"/>
      <c r="Q143" s="34"/>
      <c r="R143" s="34"/>
      <c r="S143" s="34"/>
      <c r="T143" s="34"/>
    </row>
    <row r="144" spans="1:20" ht="14.5" x14ac:dyDescent="0.35">
      <c r="A144" s="17"/>
      <c r="B144" s="17"/>
      <c r="C144" s="17"/>
      <c r="D144" s="17"/>
      <c r="E144" s="17"/>
      <c r="F144" s="17"/>
      <c r="G144" s="17"/>
      <c r="H144" s="17"/>
      <c r="I144" s="17"/>
      <c r="J144" s="17"/>
      <c r="K144" s="17"/>
      <c r="L144" s="17"/>
      <c r="M144" s="17"/>
      <c r="N144" s="17"/>
      <c r="O144" s="17"/>
      <c r="P144" s="34"/>
      <c r="Q144" s="34"/>
      <c r="R144" s="34"/>
      <c r="S144" s="34"/>
      <c r="T144" s="34"/>
    </row>
    <row r="145" spans="1:20" ht="14.5" x14ac:dyDescent="0.35">
      <c r="A145" s="17"/>
      <c r="B145" s="17"/>
      <c r="C145" s="17"/>
      <c r="D145" s="17"/>
      <c r="E145" s="17"/>
      <c r="F145" s="17"/>
      <c r="G145" s="17"/>
      <c r="H145" s="17"/>
      <c r="I145" s="17"/>
      <c r="J145" s="17"/>
      <c r="K145" s="17"/>
      <c r="L145" s="17"/>
      <c r="M145" s="17"/>
      <c r="N145" s="17"/>
      <c r="O145" s="17"/>
      <c r="P145" s="34"/>
      <c r="Q145" s="34"/>
      <c r="R145" s="34"/>
      <c r="S145" s="34"/>
      <c r="T145" s="34"/>
    </row>
    <row r="146" spans="1:20" ht="14.5" x14ac:dyDescent="0.35">
      <c r="A146" s="17"/>
      <c r="B146" s="17"/>
      <c r="C146" s="17"/>
      <c r="D146" s="17"/>
      <c r="E146" s="17"/>
      <c r="F146" s="17"/>
      <c r="G146" s="17"/>
      <c r="H146" s="17"/>
      <c r="I146" s="17"/>
      <c r="J146" s="17"/>
      <c r="K146" s="17"/>
      <c r="L146" s="17"/>
      <c r="M146" s="17"/>
      <c r="N146" s="17"/>
      <c r="O146" s="17"/>
      <c r="P146" s="34"/>
      <c r="Q146" s="34"/>
      <c r="R146" s="34"/>
      <c r="S146" s="34"/>
      <c r="T146" s="34"/>
    </row>
    <row r="147" spans="1:20" ht="14.5" x14ac:dyDescent="0.35">
      <c r="A147" s="17"/>
      <c r="B147" s="17"/>
      <c r="C147" s="17"/>
      <c r="D147" s="17"/>
      <c r="E147" s="17"/>
      <c r="F147" s="17"/>
      <c r="G147" s="17"/>
      <c r="H147" s="17"/>
      <c r="I147" s="17"/>
      <c r="J147" s="17"/>
      <c r="K147" s="17"/>
      <c r="L147" s="17"/>
      <c r="M147" s="17"/>
      <c r="N147" s="17"/>
      <c r="O147" s="17"/>
      <c r="P147" s="34"/>
      <c r="Q147" s="34"/>
      <c r="R147" s="34"/>
      <c r="S147" s="34"/>
      <c r="T147" s="34"/>
    </row>
    <row r="148" spans="1:20" ht="14.5" x14ac:dyDescent="0.35">
      <c r="A148" s="17"/>
      <c r="B148" s="17"/>
      <c r="C148" s="17"/>
      <c r="D148" s="17"/>
      <c r="E148" s="17"/>
      <c r="F148" s="17"/>
      <c r="G148" s="17"/>
      <c r="H148" s="17"/>
      <c r="I148" s="17"/>
      <c r="J148" s="17"/>
      <c r="K148" s="17"/>
      <c r="L148" s="17"/>
      <c r="M148" s="17"/>
      <c r="N148" s="17"/>
      <c r="O148" s="17"/>
      <c r="P148" s="34"/>
      <c r="Q148" s="34"/>
      <c r="R148" s="34"/>
      <c r="S148" s="34"/>
      <c r="T148" s="34"/>
    </row>
    <row r="149" spans="1:20" ht="14.5" x14ac:dyDescent="0.35">
      <c r="A149" s="17"/>
      <c r="B149" s="17"/>
      <c r="C149" s="17"/>
      <c r="D149" s="17"/>
      <c r="E149" s="17"/>
      <c r="F149" s="17"/>
      <c r="G149" s="17"/>
      <c r="H149" s="17"/>
      <c r="I149" s="17"/>
      <c r="J149" s="17"/>
      <c r="K149" s="17"/>
      <c r="L149" s="17"/>
      <c r="M149" s="17"/>
      <c r="N149" s="17"/>
      <c r="O149" s="17"/>
      <c r="P149" s="34"/>
      <c r="Q149" s="34"/>
      <c r="R149" s="34"/>
      <c r="S149" s="34"/>
      <c r="T149" s="34"/>
    </row>
    <row r="150" spans="1:20" ht="14.5" x14ac:dyDescent="0.35">
      <c r="A150" s="17"/>
      <c r="B150" s="17"/>
      <c r="C150" s="17"/>
      <c r="D150" s="17"/>
      <c r="E150" s="17"/>
      <c r="F150" s="17"/>
      <c r="G150" s="17"/>
      <c r="H150" s="17"/>
      <c r="I150" s="17"/>
      <c r="J150" s="17"/>
      <c r="K150" s="17"/>
      <c r="L150" s="17"/>
      <c r="M150" s="17"/>
      <c r="N150" s="17"/>
      <c r="O150" s="17"/>
      <c r="P150" s="34"/>
      <c r="Q150" s="34"/>
      <c r="R150" s="34"/>
      <c r="S150" s="34"/>
      <c r="T150" s="34"/>
    </row>
    <row r="151" spans="1:20" ht="14.5" x14ac:dyDescent="0.35">
      <c r="A151" s="17"/>
      <c r="B151" s="17"/>
      <c r="C151" s="17"/>
      <c r="D151" s="17"/>
      <c r="E151" s="17"/>
      <c r="F151" s="17"/>
      <c r="G151" s="17"/>
      <c r="H151" s="17"/>
      <c r="I151" s="17"/>
      <c r="J151" s="17"/>
      <c r="K151" s="17"/>
      <c r="L151" s="17"/>
      <c r="M151" s="17"/>
      <c r="N151" s="17"/>
      <c r="O151" s="17"/>
      <c r="P151" s="34"/>
      <c r="Q151" s="34"/>
      <c r="R151" s="34"/>
      <c r="S151" s="34"/>
      <c r="T151" s="34"/>
    </row>
    <row r="152" spans="1:20" ht="14.5" x14ac:dyDescent="0.35">
      <c r="A152" s="17"/>
      <c r="B152" s="17"/>
      <c r="C152" s="17"/>
      <c r="D152" s="17"/>
      <c r="E152" s="17"/>
      <c r="F152" s="17"/>
      <c r="G152" s="17"/>
      <c r="H152" s="17"/>
      <c r="I152" s="17"/>
      <c r="J152" s="17"/>
      <c r="K152" s="17"/>
      <c r="L152" s="17"/>
      <c r="M152" s="17"/>
      <c r="N152" s="17"/>
      <c r="O152" s="17"/>
      <c r="P152" s="34"/>
      <c r="Q152" s="34"/>
      <c r="R152" s="34"/>
      <c r="S152" s="34"/>
      <c r="T152" s="34"/>
    </row>
    <row r="153" spans="1:20" ht="14.5" x14ac:dyDescent="0.35">
      <c r="A153" s="17"/>
      <c r="B153" s="17"/>
      <c r="C153" s="17"/>
      <c r="D153" s="17"/>
      <c r="E153" s="17"/>
      <c r="F153" s="17"/>
      <c r="G153" s="17"/>
      <c r="H153" s="17"/>
      <c r="I153" s="17"/>
      <c r="J153" s="17"/>
      <c r="K153" s="17"/>
      <c r="L153" s="17"/>
      <c r="M153" s="17"/>
      <c r="N153" s="17"/>
      <c r="O153" s="17"/>
      <c r="P153" s="34"/>
      <c r="Q153" s="34"/>
      <c r="R153" s="34"/>
      <c r="S153" s="34"/>
      <c r="T153" s="34"/>
    </row>
    <row r="154" spans="1:20" ht="14.5" x14ac:dyDescent="0.35">
      <c r="A154" s="17"/>
      <c r="B154" s="17"/>
      <c r="C154" s="17"/>
      <c r="D154" s="17"/>
      <c r="E154" s="17"/>
      <c r="F154" s="17"/>
      <c r="G154" s="17"/>
      <c r="H154" s="17"/>
      <c r="I154" s="17"/>
      <c r="J154" s="17"/>
      <c r="K154" s="17"/>
      <c r="L154" s="17"/>
      <c r="M154" s="17"/>
      <c r="N154" s="17"/>
      <c r="O154" s="17"/>
      <c r="P154" s="34"/>
      <c r="Q154" s="34"/>
      <c r="R154" s="34"/>
      <c r="S154" s="34"/>
      <c r="T154" s="34"/>
    </row>
    <row r="155" spans="1:20" ht="14.5" x14ac:dyDescent="0.35">
      <c r="A155" s="17"/>
      <c r="B155" s="17"/>
      <c r="C155" s="17"/>
      <c r="D155" s="17"/>
      <c r="E155" s="17"/>
      <c r="F155" s="17"/>
      <c r="G155" s="17"/>
      <c r="H155" s="17"/>
      <c r="I155" s="17"/>
      <c r="J155" s="17"/>
      <c r="K155" s="17"/>
      <c r="L155" s="17"/>
      <c r="M155" s="17"/>
      <c r="N155" s="17"/>
      <c r="O155" s="17"/>
      <c r="P155" s="34"/>
      <c r="Q155" s="34"/>
      <c r="R155" s="34"/>
      <c r="S155" s="34"/>
      <c r="T155" s="34"/>
    </row>
    <row r="156" spans="1:20" ht="14.5" x14ac:dyDescent="0.35">
      <c r="A156" s="17"/>
      <c r="B156" s="17"/>
      <c r="C156" s="17"/>
      <c r="D156" s="17"/>
      <c r="E156" s="17"/>
      <c r="F156" s="17"/>
      <c r="G156" s="17"/>
      <c r="H156" s="17"/>
      <c r="I156" s="17"/>
      <c r="J156" s="17"/>
      <c r="K156" s="17"/>
      <c r="L156" s="17"/>
      <c r="M156" s="17"/>
      <c r="N156" s="17"/>
      <c r="O156" s="17"/>
      <c r="P156" s="34"/>
      <c r="Q156" s="34"/>
      <c r="R156" s="34"/>
      <c r="S156" s="34"/>
      <c r="T156" s="34"/>
    </row>
    <row r="157" spans="1:20" ht="14.5" x14ac:dyDescent="0.35">
      <c r="A157" s="17"/>
      <c r="B157" s="17"/>
      <c r="C157" s="17"/>
      <c r="D157" s="17"/>
      <c r="E157" s="17"/>
      <c r="F157" s="17"/>
      <c r="G157" s="17"/>
      <c r="H157" s="17"/>
      <c r="I157" s="17"/>
      <c r="J157" s="17"/>
      <c r="K157" s="17"/>
      <c r="L157" s="17"/>
      <c r="M157" s="17"/>
      <c r="N157" s="17"/>
      <c r="O157" s="17"/>
      <c r="P157" s="34"/>
      <c r="Q157" s="34"/>
      <c r="R157" s="34"/>
      <c r="S157" s="34"/>
      <c r="T157" s="34"/>
    </row>
    <row r="158" spans="1:20" ht="14.5" x14ac:dyDescent="0.35">
      <c r="A158" s="17"/>
      <c r="B158" s="17"/>
      <c r="C158" s="17"/>
      <c r="D158" s="17"/>
      <c r="E158" s="17"/>
      <c r="F158" s="17"/>
      <c r="G158" s="17"/>
      <c r="H158" s="17"/>
      <c r="I158" s="17"/>
      <c r="J158" s="17"/>
      <c r="K158" s="17"/>
      <c r="L158" s="17"/>
      <c r="M158" s="17"/>
      <c r="N158" s="17"/>
      <c r="O158" s="17"/>
      <c r="P158" s="34"/>
      <c r="Q158" s="34"/>
      <c r="R158" s="34"/>
      <c r="S158" s="34"/>
      <c r="T158" s="34"/>
    </row>
    <row r="159" spans="1:20" ht="14.5" x14ac:dyDescent="0.35">
      <c r="A159" s="17"/>
      <c r="B159" s="17"/>
      <c r="C159" s="17"/>
      <c r="D159" s="17"/>
      <c r="E159" s="17"/>
      <c r="F159" s="17"/>
      <c r="G159" s="17"/>
      <c r="H159" s="17"/>
      <c r="I159" s="17"/>
      <c r="J159" s="17"/>
      <c r="K159" s="17"/>
      <c r="L159" s="17"/>
      <c r="M159" s="17"/>
      <c r="N159" s="17"/>
      <c r="O159" s="17"/>
      <c r="P159" s="34"/>
      <c r="Q159" s="34"/>
      <c r="R159" s="34"/>
      <c r="S159" s="34"/>
      <c r="T159" s="34"/>
    </row>
    <row r="160" spans="1:20" ht="14.5" x14ac:dyDescent="0.35">
      <c r="A160" s="17"/>
      <c r="B160" s="17"/>
      <c r="C160" s="17"/>
      <c r="D160" s="17"/>
      <c r="E160" s="17"/>
      <c r="F160" s="17"/>
      <c r="G160" s="17"/>
      <c r="H160" s="17"/>
      <c r="I160" s="17"/>
      <c r="J160" s="17"/>
      <c r="K160" s="17"/>
      <c r="L160" s="17"/>
      <c r="M160" s="17"/>
      <c r="N160" s="17"/>
      <c r="O160" s="17"/>
      <c r="P160" s="34"/>
      <c r="Q160" s="34"/>
      <c r="R160" s="34"/>
      <c r="S160" s="34"/>
      <c r="T160" s="34"/>
    </row>
    <row r="161" spans="1:20" ht="14.5" x14ac:dyDescent="0.35">
      <c r="A161" s="17"/>
      <c r="B161" s="17"/>
      <c r="C161" s="17"/>
      <c r="D161" s="17"/>
      <c r="E161" s="17"/>
      <c r="F161" s="17"/>
      <c r="G161" s="17"/>
      <c r="H161" s="17"/>
      <c r="I161" s="17"/>
      <c r="J161" s="17"/>
      <c r="K161" s="17"/>
      <c r="L161" s="17"/>
      <c r="M161" s="17"/>
      <c r="N161" s="17"/>
      <c r="O161" s="17"/>
      <c r="P161" s="34"/>
      <c r="Q161" s="34"/>
      <c r="R161" s="34"/>
      <c r="S161" s="34"/>
      <c r="T161" s="34"/>
    </row>
    <row r="162" spans="1:20" ht="14.5" x14ac:dyDescent="0.35">
      <c r="A162" s="17"/>
      <c r="B162" s="17"/>
      <c r="C162" s="17"/>
      <c r="D162" s="17"/>
      <c r="E162" s="17"/>
      <c r="F162" s="17"/>
      <c r="G162" s="17"/>
      <c r="H162" s="17"/>
      <c r="I162" s="17"/>
      <c r="J162" s="17"/>
      <c r="K162" s="17"/>
      <c r="L162" s="17"/>
      <c r="M162" s="17"/>
      <c r="N162" s="17"/>
      <c r="O162" s="17"/>
      <c r="P162" s="34"/>
      <c r="Q162" s="34"/>
      <c r="R162" s="34"/>
      <c r="S162" s="34"/>
      <c r="T162" s="34"/>
    </row>
    <row r="163" spans="1:20" ht="14.5" x14ac:dyDescent="0.35">
      <c r="A163" s="17"/>
      <c r="B163" s="17"/>
      <c r="C163" s="17"/>
      <c r="D163" s="17"/>
      <c r="E163" s="17"/>
      <c r="F163" s="17"/>
      <c r="G163" s="17"/>
      <c r="H163" s="17"/>
      <c r="I163" s="17"/>
      <c r="J163" s="17"/>
      <c r="K163" s="17"/>
      <c r="L163" s="17"/>
      <c r="M163" s="17"/>
      <c r="N163" s="17"/>
      <c r="O163" s="17"/>
      <c r="P163" s="34"/>
      <c r="Q163" s="34"/>
      <c r="R163" s="34"/>
      <c r="S163" s="34"/>
      <c r="T163" s="34"/>
    </row>
    <row r="164" spans="1:20" ht="14.5" x14ac:dyDescent="0.35">
      <c r="A164" s="17"/>
      <c r="B164" s="17"/>
      <c r="C164" s="17"/>
      <c r="D164" s="17"/>
      <c r="E164" s="17"/>
      <c r="F164" s="17"/>
      <c r="G164" s="17"/>
      <c r="H164" s="17"/>
      <c r="I164" s="17"/>
      <c r="J164" s="17"/>
      <c r="K164" s="17"/>
      <c r="L164" s="17"/>
      <c r="M164" s="17"/>
      <c r="N164" s="17"/>
      <c r="O164" s="17"/>
      <c r="P164" s="34"/>
      <c r="Q164" s="34"/>
      <c r="R164" s="34"/>
      <c r="S164" s="34"/>
      <c r="T164" s="34"/>
    </row>
    <row r="165" spans="1:20" ht="14.5" x14ac:dyDescent="0.35">
      <c r="A165" s="17"/>
      <c r="B165" s="17"/>
      <c r="C165" s="17"/>
      <c r="D165" s="17"/>
      <c r="E165" s="17"/>
      <c r="F165" s="17"/>
      <c r="G165" s="17"/>
      <c r="H165" s="17"/>
      <c r="I165" s="17"/>
      <c r="J165" s="17"/>
      <c r="K165" s="17"/>
      <c r="L165" s="17"/>
      <c r="M165" s="17"/>
      <c r="N165" s="17"/>
      <c r="O165" s="17"/>
      <c r="P165" s="34"/>
      <c r="Q165" s="34"/>
      <c r="R165" s="34"/>
      <c r="S165" s="34"/>
      <c r="T165" s="34"/>
    </row>
    <row r="166" spans="1:20" ht="14.5" x14ac:dyDescent="0.35">
      <c r="A166" s="17"/>
      <c r="B166" s="17"/>
      <c r="C166" s="17"/>
      <c r="D166" s="17"/>
      <c r="E166" s="17"/>
      <c r="F166" s="17"/>
      <c r="G166" s="17"/>
      <c r="H166" s="17"/>
      <c r="I166" s="17"/>
      <c r="J166" s="17"/>
      <c r="K166" s="17"/>
      <c r="L166" s="17"/>
      <c r="M166" s="17"/>
      <c r="N166" s="17"/>
      <c r="O166" s="17"/>
      <c r="P166" s="34"/>
      <c r="Q166" s="34"/>
      <c r="R166" s="34"/>
      <c r="S166" s="34"/>
      <c r="T166" s="34"/>
    </row>
    <row r="167" spans="1:20" ht="14.5" x14ac:dyDescent="0.35">
      <c r="A167" s="17"/>
      <c r="B167" s="17"/>
      <c r="C167" s="17"/>
      <c r="D167" s="17"/>
      <c r="E167" s="17"/>
      <c r="F167" s="17"/>
      <c r="G167" s="17"/>
      <c r="H167" s="17"/>
      <c r="I167" s="17"/>
      <c r="J167" s="17"/>
      <c r="K167" s="17"/>
      <c r="L167" s="17"/>
      <c r="M167" s="17"/>
      <c r="N167" s="17"/>
      <c r="O167" s="17"/>
      <c r="P167" s="34"/>
      <c r="Q167" s="34"/>
      <c r="R167" s="34"/>
      <c r="S167" s="34"/>
      <c r="T167" s="34"/>
    </row>
    <row r="168" spans="1:20" ht="14.5" x14ac:dyDescent="0.35">
      <c r="A168" s="17"/>
      <c r="B168" s="17"/>
      <c r="C168" s="17"/>
      <c r="D168" s="17"/>
      <c r="E168" s="17"/>
      <c r="F168" s="17"/>
      <c r="G168" s="17"/>
      <c r="H168" s="17"/>
      <c r="I168" s="17"/>
      <c r="J168" s="17"/>
      <c r="K168" s="17"/>
      <c r="L168" s="17"/>
      <c r="M168" s="17"/>
      <c r="N168" s="17"/>
      <c r="O168" s="17"/>
      <c r="P168" s="34"/>
      <c r="Q168" s="34"/>
      <c r="R168" s="34"/>
      <c r="S168" s="34"/>
      <c r="T168" s="34"/>
    </row>
    <row r="169" spans="1:20" ht="14.5" x14ac:dyDescent="0.35">
      <c r="A169" s="17"/>
      <c r="B169" s="17"/>
      <c r="C169" s="17"/>
      <c r="D169" s="17"/>
      <c r="E169" s="17"/>
      <c r="F169" s="17"/>
      <c r="G169" s="17"/>
      <c r="H169" s="17"/>
      <c r="I169" s="17"/>
      <c r="J169" s="17"/>
      <c r="K169" s="17"/>
      <c r="L169" s="17"/>
      <c r="M169" s="17"/>
      <c r="N169" s="17"/>
      <c r="O169" s="17"/>
      <c r="P169" s="34"/>
      <c r="Q169" s="34"/>
      <c r="R169" s="34"/>
      <c r="S169" s="34"/>
      <c r="T169" s="34"/>
    </row>
    <row r="170" spans="1:20" ht="14.5" x14ac:dyDescent="0.35">
      <c r="A170" s="17"/>
      <c r="B170" s="17"/>
      <c r="C170" s="17"/>
      <c r="D170" s="17"/>
      <c r="E170" s="17"/>
      <c r="F170" s="17"/>
      <c r="G170" s="17"/>
      <c r="H170" s="17"/>
      <c r="I170" s="17"/>
      <c r="J170" s="17"/>
      <c r="K170" s="17"/>
      <c r="L170" s="17"/>
      <c r="M170" s="17"/>
      <c r="N170" s="17"/>
      <c r="O170" s="17"/>
      <c r="P170" s="34"/>
      <c r="Q170" s="34"/>
      <c r="R170" s="34"/>
      <c r="S170" s="34"/>
      <c r="T170" s="34"/>
    </row>
    <row r="171" spans="1:20" ht="14.5" x14ac:dyDescent="0.35">
      <c r="A171" s="17"/>
      <c r="B171" s="17"/>
      <c r="C171" s="17"/>
      <c r="D171" s="17"/>
      <c r="E171" s="17"/>
      <c r="F171" s="17"/>
      <c r="G171" s="17"/>
      <c r="H171" s="17"/>
      <c r="I171" s="17"/>
      <c r="J171" s="17"/>
      <c r="K171" s="17"/>
      <c r="L171" s="17"/>
      <c r="M171" s="17"/>
      <c r="N171" s="17"/>
      <c r="O171" s="17"/>
      <c r="P171" s="34"/>
      <c r="Q171" s="34"/>
      <c r="R171" s="34"/>
      <c r="S171" s="34"/>
      <c r="T171" s="34"/>
    </row>
    <row r="172" spans="1:20" ht="14.5" x14ac:dyDescent="0.35">
      <c r="A172" s="17"/>
      <c r="B172" s="17"/>
      <c r="C172" s="17"/>
      <c r="D172" s="17"/>
      <c r="E172" s="17"/>
      <c r="F172" s="17"/>
      <c r="G172" s="17"/>
      <c r="H172" s="17"/>
      <c r="I172" s="17"/>
      <c r="J172" s="17"/>
      <c r="K172" s="17"/>
      <c r="L172" s="17"/>
      <c r="M172" s="17"/>
      <c r="N172" s="17"/>
      <c r="O172" s="17"/>
      <c r="P172" s="34"/>
      <c r="Q172" s="34"/>
      <c r="R172" s="34"/>
      <c r="S172" s="34"/>
      <c r="T172" s="34"/>
    </row>
    <row r="173" spans="1:20" ht="14.5" x14ac:dyDescent="0.35">
      <c r="A173" s="17"/>
      <c r="B173" s="17"/>
      <c r="C173" s="17"/>
      <c r="D173" s="17"/>
      <c r="E173" s="17"/>
      <c r="F173" s="17"/>
      <c r="G173" s="17"/>
      <c r="H173" s="17"/>
      <c r="I173" s="17"/>
      <c r="J173" s="17"/>
      <c r="K173" s="17"/>
      <c r="L173" s="17"/>
      <c r="M173" s="17"/>
      <c r="N173" s="17"/>
      <c r="O173" s="17"/>
      <c r="P173" s="34"/>
      <c r="Q173" s="34"/>
      <c r="R173" s="34"/>
      <c r="S173" s="34"/>
      <c r="T173" s="34"/>
    </row>
    <row r="174" spans="1:20" ht="14.5" x14ac:dyDescent="0.35">
      <c r="A174" s="17"/>
      <c r="B174" s="17"/>
      <c r="C174" s="17"/>
      <c r="D174" s="17"/>
      <c r="E174" s="17"/>
      <c r="F174" s="17"/>
      <c r="G174" s="17"/>
      <c r="H174" s="17"/>
      <c r="I174" s="17"/>
      <c r="J174" s="17"/>
      <c r="K174" s="17"/>
      <c r="L174" s="17"/>
      <c r="M174" s="17"/>
      <c r="N174" s="17"/>
      <c r="O174" s="17"/>
      <c r="P174" s="34"/>
      <c r="Q174" s="34"/>
      <c r="R174" s="34"/>
      <c r="S174" s="34"/>
      <c r="T174" s="34"/>
    </row>
    <row r="175" spans="1:20" ht="14.5" x14ac:dyDescent="0.35">
      <c r="A175" s="17"/>
      <c r="B175" s="17"/>
      <c r="C175" s="17"/>
      <c r="D175" s="17"/>
      <c r="E175" s="17"/>
      <c r="F175" s="17"/>
      <c r="G175" s="17"/>
      <c r="H175" s="17"/>
      <c r="I175" s="17"/>
      <c r="J175" s="17"/>
      <c r="K175" s="17"/>
      <c r="L175" s="17"/>
      <c r="M175" s="17"/>
      <c r="N175" s="17"/>
      <c r="O175" s="17"/>
      <c r="P175" s="34"/>
      <c r="Q175" s="34"/>
      <c r="R175" s="34"/>
      <c r="S175" s="34"/>
      <c r="T175" s="34"/>
    </row>
    <row r="176" spans="1:20" ht="14.5" x14ac:dyDescent="0.35">
      <c r="A176" s="17"/>
      <c r="B176" s="17"/>
      <c r="C176" s="17"/>
      <c r="D176" s="17"/>
      <c r="E176" s="17"/>
      <c r="F176" s="17"/>
      <c r="G176" s="17"/>
      <c r="H176" s="17"/>
      <c r="I176" s="17"/>
      <c r="J176" s="17"/>
      <c r="K176" s="17"/>
      <c r="L176" s="17"/>
      <c r="M176" s="17"/>
      <c r="N176" s="17"/>
      <c r="O176" s="17"/>
      <c r="P176" s="34"/>
      <c r="Q176" s="34"/>
      <c r="R176" s="34"/>
      <c r="S176" s="34"/>
      <c r="T176" s="34"/>
    </row>
    <row r="177" spans="1:20" ht="14.5" x14ac:dyDescent="0.35">
      <c r="A177" s="17"/>
      <c r="B177" s="17"/>
      <c r="C177" s="17"/>
      <c r="D177" s="17"/>
      <c r="E177" s="17"/>
      <c r="F177" s="17"/>
      <c r="G177" s="17"/>
      <c r="H177" s="17"/>
      <c r="I177" s="17"/>
      <c r="J177" s="17"/>
      <c r="K177" s="17"/>
      <c r="L177" s="17"/>
      <c r="M177" s="17"/>
      <c r="N177" s="17"/>
      <c r="O177" s="17"/>
      <c r="P177" s="34"/>
      <c r="Q177" s="34"/>
      <c r="R177" s="34"/>
      <c r="S177" s="34"/>
      <c r="T177" s="34"/>
    </row>
    <row r="178" spans="1:20" ht="14.5" x14ac:dyDescent="0.35">
      <c r="A178" s="17"/>
      <c r="B178" s="17"/>
      <c r="C178" s="17"/>
      <c r="D178" s="17"/>
      <c r="E178" s="17"/>
      <c r="F178" s="17"/>
      <c r="G178" s="17"/>
      <c r="H178" s="17"/>
      <c r="I178" s="17"/>
      <c r="J178" s="17"/>
      <c r="K178" s="17"/>
      <c r="L178" s="17"/>
      <c r="M178" s="17"/>
      <c r="N178" s="17"/>
      <c r="O178" s="17"/>
      <c r="P178" s="34"/>
      <c r="Q178" s="34"/>
      <c r="R178" s="34"/>
      <c r="S178" s="34"/>
      <c r="T178" s="34"/>
    </row>
    <row r="179" spans="1:20" ht="14.5" x14ac:dyDescent="0.35">
      <c r="A179" s="17"/>
      <c r="B179" s="17"/>
      <c r="C179" s="17"/>
      <c r="D179" s="17"/>
      <c r="E179" s="17"/>
      <c r="F179" s="17"/>
      <c r="G179" s="17"/>
      <c r="H179" s="17"/>
      <c r="I179" s="17"/>
      <c r="J179" s="17"/>
      <c r="K179" s="17"/>
      <c r="L179" s="17"/>
      <c r="M179" s="17"/>
      <c r="N179" s="17"/>
      <c r="O179" s="17"/>
      <c r="P179" s="34"/>
      <c r="Q179" s="34"/>
      <c r="R179" s="34"/>
      <c r="S179" s="34"/>
      <c r="T179" s="34"/>
    </row>
    <row r="180" spans="1:20" ht="14.5" x14ac:dyDescent="0.35">
      <c r="A180" s="17"/>
      <c r="B180" s="17"/>
      <c r="C180" s="17"/>
      <c r="D180" s="17"/>
      <c r="E180" s="17"/>
      <c r="F180" s="17"/>
      <c r="G180" s="17"/>
      <c r="H180" s="17"/>
      <c r="I180" s="17"/>
      <c r="J180" s="17"/>
      <c r="K180" s="17"/>
      <c r="L180" s="17"/>
      <c r="M180" s="17"/>
      <c r="N180" s="17"/>
      <c r="O180" s="17"/>
      <c r="P180" s="34"/>
      <c r="Q180" s="34"/>
      <c r="R180" s="34"/>
      <c r="S180" s="34"/>
      <c r="T180" s="34"/>
    </row>
    <row r="181" spans="1:20" ht="14.5" x14ac:dyDescent="0.35">
      <c r="A181" s="17"/>
      <c r="B181" s="17"/>
      <c r="C181" s="17"/>
      <c r="D181" s="17"/>
      <c r="E181" s="17"/>
      <c r="F181" s="17"/>
      <c r="G181" s="17"/>
      <c r="H181" s="17"/>
      <c r="I181" s="17"/>
      <c r="J181" s="17"/>
      <c r="K181" s="17"/>
      <c r="L181" s="17"/>
      <c r="M181" s="17"/>
      <c r="N181" s="17"/>
      <c r="O181" s="17"/>
      <c r="P181" s="34"/>
      <c r="Q181" s="34"/>
      <c r="R181" s="34"/>
      <c r="S181" s="34"/>
      <c r="T181" s="34"/>
    </row>
    <row r="182" spans="1:20" ht="14.5" x14ac:dyDescent="0.35">
      <c r="A182" s="17"/>
      <c r="B182" s="17"/>
      <c r="C182" s="17"/>
      <c r="D182" s="17"/>
      <c r="E182" s="17"/>
      <c r="F182" s="17"/>
      <c r="G182" s="17"/>
      <c r="H182" s="17"/>
      <c r="I182" s="17"/>
      <c r="J182" s="17"/>
      <c r="K182" s="17"/>
      <c r="L182" s="17"/>
      <c r="M182" s="17"/>
      <c r="N182" s="17"/>
      <c r="O182" s="17"/>
      <c r="P182" s="34"/>
      <c r="Q182" s="34"/>
      <c r="R182" s="34"/>
      <c r="S182" s="34"/>
      <c r="T182" s="34"/>
    </row>
    <row r="183" spans="1:20" ht="14.5" x14ac:dyDescent="0.35">
      <c r="A183" s="17"/>
      <c r="B183" s="17"/>
      <c r="C183" s="17"/>
      <c r="D183" s="17"/>
      <c r="E183" s="17"/>
      <c r="F183" s="17"/>
      <c r="G183" s="17"/>
      <c r="H183" s="17"/>
      <c r="I183" s="17"/>
      <c r="J183" s="17"/>
      <c r="K183" s="17"/>
      <c r="L183" s="17"/>
      <c r="M183" s="17"/>
      <c r="N183" s="17"/>
      <c r="O183" s="17"/>
      <c r="P183" s="34"/>
      <c r="Q183" s="34"/>
      <c r="R183" s="34"/>
      <c r="S183" s="34"/>
      <c r="T183" s="34"/>
    </row>
    <row r="184" spans="1:20" ht="14.5" x14ac:dyDescent="0.35">
      <c r="A184" s="17"/>
      <c r="B184" s="17"/>
      <c r="C184" s="17"/>
      <c r="D184" s="17"/>
      <c r="E184" s="17"/>
      <c r="F184" s="17"/>
      <c r="G184" s="17"/>
      <c r="H184" s="17"/>
      <c r="I184" s="17"/>
      <c r="J184" s="17"/>
      <c r="K184" s="17"/>
      <c r="L184" s="17"/>
      <c r="M184" s="17"/>
      <c r="N184" s="17"/>
      <c r="O184" s="17"/>
      <c r="P184" s="34"/>
      <c r="Q184" s="34"/>
      <c r="R184" s="34"/>
      <c r="S184" s="34"/>
      <c r="T184" s="34"/>
    </row>
    <row r="185" spans="1:20" ht="14.5" x14ac:dyDescent="0.35">
      <c r="A185" s="17"/>
      <c r="B185" s="17"/>
      <c r="C185" s="17"/>
      <c r="D185" s="17"/>
      <c r="E185" s="17"/>
      <c r="F185" s="17"/>
      <c r="G185" s="17"/>
      <c r="H185" s="17"/>
      <c r="I185" s="17"/>
      <c r="J185" s="17"/>
      <c r="K185" s="17"/>
      <c r="L185" s="17"/>
      <c r="M185" s="17"/>
      <c r="N185" s="17"/>
      <c r="O185" s="17"/>
      <c r="P185" s="34"/>
      <c r="Q185" s="34"/>
      <c r="R185" s="34"/>
      <c r="S185" s="34"/>
      <c r="T185" s="34"/>
    </row>
    <row r="186" spans="1:20" ht="14.5" x14ac:dyDescent="0.35">
      <c r="A186" s="17"/>
      <c r="B186" s="17"/>
      <c r="C186" s="17"/>
      <c r="D186" s="17"/>
      <c r="E186" s="17"/>
      <c r="F186" s="17"/>
      <c r="G186" s="17"/>
      <c r="H186" s="17"/>
      <c r="I186" s="17"/>
      <c r="J186" s="17"/>
      <c r="K186" s="17"/>
      <c r="L186" s="17"/>
      <c r="M186" s="17"/>
      <c r="N186" s="17"/>
      <c r="O186" s="17"/>
      <c r="P186" s="34"/>
      <c r="Q186" s="34"/>
      <c r="R186" s="34"/>
      <c r="S186" s="34"/>
      <c r="T186" s="34"/>
    </row>
    <row r="187" spans="1:20" ht="14.5" x14ac:dyDescent="0.35">
      <c r="A187" s="17"/>
      <c r="B187" s="17"/>
      <c r="C187" s="17"/>
      <c r="D187" s="17"/>
      <c r="E187" s="17"/>
      <c r="F187" s="17"/>
      <c r="G187" s="17"/>
      <c r="H187" s="17"/>
      <c r="I187" s="17"/>
      <c r="J187" s="17"/>
      <c r="K187" s="17"/>
      <c r="L187" s="17"/>
      <c r="M187" s="17"/>
      <c r="N187" s="17"/>
      <c r="O187" s="17"/>
      <c r="P187" s="34"/>
      <c r="Q187" s="34"/>
      <c r="R187" s="34"/>
      <c r="S187" s="34"/>
      <c r="T187" s="34"/>
    </row>
    <row r="188" spans="1:20" ht="14.5" x14ac:dyDescent="0.35">
      <c r="A188" s="17"/>
      <c r="B188" s="17"/>
      <c r="C188" s="17"/>
      <c r="D188" s="17"/>
      <c r="E188" s="17"/>
      <c r="F188" s="17"/>
      <c r="G188" s="17"/>
      <c r="H188" s="17"/>
      <c r="I188" s="17"/>
      <c r="J188" s="17"/>
      <c r="K188" s="17"/>
      <c r="L188" s="17"/>
      <c r="M188" s="17"/>
      <c r="N188" s="17"/>
      <c r="O188" s="17"/>
      <c r="P188" s="34"/>
      <c r="Q188" s="34"/>
      <c r="R188" s="34"/>
      <c r="S188" s="34"/>
      <c r="T188" s="34"/>
    </row>
    <row r="189" spans="1:20" ht="14.5" x14ac:dyDescent="0.35">
      <c r="A189" s="17"/>
      <c r="B189" s="17"/>
      <c r="C189" s="17"/>
      <c r="D189" s="17"/>
      <c r="E189" s="17"/>
      <c r="F189" s="17"/>
      <c r="G189" s="17"/>
      <c r="H189" s="17"/>
      <c r="I189" s="17"/>
      <c r="J189" s="17"/>
      <c r="K189" s="17"/>
      <c r="L189" s="17"/>
      <c r="M189" s="17"/>
      <c r="N189" s="17"/>
      <c r="O189" s="17"/>
      <c r="P189" s="34"/>
      <c r="Q189" s="34"/>
      <c r="R189" s="34"/>
      <c r="S189" s="34"/>
      <c r="T189" s="34"/>
    </row>
    <row r="190" spans="1:20" ht="14.5" x14ac:dyDescent="0.35">
      <c r="A190" s="17"/>
      <c r="B190" s="17"/>
      <c r="C190" s="17"/>
      <c r="D190" s="17"/>
      <c r="E190" s="17"/>
      <c r="F190" s="17"/>
      <c r="G190" s="17"/>
      <c r="H190" s="17"/>
      <c r="I190" s="17"/>
      <c r="J190" s="17"/>
      <c r="K190" s="17"/>
      <c r="L190" s="17"/>
      <c r="M190" s="17"/>
      <c r="N190" s="17"/>
      <c r="O190" s="17"/>
      <c r="P190" s="34"/>
      <c r="Q190" s="34"/>
      <c r="R190" s="34"/>
      <c r="S190" s="34"/>
      <c r="T190" s="34"/>
    </row>
    <row r="191" spans="1:20" ht="14.5" x14ac:dyDescent="0.35">
      <c r="A191" s="17"/>
      <c r="B191" s="17"/>
      <c r="C191" s="17"/>
      <c r="D191" s="17"/>
      <c r="E191" s="17"/>
      <c r="F191" s="17"/>
      <c r="G191" s="17"/>
      <c r="H191" s="17"/>
      <c r="I191" s="17"/>
      <c r="J191" s="17"/>
      <c r="K191" s="17"/>
      <c r="L191" s="17"/>
      <c r="M191" s="17"/>
      <c r="N191" s="17"/>
      <c r="O191" s="17"/>
      <c r="P191" s="34"/>
      <c r="Q191" s="34"/>
      <c r="R191" s="34"/>
      <c r="S191" s="34"/>
      <c r="T191" s="34"/>
    </row>
    <row r="192" spans="1:20" ht="14.5" x14ac:dyDescent="0.35">
      <c r="A192" s="17"/>
      <c r="B192" s="17"/>
      <c r="C192" s="17"/>
      <c r="D192" s="17"/>
      <c r="E192" s="17"/>
      <c r="F192" s="17"/>
      <c r="G192" s="17"/>
      <c r="H192" s="17"/>
      <c r="I192" s="17"/>
      <c r="J192" s="17"/>
      <c r="K192" s="17"/>
      <c r="L192" s="17"/>
      <c r="M192" s="17"/>
      <c r="N192" s="17"/>
      <c r="O192" s="17"/>
      <c r="P192" s="34"/>
      <c r="Q192" s="34"/>
      <c r="R192" s="34"/>
      <c r="S192" s="34"/>
      <c r="T192" s="34"/>
    </row>
    <row r="193" spans="1:20" ht="14.5" x14ac:dyDescent="0.35">
      <c r="A193" s="17"/>
      <c r="B193" s="17"/>
      <c r="C193" s="17"/>
      <c r="D193" s="17"/>
      <c r="E193" s="17"/>
      <c r="F193" s="17"/>
      <c r="G193" s="17"/>
      <c r="H193" s="17"/>
      <c r="I193" s="17"/>
      <c r="J193" s="17"/>
      <c r="K193" s="17"/>
      <c r="L193" s="17"/>
      <c r="M193" s="17"/>
      <c r="N193" s="17"/>
      <c r="O193" s="17"/>
      <c r="P193" s="34"/>
      <c r="Q193" s="34"/>
      <c r="R193" s="34"/>
      <c r="S193" s="34"/>
      <c r="T193" s="34"/>
    </row>
    <row r="194" spans="1:20" ht="14.5" x14ac:dyDescent="0.35">
      <c r="A194" s="17"/>
      <c r="B194" s="17"/>
      <c r="C194" s="17"/>
      <c r="D194" s="17"/>
      <c r="E194" s="17"/>
      <c r="F194" s="17"/>
      <c r="G194" s="17"/>
      <c r="H194" s="17"/>
      <c r="I194" s="17"/>
      <c r="J194" s="17"/>
      <c r="K194" s="17"/>
      <c r="L194" s="17"/>
      <c r="M194" s="17"/>
      <c r="N194" s="17"/>
      <c r="O194" s="17"/>
      <c r="P194" s="34"/>
      <c r="Q194" s="34"/>
      <c r="R194" s="34"/>
      <c r="S194" s="34"/>
      <c r="T194" s="34"/>
    </row>
    <row r="195" spans="1:20" ht="14.5" x14ac:dyDescent="0.35">
      <c r="A195" s="17"/>
      <c r="B195" s="17"/>
      <c r="C195" s="17"/>
      <c r="D195" s="17"/>
      <c r="E195" s="17"/>
      <c r="F195" s="17"/>
      <c r="G195" s="17"/>
      <c r="H195" s="17"/>
      <c r="I195" s="17"/>
      <c r="J195" s="17"/>
      <c r="K195" s="17"/>
      <c r="L195" s="17"/>
      <c r="M195" s="17"/>
      <c r="N195" s="17"/>
      <c r="O195" s="17"/>
      <c r="P195" s="34"/>
      <c r="Q195" s="34"/>
      <c r="R195" s="34"/>
      <c r="S195" s="34"/>
      <c r="T195" s="34"/>
    </row>
    <row r="196" spans="1:20" ht="14.5" x14ac:dyDescent="0.35">
      <c r="A196" s="17"/>
      <c r="B196" s="17"/>
      <c r="C196" s="17"/>
      <c r="D196" s="17"/>
      <c r="E196" s="17"/>
      <c r="F196" s="17"/>
      <c r="G196" s="17"/>
      <c r="H196" s="17"/>
      <c r="I196" s="17"/>
      <c r="J196" s="17"/>
      <c r="K196" s="17"/>
      <c r="L196" s="17"/>
      <c r="M196" s="17"/>
      <c r="N196" s="17"/>
      <c r="O196" s="17"/>
      <c r="P196" s="34"/>
      <c r="Q196" s="34"/>
      <c r="R196" s="34"/>
      <c r="S196" s="34"/>
      <c r="T196" s="34"/>
    </row>
    <row r="197" spans="1:20" ht="14.5" x14ac:dyDescent="0.35">
      <c r="A197" s="17"/>
      <c r="B197" s="17"/>
      <c r="C197" s="17"/>
      <c r="D197" s="17"/>
      <c r="E197" s="17"/>
      <c r="F197" s="17"/>
      <c r="G197" s="17"/>
      <c r="H197" s="17"/>
      <c r="I197" s="17"/>
      <c r="J197" s="17"/>
      <c r="K197" s="17"/>
      <c r="L197" s="17"/>
      <c r="M197" s="17"/>
      <c r="N197" s="17"/>
      <c r="O197" s="17"/>
      <c r="P197" s="34"/>
      <c r="Q197" s="34"/>
      <c r="R197" s="34"/>
      <c r="S197" s="34"/>
      <c r="T197" s="34"/>
    </row>
    <row r="198" spans="1:20" ht="14.5" x14ac:dyDescent="0.35">
      <c r="A198" s="17"/>
      <c r="B198" s="17"/>
      <c r="C198" s="17"/>
      <c r="D198" s="17"/>
      <c r="E198" s="17"/>
      <c r="F198" s="17"/>
      <c r="G198" s="17"/>
      <c r="H198" s="17"/>
      <c r="I198" s="17"/>
      <c r="J198" s="17"/>
      <c r="K198" s="17"/>
      <c r="L198" s="17"/>
      <c r="M198" s="17"/>
      <c r="N198" s="17"/>
      <c r="O198" s="17"/>
      <c r="P198" s="34"/>
      <c r="Q198" s="34"/>
      <c r="R198" s="34"/>
      <c r="S198" s="34"/>
      <c r="T198" s="34"/>
    </row>
    <row r="199" spans="1:20" ht="14.5" x14ac:dyDescent="0.35">
      <c r="A199" s="17"/>
      <c r="B199" s="17"/>
      <c r="C199" s="17"/>
      <c r="D199" s="17"/>
      <c r="E199" s="17"/>
      <c r="F199" s="17"/>
      <c r="G199" s="17"/>
      <c r="H199" s="17"/>
      <c r="I199" s="17"/>
      <c r="J199" s="17"/>
      <c r="K199" s="17"/>
      <c r="L199" s="17"/>
      <c r="M199" s="17"/>
      <c r="N199" s="17"/>
      <c r="O199" s="17"/>
      <c r="P199" s="34"/>
      <c r="Q199" s="34"/>
      <c r="R199" s="34"/>
      <c r="S199" s="34"/>
      <c r="T199" s="34"/>
    </row>
    <row r="200" spans="1:20" ht="14.5" x14ac:dyDescent="0.35">
      <c r="A200" s="17"/>
      <c r="B200" s="17"/>
      <c r="C200" s="17"/>
      <c r="D200" s="17"/>
      <c r="E200" s="17"/>
      <c r="F200" s="17"/>
      <c r="G200" s="17"/>
      <c r="H200" s="17"/>
      <c r="I200" s="17"/>
      <c r="J200" s="17"/>
      <c r="K200" s="17"/>
      <c r="L200" s="17"/>
      <c r="M200" s="17"/>
      <c r="N200" s="17"/>
      <c r="O200" s="17"/>
      <c r="P200" s="34"/>
      <c r="Q200" s="34"/>
      <c r="R200" s="34"/>
      <c r="S200" s="34"/>
      <c r="T200" s="34"/>
    </row>
    <row r="201" spans="1:20" ht="14.5" x14ac:dyDescent="0.35">
      <c r="A201" s="17"/>
      <c r="B201" s="17"/>
      <c r="C201" s="17"/>
      <c r="D201" s="17"/>
      <c r="E201" s="17"/>
      <c r="F201" s="17"/>
      <c r="G201" s="17"/>
      <c r="H201" s="17"/>
      <c r="I201" s="17"/>
      <c r="J201" s="17"/>
      <c r="K201" s="17"/>
      <c r="L201" s="17"/>
      <c r="M201" s="17"/>
      <c r="N201" s="17"/>
      <c r="O201" s="17"/>
      <c r="P201" s="34"/>
      <c r="Q201" s="34"/>
      <c r="R201" s="34"/>
      <c r="S201" s="34"/>
      <c r="T201" s="34"/>
    </row>
    <row r="202" spans="1:20" ht="14.5" x14ac:dyDescent="0.35">
      <c r="A202" s="17"/>
      <c r="B202" s="17"/>
      <c r="C202" s="17"/>
      <c r="D202" s="17"/>
      <c r="E202" s="17"/>
      <c r="F202" s="17"/>
      <c r="G202" s="17"/>
      <c r="H202" s="17"/>
      <c r="I202" s="17"/>
      <c r="J202" s="17"/>
      <c r="K202" s="17"/>
      <c r="L202" s="17"/>
      <c r="M202" s="17"/>
      <c r="N202" s="17"/>
      <c r="O202" s="17"/>
      <c r="P202" s="34"/>
      <c r="Q202" s="34"/>
      <c r="R202" s="34"/>
      <c r="S202" s="34"/>
      <c r="T202" s="34"/>
    </row>
    <row r="203" spans="1:20" ht="14.5" x14ac:dyDescent="0.35">
      <c r="A203" s="17"/>
      <c r="B203" s="17"/>
      <c r="C203" s="17"/>
      <c r="D203" s="17"/>
      <c r="E203" s="17"/>
      <c r="F203" s="17"/>
      <c r="G203" s="17"/>
      <c r="H203" s="17"/>
      <c r="I203" s="17"/>
      <c r="J203" s="17"/>
      <c r="K203" s="17"/>
      <c r="L203" s="17"/>
      <c r="M203" s="17"/>
      <c r="N203" s="17"/>
      <c r="O203" s="17"/>
      <c r="P203" s="34"/>
      <c r="Q203" s="34"/>
      <c r="R203" s="34"/>
      <c r="S203" s="34"/>
      <c r="T203" s="34"/>
    </row>
    <row r="204" spans="1:20" ht="14.5" x14ac:dyDescent="0.35">
      <c r="A204" s="17"/>
      <c r="B204" s="17"/>
      <c r="C204" s="17"/>
      <c r="D204" s="17"/>
      <c r="E204" s="17"/>
      <c r="F204" s="17"/>
      <c r="G204" s="17"/>
      <c r="H204" s="17"/>
      <c r="I204" s="17"/>
      <c r="J204" s="17"/>
      <c r="K204" s="17"/>
      <c r="L204" s="17"/>
      <c r="M204" s="17"/>
      <c r="N204" s="17"/>
      <c r="O204" s="17"/>
      <c r="P204" s="34"/>
      <c r="Q204" s="34"/>
      <c r="R204" s="34"/>
      <c r="S204" s="34"/>
      <c r="T204" s="34"/>
    </row>
    <row r="205" spans="1:20" ht="14.5" x14ac:dyDescent="0.35">
      <c r="A205" s="17"/>
      <c r="B205" s="17"/>
      <c r="C205" s="17"/>
      <c r="D205" s="17"/>
      <c r="E205" s="17"/>
      <c r="F205" s="17"/>
      <c r="G205" s="17"/>
      <c r="H205" s="17"/>
      <c r="I205" s="17"/>
      <c r="J205" s="17"/>
      <c r="K205" s="17"/>
      <c r="L205" s="17"/>
      <c r="M205" s="17"/>
      <c r="N205" s="17"/>
      <c r="O205" s="17"/>
      <c r="P205" s="34"/>
      <c r="Q205" s="34"/>
      <c r="R205" s="34"/>
      <c r="S205" s="34"/>
      <c r="T205" s="34"/>
    </row>
    <row r="206" spans="1:20" ht="14.5" x14ac:dyDescent="0.35">
      <c r="A206" s="17"/>
      <c r="B206" s="17"/>
      <c r="C206" s="17"/>
      <c r="D206" s="17"/>
      <c r="E206" s="17"/>
      <c r="F206" s="17"/>
      <c r="G206" s="17"/>
      <c r="H206" s="17"/>
      <c r="I206" s="17"/>
      <c r="J206" s="17"/>
      <c r="K206" s="17"/>
      <c r="L206" s="17"/>
      <c r="M206" s="17"/>
      <c r="N206" s="17"/>
      <c r="O206" s="17"/>
      <c r="P206" s="34"/>
      <c r="Q206" s="34"/>
      <c r="R206" s="34"/>
      <c r="S206" s="34"/>
      <c r="T206" s="34"/>
    </row>
    <row r="207" spans="1:20" ht="14.5" x14ac:dyDescent="0.35">
      <c r="A207" s="17"/>
      <c r="B207" s="17"/>
      <c r="C207" s="17"/>
      <c r="D207" s="17"/>
      <c r="E207" s="17"/>
      <c r="F207" s="17"/>
      <c r="G207" s="17"/>
      <c r="H207" s="17"/>
      <c r="I207" s="17"/>
      <c r="J207" s="17"/>
      <c r="K207" s="17"/>
      <c r="L207" s="17"/>
      <c r="M207" s="17"/>
      <c r="N207" s="17"/>
      <c r="O207" s="17"/>
      <c r="P207" s="34"/>
      <c r="Q207" s="34"/>
      <c r="R207" s="34"/>
      <c r="S207" s="34"/>
      <c r="T207" s="34"/>
    </row>
    <row r="208" spans="1:20" ht="14.5" x14ac:dyDescent="0.35">
      <c r="A208" s="17"/>
      <c r="B208" s="17"/>
      <c r="C208" s="17"/>
      <c r="D208" s="17"/>
      <c r="E208" s="17"/>
      <c r="F208" s="17"/>
      <c r="G208" s="17"/>
      <c r="H208" s="17"/>
      <c r="I208" s="17"/>
      <c r="J208" s="17"/>
      <c r="K208" s="17"/>
      <c r="L208" s="17"/>
      <c r="M208" s="17"/>
      <c r="N208" s="17"/>
      <c r="O208" s="17"/>
      <c r="P208" s="34"/>
      <c r="Q208" s="34"/>
      <c r="R208" s="34"/>
      <c r="S208" s="34"/>
      <c r="T208" s="34"/>
    </row>
    <row r="209" spans="1:20" ht="14.5" x14ac:dyDescent="0.35">
      <c r="A209" s="17"/>
      <c r="B209" s="17"/>
      <c r="C209" s="17"/>
      <c r="D209" s="17"/>
      <c r="E209" s="17"/>
      <c r="F209" s="17"/>
      <c r="G209" s="17"/>
      <c r="H209" s="17"/>
      <c r="I209" s="17"/>
      <c r="J209" s="17"/>
      <c r="K209" s="17"/>
      <c r="L209" s="17"/>
      <c r="M209" s="17"/>
      <c r="N209" s="17"/>
      <c r="O209" s="17"/>
      <c r="P209" s="34"/>
      <c r="Q209" s="34"/>
      <c r="R209" s="34"/>
      <c r="S209" s="34"/>
      <c r="T209" s="34"/>
    </row>
    <row r="210" spans="1:20" ht="14.5" x14ac:dyDescent="0.35">
      <c r="A210" s="17"/>
      <c r="B210" s="17"/>
      <c r="C210" s="17"/>
      <c r="D210" s="17"/>
      <c r="E210" s="17"/>
      <c r="F210" s="17"/>
      <c r="G210" s="17"/>
      <c r="H210" s="17"/>
      <c r="I210" s="17"/>
      <c r="J210" s="17"/>
      <c r="K210" s="17"/>
      <c r="L210" s="17"/>
      <c r="M210" s="17"/>
      <c r="N210" s="17"/>
      <c r="O210" s="17"/>
      <c r="P210" s="34"/>
      <c r="Q210" s="34"/>
      <c r="R210" s="34"/>
      <c r="S210" s="34"/>
      <c r="T210" s="34"/>
    </row>
    <row r="211" spans="1:20" ht="14.5" x14ac:dyDescent="0.35">
      <c r="A211" s="17"/>
      <c r="B211" s="17"/>
      <c r="C211" s="17"/>
      <c r="D211" s="17"/>
      <c r="E211" s="17"/>
      <c r="F211" s="17"/>
      <c r="G211" s="17"/>
      <c r="H211" s="17"/>
      <c r="I211" s="17"/>
      <c r="J211" s="17"/>
      <c r="K211" s="17"/>
      <c r="L211" s="17"/>
      <c r="M211" s="17"/>
      <c r="N211" s="17"/>
      <c r="O211" s="17"/>
      <c r="P211" s="34"/>
      <c r="Q211" s="34"/>
      <c r="R211" s="34"/>
      <c r="S211" s="34"/>
      <c r="T211" s="34"/>
    </row>
    <row r="212" spans="1:20" ht="14.5" x14ac:dyDescent="0.35">
      <c r="A212" s="17"/>
      <c r="B212" s="17"/>
      <c r="C212" s="17"/>
      <c r="D212" s="17"/>
      <c r="E212" s="17"/>
      <c r="F212" s="17"/>
      <c r="G212" s="17"/>
      <c r="H212" s="17"/>
      <c r="I212" s="17"/>
      <c r="J212" s="17"/>
      <c r="K212" s="17"/>
      <c r="L212" s="17"/>
      <c r="M212" s="17"/>
      <c r="N212" s="17"/>
      <c r="O212" s="17"/>
      <c r="P212" s="34"/>
      <c r="Q212" s="34"/>
      <c r="R212" s="34"/>
      <c r="S212" s="34"/>
      <c r="T212" s="34"/>
    </row>
    <row r="213" spans="1:20" ht="14.5" x14ac:dyDescent="0.35">
      <c r="A213" s="17"/>
      <c r="B213" s="17"/>
      <c r="C213" s="17"/>
      <c r="D213" s="17"/>
      <c r="E213" s="17"/>
      <c r="F213" s="17"/>
      <c r="G213" s="17"/>
      <c r="H213" s="17"/>
      <c r="I213" s="17"/>
      <c r="J213" s="17"/>
      <c r="K213" s="17"/>
      <c r="L213" s="17"/>
      <c r="M213" s="17"/>
      <c r="N213" s="17"/>
      <c r="O213" s="17"/>
      <c r="P213" s="34"/>
      <c r="Q213" s="34"/>
      <c r="R213" s="34"/>
      <c r="S213" s="34"/>
      <c r="T213" s="34"/>
    </row>
    <row r="214" spans="1:20" ht="14.5" x14ac:dyDescent="0.35">
      <c r="A214" s="17"/>
      <c r="B214" s="17"/>
      <c r="C214" s="17"/>
      <c r="D214" s="17"/>
      <c r="E214" s="17"/>
      <c r="F214" s="17"/>
      <c r="G214" s="17"/>
      <c r="H214" s="17"/>
      <c r="I214" s="17"/>
      <c r="J214" s="17"/>
      <c r="K214" s="17"/>
      <c r="L214" s="17"/>
      <c r="M214" s="17"/>
      <c r="N214" s="17"/>
      <c r="O214" s="17"/>
      <c r="P214" s="34"/>
      <c r="Q214" s="34"/>
      <c r="R214" s="34"/>
      <c r="S214" s="34"/>
      <c r="T214" s="34"/>
    </row>
    <row r="215" spans="1:20" ht="14.5" x14ac:dyDescent="0.35">
      <c r="A215" s="17"/>
      <c r="B215" s="17"/>
      <c r="C215" s="17"/>
      <c r="D215" s="17"/>
      <c r="E215" s="17"/>
      <c r="F215" s="17"/>
      <c r="G215" s="17"/>
      <c r="H215" s="17"/>
      <c r="I215" s="17"/>
      <c r="J215" s="17"/>
      <c r="K215" s="17"/>
      <c r="L215" s="17"/>
      <c r="M215" s="17"/>
      <c r="N215" s="17"/>
      <c r="O215" s="17"/>
      <c r="P215" s="34"/>
      <c r="Q215" s="34"/>
      <c r="R215" s="34"/>
      <c r="S215" s="34"/>
      <c r="T215" s="34"/>
    </row>
    <row r="216" spans="1:20" ht="14.5" x14ac:dyDescent="0.35">
      <c r="A216" s="17"/>
      <c r="B216" s="17"/>
      <c r="C216" s="17"/>
      <c r="D216" s="17"/>
      <c r="E216" s="17"/>
      <c r="F216" s="17"/>
      <c r="G216" s="17"/>
      <c r="H216" s="17"/>
      <c r="I216" s="17"/>
      <c r="J216" s="17"/>
      <c r="K216" s="17"/>
      <c r="L216" s="17"/>
      <c r="M216" s="17"/>
      <c r="N216" s="17"/>
      <c r="O216" s="17"/>
      <c r="P216" s="34"/>
      <c r="Q216" s="34"/>
      <c r="R216" s="34"/>
      <c r="S216" s="34"/>
      <c r="T216" s="34"/>
    </row>
    <row r="217" spans="1:20" ht="14.5" x14ac:dyDescent="0.35">
      <c r="A217" s="17"/>
      <c r="B217" s="17"/>
      <c r="C217" s="17"/>
      <c r="D217" s="17"/>
      <c r="E217" s="17"/>
      <c r="F217" s="17"/>
      <c r="G217" s="17"/>
      <c r="H217" s="17"/>
      <c r="I217" s="17"/>
      <c r="J217" s="17"/>
      <c r="K217" s="17"/>
      <c r="L217" s="17"/>
      <c r="M217" s="17"/>
      <c r="N217" s="17"/>
      <c r="O217" s="17"/>
      <c r="P217" s="34"/>
      <c r="Q217" s="34"/>
      <c r="R217" s="34"/>
      <c r="S217" s="34"/>
      <c r="T217" s="34"/>
    </row>
    <row r="218" spans="1:20" ht="14.5" x14ac:dyDescent="0.35">
      <c r="A218" s="17"/>
      <c r="B218" s="17"/>
      <c r="C218" s="17"/>
      <c r="D218" s="17"/>
      <c r="E218" s="17"/>
      <c r="F218" s="17"/>
      <c r="G218" s="17"/>
      <c r="H218" s="17"/>
      <c r="I218" s="17"/>
      <c r="J218" s="17"/>
      <c r="K218" s="17"/>
      <c r="L218" s="17"/>
      <c r="M218" s="17"/>
      <c r="N218" s="17"/>
      <c r="O218" s="17"/>
      <c r="P218" s="34"/>
      <c r="Q218" s="34"/>
      <c r="R218" s="34"/>
      <c r="S218" s="34"/>
      <c r="T218" s="34"/>
    </row>
    <row r="219" spans="1:20" ht="14.5" x14ac:dyDescent="0.35">
      <c r="A219" s="17"/>
      <c r="B219" s="17"/>
      <c r="C219" s="17"/>
      <c r="D219" s="17"/>
      <c r="E219" s="17"/>
      <c r="F219" s="17"/>
      <c r="G219" s="17"/>
      <c r="H219" s="17"/>
      <c r="I219" s="17"/>
      <c r="J219" s="17"/>
      <c r="K219" s="17"/>
      <c r="L219" s="17"/>
      <c r="M219" s="17"/>
      <c r="N219" s="17"/>
      <c r="O219" s="17"/>
      <c r="P219" s="34"/>
      <c r="Q219" s="34"/>
      <c r="R219" s="34"/>
      <c r="S219" s="34"/>
      <c r="T219" s="34"/>
    </row>
    <row r="220" spans="1:20" ht="14.5" x14ac:dyDescent="0.35">
      <c r="A220" s="17"/>
      <c r="B220" s="17"/>
      <c r="C220" s="17"/>
      <c r="D220" s="17"/>
      <c r="E220" s="17"/>
      <c r="F220" s="17"/>
      <c r="G220" s="17"/>
      <c r="H220" s="17"/>
      <c r="I220" s="17"/>
      <c r="J220" s="17"/>
      <c r="K220" s="17"/>
      <c r="L220" s="17"/>
      <c r="M220" s="17"/>
      <c r="N220" s="17"/>
      <c r="O220" s="17"/>
      <c r="P220" s="34"/>
      <c r="Q220" s="34"/>
      <c r="R220" s="34"/>
      <c r="S220" s="34"/>
      <c r="T220" s="34"/>
    </row>
    <row r="221" spans="1:20" ht="14.5" x14ac:dyDescent="0.35">
      <c r="A221" s="17"/>
      <c r="B221" s="17"/>
      <c r="C221" s="17"/>
      <c r="D221" s="17"/>
      <c r="E221" s="17"/>
      <c r="F221" s="17"/>
      <c r="G221" s="17"/>
      <c r="H221" s="17"/>
      <c r="I221" s="17"/>
      <c r="J221" s="17"/>
      <c r="K221" s="17"/>
      <c r="L221" s="17"/>
      <c r="M221" s="17"/>
      <c r="N221" s="17"/>
      <c r="O221" s="17"/>
      <c r="P221" s="34"/>
      <c r="Q221" s="34"/>
      <c r="R221" s="34"/>
      <c r="S221" s="34"/>
      <c r="T221" s="34"/>
    </row>
    <row r="222" spans="1:20" ht="14.5" x14ac:dyDescent="0.35">
      <c r="A222" s="17"/>
      <c r="B222" s="17"/>
      <c r="C222" s="17"/>
      <c r="D222" s="17"/>
      <c r="E222" s="17"/>
      <c r="F222" s="17"/>
      <c r="G222" s="17"/>
      <c r="H222" s="17"/>
      <c r="I222" s="17"/>
      <c r="J222" s="17"/>
      <c r="K222" s="17"/>
      <c r="L222" s="17"/>
      <c r="M222" s="17"/>
      <c r="N222" s="17"/>
      <c r="O222" s="17"/>
      <c r="P222" s="34"/>
      <c r="Q222" s="34"/>
      <c r="R222" s="34"/>
      <c r="S222" s="34"/>
      <c r="T222" s="34"/>
    </row>
    <row r="223" spans="1:20" ht="14.5" x14ac:dyDescent="0.35">
      <c r="A223" s="17"/>
      <c r="B223" s="17"/>
      <c r="C223" s="17"/>
      <c r="D223" s="17"/>
      <c r="E223" s="17"/>
      <c r="F223" s="17"/>
      <c r="G223" s="17"/>
      <c r="H223" s="17"/>
      <c r="I223" s="17"/>
      <c r="J223" s="17"/>
      <c r="K223" s="17"/>
      <c r="L223" s="17"/>
      <c r="M223" s="17"/>
      <c r="N223" s="17"/>
      <c r="O223" s="17"/>
      <c r="P223" s="34"/>
      <c r="Q223" s="34"/>
      <c r="R223" s="34"/>
      <c r="S223" s="34"/>
      <c r="T223" s="34"/>
    </row>
    <row r="224" spans="1:20" ht="14.5" x14ac:dyDescent="0.35">
      <c r="A224" s="17"/>
      <c r="B224" s="17"/>
      <c r="C224" s="17"/>
      <c r="D224" s="17"/>
      <c r="E224" s="17"/>
      <c r="F224" s="17"/>
      <c r="G224" s="17"/>
      <c r="H224" s="17"/>
      <c r="I224" s="17"/>
      <c r="J224" s="17"/>
      <c r="K224" s="17"/>
      <c r="L224" s="17"/>
      <c r="M224" s="17"/>
      <c r="N224" s="17"/>
      <c r="O224" s="17"/>
      <c r="P224" s="34"/>
      <c r="Q224" s="34"/>
      <c r="R224" s="34"/>
      <c r="S224" s="34"/>
      <c r="T224" s="34"/>
    </row>
    <row r="225" spans="1:20" ht="14.5" x14ac:dyDescent="0.35">
      <c r="A225" s="17"/>
      <c r="B225" s="17"/>
      <c r="C225" s="17"/>
      <c r="D225" s="17"/>
      <c r="E225" s="17"/>
      <c r="F225" s="17"/>
      <c r="G225" s="17"/>
      <c r="H225" s="17"/>
      <c r="I225" s="17"/>
      <c r="J225" s="17"/>
      <c r="K225" s="17"/>
      <c r="L225" s="17"/>
      <c r="M225" s="17"/>
      <c r="N225" s="17"/>
      <c r="O225" s="17"/>
      <c r="P225" s="34"/>
      <c r="Q225" s="34"/>
      <c r="R225" s="34"/>
      <c r="S225" s="34"/>
      <c r="T225" s="34"/>
    </row>
    <row r="226" spans="1:20" ht="14.5" x14ac:dyDescent="0.35">
      <c r="A226" s="17"/>
      <c r="B226" s="17"/>
      <c r="C226" s="17"/>
      <c r="D226" s="17"/>
      <c r="E226" s="17"/>
      <c r="F226" s="17"/>
      <c r="G226" s="17"/>
      <c r="H226" s="17"/>
      <c r="I226" s="17"/>
      <c r="J226" s="17"/>
      <c r="K226" s="17"/>
      <c r="L226" s="17"/>
      <c r="M226" s="17"/>
      <c r="N226" s="17"/>
      <c r="O226" s="17"/>
      <c r="P226" s="34"/>
      <c r="Q226" s="34"/>
      <c r="R226" s="34"/>
      <c r="S226" s="34"/>
      <c r="T226" s="34"/>
    </row>
    <row r="227" spans="1:20" ht="14.5" x14ac:dyDescent="0.35">
      <c r="A227" s="17"/>
      <c r="B227" s="17"/>
      <c r="C227" s="17"/>
      <c r="D227" s="17"/>
      <c r="E227" s="17"/>
      <c r="F227" s="17"/>
      <c r="G227" s="17"/>
      <c r="H227" s="17"/>
      <c r="I227" s="17"/>
      <c r="J227" s="17"/>
      <c r="K227" s="17"/>
      <c r="L227" s="17"/>
      <c r="M227" s="17"/>
      <c r="N227" s="17"/>
      <c r="O227" s="17"/>
      <c r="P227" s="34"/>
      <c r="Q227" s="34"/>
      <c r="R227" s="34"/>
      <c r="S227" s="34"/>
      <c r="T227" s="34"/>
    </row>
    <row r="228" spans="1:20" ht="14.5" x14ac:dyDescent="0.35">
      <c r="A228" s="17"/>
      <c r="B228" s="17"/>
      <c r="C228" s="17"/>
      <c r="D228" s="17"/>
      <c r="E228" s="17"/>
      <c r="F228" s="17"/>
      <c r="G228" s="17"/>
      <c r="H228" s="17"/>
      <c r="I228" s="17"/>
      <c r="J228" s="17"/>
      <c r="K228" s="17"/>
      <c r="L228" s="17"/>
      <c r="M228" s="17"/>
      <c r="N228" s="17"/>
      <c r="O228" s="17"/>
      <c r="P228" s="34"/>
      <c r="Q228" s="34"/>
      <c r="R228" s="34"/>
      <c r="S228" s="34"/>
      <c r="T228" s="34"/>
    </row>
    <row r="229" spans="1:20" ht="14.5" x14ac:dyDescent="0.35">
      <c r="A229" s="17"/>
      <c r="B229" s="17"/>
      <c r="C229" s="17"/>
      <c r="D229" s="17"/>
      <c r="E229" s="17"/>
      <c r="F229" s="17"/>
      <c r="G229" s="17"/>
      <c r="H229" s="17"/>
      <c r="I229" s="17"/>
      <c r="J229" s="17"/>
      <c r="K229" s="17"/>
      <c r="L229" s="17"/>
      <c r="M229" s="17"/>
      <c r="N229" s="17"/>
      <c r="O229" s="17"/>
      <c r="P229" s="34"/>
      <c r="Q229" s="34"/>
      <c r="R229" s="34"/>
      <c r="S229" s="34"/>
      <c r="T229" s="34"/>
    </row>
    <row r="230" spans="1:20" ht="14.5" x14ac:dyDescent="0.35">
      <c r="A230" s="17"/>
      <c r="B230" s="17"/>
      <c r="C230" s="17"/>
      <c r="D230" s="17"/>
      <c r="E230" s="17"/>
      <c r="F230" s="17"/>
      <c r="G230" s="17"/>
      <c r="H230" s="17"/>
      <c r="I230" s="17"/>
      <c r="J230" s="17"/>
      <c r="K230" s="17"/>
      <c r="L230" s="17"/>
      <c r="M230" s="17"/>
      <c r="N230" s="17"/>
      <c r="O230" s="17"/>
      <c r="P230" s="34"/>
      <c r="Q230" s="34"/>
      <c r="R230" s="34"/>
      <c r="S230" s="34"/>
      <c r="T230" s="34"/>
    </row>
    <row r="231" spans="1:20" ht="14.5" x14ac:dyDescent="0.35">
      <c r="A231" s="17"/>
      <c r="B231" s="17"/>
      <c r="C231" s="17"/>
      <c r="D231" s="17"/>
      <c r="E231" s="17"/>
      <c r="F231" s="17"/>
      <c r="G231" s="17"/>
      <c r="H231" s="17"/>
      <c r="I231" s="17"/>
      <c r="J231" s="17"/>
      <c r="K231" s="17"/>
      <c r="L231" s="17"/>
      <c r="M231" s="17"/>
      <c r="N231" s="17"/>
      <c r="O231" s="17"/>
      <c r="P231" s="34"/>
      <c r="Q231" s="34"/>
      <c r="R231" s="34"/>
      <c r="S231" s="34"/>
      <c r="T231" s="34"/>
    </row>
    <row r="232" spans="1:20" ht="14.5" x14ac:dyDescent="0.35">
      <c r="A232" s="17"/>
      <c r="B232" s="17"/>
      <c r="C232" s="17"/>
      <c r="D232" s="17"/>
      <c r="E232" s="17"/>
      <c r="F232" s="17"/>
      <c r="G232" s="17"/>
      <c r="H232" s="17"/>
      <c r="I232" s="17"/>
      <c r="J232" s="17"/>
      <c r="K232" s="17"/>
      <c r="L232" s="17"/>
      <c r="M232" s="17"/>
      <c r="N232" s="17"/>
      <c r="O232" s="17"/>
      <c r="P232" s="34"/>
      <c r="Q232" s="34"/>
      <c r="R232" s="34"/>
      <c r="S232" s="34"/>
      <c r="T232" s="34"/>
    </row>
    <row r="233" spans="1:20" ht="14.5" x14ac:dyDescent="0.35">
      <c r="A233" s="17"/>
      <c r="B233" s="17"/>
      <c r="C233" s="17"/>
      <c r="D233" s="17"/>
      <c r="E233" s="17"/>
      <c r="F233" s="17"/>
      <c r="G233" s="17"/>
      <c r="H233" s="17"/>
      <c r="I233" s="17"/>
      <c r="J233" s="17"/>
      <c r="K233" s="17"/>
      <c r="L233" s="17"/>
      <c r="M233" s="17"/>
      <c r="N233" s="17"/>
      <c r="O233" s="17"/>
      <c r="P233" s="34"/>
      <c r="Q233" s="34"/>
      <c r="R233" s="34"/>
      <c r="S233" s="34"/>
      <c r="T233" s="34"/>
    </row>
    <row r="234" spans="1:20" ht="14.5" x14ac:dyDescent="0.35">
      <c r="A234" s="17"/>
      <c r="B234" s="17"/>
      <c r="C234" s="17"/>
      <c r="D234" s="17"/>
      <c r="E234" s="17"/>
      <c r="F234" s="17"/>
      <c r="G234" s="17"/>
      <c r="H234" s="17"/>
      <c r="I234" s="17"/>
      <c r="J234" s="17"/>
      <c r="K234" s="17"/>
      <c r="L234" s="17"/>
      <c r="M234" s="17"/>
      <c r="N234" s="17"/>
      <c r="O234" s="17"/>
      <c r="P234" s="34"/>
      <c r="Q234" s="34"/>
      <c r="R234" s="34"/>
      <c r="S234" s="34"/>
      <c r="T234" s="34"/>
    </row>
    <row r="235" spans="1:20" ht="14.5" x14ac:dyDescent="0.35">
      <c r="A235" s="17"/>
      <c r="B235" s="17"/>
      <c r="C235" s="17"/>
      <c r="D235" s="17"/>
      <c r="E235" s="17"/>
      <c r="F235" s="17"/>
      <c r="G235" s="17"/>
      <c r="H235" s="17"/>
      <c r="I235" s="17"/>
      <c r="J235" s="17"/>
      <c r="K235" s="17"/>
      <c r="L235" s="17"/>
      <c r="M235" s="17"/>
      <c r="N235" s="17"/>
      <c r="O235" s="17"/>
      <c r="P235" s="34"/>
      <c r="Q235" s="34"/>
      <c r="R235" s="34"/>
      <c r="S235" s="34"/>
      <c r="T235" s="34"/>
    </row>
    <row r="236" spans="1:20" ht="14.5" x14ac:dyDescent="0.35">
      <c r="A236" s="17"/>
      <c r="B236" s="17"/>
      <c r="C236" s="17"/>
      <c r="D236" s="17"/>
      <c r="E236" s="17"/>
      <c r="F236" s="17"/>
      <c r="G236" s="17"/>
      <c r="H236" s="17"/>
      <c r="I236" s="17"/>
      <c r="J236" s="17"/>
      <c r="K236" s="17"/>
      <c r="L236" s="17"/>
      <c r="M236" s="17"/>
      <c r="N236" s="17"/>
      <c r="O236" s="17"/>
      <c r="P236" s="34"/>
      <c r="Q236" s="34"/>
      <c r="R236" s="34"/>
      <c r="S236" s="34"/>
      <c r="T236" s="34"/>
    </row>
    <row r="237" spans="1:20" ht="14.5" x14ac:dyDescent="0.35">
      <c r="A237" s="17"/>
      <c r="B237" s="17"/>
      <c r="C237" s="17"/>
      <c r="D237" s="17"/>
      <c r="E237" s="17"/>
      <c r="F237" s="17"/>
      <c r="G237" s="17"/>
      <c r="H237" s="17"/>
      <c r="I237" s="17"/>
      <c r="J237" s="17"/>
      <c r="K237" s="17"/>
      <c r="L237" s="17"/>
      <c r="M237" s="17"/>
      <c r="N237" s="17"/>
      <c r="O237" s="17"/>
      <c r="P237" s="34"/>
      <c r="Q237" s="34"/>
      <c r="R237" s="34"/>
      <c r="S237" s="34"/>
      <c r="T237" s="34"/>
    </row>
    <row r="238" spans="1:20" ht="14.5" x14ac:dyDescent="0.35">
      <c r="A238" s="17"/>
      <c r="B238" s="17"/>
      <c r="C238" s="17"/>
      <c r="D238" s="17"/>
      <c r="E238" s="17"/>
      <c r="F238" s="17"/>
      <c r="G238" s="17"/>
      <c r="H238" s="17"/>
      <c r="I238" s="17"/>
      <c r="J238" s="17"/>
      <c r="K238" s="17"/>
      <c r="L238" s="17"/>
      <c r="M238" s="17"/>
      <c r="N238" s="17"/>
      <c r="O238" s="17"/>
      <c r="P238" s="34"/>
      <c r="Q238" s="34"/>
      <c r="R238" s="34"/>
      <c r="S238" s="34"/>
      <c r="T238" s="34"/>
    </row>
    <row r="239" spans="1:20" ht="14.5" x14ac:dyDescent="0.35">
      <c r="A239" s="17"/>
      <c r="B239" s="17"/>
      <c r="C239" s="17"/>
      <c r="D239" s="17"/>
      <c r="E239" s="17"/>
      <c r="F239" s="17"/>
      <c r="G239" s="17"/>
      <c r="H239" s="17"/>
      <c r="I239" s="17"/>
      <c r="J239" s="17"/>
      <c r="K239" s="17"/>
      <c r="L239" s="17"/>
      <c r="M239" s="17"/>
      <c r="N239" s="17"/>
      <c r="O239" s="17"/>
      <c r="P239" s="34"/>
      <c r="Q239" s="34"/>
      <c r="R239" s="34"/>
      <c r="S239" s="34"/>
      <c r="T239" s="34"/>
    </row>
    <row r="240" spans="1:20" ht="14.5" x14ac:dyDescent="0.35">
      <c r="A240" s="17"/>
      <c r="B240" s="17"/>
      <c r="C240" s="17"/>
      <c r="D240" s="17"/>
      <c r="E240" s="17"/>
      <c r="F240" s="17"/>
      <c r="G240" s="17"/>
      <c r="H240" s="17"/>
      <c r="I240" s="17"/>
      <c r="J240" s="17"/>
      <c r="K240" s="17"/>
      <c r="L240" s="17"/>
      <c r="M240" s="17"/>
      <c r="N240" s="17"/>
      <c r="O240" s="17"/>
      <c r="P240" s="34"/>
      <c r="Q240" s="34"/>
      <c r="R240" s="34"/>
      <c r="S240" s="34"/>
      <c r="T240" s="34"/>
    </row>
    <row r="241" spans="1:20" ht="14.5" x14ac:dyDescent="0.35">
      <c r="A241" s="17"/>
      <c r="B241" s="17"/>
      <c r="C241" s="17"/>
      <c r="D241" s="17"/>
      <c r="E241" s="17"/>
      <c r="F241" s="17"/>
      <c r="G241" s="17"/>
      <c r="H241" s="17"/>
      <c r="I241" s="17"/>
      <c r="J241" s="17"/>
      <c r="K241" s="17"/>
      <c r="L241" s="17"/>
      <c r="M241" s="17"/>
      <c r="N241" s="17"/>
      <c r="O241" s="17"/>
      <c r="P241" s="34"/>
      <c r="Q241" s="34"/>
      <c r="R241" s="34"/>
      <c r="S241" s="34"/>
      <c r="T241" s="34"/>
    </row>
    <row r="242" spans="1:20" ht="14.5" x14ac:dyDescent="0.35">
      <c r="A242" s="17"/>
      <c r="B242" s="17"/>
      <c r="C242" s="17"/>
      <c r="D242" s="17"/>
      <c r="E242" s="17"/>
      <c r="F242" s="17"/>
      <c r="G242" s="17"/>
      <c r="H242" s="17"/>
      <c r="I242" s="17"/>
      <c r="J242" s="17"/>
      <c r="K242" s="17"/>
      <c r="L242" s="17"/>
      <c r="M242" s="17"/>
      <c r="N242" s="17"/>
      <c r="O242" s="17"/>
      <c r="P242" s="34"/>
      <c r="Q242" s="34"/>
      <c r="R242" s="34"/>
      <c r="S242" s="34"/>
      <c r="T242" s="34"/>
    </row>
    <row r="243" spans="1:20" ht="14.5" x14ac:dyDescent="0.35">
      <c r="A243" s="17"/>
      <c r="B243" s="17"/>
      <c r="C243" s="17"/>
      <c r="D243" s="17"/>
      <c r="E243" s="17"/>
      <c r="F243" s="17"/>
      <c r="G243" s="17"/>
      <c r="H243" s="17"/>
      <c r="I243" s="17"/>
      <c r="J243" s="17"/>
      <c r="K243" s="17"/>
      <c r="L243" s="17"/>
      <c r="M243" s="17"/>
      <c r="N243" s="17"/>
      <c r="O243" s="17"/>
      <c r="P243" s="34"/>
      <c r="Q243" s="34"/>
      <c r="R243" s="34"/>
      <c r="S243" s="34"/>
      <c r="T243" s="34"/>
    </row>
    <row r="244" spans="1:20" ht="14.5" x14ac:dyDescent="0.35">
      <c r="A244" s="17"/>
      <c r="B244" s="17"/>
      <c r="C244" s="17"/>
      <c r="D244" s="17"/>
      <c r="E244" s="17"/>
      <c r="F244" s="17"/>
      <c r="G244" s="17"/>
      <c r="H244" s="17"/>
      <c r="I244" s="17"/>
      <c r="J244" s="17"/>
      <c r="K244" s="17"/>
      <c r="L244" s="17"/>
      <c r="M244" s="17"/>
      <c r="N244" s="17"/>
      <c r="O244" s="17"/>
      <c r="P244" s="34"/>
      <c r="Q244" s="34"/>
      <c r="R244" s="34"/>
      <c r="S244" s="34"/>
      <c r="T244" s="34"/>
    </row>
    <row r="245" spans="1:20" ht="14.5" x14ac:dyDescent="0.35">
      <c r="A245" s="17"/>
      <c r="B245" s="17"/>
      <c r="C245" s="17"/>
      <c r="D245" s="17"/>
      <c r="E245" s="17"/>
      <c r="F245" s="17"/>
      <c r="G245" s="17"/>
      <c r="H245" s="17"/>
      <c r="I245" s="17"/>
      <c r="J245" s="17"/>
      <c r="K245" s="17"/>
      <c r="L245" s="17"/>
      <c r="M245" s="17"/>
      <c r="N245" s="17"/>
      <c r="O245" s="17"/>
      <c r="P245" s="34"/>
      <c r="Q245" s="34"/>
      <c r="R245" s="34"/>
      <c r="S245" s="34"/>
      <c r="T245" s="34"/>
    </row>
    <row r="246" spans="1:20" ht="14.5" x14ac:dyDescent="0.35">
      <c r="A246" s="17"/>
      <c r="B246" s="17"/>
      <c r="C246" s="17"/>
      <c r="D246" s="17"/>
      <c r="E246" s="17"/>
      <c r="F246" s="17"/>
      <c r="G246" s="17"/>
      <c r="H246" s="17"/>
      <c r="I246" s="17"/>
      <c r="J246" s="17"/>
      <c r="K246" s="17"/>
      <c r="L246" s="17"/>
      <c r="M246" s="17"/>
      <c r="N246" s="17"/>
      <c r="O246" s="17"/>
      <c r="P246" s="34"/>
      <c r="Q246" s="34"/>
      <c r="R246" s="34"/>
      <c r="S246" s="34"/>
      <c r="T246" s="34"/>
    </row>
    <row r="247" spans="1:20" ht="14.5" x14ac:dyDescent="0.35">
      <c r="A247" s="17"/>
      <c r="B247" s="17"/>
      <c r="C247" s="17"/>
      <c r="D247" s="17"/>
      <c r="E247" s="17"/>
      <c r="F247" s="17"/>
      <c r="G247" s="17"/>
      <c r="H247" s="17"/>
      <c r="I247" s="17"/>
      <c r="J247" s="17"/>
      <c r="K247" s="17"/>
      <c r="L247" s="17"/>
      <c r="M247" s="17"/>
      <c r="N247" s="17"/>
      <c r="O247" s="17"/>
      <c r="P247" s="34"/>
      <c r="Q247" s="34"/>
      <c r="R247" s="34"/>
      <c r="S247" s="34"/>
      <c r="T247" s="34"/>
    </row>
    <row r="248" spans="1:20" ht="14.5" x14ac:dyDescent="0.35">
      <c r="A248" s="17"/>
      <c r="B248" s="17"/>
      <c r="C248" s="17"/>
      <c r="D248" s="17"/>
      <c r="E248" s="17"/>
      <c r="F248" s="17"/>
      <c r="G248" s="17"/>
      <c r="H248" s="17"/>
      <c r="I248" s="17"/>
      <c r="J248" s="17"/>
      <c r="K248" s="17"/>
      <c r="L248" s="17"/>
      <c r="M248" s="17"/>
      <c r="N248" s="17"/>
      <c r="O248" s="17"/>
      <c r="P248" s="34"/>
      <c r="Q248" s="34"/>
      <c r="R248" s="34"/>
      <c r="S248" s="34"/>
      <c r="T248" s="34"/>
    </row>
    <row r="249" spans="1:20" ht="14.5" x14ac:dyDescent="0.35">
      <c r="A249" s="17"/>
      <c r="B249" s="17"/>
      <c r="C249" s="17"/>
      <c r="D249" s="17"/>
      <c r="E249" s="17"/>
      <c r="F249" s="17"/>
      <c r="G249" s="17"/>
      <c r="H249" s="17"/>
      <c r="I249" s="17"/>
      <c r="J249" s="17"/>
      <c r="K249" s="17"/>
      <c r="L249" s="17"/>
      <c r="M249" s="17"/>
      <c r="N249" s="17"/>
      <c r="O249" s="17"/>
      <c r="P249" s="34"/>
      <c r="Q249" s="34"/>
      <c r="R249" s="34"/>
      <c r="S249" s="34"/>
      <c r="T249" s="34"/>
    </row>
    <row r="250" spans="1:20" ht="14.5" x14ac:dyDescent="0.35">
      <c r="A250" s="17"/>
      <c r="B250" s="17"/>
      <c r="C250" s="17"/>
      <c r="D250" s="17"/>
      <c r="E250" s="17"/>
      <c r="F250" s="17"/>
      <c r="G250" s="17"/>
      <c r="H250" s="17"/>
      <c r="I250" s="17"/>
      <c r="J250" s="17"/>
      <c r="K250" s="17"/>
      <c r="L250" s="17"/>
      <c r="M250" s="17"/>
      <c r="N250" s="17"/>
      <c r="O250" s="17"/>
      <c r="P250" s="34"/>
      <c r="Q250" s="34"/>
      <c r="R250" s="34"/>
      <c r="S250" s="34"/>
      <c r="T250" s="34"/>
    </row>
    <row r="251" spans="1:20" ht="14.5" x14ac:dyDescent="0.35">
      <c r="A251" s="17"/>
      <c r="B251" s="17"/>
      <c r="C251" s="17"/>
      <c r="D251" s="17"/>
      <c r="E251" s="17"/>
      <c r="F251" s="17"/>
      <c r="G251" s="17"/>
      <c r="H251" s="17"/>
      <c r="I251" s="17"/>
      <c r="J251" s="17"/>
      <c r="K251" s="17"/>
      <c r="L251" s="17"/>
      <c r="M251" s="17"/>
      <c r="N251" s="17"/>
      <c r="O251" s="17"/>
      <c r="P251" s="34"/>
      <c r="Q251" s="34"/>
      <c r="R251" s="34"/>
      <c r="S251" s="34"/>
      <c r="T251" s="34"/>
    </row>
    <row r="252" spans="1:20" ht="14.5" x14ac:dyDescent="0.35">
      <c r="A252" s="17"/>
      <c r="B252" s="17"/>
      <c r="C252" s="17"/>
      <c r="D252" s="17"/>
      <c r="E252" s="17"/>
      <c r="F252" s="17"/>
      <c r="G252" s="17"/>
      <c r="H252" s="17"/>
      <c r="I252" s="17"/>
      <c r="J252" s="17"/>
      <c r="K252" s="17"/>
      <c r="L252" s="17"/>
      <c r="M252" s="17"/>
      <c r="N252" s="17"/>
      <c r="O252" s="17"/>
      <c r="P252" s="34"/>
      <c r="Q252" s="34"/>
      <c r="R252" s="34"/>
      <c r="S252" s="34"/>
      <c r="T252" s="34"/>
    </row>
    <row r="253" spans="1:20" ht="14.5" x14ac:dyDescent="0.35">
      <c r="A253" s="17"/>
      <c r="B253" s="17"/>
      <c r="C253" s="17"/>
      <c r="D253" s="17"/>
      <c r="E253" s="17"/>
      <c r="F253" s="17"/>
      <c r="G253" s="17"/>
      <c r="H253" s="17"/>
      <c r="I253" s="17"/>
      <c r="J253" s="17"/>
      <c r="K253" s="17"/>
      <c r="L253" s="17"/>
      <c r="M253" s="17"/>
      <c r="N253" s="17"/>
      <c r="O253" s="17"/>
      <c r="P253" s="34"/>
      <c r="Q253" s="34"/>
      <c r="R253" s="34"/>
      <c r="S253" s="34"/>
      <c r="T253" s="34"/>
    </row>
    <row r="254" spans="1:20" ht="14.5" x14ac:dyDescent="0.35">
      <c r="A254" s="17"/>
      <c r="B254" s="17"/>
      <c r="C254" s="17"/>
      <c r="D254" s="17"/>
      <c r="E254" s="17"/>
      <c r="F254" s="17"/>
      <c r="G254" s="17"/>
      <c r="H254" s="17"/>
      <c r="I254" s="17"/>
      <c r="J254" s="17"/>
      <c r="K254" s="17"/>
      <c r="L254" s="17"/>
      <c r="M254" s="17"/>
      <c r="N254" s="17"/>
      <c r="O254" s="17"/>
      <c r="P254" s="34"/>
      <c r="Q254" s="34"/>
      <c r="R254" s="34"/>
      <c r="S254" s="34"/>
      <c r="T254" s="34"/>
    </row>
    <row r="255" spans="1:20" ht="14.5" x14ac:dyDescent="0.35">
      <c r="A255" s="17"/>
      <c r="B255" s="17"/>
      <c r="C255" s="17"/>
      <c r="D255" s="17"/>
      <c r="E255" s="17"/>
      <c r="F255" s="17"/>
      <c r="G255" s="17"/>
      <c r="H255" s="17"/>
      <c r="I255" s="17"/>
      <c r="J255" s="17"/>
      <c r="K255" s="17"/>
      <c r="L255" s="17"/>
      <c r="M255" s="17"/>
      <c r="N255" s="17"/>
      <c r="O255" s="17"/>
      <c r="P255" s="34"/>
      <c r="Q255" s="34"/>
      <c r="R255" s="34"/>
      <c r="S255" s="34"/>
      <c r="T255" s="34"/>
    </row>
    <row r="256" spans="1:20" ht="14.5" x14ac:dyDescent="0.35">
      <c r="A256" s="17"/>
      <c r="B256" s="17"/>
      <c r="C256" s="17"/>
      <c r="D256" s="17"/>
      <c r="E256" s="17"/>
      <c r="F256" s="17"/>
      <c r="G256" s="17"/>
      <c r="H256" s="17"/>
      <c r="I256" s="17"/>
      <c r="J256" s="17"/>
      <c r="K256" s="17"/>
      <c r="L256" s="17"/>
      <c r="M256" s="17"/>
      <c r="N256" s="17"/>
      <c r="O256" s="17"/>
      <c r="P256" s="34"/>
      <c r="Q256" s="34"/>
      <c r="R256" s="34"/>
      <c r="S256" s="34"/>
      <c r="T256" s="34"/>
    </row>
    <row r="257" spans="1:20" ht="14.5" x14ac:dyDescent="0.35">
      <c r="A257" s="17"/>
      <c r="B257" s="17"/>
      <c r="C257" s="17"/>
      <c r="D257" s="17"/>
      <c r="E257" s="17"/>
      <c r="F257" s="17"/>
      <c r="G257" s="17"/>
      <c r="H257" s="17"/>
      <c r="I257" s="17"/>
      <c r="J257" s="17"/>
      <c r="K257" s="17"/>
      <c r="L257" s="17"/>
      <c r="M257" s="17"/>
      <c r="N257" s="17"/>
      <c r="O257" s="17"/>
      <c r="P257" s="34"/>
      <c r="Q257" s="34"/>
      <c r="R257" s="34"/>
      <c r="S257" s="34"/>
      <c r="T257" s="34"/>
    </row>
    <row r="258" spans="1:20" ht="14.5" x14ac:dyDescent="0.35">
      <c r="A258" s="17"/>
      <c r="B258" s="17"/>
      <c r="C258" s="17"/>
      <c r="D258" s="17"/>
      <c r="E258" s="17"/>
      <c r="F258" s="17"/>
      <c r="G258" s="17"/>
      <c r="H258" s="17"/>
      <c r="I258" s="17"/>
      <c r="J258" s="17"/>
      <c r="K258" s="17"/>
      <c r="L258" s="17"/>
      <c r="M258" s="17"/>
      <c r="N258" s="17"/>
      <c r="O258" s="17"/>
      <c r="P258" s="34"/>
      <c r="Q258" s="34"/>
      <c r="R258" s="34"/>
      <c r="S258" s="34"/>
      <c r="T258" s="34"/>
    </row>
    <row r="259" spans="1:20" ht="14.5" x14ac:dyDescent="0.35">
      <c r="A259" s="17"/>
      <c r="B259" s="17"/>
      <c r="C259" s="17"/>
      <c r="D259" s="17"/>
      <c r="E259" s="17"/>
      <c r="F259" s="17"/>
      <c r="G259" s="17"/>
      <c r="H259" s="17"/>
      <c r="I259" s="17"/>
      <c r="J259" s="17"/>
      <c r="K259" s="17"/>
      <c r="L259" s="17"/>
      <c r="M259" s="17"/>
      <c r="N259" s="17"/>
      <c r="O259" s="17"/>
      <c r="P259" s="34"/>
      <c r="Q259" s="34"/>
      <c r="R259" s="34"/>
      <c r="S259" s="34"/>
      <c r="T259" s="34"/>
    </row>
    <row r="260" spans="1:20" ht="14.5" x14ac:dyDescent="0.35">
      <c r="A260" s="17"/>
      <c r="B260" s="17"/>
      <c r="C260" s="17"/>
      <c r="D260" s="17"/>
      <c r="E260" s="17"/>
      <c r="F260" s="17"/>
      <c r="G260" s="17"/>
      <c r="H260" s="17"/>
      <c r="I260" s="17"/>
      <c r="J260" s="17"/>
      <c r="K260" s="17"/>
      <c r="L260" s="17"/>
      <c r="M260" s="17"/>
      <c r="N260" s="17"/>
      <c r="O260" s="17"/>
      <c r="P260" s="34"/>
      <c r="Q260" s="34"/>
      <c r="R260" s="34"/>
      <c r="S260" s="34"/>
      <c r="T260" s="34"/>
    </row>
    <row r="261" spans="1:20" ht="14.5" x14ac:dyDescent="0.35">
      <c r="A261" s="17"/>
      <c r="B261" s="17"/>
      <c r="C261" s="17"/>
      <c r="D261" s="17"/>
      <c r="E261" s="17"/>
      <c r="F261" s="17"/>
      <c r="G261" s="17"/>
      <c r="H261" s="17"/>
      <c r="I261" s="17"/>
      <c r="J261" s="17"/>
      <c r="K261" s="17"/>
      <c r="L261" s="17"/>
      <c r="M261" s="17"/>
      <c r="N261" s="17"/>
      <c r="O261" s="17"/>
      <c r="P261" s="34"/>
      <c r="Q261" s="34"/>
      <c r="R261" s="34"/>
      <c r="S261" s="34"/>
      <c r="T261" s="34"/>
    </row>
    <row r="262" spans="1:20" ht="14.5" x14ac:dyDescent="0.35">
      <c r="A262" s="17"/>
      <c r="B262" s="17"/>
      <c r="C262" s="17"/>
      <c r="D262" s="17"/>
      <c r="E262" s="17"/>
      <c r="F262" s="17"/>
      <c r="G262" s="17"/>
      <c r="H262" s="17"/>
      <c r="I262" s="17"/>
      <c r="J262" s="17"/>
      <c r="K262" s="17"/>
      <c r="L262" s="17"/>
      <c r="M262" s="17"/>
      <c r="N262" s="17"/>
      <c r="O262" s="17"/>
      <c r="P262" s="34"/>
      <c r="Q262" s="34"/>
      <c r="R262" s="34"/>
      <c r="S262" s="34"/>
      <c r="T262" s="34"/>
    </row>
    <row r="263" spans="1:20" ht="14.5" x14ac:dyDescent="0.35">
      <c r="A263" s="17"/>
      <c r="B263" s="17"/>
      <c r="C263" s="17"/>
      <c r="D263" s="17"/>
      <c r="E263" s="17"/>
      <c r="F263" s="17"/>
      <c r="G263" s="17"/>
      <c r="H263" s="17"/>
      <c r="I263" s="17"/>
      <c r="J263" s="17"/>
      <c r="K263" s="17"/>
      <c r="L263" s="17"/>
      <c r="M263" s="17"/>
      <c r="N263" s="17"/>
      <c r="O263" s="17"/>
      <c r="P263" s="34"/>
      <c r="Q263" s="34"/>
      <c r="R263" s="34"/>
      <c r="S263" s="34"/>
      <c r="T263" s="34"/>
    </row>
    <row r="264" spans="1:20" ht="14.5" x14ac:dyDescent="0.35">
      <c r="A264" s="17"/>
      <c r="B264" s="17"/>
      <c r="C264" s="17"/>
      <c r="D264" s="17"/>
      <c r="E264" s="17"/>
      <c r="F264" s="17"/>
      <c r="G264" s="17"/>
      <c r="H264" s="17"/>
      <c r="I264" s="17"/>
      <c r="J264" s="17"/>
      <c r="K264" s="17"/>
      <c r="L264" s="17"/>
      <c r="M264" s="17"/>
      <c r="N264" s="17"/>
      <c r="O264" s="17"/>
      <c r="P264" s="34"/>
      <c r="Q264" s="34"/>
      <c r="R264" s="34"/>
      <c r="S264" s="34"/>
      <c r="T264" s="34"/>
    </row>
    <row r="265" spans="1:20" ht="14.5" x14ac:dyDescent="0.35">
      <c r="A265" s="17"/>
      <c r="B265" s="17"/>
      <c r="C265" s="17"/>
      <c r="D265" s="17"/>
      <c r="E265" s="17"/>
      <c r="F265" s="17"/>
      <c r="G265" s="17"/>
      <c r="H265" s="17"/>
      <c r="I265" s="17"/>
      <c r="J265" s="17"/>
      <c r="K265" s="17"/>
      <c r="L265" s="17"/>
      <c r="M265" s="17"/>
      <c r="N265" s="17"/>
      <c r="O265" s="17"/>
      <c r="P265" s="34"/>
      <c r="Q265" s="34"/>
      <c r="R265" s="34"/>
      <c r="S265" s="34"/>
      <c r="T265" s="34"/>
    </row>
    <row r="266" spans="1:20" ht="14.5" x14ac:dyDescent="0.35">
      <c r="A266" s="17"/>
      <c r="B266" s="17"/>
      <c r="C266" s="17"/>
      <c r="D266" s="17"/>
      <c r="E266" s="17"/>
      <c r="F266" s="17"/>
      <c r="G266" s="17"/>
      <c r="H266" s="17"/>
      <c r="I266" s="17"/>
      <c r="J266" s="17"/>
      <c r="K266" s="17"/>
      <c r="L266" s="17"/>
      <c r="M266" s="17"/>
      <c r="N266" s="17"/>
      <c r="O266" s="17"/>
      <c r="P266" s="34"/>
      <c r="Q266" s="34"/>
      <c r="R266" s="34"/>
      <c r="S266" s="34"/>
      <c r="T266" s="34"/>
    </row>
    <row r="267" spans="1:20" ht="14.5" x14ac:dyDescent="0.35">
      <c r="A267" s="17"/>
      <c r="B267" s="17"/>
      <c r="C267" s="17"/>
      <c r="D267" s="17"/>
      <c r="E267" s="17"/>
      <c r="F267" s="17"/>
      <c r="G267" s="17"/>
      <c r="H267" s="17"/>
      <c r="I267" s="17"/>
      <c r="J267" s="17"/>
      <c r="K267" s="17"/>
      <c r="L267" s="17"/>
      <c r="M267" s="17"/>
      <c r="N267" s="17"/>
      <c r="O267" s="17"/>
      <c r="P267" s="34"/>
      <c r="Q267" s="34"/>
      <c r="R267" s="34"/>
      <c r="S267" s="34"/>
      <c r="T267" s="34"/>
    </row>
    <row r="268" spans="1:20" ht="14.5" x14ac:dyDescent="0.35">
      <c r="A268" s="17"/>
      <c r="B268" s="17"/>
      <c r="C268" s="17"/>
      <c r="D268" s="17"/>
      <c r="E268" s="17"/>
      <c r="F268" s="17"/>
      <c r="G268" s="17"/>
      <c r="H268" s="17"/>
      <c r="I268" s="17"/>
      <c r="J268" s="17"/>
      <c r="K268" s="17"/>
      <c r="L268" s="17"/>
      <c r="M268" s="17"/>
      <c r="N268" s="17"/>
      <c r="O268" s="17"/>
      <c r="P268" s="34"/>
      <c r="Q268" s="34"/>
      <c r="R268" s="34"/>
      <c r="S268" s="34"/>
      <c r="T268" s="34"/>
    </row>
    <row r="269" spans="1:20" ht="14.5" x14ac:dyDescent="0.35">
      <c r="A269" s="17"/>
      <c r="B269" s="17"/>
      <c r="C269" s="17"/>
      <c r="D269" s="17"/>
      <c r="E269" s="17"/>
      <c r="F269" s="17"/>
      <c r="G269" s="17"/>
      <c r="H269" s="17"/>
      <c r="I269" s="17"/>
      <c r="J269" s="17"/>
      <c r="K269" s="17"/>
      <c r="L269" s="17"/>
      <c r="M269" s="17"/>
      <c r="N269" s="17"/>
      <c r="O269" s="17"/>
      <c r="P269" s="34"/>
      <c r="Q269" s="34"/>
      <c r="R269" s="34"/>
      <c r="S269" s="34"/>
      <c r="T269" s="34"/>
    </row>
    <row r="270" spans="1:20" ht="14.5" x14ac:dyDescent="0.35">
      <c r="A270" s="17"/>
      <c r="B270" s="17"/>
      <c r="C270" s="17"/>
      <c r="D270" s="17"/>
      <c r="E270" s="17"/>
      <c r="F270" s="17"/>
      <c r="G270" s="17"/>
      <c r="H270" s="17"/>
      <c r="I270" s="17"/>
      <c r="J270" s="17"/>
      <c r="K270" s="17"/>
      <c r="L270" s="17"/>
      <c r="M270" s="17"/>
      <c r="N270" s="17"/>
      <c r="O270" s="17"/>
      <c r="P270" s="34"/>
      <c r="Q270" s="34"/>
      <c r="R270" s="34"/>
      <c r="S270" s="34"/>
      <c r="T270" s="34"/>
    </row>
    <row r="271" spans="1:20" ht="14.5" x14ac:dyDescent="0.35">
      <c r="A271" s="17"/>
      <c r="B271" s="17"/>
      <c r="C271" s="17"/>
      <c r="D271" s="17"/>
      <c r="E271" s="17"/>
      <c r="F271" s="17"/>
      <c r="G271" s="17"/>
      <c r="H271" s="17"/>
      <c r="I271" s="17"/>
      <c r="J271" s="17"/>
      <c r="K271" s="17"/>
      <c r="L271" s="17"/>
      <c r="M271" s="17"/>
      <c r="N271" s="17"/>
      <c r="O271" s="17"/>
      <c r="P271" s="34"/>
      <c r="Q271" s="34"/>
      <c r="R271" s="34"/>
      <c r="S271" s="34"/>
      <c r="T271" s="34"/>
    </row>
    <row r="272" spans="1:20" ht="14.5" x14ac:dyDescent="0.35">
      <c r="A272" s="17"/>
      <c r="B272" s="17"/>
      <c r="C272" s="17"/>
      <c r="D272" s="17"/>
      <c r="E272" s="17"/>
      <c r="F272" s="17"/>
      <c r="G272" s="17"/>
      <c r="H272" s="17"/>
      <c r="I272" s="17"/>
      <c r="J272" s="17"/>
      <c r="K272" s="17"/>
      <c r="L272" s="17"/>
      <c r="M272" s="17"/>
      <c r="N272" s="17"/>
      <c r="O272" s="17"/>
      <c r="P272" s="34"/>
      <c r="Q272" s="34"/>
      <c r="R272" s="34"/>
      <c r="S272" s="34"/>
      <c r="T272" s="34"/>
    </row>
    <row r="273" spans="1:20" ht="14.5" x14ac:dyDescent="0.35">
      <c r="A273" s="17"/>
      <c r="B273" s="17"/>
      <c r="C273" s="17"/>
      <c r="D273" s="17"/>
      <c r="E273" s="17"/>
      <c r="F273" s="17"/>
      <c r="G273" s="17"/>
      <c r="H273" s="17"/>
      <c r="I273" s="17"/>
      <c r="J273" s="17"/>
      <c r="K273" s="17"/>
      <c r="L273" s="17"/>
      <c r="M273" s="17"/>
      <c r="N273" s="17"/>
      <c r="O273" s="17"/>
      <c r="P273" s="34"/>
      <c r="Q273" s="34"/>
      <c r="R273" s="34"/>
      <c r="S273" s="34"/>
      <c r="T273" s="34"/>
    </row>
    <row r="274" spans="1:20" ht="14.5" x14ac:dyDescent="0.35">
      <c r="A274" s="17"/>
      <c r="B274" s="17"/>
      <c r="C274" s="17"/>
      <c r="D274" s="17"/>
      <c r="E274" s="17"/>
      <c r="F274" s="17"/>
      <c r="G274" s="17"/>
      <c r="H274" s="17"/>
      <c r="I274" s="17"/>
      <c r="J274" s="17"/>
      <c r="K274" s="17"/>
      <c r="L274" s="17"/>
      <c r="M274" s="17"/>
      <c r="N274" s="17"/>
      <c r="O274" s="17"/>
      <c r="P274" s="34"/>
      <c r="Q274" s="34"/>
      <c r="R274" s="34"/>
      <c r="S274" s="34"/>
      <c r="T274" s="34"/>
    </row>
    <row r="275" spans="1:20" ht="14.5" x14ac:dyDescent="0.35">
      <c r="A275" s="17"/>
      <c r="B275" s="17"/>
      <c r="C275" s="17"/>
      <c r="D275" s="17"/>
      <c r="E275" s="17"/>
      <c r="F275" s="17"/>
      <c r="G275" s="17"/>
      <c r="H275" s="17"/>
      <c r="I275" s="17"/>
      <c r="J275" s="17"/>
      <c r="K275" s="17"/>
      <c r="L275" s="17"/>
      <c r="M275" s="17"/>
      <c r="N275" s="17"/>
      <c r="O275" s="17"/>
      <c r="P275" s="34"/>
      <c r="Q275" s="34"/>
      <c r="R275" s="34"/>
      <c r="S275" s="34"/>
      <c r="T275" s="34"/>
    </row>
    <row r="276" spans="1:20" ht="14.5" x14ac:dyDescent="0.35">
      <c r="A276" s="17"/>
      <c r="B276" s="17"/>
      <c r="C276" s="17"/>
      <c r="D276" s="17"/>
      <c r="E276" s="17"/>
      <c r="F276" s="17"/>
      <c r="G276" s="17"/>
      <c r="H276" s="17"/>
      <c r="I276" s="17"/>
      <c r="J276" s="17"/>
      <c r="K276" s="17"/>
      <c r="L276" s="17"/>
      <c r="M276" s="17"/>
      <c r="N276" s="17"/>
      <c r="O276" s="17"/>
      <c r="P276" s="34"/>
      <c r="Q276" s="34"/>
      <c r="R276" s="34"/>
      <c r="S276" s="34"/>
      <c r="T276" s="34"/>
    </row>
    <row r="277" spans="1:20" ht="14.5" x14ac:dyDescent="0.35">
      <c r="A277" s="17"/>
      <c r="B277" s="17"/>
      <c r="C277" s="17"/>
      <c r="D277" s="17"/>
      <c r="E277" s="17"/>
      <c r="F277" s="17"/>
      <c r="G277" s="17"/>
      <c r="H277" s="17"/>
      <c r="I277" s="17"/>
      <c r="J277" s="17"/>
      <c r="K277" s="17"/>
      <c r="L277" s="17"/>
      <c r="M277" s="17"/>
      <c r="N277" s="17"/>
      <c r="O277" s="17"/>
      <c r="P277" s="34"/>
      <c r="Q277" s="34"/>
      <c r="R277" s="34"/>
      <c r="S277" s="34"/>
      <c r="T277" s="34"/>
    </row>
    <row r="278" spans="1:20" ht="14.5" x14ac:dyDescent="0.35">
      <c r="A278" s="17"/>
      <c r="B278" s="17"/>
      <c r="C278" s="17"/>
      <c r="D278" s="17"/>
      <c r="E278" s="17"/>
      <c r="F278" s="17"/>
      <c r="G278" s="17"/>
      <c r="H278" s="17"/>
      <c r="I278" s="17"/>
      <c r="J278" s="17"/>
      <c r="K278" s="17"/>
      <c r="L278" s="17"/>
      <c r="M278" s="17"/>
      <c r="N278" s="17"/>
      <c r="O278" s="17"/>
      <c r="P278" s="34"/>
      <c r="Q278" s="34"/>
      <c r="R278" s="34"/>
      <c r="S278" s="34"/>
      <c r="T278" s="34"/>
    </row>
    <row r="279" spans="1:20" ht="14.5" x14ac:dyDescent="0.35">
      <c r="A279" s="17"/>
      <c r="B279" s="17"/>
      <c r="C279" s="17"/>
      <c r="D279" s="17"/>
      <c r="E279" s="17"/>
      <c r="F279" s="17"/>
      <c r="G279" s="17"/>
      <c r="H279" s="17"/>
      <c r="I279" s="17"/>
      <c r="J279" s="17"/>
      <c r="K279" s="17"/>
      <c r="L279" s="17"/>
      <c r="M279" s="17"/>
      <c r="N279" s="17"/>
      <c r="O279" s="17"/>
      <c r="P279" s="34"/>
      <c r="Q279" s="34"/>
      <c r="R279" s="34"/>
      <c r="S279" s="34"/>
      <c r="T279" s="34"/>
    </row>
    <row r="280" spans="1:20" ht="14.5" x14ac:dyDescent="0.35">
      <c r="A280" s="17"/>
      <c r="B280" s="17"/>
      <c r="C280" s="17"/>
      <c r="D280" s="17"/>
      <c r="E280" s="17"/>
      <c r="F280" s="17"/>
      <c r="G280" s="17"/>
      <c r="H280" s="17"/>
      <c r="I280" s="17"/>
      <c r="J280" s="17"/>
      <c r="K280" s="17"/>
      <c r="L280" s="17"/>
      <c r="M280" s="17"/>
      <c r="N280" s="17"/>
      <c r="O280" s="17"/>
      <c r="P280" s="34"/>
      <c r="Q280" s="34"/>
      <c r="R280" s="34"/>
      <c r="S280" s="34"/>
      <c r="T280" s="34"/>
    </row>
    <row r="281" spans="1:20" ht="14.5" x14ac:dyDescent="0.35">
      <c r="A281" s="17"/>
      <c r="B281" s="17"/>
      <c r="C281" s="17"/>
      <c r="D281" s="17"/>
      <c r="E281" s="17"/>
      <c r="F281" s="17"/>
      <c r="G281" s="17"/>
      <c r="H281" s="17"/>
      <c r="I281" s="17"/>
      <c r="J281" s="17"/>
      <c r="K281" s="17"/>
      <c r="L281" s="17"/>
      <c r="M281" s="17"/>
      <c r="N281" s="17"/>
      <c r="O281" s="17"/>
      <c r="P281" s="34"/>
      <c r="Q281" s="34"/>
      <c r="R281" s="34"/>
      <c r="S281" s="34"/>
      <c r="T281" s="34"/>
    </row>
    <row r="282" spans="1:20" ht="14.5" x14ac:dyDescent="0.35">
      <c r="A282" s="17"/>
      <c r="B282" s="17"/>
      <c r="C282" s="17"/>
      <c r="D282" s="17"/>
      <c r="E282" s="17"/>
      <c r="F282" s="17"/>
      <c r="G282" s="17"/>
      <c r="H282" s="17"/>
      <c r="I282" s="17"/>
      <c r="J282" s="17"/>
      <c r="K282" s="17"/>
      <c r="L282" s="17"/>
      <c r="M282" s="17"/>
      <c r="N282" s="17"/>
      <c r="O282" s="17"/>
      <c r="P282" s="34"/>
      <c r="Q282" s="34"/>
      <c r="R282" s="34"/>
      <c r="S282" s="34"/>
      <c r="T282" s="34"/>
    </row>
    <row r="283" spans="1:20" ht="14.5" x14ac:dyDescent="0.35">
      <c r="A283" s="17"/>
      <c r="B283" s="17"/>
      <c r="C283" s="17"/>
      <c r="D283" s="17"/>
      <c r="E283" s="17"/>
      <c r="F283" s="17"/>
      <c r="G283" s="17"/>
      <c r="H283" s="17"/>
      <c r="I283" s="17"/>
      <c r="J283" s="17"/>
      <c r="K283" s="17"/>
      <c r="L283" s="17"/>
      <c r="M283" s="17"/>
      <c r="N283" s="17"/>
      <c r="O283" s="17"/>
      <c r="P283" s="34"/>
      <c r="Q283" s="34"/>
      <c r="R283" s="34"/>
      <c r="S283" s="34"/>
      <c r="T283" s="34"/>
    </row>
    <row r="284" spans="1:20" ht="14.5" x14ac:dyDescent="0.35">
      <c r="A284" s="17"/>
      <c r="B284" s="17"/>
      <c r="C284" s="17"/>
      <c r="D284" s="17"/>
      <c r="E284" s="17"/>
      <c r="F284" s="17"/>
      <c r="G284" s="17"/>
      <c r="H284" s="17"/>
      <c r="I284" s="17"/>
      <c r="J284" s="17"/>
      <c r="K284" s="17"/>
      <c r="L284" s="17"/>
      <c r="M284" s="17"/>
      <c r="N284" s="17"/>
      <c r="O284" s="17"/>
      <c r="P284" s="34"/>
      <c r="Q284" s="34"/>
      <c r="R284" s="34"/>
      <c r="S284" s="34"/>
      <c r="T284" s="34"/>
    </row>
    <row r="285" spans="1:20" ht="14.5" x14ac:dyDescent="0.35">
      <c r="A285" s="17"/>
      <c r="B285" s="17"/>
      <c r="C285" s="17"/>
      <c r="D285" s="17"/>
      <c r="E285" s="17"/>
      <c r="F285" s="17"/>
      <c r="G285" s="17"/>
      <c r="H285" s="17"/>
      <c r="I285" s="17"/>
      <c r="J285" s="17"/>
      <c r="K285" s="17"/>
      <c r="L285" s="17"/>
      <c r="M285" s="17"/>
      <c r="N285" s="17"/>
      <c r="O285" s="17"/>
      <c r="P285" s="34"/>
      <c r="Q285" s="34"/>
      <c r="R285" s="34"/>
      <c r="S285" s="34"/>
      <c r="T285" s="34"/>
    </row>
    <row r="286" spans="1:20" ht="14.5" x14ac:dyDescent="0.35">
      <c r="A286" s="17"/>
      <c r="B286" s="17"/>
      <c r="C286" s="17"/>
      <c r="D286" s="17"/>
      <c r="E286" s="17"/>
      <c r="F286" s="17"/>
      <c r="G286" s="17"/>
      <c r="H286" s="17"/>
      <c r="I286" s="17"/>
      <c r="J286" s="17"/>
      <c r="K286" s="17"/>
      <c r="L286" s="17"/>
      <c r="M286" s="17"/>
      <c r="N286" s="17"/>
      <c r="O286" s="17"/>
      <c r="P286" s="34"/>
      <c r="Q286" s="34"/>
      <c r="R286" s="34"/>
      <c r="S286" s="34"/>
      <c r="T286" s="34"/>
    </row>
    <row r="287" spans="1:20" ht="14.5" x14ac:dyDescent="0.35">
      <c r="A287" s="17"/>
      <c r="B287" s="17"/>
      <c r="C287" s="17"/>
      <c r="D287" s="17"/>
      <c r="E287" s="17"/>
      <c r="F287" s="17"/>
      <c r="G287" s="17"/>
      <c r="H287" s="17"/>
      <c r="I287" s="17"/>
      <c r="J287" s="17"/>
      <c r="K287" s="17"/>
      <c r="L287" s="17"/>
      <c r="M287" s="17"/>
      <c r="N287" s="17"/>
      <c r="O287" s="17"/>
      <c r="P287" s="34"/>
      <c r="Q287" s="34"/>
      <c r="R287" s="34"/>
      <c r="S287" s="34"/>
      <c r="T287" s="34"/>
    </row>
    <row r="288" spans="1:20" ht="14.5" x14ac:dyDescent="0.35">
      <c r="A288" s="17"/>
      <c r="B288" s="17"/>
      <c r="C288" s="17"/>
      <c r="D288" s="17"/>
      <c r="E288" s="17"/>
      <c r="F288" s="17"/>
      <c r="G288" s="17"/>
      <c r="H288" s="17"/>
      <c r="I288" s="17"/>
      <c r="J288" s="17"/>
      <c r="K288" s="17"/>
      <c r="L288" s="17"/>
      <c r="M288" s="17"/>
      <c r="N288" s="17"/>
      <c r="O288" s="17"/>
      <c r="P288" s="34"/>
      <c r="Q288" s="34"/>
      <c r="R288" s="34"/>
      <c r="S288" s="34"/>
      <c r="T288" s="34"/>
    </row>
    <row r="289" spans="1:20" ht="14.5" x14ac:dyDescent="0.35">
      <c r="A289" s="17"/>
      <c r="B289" s="17"/>
      <c r="C289" s="17"/>
      <c r="D289" s="17"/>
      <c r="E289" s="17"/>
      <c r="F289" s="17"/>
      <c r="G289" s="17"/>
      <c r="H289" s="17"/>
      <c r="I289" s="17"/>
      <c r="J289" s="17"/>
      <c r="K289" s="17"/>
      <c r="L289" s="17"/>
      <c r="M289" s="17"/>
      <c r="N289" s="17"/>
      <c r="O289" s="17"/>
      <c r="P289" s="34"/>
      <c r="Q289" s="34"/>
      <c r="R289" s="34"/>
      <c r="S289" s="34"/>
      <c r="T289" s="34"/>
    </row>
    <row r="290" spans="1:20" ht="14.5" x14ac:dyDescent="0.35">
      <c r="A290" s="17"/>
      <c r="B290" s="17"/>
      <c r="C290" s="17"/>
      <c r="D290" s="17"/>
      <c r="E290" s="17"/>
      <c r="F290" s="17"/>
      <c r="G290" s="17"/>
      <c r="H290" s="17"/>
      <c r="I290" s="17"/>
      <c r="J290" s="17"/>
      <c r="K290" s="17"/>
      <c r="L290" s="17"/>
      <c r="M290" s="17"/>
      <c r="N290" s="17"/>
      <c r="O290" s="17"/>
      <c r="P290" s="34"/>
      <c r="Q290" s="34"/>
      <c r="R290" s="34"/>
      <c r="S290" s="34"/>
      <c r="T290" s="34"/>
    </row>
    <row r="291" spans="1:20" ht="14.5" x14ac:dyDescent="0.35">
      <c r="A291" s="17"/>
      <c r="B291" s="17"/>
      <c r="C291" s="17"/>
      <c r="D291" s="17"/>
      <c r="E291" s="17"/>
      <c r="F291" s="17"/>
      <c r="G291" s="17"/>
      <c r="H291" s="17"/>
      <c r="I291" s="17"/>
      <c r="J291" s="17"/>
      <c r="K291" s="17"/>
      <c r="L291" s="17"/>
      <c r="M291" s="17"/>
      <c r="N291" s="17"/>
      <c r="O291" s="17"/>
      <c r="P291" s="34"/>
      <c r="Q291" s="34"/>
      <c r="R291" s="34"/>
      <c r="S291" s="34"/>
      <c r="T291" s="34"/>
    </row>
    <row r="292" spans="1:20" ht="14.5" x14ac:dyDescent="0.35">
      <c r="A292" s="17"/>
      <c r="B292" s="17"/>
      <c r="C292" s="17"/>
      <c r="D292" s="17"/>
      <c r="E292" s="17"/>
      <c r="F292" s="17"/>
      <c r="G292" s="17"/>
      <c r="H292" s="17"/>
      <c r="I292" s="17"/>
      <c r="J292" s="17"/>
      <c r="K292" s="17"/>
      <c r="L292" s="17"/>
      <c r="M292" s="17"/>
      <c r="N292" s="17"/>
      <c r="O292" s="17"/>
      <c r="P292" s="34"/>
      <c r="Q292" s="34"/>
      <c r="R292" s="34"/>
      <c r="S292" s="34"/>
      <c r="T292" s="34"/>
    </row>
    <row r="293" spans="1:20" ht="14.5" x14ac:dyDescent="0.35">
      <c r="A293" s="17"/>
      <c r="B293" s="17"/>
      <c r="C293" s="17"/>
      <c r="D293" s="17"/>
      <c r="E293" s="17"/>
      <c r="F293" s="17"/>
      <c r="G293" s="17"/>
      <c r="H293" s="17"/>
      <c r="I293" s="17"/>
      <c r="J293" s="17"/>
      <c r="K293" s="17"/>
      <c r="L293" s="17"/>
      <c r="M293" s="17"/>
      <c r="N293" s="17"/>
      <c r="O293" s="17"/>
      <c r="P293" s="34"/>
      <c r="Q293" s="34"/>
      <c r="R293" s="34"/>
      <c r="S293" s="34"/>
      <c r="T293" s="34"/>
    </row>
    <row r="294" spans="1:20" ht="14.5" x14ac:dyDescent="0.35">
      <c r="A294" s="17"/>
      <c r="B294" s="17"/>
      <c r="C294" s="17"/>
      <c r="D294" s="17"/>
      <c r="E294" s="17"/>
      <c r="F294" s="17"/>
      <c r="G294" s="17"/>
      <c r="H294" s="17"/>
      <c r="I294" s="17"/>
      <c r="J294" s="17"/>
      <c r="K294" s="17"/>
      <c r="L294" s="17"/>
      <c r="M294" s="17"/>
      <c r="N294" s="17"/>
      <c r="O294" s="17"/>
      <c r="P294" s="34"/>
      <c r="Q294" s="34"/>
      <c r="R294" s="34"/>
      <c r="S294" s="34"/>
      <c r="T294" s="34"/>
    </row>
    <row r="295" spans="1:20" ht="14.5" x14ac:dyDescent="0.35">
      <c r="A295" s="17"/>
      <c r="B295" s="17"/>
      <c r="C295" s="17"/>
      <c r="D295" s="17"/>
      <c r="E295" s="17"/>
      <c r="F295" s="17"/>
      <c r="G295" s="17"/>
      <c r="H295" s="17"/>
      <c r="I295" s="17"/>
      <c r="J295" s="17"/>
      <c r="K295" s="17"/>
      <c r="L295" s="17"/>
      <c r="M295" s="17"/>
      <c r="N295" s="17"/>
      <c r="O295" s="17"/>
      <c r="P295" s="34"/>
      <c r="Q295" s="34"/>
      <c r="R295" s="34"/>
      <c r="S295" s="34"/>
      <c r="T295" s="34"/>
    </row>
    <row r="296" spans="1:20" ht="14.5" x14ac:dyDescent="0.35">
      <c r="A296" s="17"/>
      <c r="B296" s="17"/>
      <c r="C296" s="17"/>
      <c r="D296" s="17"/>
      <c r="E296" s="17"/>
      <c r="F296" s="17"/>
      <c r="G296" s="17"/>
      <c r="H296" s="17"/>
      <c r="I296" s="17"/>
      <c r="J296" s="17"/>
      <c r="K296" s="17"/>
      <c r="L296" s="17"/>
      <c r="M296" s="17"/>
      <c r="N296" s="17"/>
      <c r="O296" s="17"/>
      <c r="P296" s="34"/>
      <c r="Q296" s="34"/>
      <c r="R296" s="34"/>
      <c r="S296" s="34"/>
      <c r="T296" s="34"/>
    </row>
    <row r="297" spans="1:20" ht="14.5" x14ac:dyDescent="0.35">
      <c r="A297" s="17"/>
      <c r="B297" s="17"/>
      <c r="C297" s="17"/>
      <c r="D297" s="17"/>
      <c r="E297" s="17"/>
      <c r="F297" s="17"/>
      <c r="G297" s="17"/>
      <c r="H297" s="17"/>
      <c r="I297" s="17"/>
      <c r="J297" s="17"/>
      <c r="K297" s="17"/>
      <c r="L297" s="17"/>
      <c r="M297" s="17"/>
      <c r="N297" s="17"/>
      <c r="O297" s="17"/>
      <c r="P297" s="34"/>
      <c r="Q297" s="34"/>
      <c r="R297" s="34"/>
      <c r="S297" s="34"/>
      <c r="T297" s="34"/>
    </row>
    <row r="298" spans="1:20" ht="14.5" x14ac:dyDescent="0.35">
      <c r="A298" s="17"/>
      <c r="B298" s="17"/>
      <c r="C298" s="17"/>
      <c r="D298" s="17"/>
      <c r="E298" s="17"/>
      <c r="F298" s="17"/>
      <c r="G298" s="17"/>
      <c r="H298" s="17"/>
      <c r="I298" s="17"/>
      <c r="J298" s="17"/>
      <c r="K298" s="17"/>
      <c r="L298" s="17"/>
      <c r="M298" s="17"/>
      <c r="N298" s="17"/>
      <c r="O298" s="17"/>
      <c r="P298" s="34"/>
      <c r="Q298" s="34"/>
      <c r="R298" s="34"/>
      <c r="S298" s="34"/>
      <c r="T298" s="34"/>
    </row>
    <row r="299" spans="1:20" ht="14.5" x14ac:dyDescent="0.35">
      <c r="A299" s="17"/>
      <c r="B299" s="17"/>
      <c r="C299" s="17"/>
      <c r="D299" s="17"/>
      <c r="E299" s="17"/>
      <c r="F299" s="17"/>
      <c r="G299" s="17"/>
      <c r="H299" s="17"/>
      <c r="I299" s="17"/>
      <c r="J299" s="17"/>
      <c r="K299" s="17"/>
      <c r="L299" s="17"/>
      <c r="M299" s="17"/>
      <c r="N299" s="17"/>
      <c r="O299" s="17"/>
      <c r="P299" s="34"/>
      <c r="Q299" s="34"/>
      <c r="R299" s="34"/>
      <c r="S299" s="34"/>
      <c r="T299" s="34"/>
    </row>
    <row r="300" spans="1:20" ht="14.5" x14ac:dyDescent="0.35">
      <c r="A300" s="17"/>
      <c r="B300" s="17"/>
      <c r="C300" s="17"/>
      <c r="D300" s="17"/>
      <c r="E300" s="17"/>
      <c r="F300" s="17"/>
      <c r="G300" s="17"/>
      <c r="H300" s="17"/>
      <c r="I300" s="17"/>
      <c r="J300" s="17"/>
      <c r="K300" s="17"/>
      <c r="L300" s="17"/>
      <c r="M300" s="17"/>
      <c r="N300" s="17"/>
      <c r="O300" s="17"/>
      <c r="P300" s="34"/>
      <c r="Q300" s="34"/>
      <c r="R300" s="34"/>
      <c r="S300" s="34"/>
      <c r="T300" s="34"/>
    </row>
    <row r="301" spans="1:20" ht="14.5" x14ac:dyDescent="0.35">
      <c r="A301" s="17"/>
      <c r="B301" s="17"/>
      <c r="C301" s="17"/>
      <c r="D301" s="17"/>
      <c r="E301" s="17"/>
      <c r="F301" s="17"/>
      <c r="G301" s="17"/>
      <c r="H301" s="17"/>
      <c r="I301" s="17"/>
      <c r="J301" s="17"/>
      <c r="K301" s="17"/>
      <c r="L301" s="17"/>
      <c r="M301" s="17"/>
      <c r="N301" s="17"/>
      <c r="O301" s="17"/>
      <c r="P301" s="34"/>
      <c r="Q301" s="34"/>
      <c r="R301" s="34"/>
      <c r="S301" s="34"/>
      <c r="T301" s="34"/>
    </row>
    <row r="302" spans="1:20" ht="14.5" x14ac:dyDescent="0.35">
      <c r="A302" s="17"/>
      <c r="B302" s="17"/>
      <c r="C302" s="17"/>
      <c r="D302" s="17"/>
      <c r="E302" s="17"/>
      <c r="F302" s="17"/>
      <c r="G302" s="17"/>
      <c r="H302" s="17"/>
      <c r="I302" s="17"/>
      <c r="J302" s="17"/>
      <c r="K302" s="17"/>
      <c r="L302" s="17"/>
      <c r="M302" s="17"/>
      <c r="N302" s="17"/>
      <c r="O302" s="17"/>
      <c r="P302" s="34"/>
      <c r="Q302" s="34"/>
      <c r="R302" s="34"/>
      <c r="S302" s="34"/>
      <c r="T302" s="34"/>
    </row>
    <row r="303" spans="1:20" ht="14.5" x14ac:dyDescent="0.35">
      <c r="A303" s="17"/>
      <c r="B303" s="17"/>
      <c r="C303" s="17"/>
      <c r="D303" s="17"/>
      <c r="E303" s="17"/>
      <c r="F303" s="17"/>
      <c r="G303" s="17"/>
      <c r="H303" s="17"/>
      <c r="I303" s="17"/>
      <c r="J303" s="17"/>
      <c r="K303" s="17"/>
      <c r="L303" s="17"/>
      <c r="M303" s="17"/>
      <c r="N303" s="17"/>
      <c r="O303" s="17"/>
      <c r="P303" s="34"/>
      <c r="Q303" s="34"/>
      <c r="R303" s="34"/>
      <c r="S303" s="34"/>
      <c r="T303" s="34"/>
    </row>
    <row r="304" spans="1:20" ht="14.5" x14ac:dyDescent="0.35">
      <c r="A304" s="17"/>
      <c r="B304" s="17"/>
      <c r="C304" s="17"/>
      <c r="D304" s="17"/>
      <c r="E304" s="17"/>
      <c r="F304" s="17"/>
      <c r="G304" s="17"/>
      <c r="H304" s="17"/>
      <c r="I304" s="17"/>
      <c r="J304" s="17"/>
      <c r="K304" s="17"/>
      <c r="L304" s="17"/>
      <c r="M304" s="17"/>
      <c r="N304" s="17"/>
      <c r="O304" s="17"/>
      <c r="P304" s="34"/>
      <c r="Q304" s="34"/>
      <c r="R304" s="34"/>
      <c r="S304" s="34"/>
      <c r="T304" s="34"/>
    </row>
    <row r="305" spans="1:20" ht="14.5" x14ac:dyDescent="0.35">
      <c r="A305" s="17"/>
      <c r="B305" s="17"/>
      <c r="C305" s="17"/>
      <c r="D305" s="17"/>
      <c r="E305" s="17"/>
      <c r="F305" s="17"/>
      <c r="G305" s="17"/>
      <c r="H305" s="17"/>
      <c r="I305" s="17"/>
      <c r="J305" s="17"/>
      <c r="K305" s="17"/>
      <c r="L305" s="17"/>
      <c r="M305" s="17"/>
      <c r="N305" s="17"/>
      <c r="O305" s="17"/>
      <c r="P305" s="34"/>
      <c r="Q305" s="34"/>
      <c r="R305" s="34"/>
      <c r="S305" s="34"/>
      <c r="T305" s="34"/>
    </row>
    <row r="306" spans="1:20" ht="14.5" x14ac:dyDescent="0.35">
      <c r="A306" s="17"/>
      <c r="B306" s="17"/>
      <c r="C306" s="17"/>
      <c r="D306" s="17"/>
      <c r="E306" s="17"/>
      <c r="F306" s="17"/>
      <c r="G306" s="17"/>
      <c r="H306" s="17"/>
      <c r="I306" s="17"/>
      <c r="J306" s="17"/>
      <c r="K306" s="17"/>
      <c r="L306" s="17"/>
      <c r="M306" s="17"/>
      <c r="N306" s="17"/>
      <c r="O306" s="17"/>
      <c r="P306" s="34"/>
      <c r="Q306" s="34"/>
      <c r="R306" s="34"/>
      <c r="S306" s="34"/>
      <c r="T306" s="34"/>
    </row>
    <row r="307" spans="1:20" ht="14.5" x14ac:dyDescent="0.35">
      <c r="A307" s="17"/>
      <c r="B307" s="17"/>
      <c r="C307" s="17"/>
      <c r="D307" s="17"/>
      <c r="E307" s="17"/>
      <c r="F307" s="17"/>
      <c r="G307" s="17"/>
      <c r="H307" s="17"/>
      <c r="I307" s="17"/>
      <c r="J307" s="17"/>
      <c r="K307" s="17"/>
      <c r="L307" s="17"/>
      <c r="M307" s="17"/>
      <c r="N307" s="17"/>
      <c r="O307" s="17"/>
      <c r="P307" s="34"/>
      <c r="Q307" s="34"/>
      <c r="R307" s="34"/>
      <c r="S307" s="34"/>
      <c r="T307" s="34"/>
    </row>
    <row r="308" spans="1:20" ht="14.5" x14ac:dyDescent="0.35">
      <c r="A308" s="17"/>
      <c r="B308" s="17"/>
      <c r="C308" s="17"/>
      <c r="D308" s="17"/>
      <c r="E308" s="17"/>
      <c r="F308" s="17"/>
      <c r="G308" s="17"/>
      <c r="H308" s="17"/>
      <c r="I308" s="17"/>
      <c r="J308" s="17"/>
      <c r="K308" s="17"/>
      <c r="L308" s="17"/>
      <c r="M308" s="17"/>
      <c r="N308" s="17"/>
      <c r="O308" s="17"/>
      <c r="P308" s="34"/>
      <c r="Q308" s="34"/>
      <c r="R308" s="34"/>
      <c r="S308" s="34"/>
      <c r="T308" s="34"/>
    </row>
    <row r="309" spans="1:20" ht="14.5" x14ac:dyDescent="0.35">
      <c r="A309" s="17"/>
      <c r="B309" s="17"/>
      <c r="C309" s="17"/>
      <c r="D309" s="17"/>
      <c r="E309" s="17"/>
      <c r="F309" s="17"/>
      <c r="G309" s="17"/>
      <c r="H309" s="17"/>
      <c r="I309" s="17"/>
      <c r="J309" s="17"/>
      <c r="K309" s="17"/>
      <c r="L309" s="17"/>
      <c r="M309" s="17"/>
      <c r="N309" s="17"/>
      <c r="O309" s="17"/>
      <c r="P309" s="34"/>
      <c r="Q309" s="34"/>
      <c r="R309" s="34"/>
      <c r="S309" s="34"/>
      <c r="T309" s="34"/>
    </row>
    <row r="310" spans="1:20" ht="14.5" x14ac:dyDescent="0.35">
      <c r="A310" s="17"/>
      <c r="B310" s="17"/>
      <c r="C310" s="17"/>
      <c r="D310" s="17"/>
      <c r="E310" s="17"/>
      <c r="F310" s="17"/>
      <c r="G310" s="17"/>
      <c r="H310" s="17"/>
      <c r="I310" s="17"/>
      <c r="J310" s="17"/>
      <c r="K310" s="17"/>
      <c r="L310" s="17"/>
      <c r="M310" s="17"/>
      <c r="N310" s="17"/>
      <c r="O310" s="17"/>
      <c r="P310" s="34"/>
      <c r="Q310" s="34"/>
      <c r="R310" s="34"/>
      <c r="S310" s="34"/>
      <c r="T310" s="34"/>
    </row>
    <row r="311" spans="1:20" ht="14.5" x14ac:dyDescent="0.35">
      <c r="A311" s="17"/>
      <c r="B311" s="17"/>
      <c r="C311" s="17"/>
      <c r="D311" s="17"/>
      <c r="E311" s="17"/>
      <c r="F311" s="17"/>
      <c r="G311" s="17"/>
      <c r="H311" s="17"/>
      <c r="I311" s="17"/>
      <c r="J311" s="17"/>
      <c r="K311" s="17"/>
      <c r="L311" s="17"/>
      <c r="M311" s="17"/>
      <c r="N311" s="17"/>
      <c r="O311" s="17"/>
      <c r="P311" s="34"/>
      <c r="Q311" s="34"/>
      <c r="R311" s="34"/>
      <c r="S311" s="34"/>
      <c r="T311" s="34"/>
    </row>
    <row r="312" spans="1:20" ht="14.5" x14ac:dyDescent="0.35">
      <c r="A312" s="17"/>
      <c r="B312" s="17"/>
      <c r="C312" s="17"/>
      <c r="D312" s="17"/>
      <c r="E312" s="17"/>
      <c r="F312" s="17"/>
      <c r="G312" s="17"/>
      <c r="H312" s="17"/>
      <c r="I312" s="17"/>
      <c r="J312" s="17"/>
      <c r="K312" s="17"/>
      <c r="L312" s="17"/>
      <c r="M312" s="17"/>
      <c r="N312" s="17"/>
      <c r="O312" s="17"/>
      <c r="P312" s="34"/>
      <c r="Q312" s="34"/>
      <c r="R312" s="34"/>
      <c r="S312" s="34"/>
      <c r="T312" s="34"/>
    </row>
    <row r="313" spans="1:20" ht="14.5" x14ac:dyDescent="0.35">
      <c r="A313" s="17"/>
      <c r="B313" s="17"/>
      <c r="C313" s="17"/>
      <c r="D313" s="17"/>
      <c r="E313" s="17"/>
      <c r="F313" s="17"/>
      <c r="G313" s="17"/>
      <c r="H313" s="17"/>
      <c r="I313" s="17"/>
      <c r="J313" s="17"/>
      <c r="K313" s="17"/>
      <c r="L313" s="17"/>
      <c r="M313" s="17"/>
      <c r="N313" s="17"/>
      <c r="O313" s="17"/>
      <c r="P313" s="34"/>
      <c r="Q313" s="34"/>
      <c r="R313" s="34"/>
      <c r="S313" s="34"/>
      <c r="T313" s="34"/>
    </row>
    <row r="314" spans="1:20" ht="14.5" x14ac:dyDescent="0.35">
      <c r="A314" s="17"/>
      <c r="B314" s="17"/>
      <c r="C314" s="17"/>
      <c r="D314" s="17"/>
      <c r="E314" s="17"/>
      <c r="F314" s="17"/>
      <c r="G314" s="17"/>
      <c r="H314" s="17"/>
      <c r="I314" s="17"/>
      <c r="J314" s="17"/>
      <c r="K314" s="17"/>
      <c r="L314" s="17"/>
      <c r="M314" s="17"/>
      <c r="N314" s="17"/>
      <c r="O314" s="17"/>
      <c r="P314" s="34"/>
      <c r="Q314" s="34"/>
      <c r="R314" s="34"/>
      <c r="S314" s="34"/>
      <c r="T314" s="34"/>
    </row>
    <row r="315" spans="1:20" ht="14.5" x14ac:dyDescent="0.35">
      <c r="A315" s="17"/>
      <c r="B315" s="17"/>
      <c r="C315" s="17"/>
      <c r="D315" s="17"/>
      <c r="E315" s="17"/>
      <c r="F315" s="17"/>
      <c r="G315" s="17"/>
      <c r="H315" s="17"/>
      <c r="I315" s="17"/>
      <c r="J315" s="17"/>
      <c r="K315" s="17"/>
      <c r="L315" s="17"/>
      <c r="M315" s="17"/>
      <c r="N315" s="17"/>
      <c r="O315" s="17"/>
      <c r="P315" s="34"/>
      <c r="Q315" s="34"/>
      <c r="R315" s="34"/>
      <c r="S315" s="34"/>
      <c r="T315" s="34"/>
    </row>
    <row r="316" spans="1:20" ht="14.5" x14ac:dyDescent="0.35">
      <c r="A316" s="17"/>
      <c r="B316" s="17"/>
      <c r="C316" s="17"/>
      <c r="D316" s="17"/>
      <c r="E316" s="17"/>
      <c r="F316" s="17"/>
      <c r="G316" s="17"/>
      <c r="H316" s="17"/>
      <c r="I316" s="17"/>
      <c r="J316" s="17"/>
      <c r="K316" s="17"/>
      <c r="L316" s="17"/>
      <c r="M316" s="17"/>
      <c r="N316" s="17"/>
      <c r="O316" s="17"/>
      <c r="P316" s="34"/>
      <c r="Q316" s="34"/>
      <c r="R316" s="34"/>
      <c r="S316" s="34"/>
      <c r="T316" s="34"/>
    </row>
    <row r="317" spans="1:20" ht="14.5" x14ac:dyDescent="0.35">
      <c r="A317" s="17"/>
      <c r="B317" s="17"/>
      <c r="C317" s="17"/>
      <c r="D317" s="17"/>
      <c r="E317" s="17"/>
      <c r="F317" s="17"/>
      <c r="G317" s="17"/>
      <c r="H317" s="17"/>
      <c r="I317" s="17"/>
      <c r="J317" s="17"/>
      <c r="K317" s="17"/>
      <c r="L317" s="17"/>
      <c r="M317" s="17"/>
      <c r="N317" s="17"/>
      <c r="O317" s="17"/>
      <c r="P317" s="34"/>
      <c r="Q317" s="34"/>
      <c r="R317" s="34"/>
      <c r="S317" s="34"/>
      <c r="T317" s="34"/>
    </row>
    <row r="318" spans="1:20" ht="14.5" x14ac:dyDescent="0.35">
      <c r="A318" s="17"/>
      <c r="B318" s="17"/>
      <c r="C318" s="17"/>
      <c r="D318" s="17"/>
      <c r="E318" s="17"/>
      <c r="F318" s="17"/>
      <c r="G318" s="17"/>
      <c r="H318" s="17"/>
      <c r="I318" s="17"/>
      <c r="J318" s="17"/>
      <c r="K318" s="17"/>
      <c r="L318" s="17"/>
      <c r="M318" s="17"/>
      <c r="N318" s="17"/>
      <c r="O318" s="17"/>
      <c r="P318" s="34"/>
      <c r="Q318" s="34"/>
      <c r="R318" s="34"/>
      <c r="S318" s="34"/>
      <c r="T318" s="34"/>
    </row>
    <row r="319" spans="1:20" ht="14.5" x14ac:dyDescent="0.35">
      <c r="A319" s="17"/>
      <c r="B319" s="17"/>
      <c r="C319" s="17"/>
      <c r="D319" s="17"/>
      <c r="E319" s="17"/>
      <c r="F319" s="17"/>
      <c r="G319" s="17"/>
      <c r="H319" s="17"/>
      <c r="I319" s="17"/>
      <c r="J319" s="17"/>
      <c r="K319" s="17"/>
      <c r="L319" s="17"/>
      <c r="M319" s="17"/>
      <c r="N319" s="17"/>
      <c r="O319" s="17"/>
      <c r="P319" s="34"/>
      <c r="Q319" s="34"/>
      <c r="R319" s="34"/>
      <c r="S319" s="34"/>
      <c r="T319" s="34"/>
    </row>
    <row r="320" spans="1:20" ht="14.5" x14ac:dyDescent="0.35">
      <c r="A320" s="17"/>
      <c r="B320" s="17"/>
      <c r="C320" s="17"/>
      <c r="D320" s="17"/>
      <c r="E320" s="17"/>
      <c r="F320" s="17"/>
      <c r="G320" s="17"/>
      <c r="H320" s="17"/>
      <c r="I320" s="17"/>
      <c r="J320" s="17"/>
      <c r="K320" s="17"/>
      <c r="L320" s="17"/>
      <c r="M320" s="17"/>
      <c r="N320" s="17"/>
      <c r="O320" s="17"/>
      <c r="P320" s="34"/>
      <c r="Q320" s="34"/>
      <c r="R320" s="34"/>
      <c r="S320" s="34"/>
      <c r="T320" s="34"/>
    </row>
    <row r="321" spans="1:20" ht="14.5" x14ac:dyDescent="0.35">
      <c r="A321" s="17"/>
      <c r="B321" s="17"/>
      <c r="C321" s="17"/>
      <c r="D321" s="17"/>
      <c r="E321" s="17"/>
      <c r="F321" s="17"/>
      <c r="G321" s="17"/>
      <c r="H321" s="17"/>
      <c r="I321" s="17"/>
      <c r="J321" s="17"/>
      <c r="K321" s="17"/>
      <c r="L321" s="17"/>
      <c r="M321" s="17"/>
      <c r="N321" s="17"/>
      <c r="O321" s="17"/>
      <c r="P321" s="34"/>
      <c r="Q321" s="34"/>
      <c r="R321" s="34"/>
      <c r="S321" s="34"/>
      <c r="T321" s="34"/>
    </row>
    <row r="322" spans="1:20" ht="14.5" x14ac:dyDescent="0.35">
      <c r="A322" s="17"/>
      <c r="B322" s="17"/>
      <c r="C322" s="17"/>
      <c r="D322" s="17"/>
      <c r="E322" s="17"/>
      <c r="F322" s="17"/>
      <c r="G322" s="17"/>
      <c r="H322" s="17"/>
      <c r="I322" s="17"/>
      <c r="J322" s="17"/>
      <c r="K322" s="17"/>
      <c r="L322" s="17"/>
      <c r="M322" s="17"/>
      <c r="N322" s="17"/>
      <c r="O322" s="17"/>
      <c r="P322" s="34"/>
      <c r="Q322" s="34"/>
      <c r="R322" s="34"/>
      <c r="S322" s="34"/>
      <c r="T322" s="34"/>
    </row>
    <row r="323" spans="1:20" ht="14.5" x14ac:dyDescent="0.35">
      <c r="A323" s="17"/>
      <c r="B323" s="17"/>
      <c r="C323" s="17"/>
      <c r="D323" s="17"/>
      <c r="E323" s="17"/>
      <c r="F323" s="17"/>
      <c r="G323" s="17"/>
      <c r="H323" s="17"/>
      <c r="I323" s="17"/>
      <c r="J323" s="17"/>
      <c r="K323" s="17"/>
      <c r="L323" s="17"/>
      <c r="M323" s="17"/>
      <c r="N323" s="17"/>
      <c r="O323" s="17"/>
      <c r="P323" s="34"/>
      <c r="Q323" s="34"/>
      <c r="R323" s="34"/>
      <c r="S323" s="34"/>
      <c r="T323" s="34"/>
    </row>
    <row r="324" spans="1:20" ht="14.5" x14ac:dyDescent="0.35">
      <c r="A324" s="17"/>
      <c r="B324" s="17"/>
      <c r="C324" s="17"/>
      <c r="D324" s="17"/>
      <c r="E324" s="17"/>
      <c r="F324" s="17"/>
      <c r="G324" s="17"/>
      <c r="H324" s="17"/>
      <c r="I324" s="17"/>
      <c r="J324" s="17"/>
      <c r="K324" s="17"/>
      <c r="L324" s="17"/>
      <c r="M324" s="17"/>
      <c r="N324" s="17"/>
      <c r="O324" s="17"/>
      <c r="P324" s="34"/>
      <c r="Q324" s="34"/>
      <c r="R324" s="34"/>
      <c r="S324" s="34"/>
      <c r="T324" s="34"/>
    </row>
    <row r="325" spans="1:20" ht="14.5" x14ac:dyDescent="0.35">
      <c r="A325" s="17"/>
      <c r="B325" s="17"/>
      <c r="C325" s="17"/>
      <c r="D325" s="17"/>
      <c r="E325" s="17"/>
      <c r="F325" s="17"/>
      <c r="G325" s="17"/>
      <c r="H325" s="17"/>
      <c r="I325" s="17"/>
      <c r="J325" s="17"/>
      <c r="K325" s="17"/>
      <c r="L325" s="17"/>
      <c r="M325" s="17"/>
      <c r="N325" s="17"/>
      <c r="O325" s="17"/>
      <c r="P325" s="34"/>
      <c r="Q325" s="34"/>
      <c r="R325" s="34"/>
      <c r="S325" s="34"/>
      <c r="T325" s="34"/>
    </row>
    <row r="326" spans="1:20" ht="14.5" x14ac:dyDescent="0.35">
      <c r="A326" s="17"/>
      <c r="B326" s="17"/>
      <c r="C326" s="17"/>
      <c r="D326" s="17"/>
      <c r="E326" s="17"/>
      <c r="F326" s="17"/>
      <c r="G326" s="17"/>
      <c r="H326" s="17"/>
      <c r="I326" s="17"/>
      <c r="J326" s="17"/>
      <c r="K326" s="17"/>
      <c r="L326" s="17"/>
      <c r="M326" s="17"/>
      <c r="N326" s="17"/>
      <c r="O326" s="17"/>
      <c r="P326" s="34"/>
      <c r="Q326" s="34"/>
      <c r="R326" s="34"/>
      <c r="S326" s="34"/>
      <c r="T326" s="34"/>
    </row>
    <row r="327" spans="1:20" ht="14.5" x14ac:dyDescent="0.35">
      <c r="A327" s="17"/>
      <c r="B327" s="17"/>
      <c r="C327" s="17"/>
      <c r="D327" s="17"/>
      <c r="E327" s="17"/>
      <c r="F327" s="17"/>
      <c r="G327" s="17"/>
      <c r="H327" s="17"/>
      <c r="I327" s="17"/>
      <c r="J327" s="17"/>
      <c r="K327" s="17"/>
      <c r="L327" s="17"/>
      <c r="M327" s="17"/>
      <c r="N327" s="17"/>
      <c r="O327" s="17"/>
      <c r="P327" s="34"/>
      <c r="Q327" s="34"/>
      <c r="R327" s="34"/>
      <c r="S327" s="34"/>
      <c r="T327" s="34"/>
    </row>
    <row r="328" spans="1:20" ht="14.5" x14ac:dyDescent="0.35">
      <c r="A328" s="17"/>
      <c r="B328" s="17"/>
      <c r="C328" s="17"/>
      <c r="D328" s="17"/>
      <c r="E328" s="17"/>
      <c r="F328" s="17"/>
      <c r="G328" s="17"/>
      <c r="H328" s="17"/>
      <c r="I328" s="17"/>
      <c r="J328" s="17"/>
      <c r="K328" s="17"/>
      <c r="L328" s="17"/>
      <c r="M328" s="17"/>
      <c r="N328" s="17"/>
      <c r="O328" s="17"/>
      <c r="P328" s="34"/>
      <c r="Q328" s="34"/>
      <c r="R328" s="34"/>
      <c r="S328" s="34"/>
      <c r="T328" s="34"/>
    </row>
    <row r="329" spans="1:20" ht="14.5" x14ac:dyDescent="0.35">
      <c r="A329" s="17"/>
      <c r="B329" s="17"/>
      <c r="C329" s="17"/>
      <c r="D329" s="17"/>
      <c r="E329" s="17"/>
      <c r="F329" s="17"/>
      <c r="G329" s="17"/>
      <c r="H329" s="17"/>
      <c r="I329" s="17"/>
      <c r="J329" s="17"/>
      <c r="K329" s="17"/>
      <c r="L329" s="17"/>
      <c r="M329" s="17"/>
      <c r="N329" s="17"/>
      <c r="O329" s="17"/>
      <c r="P329" s="34"/>
      <c r="Q329" s="34"/>
      <c r="R329" s="34"/>
      <c r="S329" s="34"/>
      <c r="T329" s="34"/>
    </row>
    <row r="330" spans="1:20" ht="14.5" x14ac:dyDescent="0.35">
      <c r="A330" s="17"/>
      <c r="B330" s="17"/>
      <c r="C330" s="17"/>
      <c r="D330" s="17"/>
      <c r="E330" s="17"/>
      <c r="F330" s="17"/>
      <c r="G330" s="17"/>
      <c r="H330" s="17"/>
      <c r="I330" s="17"/>
      <c r="J330" s="17"/>
      <c r="K330" s="17"/>
      <c r="L330" s="17"/>
      <c r="M330" s="17"/>
      <c r="N330" s="17"/>
      <c r="O330" s="17"/>
      <c r="P330" s="34"/>
      <c r="Q330" s="34"/>
      <c r="R330" s="34"/>
      <c r="S330" s="34"/>
      <c r="T330" s="34"/>
    </row>
    <row r="331" spans="1:20" ht="14.5" x14ac:dyDescent="0.35">
      <c r="A331" s="17"/>
      <c r="B331" s="17"/>
      <c r="C331" s="17"/>
      <c r="D331" s="17"/>
      <c r="E331" s="17"/>
      <c r="F331" s="17"/>
      <c r="G331" s="17"/>
      <c r="H331" s="17"/>
      <c r="I331" s="17"/>
      <c r="J331" s="17"/>
      <c r="K331" s="17"/>
      <c r="L331" s="17"/>
      <c r="M331" s="17"/>
      <c r="N331" s="17"/>
      <c r="O331" s="17"/>
      <c r="P331" s="34"/>
      <c r="Q331" s="34"/>
      <c r="R331" s="34"/>
      <c r="S331" s="34"/>
      <c r="T331" s="34"/>
    </row>
    <row r="332" spans="1:20" ht="14.5" x14ac:dyDescent="0.35">
      <c r="A332" s="17"/>
      <c r="B332" s="17"/>
      <c r="C332" s="17"/>
      <c r="D332" s="17"/>
      <c r="E332" s="17"/>
      <c r="F332" s="17"/>
      <c r="G332" s="17"/>
      <c r="H332" s="17"/>
      <c r="I332" s="17"/>
      <c r="J332" s="17"/>
      <c r="K332" s="17"/>
      <c r="L332" s="17"/>
      <c r="M332" s="17"/>
      <c r="N332" s="17"/>
      <c r="O332" s="17"/>
      <c r="P332" s="34"/>
      <c r="Q332" s="34"/>
      <c r="R332" s="34"/>
      <c r="S332" s="34"/>
      <c r="T332" s="34"/>
    </row>
    <row r="333" spans="1:20" ht="14.5" x14ac:dyDescent="0.35">
      <c r="A333" s="17"/>
      <c r="B333" s="17"/>
      <c r="C333" s="17"/>
      <c r="D333" s="17"/>
      <c r="E333" s="17"/>
      <c r="F333" s="17"/>
      <c r="G333" s="17"/>
      <c r="H333" s="17"/>
      <c r="I333" s="17"/>
      <c r="J333" s="17"/>
      <c r="K333" s="17"/>
      <c r="L333" s="17"/>
      <c r="M333" s="17"/>
      <c r="N333" s="17"/>
      <c r="O333" s="17"/>
      <c r="P333" s="34"/>
      <c r="Q333" s="34"/>
      <c r="R333" s="34"/>
      <c r="S333" s="34"/>
      <c r="T333" s="34"/>
    </row>
    <row r="334" spans="1:20" ht="14.5" x14ac:dyDescent="0.35">
      <c r="A334" s="17"/>
      <c r="B334" s="17"/>
      <c r="C334" s="17"/>
      <c r="D334" s="17"/>
      <c r="E334" s="17"/>
      <c r="F334" s="17"/>
      <c r="G334" s="17"/>
      <c r="H334" s="17"/>
      <c r="I334" s="17"/>
      <c r="J334" s="17"/>
      <c r="K334" s="17"/>
      <c r="L334" s="17"/>
      <c r="M334" s="17"/>
      <c r="N334" s="17"/>
      <c r="O334" s="17"/>
      <c r="P334" s="34"/>
      <c r="Q334" s="34"/>
      <c r="R334" s="34"/>
      <c r="S334" s="34"/>
      <c r="T334" s="34"/>
    </row>
    <row r="335" spans="1:20" ht="14.5" x14ac:dyDescent="0.35">
      <c r="A335" s="17"/>
      <c r="B335" s="17"/>
      <c r="C335" s="17"/>
      <c r="D335" s="17"/>
      <c r="E335" s="17"/>
      <c r="F335" s="17"/>
      <c r="G335" s="17"/>
      <c r="H335" s="17"/>
      <c r="I335" s="17"/>
      <c r="J335" s="17"/>
      <c r="K335" s="17"/>
      <c r="L335" s="17"/>
      <c r="M335" s="17"/>
      <c r="N335" s="17"/>
      <c r="O335" s="17"/>
      <c r="P335" s="34"/>
      <c r="Q335" s="34"/>
      <c r="R335" s="34"/>
      <c r="S335" s="34"/>
      <c r="T335" s="34"/>
    </row>
    <row r="336" spans="1:20" ht="14.5" x14ac:dyDescent="0.35">
      <c r="A336" s="17"/>
      <c r="B336" s="17"/>
      <c r="C336" s="17"/>
      <c r="D336" s="17"/>
      <c r="E336" s="17"/>
      <c r="F336" s="17"/>
      <c r="G336" s="17"/>
      <c r="H336" s="17"/>
      <c r="I336" s="17"/>
      <c r="J336" s="17"/>
      <c r="K336" s="17"/>
      <c r="L336" s="17"/>
      <c r="M336" s="17"/>
      <c r="N336" s="17"/>
      <c r="O336" s="17"/>
      <c r="P336" s="34"/>
      <c r="Q336" s="34"/>
      <c r="R336" s="34"/>
      <c r="S336" s="34"/>
      <c r="T336" s="34"/>
    </row>
    <row r="337" spans="1:20" ht="14.5" x14ac:dyDescent="0.35">
      <c r="A337" s="17"/>
      <c r="B337" s="17"/>
      <c r="C337" s="17"/>
      <c r="D337" s="17"/>
      <c r="E337" s="17"/>
      <c r="F337" s="17"/>
      <c r="G337" s="17"/>
      <c r="H337" s="17"/>
      <c r="I337" s="17"/>
      <c r="J337" s="17"/>
      <c r="K337" s="17"/>
      <c r="L337" s="17"/>
      <c r="M337" s="17"/>
      <c r="N337" s="17"/>
      <c r="O337" s="17"/>
      <c r="P337" s="34"/>
      <c r="Q337" s="34"/>
      <c r="R337" s="34"/>
      <c r="S337" s="34"/>
      <c r="T337" s="34"/>
    </row>
    <row r="338" spans="1:20" ht="14.5" x14ac:dyDescent="0.35">
      <c r="A338" s="17"/>
      <c r="B338" s="17"/>
      <c r="C338" s="17"/>
      <c r="D338" s="17"/>
      <c r="E338" s="17"/>
      <c r="F338" s="17"/>
      <c r="G338" s="17"/>
      <c r="H338" s="17"/>
      <c r="I338" s="17"/>
      <c r="J338" s="17"/>
      <c r="K338" s="17"/>
      <c r="L338" s="17"/>
      <c r="M338" s="17"/>
      <c r="N338" s="17"/>
      <c r="O338" s="17"/>
      <c r="P338" s="34"/>
      <c r="Q338" s="34"/>
      <c r="R338" s="34"/>
      <c r="S338" s="34"/>
      <c r="T338" s="34"/>
    </row>
    <row r="339" spans="1:20" ht="14.5" x14ac:dyDescent="0.35">
      <c r="A339" s="17"/>
      <c r="B339" s="17"/>
      <c r="C339" s="17"/>
      <c r="D339" s="17"/>
      <c r="E339" s="17"/>
      <c r="F339" s="17"/>
      <c r="G339" s="17"/>
      <c r="H339" s="17"/>
      <c r="I339" s="17"/>
      <c r="J339" s="17"/>
      <c r="K339" s="17"/>
      <c r="L339" s="17"/>
      <c r="M339" s="17"/>
      <c r="N339" s="17"/>
      <c r="O339" s="17"/>
      <c r="P339" s="34"/>
      <c r="Q339" s="34"/>
      <c r="R339" s="34"/>
      <c r="S339" s="34"/>
      <c r="T339" s="34"/>
    </row>
  </sheetData>
  <conditionalFormatting sqref="T40:T45">
    <cfRule type="colorScale" priority="5">
      <colorScale>
        <cfvo type="min"/>
        <cfvo type="percentile" val="50"/>
        <cfvo type="max"/>
        <color rgb="FFF8696B"/>
        <color rgb="FFFFEB84"/>
        <color rgb="FF63BE7B"/>
      </colorScale>
    </cfRule>
  </conditionalFormatting>
  <conditionalFormatting sqref="T6:T39">
    <cfRule type="colorScale" priority="1">
      <colorScale>
        <cfvo type="min"/>
        <cfvo type="percentile" val="50"/>
        <cfvo type="max"/>
        <color rgb="FFF8696B"/>
        <color rgb="FFFFEB84"/>
        <color rgb="FF63BE7B"/>
      </colorScale>
    </cfRule>
  </conditionalFormatting>
  <hyperlinks>
    <hyperlink ref="A1" location="Obsah!A1" display="Obsah" xr:uid="{AB48B36F-766D-4930-AAD2-3BE5D865577D}"/>
  </hyperlink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outlinePr summaryBelow="0" summaryRight="0"/>
  </sheetPr>
  <dimension ref="A1:AE39"/>
  <sheetViews>
    <sheetView topLeftCell="X6" zoomScale="90" workbookViewId="0">
      <selection activeCell="E35" sqref="E35"/>
    </sheetView>
  </sheetViews>
  <sheetFormatPr defaultColWidth="12.6328125" defaultRowHeight="15.75" customHeight="1" x14ac:dyDescent="0.3"/>
  <cols>
    <col min="1" max="1" width="64.54296875" style="2" customWidth="1"/>
    <col min="2" max="2" width="39.54296875" style="2" bestFit="1" customWidth="1"/>
    <col min="3" max="3" width="16.36328125" style="2" customWidth="1"/>
    <col min="4" max="16384" width="12.6328125" style="2"/>
  </cols>
  <sheetData>
    <row r="1" spans="1:31" ht="15.75" customHeight="1" x14ac:dyDescent="0.4">
      <c r="A1" s="40" t="s">
        <v>176</v>
      </c>
    </row>
    <row r="2" spans="1:31" ht="15.75" customHeight="1" x14ac:dyDescent="0.3">
      <c r="A2" s="1"/>
    </row>
    <row r="3" spans="1:31" ht="15.75" customHeight="1" x14ac:dyDescent="0.3">
      <c r="A3" s="41" t="s">
        <v>0</v>
      </c>
      <c r="B3" s="39" t="s">
        <v>189</v>
      </c>
    </row>
    <row r="4" spans="1:31" ht="15.75" customHeight="1" x14ac:dyDescent="0.3">
      <c r="A4" s="41" t="s">
        <v>1</v>
      </c>
      <c r="B4" s="39" t="s">
        <v>215</v>
      </c>
    </row>
    <row r="5" spans="1:31" ht="26" x14ac:dyDescent="0.3">
      <c r="A5" s="41" t="s">
        <v>2</v>
      </c>
      <c r="B5" s="42" t="s">
        <v>228</v>
      </c>
    </row>
    <row r="6" spans="1:31" ht="15.75" customHeight="1" x14ac:dyDescent="0.3">
      <c r="A6" s="41" t="s">
        <v>3</v>
      </c>
      <c r="B6" s="43" t="s">
        <v>100</v>
      </c>
    </row>
    <row r="8" spans="1:31" ht="14.5" x14ac:dyDescent="0.3">
      <c r="A8" s="44" t="s">
        <v>143</v>
      </c>
      <c r="B8" s="45">
        <v>339</v>
      </c>
    </row>
    <row r="9" spans="1:31" ht="14.5" x14ac:dyDescent="0.3">
      <c r="A9" s="44" t="s">
        <v>99</v>
      </c>
      <c r="B9" s="45">
        <v>251</v>
      </c>
      <c r="C9" s="46"/>
    </row>
    <row r="10" spans="1:31" ht="14.5" x14ac:dyDescent="0.3">
      <c r="A10" s="44" t="s">
        <v>98</v>
      </c>
      <c r="B10" s="45">
        <v>88</v>
      </c>
      <c r="C10" s="46"/>
    </row>
    <row r="11" spans="1:31" ht="14.5" x14ac:dyDescent="0.3">
      <c r="A11" s="44" t="s">
        <v>144</v>
      </c>
      <c r="B11" s="46">
        <f>B9/B8</f>
        <v>0.74041297935103245</v>
      </c>
      <c r="C11" s="46"/>
    </row>
    <row r="12" spans="1:31" ht="14.5" x14ac:dyDescent="0.3">
      <c r="A12" s="44" t="s">
        <v>148</v>
      </c>
      <c r="B12" s="46">
        <f>B10/B8</f>
        <v>0.25958702064896755</v>
      </c>
      <c r="C12" s="46"/>
    </row>
    <row r="13" spans="1:31" ht="14.5" x14ac:dyDescent="0.3">
      <c r="A13" s="44" t="s">
        <v>216</v>
      </c>
      <c r="B13" s="2" t="s">
        <v>367</v>
      </c>
      <c r="C13" s="2" t="s">
        <v>368</v>
      </c>
      <c r="D13" s="2" t="s">
        <v>369</v>
      </c>
      <c r="E13" s="2" t="s">
        <v>370</v>
      </c>
      <c r="F13" s="2" t="s">
        <v>371</v>
      </c>
    </row>
    <row r="14" spans="1:31" ht="14.5" x14ac:dyDescent="0.3">
      <c r="A14" s="44" t="s">
        <v>125</v>
      </c>
      <c r="B14" s="45" t="s">
        <v>373</v>
      </c>
      <c r="C14" s="45" t="s">
        <v>374</v>
      </c>
      <c r="D14" s="45" t="s">
        <v>375</v>
      </c>
      <c r="E14" s="45" t="s">
        <v>376</v>
      </c>
      <c r="F14" s="45" t="s">
        <v>377</v>
      </c>
      <c r="G14" s="45" t="s">
        <v>378</v>
      </c>
      <c r="H14" s="45" t="s">
        <v>379</v>
      </c>
      <c r="I14" s="45" t="s">
        <v>380</v>
      </c>
      <c r="J14" s="45" t="s">
        <v>381</v>
      </c>
      <c r="K14" s="45" t="s">
        <v>382</v>
      </c>
      <c r="L14" s="45" t="s">
        <v>383</v>
      </c>
      <c r="M14" s="45" t="s">
        <v>384</v>
      </c>
      <c r="N14" s="45" t="s">
        <v>385</v>
      </c>
      <c r="O14" s="45" t="s">
        <v>386</v>
      </c>
      <c r="P14" s="45" t="s">
        <v>387</v>
      </c>
      <c r="Q14" s="45" t="s">
        <v>388</v>
      </c>
      <c r="R14" s="45" t="s">
        <v>389</v>
      </c>
      <c r="S14" s="45" t="s">
        <v>390</v>
      </c>
      <c r="T14" s="45" t="s">
        <v>391</v>
      </c>
      <c r="U14" s="45" t="s">
        <v>392</v>
      </c>
      <c r="V14" s="45" t="s">
        <v>393</v>
      </c>
      <c r="W14" s="45" t="s">
        <v>394</v>
      </c>
      <c r="X14" s="45" t="s">
        <v>395</v>
      </c>
      <c r="Y14" s="45" t="s">
        <v>396</v>
      </c>
      <c r="Z14" s="45" t="s">
        <v>397</v>
      </c>
      <c r="AA14" s="45" t="s">
        <v>398</v>
      </c>
      <c r="AB14" s="45" t="s">
        <v>399</v>
      </c>
      <c r="AC14" s="45" t="s">
        <v>402</v>
      </c>
      <c r="AD14" s="45" t="s">
        <v>400</v>
      </c>
      <c r="AE14" s="45" t="s">
        <v>401</v>
      </c>
    </row>
    <row r="15" spans="1:31" ht="14.5" x14ac:dyDescent="0.3">
      <c r="A15" s="44" t="s">
        <v>217</v>
      </c>
      <c r="B15" s="45">
        <v>73</v>
      </c>
    </row>
    <row r="16" spans="1:31" ht="14.5" x14ac:dyDescent="0.3">
      <c r="A16" s="44" t="s">
        <v>145</v>
      </c>
      <c r="B16" s="45" t="s">
        <v>372</v>
      </c>
    </row>
    <row r="17" spans="1:31" ht="14.5" x14ac:dyDescent="0.3">
      <c r="A17" s="44" t="s">
        <v>146</v>
      </c>
      <c r="B17" s="45" t="s">
        <v>372</v>
      </c>
    </row>
    <row r="18" spans="1:31" ht="14.5" x14ac:dyDescent="0.3">
      <c r="A18" s="44" t="s">
        <v>154</v>
      </c>
      <c r="B18" s="45">
        <v>58</v>
      </c>
    </row>
    <row r="19" spans="1:31" ht="29" x14ac:dyDescent="0.3">
      <c r="A19" s="44" t="s">
        <v>403</v>
      </c>
      <c r="B19" s="45" t="s">
        <v>163</v>
      </c>
    </row>
    <row r="20" spans="1:31" ht="29" x14ac:dyDescent="0.3">
      <c r="A20" s="44" t="s">
        <v>404</v>
      </c>
      <c r="B20" s="45" t="s">
        <v>163</v>
      </c>
    </row>
    <row r="21" spans="1:31" ht="29" x14ac:dyDescent="0.3">
      <c r="A21" s="44" t="s">
        <v>405</v>
      </c>
      <c r="B21" s="45" t="s">
        <v>163</v>
      </c>
    </row>
    <row r="22" spans="1:31" ht="14.5" x14ac:dyDescent="0.3">
      <c r="A22" s="44" t="s">
        <v>147</v>
      </c>
      <c r="B22" s="45">
        <v>51</v>
      </c>
      <c r="C22" s="46"/>
    </row>
    <row r="23" spans="1:31" ht="14.5" x14ac:dyDescent="0.3">
      <c r="A23" s="44" t="s">
        <v>150</v>
      </c>
      <c r="B23" s="46">
        <f>B22/B8</f>
        <v>0.15044247787610621</v>
      </c>
    </row>
    <row r="24" spans="1:31" s="49" customFormat="1" ht="14.5" x14ac:dyDescent="0.35">
      <c r="A24" s="47"/>
      <c r="B24" s="48"/>
    </row>
    <row r="25" spans="1:31" ht="14.5" x14ac:dyDescent="0.3">
      <c r="A25" s="44" t="s">
        <v>149</v>
      </c>
      <c r="B25" s="45">
        <v>294</v>
      </c>
    </row>
    <row r="26" spans="1:31" ht="14.5" x14ac:dyDescent="0.3">
      <c r="A26" s="44" t="s">
        <v>151</v>
      </c>
      <c r="B26" s="45">
        <v>217</v>
      </c>
      <c r="C26" s="46"/>
    </row>
    <row r="27" spans="1:31" ht="14.5" x14ac:dyDescent="0.3">
      <c r="A27" s="44" t="s">
        <v>152</v>
      </c>
      <c r="B27" s="45">
        <v>77</v>
      </c>
      <c r="C27" s="46"/>
    </row>
    <row r="28" spans="1:31" ht="14.5" x14ac:dyDescent="0.3">
      <c r="A28" s="44" t="s">
        <v>164</v>
      </c>
      <c r="B28" s="46">
        <f>B26/B25</f>
        <v>0.73809523809523814</v>
      </c>
      <c r="C28" s="46"/>
    </row>
    <row r="29" spans="1:31" ht="14.5" x14ac:dyDescent="0.3">
      <c r="A29" s="44" t="s">
        <v>165</v>
      </c>
      <c r="B29" s="46">
        <f>B27/B25</f>
        <v>0.26190476190476192</v>
      </c>
      <c r="C29" s="46"/>
    </row>
    <row r="30" spans="1:31" ht="14.5" x14ac:dyDescent="0.3">
      <c r="A30" s="44" t="s">
        <v>153</v>
      </c>
      <c r="B30" s="45" t="s">
        <v>376</v>
      </c>
      <c r="C30" s="45" t="s">
        <v>377</v>
      </c>
      <c r="D30" s="45" t="s">
        <v>406</v>
      </c>
      <c r="E30" s="45" t="s">
        <v>407</v>
      </c>
      <c r="F30" s="45" t="s">
        <v>408</v>
      </c>
      <c r="G30" s="45" t="s">
        <v>381</v>
      </c>
      <c r="H30" s="45" t="s">
        <v>409</v>
      </c>
      <c r="I30" s="45" t="s">
        <v>383</v>
      </c>
      <c r="M30" s="45"/>
      <c r="N30" s="45"/>
      <c r="O30" s="45"/>
      <c r="P30" s="45"/>
      <c r="Q30" s="45"/>
      <c r="R30" s="45"/>
      <c r="S30" s="45"/>
      <c r="T30" s="45"/>
      <c r="U30" s="45"/>
      <c r="V30" s="45"/>
      <c r="W30" s="45"/>
      <c r="X30" s="45"/>
      <c r="Y30" s="45"/>
      <c r="Z30" s="45"/>
      <c r="AA30" s="45"/>
      <c r="AB30" s="45"/>
      <c r="AC30" s="45"/>
      <c r="AD30" s="45"/>
      <c r="AE30" s="45"/>
    </row>
    <row r="31" spans="1:31" ht="14.5" x14ac:dyDescent="0.3">
      <c r="A31" s="44" t="s">
        <v>154</v>
      </c>
      <c r="B31" s="45">
        <v>51</v>
      </c>
    </row>
    <row r="32" spans="1:31" ht="14.5" x14ac:dyDescent="0.3">
      <c r="A32" s="44" t="s">
        <v>155</v>
      </c>
      <c r="B32" s="45" t="s">
        <v>163</v>
      </c>
      <c r="C32" s="45"/>
    </row>
    <row r="33" spans="1:3" ht="14.5" x14ac:dyDescent="0.3">
      <c r="A33" s="44" t="s">
        <v>166</v>
      </c>
      <c r="B33" s="45" t="s">
        <v>162</v>
      </c>
      <c r="C33" s="45"/>
    </row>
    <row r="34" spans="1:3" ht="14.5" x14ac:dyDescent="0.3">
      <c r="A34" s="44" t="s">
        <v>156</v>
      </c>
      <c r="B34" s="45">
        <v>6</v>
      </c>
    </row>
    <row r="35" spans="1:3" ht="14.5" x14ac:dyDescent="0.3">
      <c r="A35" s="44" t="s">
        <v>157</v>
      </c>
      <c r="B35" s="45" t="s">
        <v>163</v>
      </c>
    </row>
    <row r="36" spans="1:3" ht="14.5" x14ac:dyDescent="0.3">
      <c r="A36" s="44" t="s">
        <v>158</v>
      </c>
      <c r="B36" s="45" t="s">
        <v>163</v>
      </c>
    </row>
    <row r="37" spans="1:3" ht="14.5" x14ac:dyDescent="0.3">
      <c r="A37" s="44" t="s">
        <v>159</v>
      </c>
      <c r="B37" s="45" t="s">
        <v>163</v>
      </c>
    </row>
    <row r="38" spans="1:3" ht="14.5" x14ac:dyDescent="0.3">
      <c r="A38" s="44" t="s">
        <v>160</v>
      </c>
      <c r="B38" s="45" t="s">
        <v>162</v>
      </c>
    </row>
    <row r="39" spans="1:3" ht="14.5" x14ac:dyDescent="0.3">
      <c r="A39" s="44" t="s">
        <v>161</v>
      </c>
      <c r="B39" s="45" t="s">
        <v>162</v>
      </c>
    </row>
  </sheetData>
  <hyperlinks>
    <hyperlink ref="A1" location="Obsah!A1" display="Obsah" xr:uid="{70BC1B77-80B0-42F8-9C47-62DCEE9DED4D}"/>
    <hyperlink ref="B6" r:id="rId1" xr:uid="{06225C55-7873-4640-89A3-74C267695EEC}"/>
  </hyperlinks>
  <pageMargins left="0.7" right="0.7" top="0.78740157499999996" bottom="0.78740157499999996"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outlinePr summaryBelow="0" summaryRight="0"/>
  </sheetPr>
  <dimension ref="A1:AZ412"/>
  <sheetViews>
    <sheetView topLeftCell="A368" zoomScale="64" zoomScaleNormal="85" workbookViewId="0">
      <selection activeCell="G388" sqref="G388:G399"/>
    </sheetView>
  </sheetViews>
  <sheetFormatPr defaultColWidth="12.6328125" defaultRowHeight="15.75" customHeight="1" x14ac:dyDescent="0.3"/>
  <cols>
    <col min="1" max="1" width="17.81640625" style="2" bestFit="1" customWidth="1"/>
    <col min="2" max="2" width="12.81640625" style="2" bestFit="1" customWidth="1"/>
    <col min="3" max="3" width="17.08984375" style="2" bestFit="1" customWidth="1"/>
    <col min="4" max="4" width="19.36328125" style="2" bestFit="1" customWidth="1"/>
    <col min="5" max="5" width="18" style="2" customWidth="1"/>
    <col min="6" max="7" width="12.6328125" style="2"/>
    <col min="8" max="47" width="12.81640625" style="2" bestFit="1" customWidth="1"/>
    <col min="48" max="51" width="12.6328125" style="2"/>
    <col min="52" max="52" width="20.1796875" style="2" bestFit="1" customWidth="1"/>
    <col min="53" max="16384" width="12.6328125" style="2"/>
  </cols>
  <sheetData>
    <row r="1" spans="1:2" ht="15.75" customHeight="1" x14ac:dyDescent="0.4">
      <c r="A1" s="40" t="s">
        <v>176</v>
      </c>
    </row>
    <row r="3" spans="1:2" ht="15.75" customHeight="1" x14ac:dyDescent="0.3">
      <c r="A3" s="41" t="s">
        <v>4</v>
      </c>
    </row>
    <row r="5" spans="1:2" ht="15.75" customHeight="1" x14ac:dyDescent="0.3">
      <c r="A5" s="54">
        <v>1</v>
      </c>
      <c r="B5" s="54" t="s">
        <v>5</v>
      </c>
    </row>
    <row r="6" spans="1:2" ht="15.75" customHeight="1" x14ac:dyDescent="0.3">
      <c r="A6" s="54">
        <v>2</v>
      </c>
      <c r="B6" s="54" t="s">
        <v>6</v>
      </c>
    </row>
    <row r="7" spans="1:2" ht="15.75" customHeight="1" x14ac:dyDescent="0.3">
      <c r="A7" s="54">
        <v>3</v>
      </c>
      <c r="B7" s="54" t="s">
        <v>7</v>
      </c>
    </row>
    <row r="8" spans="1:2" ht="15.75" customHeight="1" x14ac:dyDescent="0.3">
      <c r="A8" s="54">
        <v>4</v>
      </c>
      <c r="B8" s="54" t="s">
        <v>8</v>
      </c>
    </row>
    <row r="9" spans="1:2" ht="15.75" customHeight="1" x14ac:dyDescent="0.3">
      <c r="A9" s="54"/>
      <c r="B9" s="54"/>
    </row>
    <row r="10" spans="1:2" ht="15.75" customHeight="1" x14ac:dyDescent="0.3">
      <c r="A10" s="58" t="s">
        <v>182</v>
      </c>
    </row>
    <row r="11" spans="1:2" ht="15.75" customHeight="1" x14ac:dyDescent="0.3">
      <c r="A11" s="54">
        <v>1</v>
      </c>
      <c r="B11" s="54" t="s">
        <v>101</v>
      </c>
    </row>
    <row r="12" spans="1:2" ht="15.75" customHeight="1" x14ac:dyDescent="0.3">
      <c r="A12" s="54">
        <v>2</v>
      </c>
      <c r="B12" s="54" t="s">
        <v>101</v>
      </c>
    </row>
    <row r="13" spans="1:2" ht="15.75" customHeight="1" x14ac:dyDescent="0.3">
      <c r="A13" s="54">
        <v>3</v>
      </c>
      <c r="B13" s="54" t="s">
        <v>102</v>
      </c>
    </row>
    <row r="14" spans="1:2" ht="15.75" customHeight="1" x14ac:dyDescent="0.3">
      <c r="A14" s="54">
        <v>4</v>
      </c>
      <c r="B14" s="54" t="s">
        <v>103</v>
      </c>
    </row>
    <row r="15" spans="1:2" ht="15.75" customHeight="1" x14ac:dyDescent="0.3">
      <c r="A15" s="54">
        <v>5</v>
      </c>
      <c r="B15" s="54" t="s">
        <v>104</v>
      </c>
    </row>
    <row r="16" spans="1:2" ht="15.75" customHeight="1" x14ac:dyDescent="0.3">
      <c r="A16" s="54">
        <v>6</v>
      </c>
      <c r="B16" s="54" t="s">
        <v>105</v>
      </c>
    </row>
    <row r="17" spans="1:2" ht="15.75" customHeight="1" x14ac:dyDescent="0.3">
      <c r="A17" s="54">
        <v>7</v>
      </c>
      <c r="B17" s="54" t="s">
        <v>106</v>
      </c>
    </row>
    <row r="18" spans="1:2" ht="15.75" customHeight="1" x14ac:dyDescent="0.3">
      <c r="A18" s="54">
        <v>8</v>
      </c>
      <c r="B18" s="54" t="s">
        <v>107</v>
      </c>
    </row>
    <row r="19" spans="1:2" ht="15.75" customHeight="1" x14ac:dyDescent="0.3">
      <c r="A19" s="54">
        <v>9</v>
      </c>
      <c r="B19" s="54" t="s">
        <v>108</v>
      </c>
    </row>
    <row r="20" spans="1:2" ht="15.75" customHeight="1" x14ac:dyDescent="0.3">
      <c r="A20" s="54">
        <v>10</v>
      </c>
      <c r="B20" s="54" t="s">
        <v>109</v>
      </c>
    </row>
    <row r="21" spans="1:2" ht="15.75" customHeight="1" x14ac:dyDescent="0.3">
      <c r="A21" s="54">
        <v>11</v>
      </c>
      <c r="B21" s="54" t="s">
        <v>110</v>
      </c>
    </row>
    <row r="22" spans="1:2" ht="15.75" customHeight="1" x14ac:dyDescent="0.3">
      <c r="A22" s="54">
        <v>12</v>
      </c>
      <c r="B22" s="54" t="s">
        <v>111</v>
      </c>
    </row>
    <row r="23" spans="1:2" ht="15.75" customHeight="1" x14ac:dyDescent="0.3">
      <c r="A23" s="54">
        <v>13</v>
      </c>
      <c r="B23" s="54" t="s">
        <v>112</v>
      </c>
    </row>
    <row r="24" spans="1:2" ht="15.75" customHeight="1" x14ac:dyDescent="0.3">
      <c r="A24" s="54">
        <v>14</v>
      </c>
      <c r="B24" s="54" t="s">
        <v>113</v>
      </c>
    </row>
    <row r="25" spans="1:2" ht="15.75" customHeight="1" x14ac:dyDescent="0.3">
      <c r="A25" s="54">
        <v>15</v>
      </c>
      <c r="B25" s="54" t="s">
        <v>114</v>
      </c>
    </row>
    <row r="26" spans="1:2" ht="15.75" customHeight="1" x14ac:dyDescent="0.3">
      <c r="A26" s="54">
        <v>16</v>
      </c>
      <c r="B26" s="54" t="s">
        <v>115</v>
      </c>
    </row>
    <row r="27" spans="1:2" ht="15.75" customHeight="1" x14ac:dyDescent="0.3">
      <c r="A27" s="54">
        <v>17</v>
      </c>
      <c r="B27" s="54" t="s">
        <v>116</v>
      </c>
    </row>
    <row r="28" spans="1:2" ht="15.75" customHeight="1" x14ac:dyDescent="0.3">
      <c r="A28" s="54">
        <v>18</v>
      </c>
      <c r="B28" s="54" t="s">
        <v>117</v>
      </c>
    </row>
    <row r="29" spans="1:2" ht="15.75" customHeight="1" x14ac:dyDescent="0.3">
      <c r="A29" s="54">
        <v>19</v>
      </c>
      <c r="B29" s="54" t="s">
        <v>118</v>
      </c>
    </row>
    <row r="30" spans="1:2" ht="13" x14ac:dyDescent="0.3">
      <c r="A30" s="54">
        <v>20</v>
      </c>
      <c r="B30" s="54" t="s">
        <v>119</v>
      </c>
    </row>
    <row r="31" spans="1:2" ht="13" x14ac:dyDescent="0.3">
      <c r="A31" s="54">
        <v>21</v>
      </c>
      <c r="B31" s="54" t="s">
        <v>120</v>
      </c>
    </row>
    <row r="32" spans="1:2" ht="13" x14ac:dyDescent="0.3">
      <c r="A32" s="54">
        <v>22</v>
      </c>
      <c r="B32" s="54" t="s">
        <v>121</v>
      </c>
    </row>
    <row r="33" spans="1:52" ht="13" x14ac:dyDescent="0.3">
      <c r="A33" s="54"/>
      <c r="B33" s="54"/>
    </row>
    <row r="34" spans="1:52" ht="13" x14ac:dyDescent="0.3">
      <c r="A34" s="41" t="s">
        <v>183</v>
      </c>
    </row>
    <row r="35" spans="1:52" ht="13" x14ac:dyDescent="0.3">
      <c r="A35" s="54"/>
      <c r="B35" s="54" t="s">
        <v>122</v>
      </c>
    </row>
    <row r="36" spans="1:52" s="92" customFormat="1" ht="13.5" thickBot="1" x14ac:dyDescent="0.35">
      <c r="A36" s="98"/>
      <c r="B36" s="98"/>
    </row>
    <row r="37" spans="1:52" ht="13" x14ac:dyDescent="0.3">
      <c r="A37" s="54"/>
      <c r="B37" s="54"/>
    </row>
    <row r="38" spans="1:52" s="59" customFormat="1" ht="14.5" x14ac:dyDescent="0.25">
      <c r="A38" s="52" t="s">
        <v>167</v>
      </c>
      <c r="B38" s="53" t="s">
        <v>10</v>
      </c>
      <c r="C38" s="53" t="s">
        <v>126</v>
      </c>
      <c r="D38" s="53" t="s">
        <v>168</v>
      </c>
      <c r="E38" s="53" t="s">
        <v>127</v>
      </c>
      <c r="F38" s="53" t="s">
        <v>12</v>
      </c>
      <c r="G38" s="53" t="s">
        <v>13</v>
      </c>
      <c r="H38" s="53" t="s">
        <v>14</v>
      </c>
      <c r="I38" s="53" t="s">
        <v>15</v>
      </c>
      <c r="J38" s="53" t="s">
        <v>16</v>
      </c>
      <c r="K38" s="53" t="s">
        <v>17</v>
      </c>
      <c r="L38" s="53" t="s">
        <v>18</v>
      </c>
      <c r="M38" s="53" t="s">
        <v>19</v>
      </c>
      <c r="N38" s="53" t="s">
        <v>20</v>
      </c>
      <c r="O38" s="53" t="s">
        <v>21</v>
      </c>
      <c r="P38" s="53" t="s">
        <v>22</v>
      </c>
      <c r="Q38" s="53" t="s">
        <v>23</v>
      </c>
      <c r="R38" s="53" t="s">
        <v>24</v>
      </c>
      <c r="S38" s="53" t="s">
        <v>25</v>
      </c>
      <c r="T38" s="53" t="s">
        <v>26</v>
      </c>
      <c r="U38" s="53" t="s">
        <v>27</v>
      </c>
      <c r="V38" s="53" t="s">
        <v>28</v>
      </c>
      <c r="W38" s="53" t="s">
        <v>29</v>
      </c>
      <c r="X38" s="53" t="s">
        <v>30</v>
      </c>
      <c r="Y38" s="53" t="s">
        <v>31</v>
      </c>
      <c r="Z38" s="53" t="s">
        <v>123</v>
      </c>
      <c r="AA38" s="53" t="s">
        <v>124</v>
      </c>
      <c r="AB38" s="100" t="s">
        <v>336</v>
      </c>
      <c r="AC38" s="100" t="s">
        <v>337</v>
      </c>
      <c r="AD38" s="100" t="s">
        <v>338</v>
      </c>
      <c r="AE38" s="100" t="s">
        <v>339</v>
      </c>
      <c r="AF38" s="100" t="s">
        <v>340</v>
      </c>
      <c r="AG38" s="100" t="s">
        <v>341</v>
      </c>
      <c r="AH38" s="100" t="s">
        <v>342</v>
      </c>
      <c r="AI38" s="100" t="s">
        <v>343</v>
      </c>
      <c r="AJ38" s="100" t="s">
        <v>344</v>
      </c>
      <c r="AK38" s="100" t="s">
        <v>345</v>
      </c>
      <c r="AL38" s="100" t="s">
        <v>346</v>
      </c>
      <c r="AM38" s="100" t="s">
        <v>347</v>
      </c>
      <c r="AN38" s="100" t="s">
        <v>348</v>
      </c>
      <c r="AO38" s="100" t="s">
        <v>349</v>
      </c>
      <c r="AP38" s="100" t="s">
        <v>350</v>
      </c>
      <c r="AQ38" s="100" t="s">
        <v>351</v>
      </c>
      <c r="AR38" s="100" t="s">
        <v>352</v>
      </c>
      <c r="AS38" s="100" t="s">
        <v>353</v>
      </c>
      <c r="AT38" s="100" t="s">
        <v>354</v>
      </c>
      <c r="AU38" s="100" t="s">
        <v>355</v>
      </c>
      <c r="AV38" s="100" t="s">
        <v>356</v>
      </c>
      <c r="AW38" s="100" t="s">
        <v>357</v>
      </c>
      <c r="AX38" s="100" t="s">
        <v>358</v>
      </c>
      <c r="AZ38" s="104" t="s">
        <v>361</v>
      </c>
    </row>
    <row r="39" spans="1:52" ht="13" x14ac:dyDescent="0.3">
      <c r="A39">
        <v>43606</v>
      </c>
      <c r="B39">
        <v>0</v>
      </c>
      <c r="C39">
        <v>2011</v>
      </c>
      <c r="D39" s="99">
        <v>45963.75</v>
      </c>
      <c r="E39" t="s">
        <v>33</v>
      </c>
      <c r="F39">
        <v>3</v>
      </c>
      <c r="G39">
        <v>3</v>
      </c>
      <c r="H39">
        <v>3</v>
      </c>
      <c r="I39">
        <v>3</v>
      </c>
      <c r="J39">
        <v>2</v>
      </c>
      <c r="K39">
        <v>2</v>
      </c>
      <c r="L39">
        <v>2</v>
      </c>
      <c r="M39">
        <v>3</v>
      </c>
      <c r="N39">
        <v>3</v>
      </c>
      <c r="O39">
        <v>3</v>
      </c>
      <c r="P39">
        <v>3</v>
      </c>
      <c r="Q39">
        <v>3</v>
      </c>
      <c r="R39">
        <v>3</v>
      </c>
      <c r="S39">
        <v>3</v>
      </c>
      <c r="T39">
        <v>3</v>
      </c>
      <c r="U39">
        <v>3</v>
      </c>
      <c r="V39">
        <v>3</v>
      </c>
      <c r="W39">
        <v>3</v>
      </c>
      <c r="X39">
        <v>3</v>
      </c>
      <c r="Y39">
        <v>3</v>
      </c>
      <c r="Z39">
        <v>3</v>
      </c>
      <c r="AA39">
        <v>2</v>
      </c>
      <c r="AB39">
        <v>33</v>
      </c>
      <c r="AC39">
        <v>7</v>
      </c>
      <c r="AD39">
        <v>7</v>
      </c>
      <c r="AE39">
        <v>7</v>
      </c>
      <c r="AF39">
        <v>8</v>
      </c>
      <c r="AG39">
        <v>14</v>
      </c>
      <c r="AH39">
        <v>6</v>
      </c>
      <c r="AI39">
        <v>8</v>
      </c>
      <c r="AJ39">
        <v>5</v>
      </c>
      <c r="AK39">
        <v>4</v>
      </c>
      <c r="AL39">
        <v>4</v>
      </c>
      <c r="AM39">
        <v>8</v>
      </c>
      <c r="AN39">
        <v>4</v>
      </c>
      <c r="AO39">
        <v>3</v>
      </c>
      <c r="AP39">
        <v>2</v>
      </c>
      <c r="AQ39">
        <v>2</v>
      </c>
      <c r="AR39">
        <v>2</v>
      </c>
      <c r="AS39">
        <v>2</v>
      </c>
      <c r="AT39">
        <v>2</v>
      </c>
      <c r="AU39">
        <v>1</v>
      </c>
      <c r="AV39">
        <v>2</v>
      </c>
      <c r="AW39">
        <v>4</v>
      </c>
      <c r="AX39">
        <v>54</v>
      </c>
      <c r="AZ39" s="2">
        <f t="shared" ref="AZ39:AZ102" si="0">SUM(AB39:AW39)</f>
        <v>135</v>
      </c>
    </row>
    <row r="40" spans="1:52" ht="13" x14ac:dyDescent="0.3">
      <c r="A40">
        <v>41208</v>
      </c>
      <c r="B40">
        <v>0</v>
      </c>
      <c r="C40">
        <v>2006</v>
      </c>
      <c r="D40" s="99">
        <v>45959.457638888889</v>
      </c>
      <c r="E40" t="s">
        <v>33</v>
      </c>
      <c r="F40">
        <v>3</v>
      </c>
      <c r="G40">
        <v>4</v>
      </c>
      <c r="H40">
        <v>4</v>
      </c>
      <c r="I40">
        <v>3</v>
      </c>
      <c r="J40">
        <v>4</v>
      </c>
      <c r="K40">
        <v>4</v>
      </c>
      <c r="L40">
        <v>3</v>
      </c>
      <c r="M40">
        <v>2</v>
      </c>
      <c r="N40">
        <v>2</v>
      </c>
      <c r="O40">
        <v>4</v>
      </c>
      <c r="P40">
        <v>1</v>
      </c>
      <c r="Q40">
        <v>1</v>
      </c>
      <c r="R40">
        <v>3</v>
      </c>
      <c r="S40">
        <v>4</v>
      </c>
      <c r="T40">
        <v>4</v>
      </c>
      <c r="U40">
        <v>3</v>
      </c>
      <c r="V40">
        <v>4</v>
      </c>
      <c r="W40">
        <v>2</v>
      </c>
      <c r="X40">
        <v>4</v>
      </c>
      <c r="Y40">
        <v>4</v>
      </c>
      <c r="Z40">
        <v>2</v>
      </c>
      <c r="AA40">
        <v>2</v>
      </c>
      <c r="AB40">
        <v>11</v>
      </c>
      <c r="AC40">
        <v>13</v>
      </c>
      <c r="AD40">
        <v>4</v>
      </c>
      <c r="AE40">
        <v>8</v>
      </c>
      <c r="AF40">
        <v>4</v>
      </c>
      <c r="AG40">
        <v>6</v>
      </c>
      <c r="AH40">
        <v>5</v>
      </c>
      <c r="AI40">
        <v>6</v>
      </c>
      <c r="AJ40">
        <v>7</v>
      </c>
      <c r="AK40">
        <v>4</v>
      </c>
      <c r="AL40">
        <v>5</v>
      </c>
      <c r="AM40">
        <v>1</v>
      </c>
      <c r="AN40">
        <v>6</v>
      </c>
      <c r="AO40">
        <v>5</v>
      </c>
      <c r="AP40">
        <v>6</v>
      </c>
      <c r="AQ40">
        <v>6</v>
      </c>
      <c r="AR40">
        <v>8</v>
      </c>
      <c r="AS40">
        <v>8</v>
      </c>
      <c r="AT40">
        <v>14</v>
      </c>
      <c r="AU40">
        <v>15</v>
      </c>
      <c r="AV40">
        <v>3</v>
      </c>
      <c r="AW40">
        <v>3</v>
      </c>
      <c r="AX40">
        <v>72</v>
      </c>
      <c r="AZ40" s="2">
        <f t="shared" si="0"/>
        <v>148</v>
      </c>
    </row>
    <row r="41" spans="1:52" ht="13" x14ac:dyDescent="0.3">
      <c r="A41">
        <v>42990</v>
      </c>
      <c r="B41">
        <v>0</v>
      </c>
      <c r="C41">
        <v>2006</v>
      </c>
      <c r="D41" s="99">
        <v>45961.652083333334</v>
      </c>
      <c r="E41" t="s">
        <v>33</v>
      </c>
      <c r="F41">
        <v>3</v>
      </c>
      <c r="G41">
        <v>3</v>
      </c>
      <c r="H41">
        <v>3</v>
      </c>
      <c r="I41">
        <v>2</v>
      </c>
      <c r="J41">
        <v>3</v>
      </c>
      <c r="K41">
        <v>2</v>
      </c>
      <c r="L41">
        <v>2</v>
      </c>
      <c r="M41">
        <v>2</v>
      </c>
      <c r="N41">
        <v>1</v>
      </c>
      <c r="O41">
        <v>3</v>
      </c>
      <c r="P41">
        <v>4</v>
      </c>
      <c r="Q41">
        <v>3</v>
      </c>
      <c r="R41">
        <v>2</v>
      </c>
      <c r="S41">
        <v>3</v>
      </c>
      <c r="T41">
        <v>4</v>
      </c>
      <c r="U41">
        <v>3</v>
      </c>
      <c r="V41">
        <v>1</v>
      </c>
      <c r="W41">
        <v>2</v>
      </c>
      <c r="X41">
        <v>2</v>
      </c>
      <c r="Y41">
        <v>3</v>
      </c>
      <c r="Z41">
        <v>3</v>
      </c>
      <c r="AA41">
        <v>3</v>
      </c>
      <c r="AB41">
        <v>97</v>
      </c>
      <c r="AC41">
        <v>8</v>
      </c>
      <c r="AD41">
        <v>10</v>
      </c>
      <c r="AE41">
        <v>5</v>
      </c>
      <c r="AF41">
        <v>408</v>
      </c>
      <c r="AG41">
        <v>15</v>
      </c>
      <c r="AH41">
        <v>5</v>
      </c>
      <c r="AI41">
        <v>6</v>
      </c>
      <c r="AJ41">
        <v>6</v>
      </c>
      <c r="AK41">
        <v>4</v>
      </c>
      <c r="AL41">
        <v>3</v>
      </c>
      <c r="AM41">
        <v>6</v>
      </c>
      <c r="AN41">
        <v>14</v>
      </c>
      <c r="AO41">
        <v>3</v>
      </c>
      <c r="AP41">
        <v>4</v>
      </c>
      <c r="AQ41">
        <v>4</v>
      </c>
      <c r="AR41">
        <v>4</v>
      </c>
      <c r="AS41">
        <v>9</v>
      </c>
      <c r="AT41">
        <v>5</v>
      </c>
      <c r="AU41">
        <v>6</v>
      </c>
      <c r="AV41">
        <v>3</v>
      </c>
      <c r="AW41">
        <v>3</v>
      </c>
      <c r="AX41">
        <v>63</v>
      </c>
      <c r="AZ41" s="2">
        <f t="shared" si="0"/>
        <v>628</v>
      </c>
    </row>
    <row r="42" spans="1:52" ht="13" x14ac:dyDescent="0.3">
      <c r="A42">
        <v>42772</v>
      </c>
      <c r="B42">
        <v>0</v>
      </c>
      <c r="C42">
        <v>2006</v>
      </c>
      <c r="D42" s="99">
        <v>45961.401388888888</v>
      </c>
      <c r="E42" t="s">
        <v>33</v>
      </c>
      <c r="F42">
        <v>3</v>
      </c>
      <c r="G42">
        <v>3</v>
      </c>
      <c r="H42">
        <v>3</v>
      </c>
      <c r="I42">
        <v>2</v>
      </c>
      <c r="J42">
        <v>3</v>
      </c>
      <c r="K42">
        <v>3</v>
      </c>
      <c r="L42">
        <v>3</v>
      </c>
      <c r="M42">
        <v>3</v>
      </c>
      <c r="N42">
        <v>3</v>
      </c>
      <c r="O42">
        <v>4</v>
      </c>
      <c r="P42">
        <v>4</v>
      </c>
      <c r="Q42">
        <v>3</v>
      </c>
      <c r="R42">
        <v>3</v>
      </c>
      <c r="S42">
        <v>3</v>
      </c>
      <c r="T42">
        <v>3</v>
      </c>
      <c r="U42">
        <v>3</v>
      </c>
      <c r="V42">
        <v>2</v>
      </c>
      <c r="W42">
        <v>3</v>
      </c>
      <c r="X42">
        <v>2</v>
      </c>
      <c r="Y42">
        <v>3</v>
      </c>
      <c r="Z42">
        <v>2</v>
      </c>
      <c r="AA42">
        <v>2</v>
      </c>
      <c r="AB42">
        <v>11</v>
      </c>
      <c r="AC42">
        <v>8</v>
      </c>
      <c r="AD42">
        <v>6</v>
      </c>
      <c r="AE42">
        <v>5</v>
      </c>
      <c r="AF42">
        <v>3</v>
      </c>
      <c r="AG42">
        <v>5</v>
      </c>
      <c r="AH42">
        <v>4</v>
      </c>
      <c r="AI42">
        <v>5</v>
      </c>
      <c r="AJ42">
        <v>4</v>
      </c>
      <c r="AK42">
        <v>4</v>
      </c>
      <c r="AL42">
        <v>2</v>
      </c>
      <c r="AM42">
        <v>6</v>
      </c>
      <c r="AN42">
        <v>4</v>
      </c>
      <c r="AO42">
        <v>5</v>
      </c>
      <c r="AP42">
        <v>2</v>
      </c>
      <c r="AQ42">
        <v>4</v>
      </c>
      <c r="AR42">
        <v>9</v>
      </c>
      <c r="AS42">
        <v>3</v>
      </c>
      <c r="AT42">
        <v>7</v>
      </c>
      <c r="AU42">
        <v>9</v>
      </c>
      <c r="AV42">
        <v>7</v>
      </c>
      <c r="AW42">
        <v>3</v>
      </c>
      <c r="AX42">
        <v>58</v>
      </c>
      <c r="AZ42" s="2">
        <f t="shared" si="0"/>
        <v>116</v>
      </c>
    </row>
    <row r="43" spans="1:52" ht="14" x14ac:dyDescent="0.3">
      <c r="A43">
        <v>42804</v>
      </c>
      <c r="B43">
        <v>1</v>
      </c>
      <c r="C43">
        <v>2006</v>
      </c>
      <c r="D43" s="99">
        <v>45961.476388888892</v>
      </c>
      <c r="E43" t="s">
        <v>33</v>
      </c>
      <c r="F43">
        <v>4</v>
      </c>
      <c r="G43">
        <v>3</v>
      </c>
      <c r="H43">
        <v>3</v>
      </c>
      <c r="I43">
        <v>4</v>
      </c>
      <c r="J43">
        <v>3</v>
      </c>
      <c r="K43">
        <v>3</v>
      </c>
      <c r="L43">
        <v>2</v>
      </c>
      <c r="M43">
        <v>2</v>
      </c>
      <c r="N43">
        <v>3</v>
      </c>
      <c r="O43">
        <v>3</v>
      </c>
      <c r="P43">
        <v>3</v>
      </c>
      <c r="Q43">
        <v>4</v>
      </c>
      <c r="R43">
        <v>4</v>
      </c>
      <c r="S43">
        <v>4</v>
      </c>
      <c r="T43">
        <v>4</v>
      </c>
      <c r="U43">
        <v>4</v>
      </c>
      <c r="V43">
        <v>1</v>
      </c>
      <c r="W43">
        <v>2</v>
      </c>
      <c r="X43">
        <v>3</v>
      </c>
      <c r="Y43">
        <v>2</v>
      </c>
      <c r="Z43">
        <v>4</v>
      </c>
      <c r="AA43">
        <v>4</v>
      </c>
      <c r="AB43">
        <v>6</v>
      </c>
      <c r="AC43">
        <v>11</v>
      </c>
      <c r="AD43">
        <v>15</v>
      </c>
      <c r="AE43">
        <v>10</v>
      </c>
      <c r="AF43">
        <v>5</v>
      </c>
      <c r="AG43">
        <v>8</v>
      </c>
      <c r="AH43">
        <v>5</v>
      </c>
      <c r="AI43">
        <v>4</v>
      </c>
      <c r="AJ43">
        <v>4</v>
      </c>
      <c r="AK43">
        <v>8</v>
      </c>
      <c r="AL43">
        <v>3</v>
      </c>
      <c r="AM43">
        <v>5</v>
      </c>
      <c r="AN43">
        <v>4</v>
      </c>
      <c r="AO43">
        <v>3</v>
      </c>
      <c r="AP43">
        <v>3</v>
      </c>
      <c r="AQ43">
        <v>6</v>
      </c>
      <c r="AR43">
        <v>8</v>
      </c>
      <c r="AS43">
        <v>9</v>
      </c>
      <c r="AT43">
        <v>7</v>
      </c>
      <c r="AU43">
        <v>6</v>
      </c>
      <c r="AV43">
        <v>4</v>
      </c>
      <c r="AW43">
        <v>2</v>
      </c>
      <c r="AX43">
        <v>55</v>
      </c>
      <c r="AY43" s="101"/>
      <c r="AZ43" s="101">
        <f t="shared" si="0"/>
        <v>136</v>
      </c>
    </row>
    <row r="44" spans="1:52" ht="14" x14ac:dyDescent="0.3">
      <c r="A44">
        <v>43524</v>
      </c>
      <c r="B44">
        <v>0</v>
      </c>
      <c r="C44">
        <v>2006</v>
      </c>
      <c r="D44" s="99">
        <v>45963.578472222223</v>
      </c>
      <c r="E44" t="s">
        <v>33</v>
      </c>
      <c r="F44">
        <v>2</v>
      </c>
      <c r="G44">
        <v>3</v>
      </c>
      <c r="H44">
        <v>3</v>
      </c>
      <c r="I44">
        <v>2</v>
      </c>
      <c r="J44">
        <v>3</v>
      </c>
      <c r="K44">
        <v>3</v>
      </c>
      <c r="L44">
        <v>3</v>
      </c>
      <c r="M44">
        <v>2</v>
      </c>
      <c r="N44">
        <v>2</v>
      </c>
      <c r="O44">
        <v>3</v>
      </c>
      <c r="P44">
        <v>2</v>
      </c>
      <c r="Q44">
        <v>3</v>
      </c>
      <c r="R44">
        <v>2</v>
      </c>
      <c r="S44">
        <v>3</v>
      </c>
      <c r="T44">
        <v>2</v>
      </c>
      <c r="U44">
        <v>3</v>
      </c>
      <c r="V44">
        <v>2</v>
      </c>
      <c r="W44">
        <v>3</v>
      </c>
      <c r="X44">
        <v>2</v>
      </c>
      <c r="Y44">
        <v>3</v>
      </c>
      <c r="Z44">
        <v>3</v>
      </c>
      <c r="AA44">
        <v>3</v>
      </c>
      <c r="AB44">
        <v>15</v>
      </c>
      <c r="AC44">
        <v>12</v>
      </c>
      <c r="AD44">
        <v>4</v>
      </c>
      <c r="AE44">
        <v>3</v>
      </c>
      <c r="AF44">
        <v>4</v>
      </c>
      <c r="AG44">
        <v>5</v>
      </c>
      <c r="AH44">
        <v>14</v>
      </c>
      <c r="AI44">
        <v>4</v>
      </c>
      <c r="AJ44">
        <v>8</v>
      </c>
      <c r="AK44">
        <v>4</v>
      </c>
      <c r="AL44">
        <v>4</v>
      </c>
      <c r="AM44">
        <v>5</v>
      </c>
      <c r="AN44">
        <v>4</v>
      </c>
      <c r="AO44">
        <v>4</v>
      </c>
      <c r="AP44">
        <v>3</v>
      </c>
      <c r="AQ44">
        <v>5</v>
      </c>
      <c r="AR44">
        <v>10</v>
      </c>
      <c r="AS44">
        <v>4</v>
      </c>
      <c r="AT44">
        <v>3</v>
      </c>
      <c r="AU44">
        <v>3</v>
      </c>
      <c r="AV44">
        <v>3</v>
      </c>
      <c r="AW44">
        <v>6</v>
      </c>
      <c r="AX44">
        <v>50</v>
      </c>
      <c r="AY44" s="101"/>
      <c r="AZ44" s="101">
        <f t="shared" si="0"/>
        <v>127</v>
      </c>
    </row>
    <row r="45" spans="1:52" s="101" customFormat="1" ht="14" x14ac:dyDescent="0.3">
      <c r="A45">
        <v>42980</v>
      </c>
      <c r="B45">
        <v>0</v>
      </c>
      <c r="C45">
        <v>2006</v>
      </c>
      <c r="D45" s="99">
        <v>45961.64166666667</v>
      </c>
      <c r="E45" t="s">
        <v>33</v>
      </c>
      <c r="F45">
        <v>3</v>
      </c>
      <c r="G45">
        <v>4</v>
      </c>
      <c r="H45">
        <v>4</v>
      </c>
      <c r="I45">
        <v>4</v>
      </c>
      <c r="J45">
        <v>2</v>
      </c>
      <c r="K45">
        <v>4</v>
      </c>
      <c r="L45">
        <v>2</v>
      </c>
      <c r="M45">
        <v>2</v>
      </c>
      <c r="N45">
        <v>3</v>
      </c>
      <c r="O45">
        <v>3</v>
      </c>
      <c r="P45">
        <v>3</v>
      </c>
      <c r="Q45">
        <v>3</v>
      </c>
      <c r="R45">
        <v>4</v>
      </c>
      <c r="S45">
        <v>3</v>
      </c>
      <c r="T45">
        <v>3</v>
      </c>
      <c r="U45">
        <v>4</v>
      </c>
      <c r="V45">
        <v>3</v>
      </c>
      <c r="W45">
        <v>3</v>
      </c>
      <c r="X45">
        <v>3</v>
      </c>
      <c r="Y45">
        <v>4</v>
      </c>
      <c r="Z45">
        <v>3</v>
      </c>
      <c r="AA45">
        <v>3</v>
      </c>
      <c r="AB45">
        <v>19</v>
      </c>
      <c r="AC45">
        <v>7</v>
      </c>
      <c r="AD45">
        <v>5</v>
      </c>
      <c r="AE45">
        <v>4</v>
      </c>
      <c r="AF45">
        <v>15</v>
      </c>
      <c r="AG45">
        <v>7</v>
      </c>
      <c r="AH45">
        <v>6</v>
      </c>
      <c r="AI45">
        <v>6</v>
      </c>
      <c r="AJ45">
        <v>5</v>
      </c>
      <c r="AK45">
        <v>9</v>
      </c>
      <c r="AL45">
        <v>6</v>
      </c>
      <c r="AM45">
        <v>7</v>
      </c>
      <c r="AN45">
        <v>4</v>
      </c>
      <c r="AO45">
        <v>9</v>
      </c>
      <c r="AP45">
        <v>4</v>
      </c>
      <c r="AQ45">
        <v>6</v>
      </c>
      <c r="AR45">
        <v>3</v>
      </c>
      <c r="AS45">
        <v>5</v>
      </c>
      <c r="AT45">
        <v>6</v>
      </c>
      <c r="AU45">
        <v>4</v>
      </c>
      <c r="AV45">
        <v>8</v>
      </c>
      <c r="AW45">
        <v>4</v>
      </c>
      <c r="AX45">
        <v>43</v>
      </c>
      <c r="AY45" s="2"/>
      <c r="AZ45" s="2">
        <f t="shared" si="0"/>
        <v>149</v>
      </c>
    </row>
    <row r="46" spans="1:52" s="101" customFormat="1" ht="14" x14ac:dyDescent="0.3">
      <c r="A46">
        <v>42408</v>
      </c>
      <c r="B46">
        <v>0</v>
      </c>
      <c r="C46">
        <v>2006</v>
      </c>
      <c r="D46" s="99">
        <v>45960.512499999997</v>
      </c>
      <c r="E46" t="s">
        <v>33</v>
      </c>
      <c r="F46">
        <v>3</v>
      </c>
      <c r="G46">
        <v>3</v>
      </c>
      <c r="H46">
        <v>4</v>
      </c>
      <c r="I46">
        <v>4</v>
      </c>
      <c r="J46">
        <v>3</v>
      </c>
      <c r="K46">
        <v>4</v>
      </c>
      <c r="L46">
        <v>3</v>
      </c>
      <c r="M46">
        <v>4</v>
      </c>
      <c r="N46">
        <v>4</v>
      </c>
      <c r="O46">
        <v>3</v>
      </c>
      <c r="P46">
        <v>4</v>
      </c>
      <c r="Q46">
        <v>3</v>
      </c>
      <c r="R46">
        <v>2</v>
      </c>
      <c r="S46">
        <v>4</v>
      </c>
      <c r="T46">
        <v>3</v>
      </c>
      <c r="U46">
        <v>4</v>
      </c>
      <c r="V46">
        <v>2</v>
      </c>
      <c r="W46">
        <v>4</v>
      </c>
      <c r="X46">
        <v>3</v>
      </c>
      <c r="Y46">
        <v>3</v>
      </c>
      <c r="Z46">
        <v>4</v>
      </c>
      <c r="AA46">
        <v>2</v>
      </c>
      <c r="AB46">
        <v>5</v>
      </c>
      <c r="AC46">
        <v>7</v>
      </c>
      <c r="AD46">
        <v>2</v>
      </c>
      <c r="AE46">
        <v>2</v>
      </c>
      <c r="AF46">
        <v>4</v>
      </c>
      <c r="AG46">
        <v>4</v>
      </c>
      <c r="AH46">
        <v>3</v>
      </c>
      <c r="AI46">
        <v>3</v>
      </c>
      <c r="AJ46">
        <v>3</v>
      </c>
      <c r="AK46">
        <v>8</v>
      </c>
      <c r="AL46">
        <v>6</v>
      </c>
      <c r="AM46">
        <v>26</v>
      </c>
      <c r="AN46">
        <v>4</v>
      </c>
      <c r="AO46">
        <v>3</v>
      </c>
      <c r="AP46">
        <v>3</v>
      </c>
      <c r="AQ46">
        <v>2</v>
      </c>
      <c r="AR46">
        <v>7</v>
      </c>
      <c r="AS46">
        <v>3</v>
      </c>
      <c r="AT46">
        <v>4</v>
      </c>
      <c r="AU46">
        <v>3</v>
      </c>
      <c r="AV46">
        <v>4</v>
      </c>
      <c r="AW46">
        <v>4</v>
      </c>
      <c r="AX46">
        <v>41</v>
      </c>
      <c r="AY46" s="2"/>
      <c r="AZ46" s="2">
        <f t="shared" si="0"/>
        <v>110</v>
      </c>
    </row>
    <row r="47" spans="1:52" ht="13" x14ac:dyDescent="0.3">
      <c r="A47">
        <v>42617</v>
      </c>
      <c r="B47">
        <v>0</v>
      </c>
      <c r="C47">
        <v>2006</v>
      </c>
      <c r="D47" s="99">
        <v>45960.772916666669</v>
      </c>
      <c r="E47" t="s">
        <v>33</v>
      </c>
      <c r="F47">
        <v>2</v>
      </c>
      <c r="G47">
        <v>2</v>
      </c>
      <c r="H47">
        <v>3</v>
      </c>
      <c r="I47">
        <v>2</v>
      </c>
      <c r="J47">
        <v>2</v>
      </c>
      <c r="K47">
        <v>3</v>
      </c>
      <c r="L47">
        <v>2</v>
      </c>
      <c r="M47">
        <v>2</v>
      </c>
      <c r="N47">
        <v>4</v>
      </c>
      <c r="O47">
        <v>3</v>
      </c>
      <c r="P47">
        <v>2</v>
      </c>
      <c r="Q47">
        <v>2</v>
      </c>
      <c r="R47">
        <v>2</v>
      </c>
      <c r="S47">
        <v>2</v>
      </c>
      <c r="T47">
        <v>2</v>
      </c>
      <c r="U47">
        <v>2</v>
      </c>
      <c r="V47">
        <v>2</v>
      </c>
      <c r="W47">
        <v>2</v>
      </c>
      <c r="X47">
        <v>2</v>
      </c>
      <c r="Y47">
        <v>2</v>
      </c>
      <c r="Z47">
        <v>2</v>
      </c>
      <c r="AA47">
        <v>2</v>
      </c>
      <c r="AB47">
        <v>17</v>
      </c>
      <c r="AC47">
        <v>7</v>
      </c>
      <c r="AD47">
        <v>4</v>
      </c>
      <c r="AE47">
        <v>4</v>
      </c>
      <c r="AF47">
        <v>4</v>
      </c>
      <c r="AG47">
        <v>4</v>
      </c>
      <c r="AH47">
        <v>4</v>
      </c>
      <c r="AI47">
        <v>3</v>
      </c>
      <c r="AJ47">
        <v>6</v>
      </c>
      <c r="AK47">
        <v>3</v>
      </c>
      <c r="AL47">
        <v>10</v>
      </c>
      <c r="AM47">
        <v>6</v>
      </c>
      <c r="AN47">
        <v>3</v>
      </c>
      <c r="AO47">
        <v>2</v>
      </c>
      <c r="AP47">
        <v>2</v>
      </c>
      <c r="AQ47">
        <v>2</v>
      </c>
      <c r="AR47">
        <v>3</v>
      </c>
      <c r="AS47">
        <v>4</v>
      </c>
      <c r="AT47">
        <v>2</v>
      </c>
      <c r="AU47">
        <v>1</v>
      </c>
      <c r="AV47">
        <v>2</v>
      </c>
      <c r="AW47">
        <v>2</v>
      </c>
      <c r="AX47">
        <v>29</v>
      </c>
      <c r="AZ47" s="2">
        <f t="shared" si="0"/>
        <v>95</v>
      </c>
    </row>
    <row r="48" spans="1:52" ht="13" x14ac:dyDescent="0.3">
      <c r="A48">
        <v>42918</v>
      </c>
      <c r="B48">
        <v>1</v>
      </c>
      <c r="C48">
        <v>2005</v>
      </c>
      <c r="D48" s="99">
        <v>45961.613888888889</v>
      </c>
      <c r="E48" t="s">
        <v>33</v>
      </c>
      <c r="F48">
        <v>3</v>
      </c>
      <c r="G48">
        <v>3</v>
      </c>
      <c r="H48">
        <v>3</v>
      </c>
      <c r="I48">
        <v>4</v>
      </c>
      <c r="J48">
        <v>1</v>
      </c>
      <c r="K48">
        <v>2</v>
      </c>
      <c r="L48">
        <v>2</v>
      </c>
      <c r="M48">
        <v>2</v>
      </c>
      <c r="N48">
        <v>4</v>
      </c>
      <c r="O48">
        <v>4</v>
      </c>
      <c r="P48">
        <v>4</v>
      </c>
      <c r="Q48">
        <v>4</v>
      </c>
      <c r="R48">
        <v>4</v>
      </c>
      <c r="S48">
        <v>1</v>
      </c>
      <c r="T48">
        <v>3</v>
      </c>
      <c r="U48">
        <v>3</v>
      </c>
      <c r="V48">
        <v>2</v>
      </c>
      <c r="W48">
        <v>2</v>
      </c>
      <c r="X48">
        <v>3</v>
      </c>
      <c r="Y48">
        <v>2</v>
      </c>
      <c r="Z48">
        <v>3</v>
      </c>
      <c r="AA48">
        <v>2</v>
      </c>
      <c r="AB48">
        <v>13</v>
      </c>
      <c r="AC48">
        <v>8</v>
      </c>
      <c r="AD48">
        <v>3</v>
      </c>
      <c r="AE48">
        <v>4</v>
      </c>
      <c r="AF48">
        <v>4</v>
      </c>
      <c r="AG48">
        <v>9</v>
      </c>
      <c r="AH48">
        <v>4</v>
      </c>
      <c r="AI48">
        <v>3</v>
      </c>
      <c r="AJ48">
        <v>3</v>
      </c>
      <c r="AK48">
        <v>3</v>
      </c>
      <c r="AL48">
        <v>1</v>
      </c>
      <c r="AM48">
        <v>3</v>
      </c>
      <c r="AN48">
        <v>3</v>
      </c>
      <c r="AO48">
        <v>3</v>
      </c>
      <c r="AP48">
        <v>5</v>
      </c>
      <c r="AQ48">
        <v>2</v>
      </c>
      <c r="AR48">
        <v>5</v>
      </c>
      <c r="AS48">
        <v>4</v>
      </c>
      <c r="AT48">
        <v>2</v>
      </c>
      <c r="AU48">
        <v>7</v>
      </c>
      <c r="AV48">
        <v>4</v>
      </c>
      <c r="AW48">
        <v>3</v>
      </c>
      <c r="AX48">
        <v>69</v>
      </c>
      <c r="AZ48" s="2">
        <f t="shared" si="0"/>
        <v>96</v>
      </c>
    </row>
    <row r="49" spans="1:52" ht="13" x14ac:dyDescent="0.3">
      <c r="A49">
        <v>43131</v>
      </c>
      <c r="B49">
        <v>0</v>
      </c>
      <c r="C49">
        <v>2005</v>
      </c>
      <c r="D49" s="99">
        <v>45961.854861111111</v>
      </c>
      <c r="E49" t="s">
        <v>33</v>
      </c>
      <c r="F49">
        <v>2</v>
      </c>
      <c r="G49">
        <v>3</v>
      </c>
      <c r="H49">
        <v>4</v>
      </c>
      <c r="I49">
        <v>4</v>
      </c>
      <c r="J49">
        <v>3</v>
      </c>
      <c r="K49">
        <v>3</v>
      </c>
      <c r="L49">
        <v>4</v>
      </c>
      <c r="M49">
        <v>4</v>
      </c>
      <c r="N49">
        <v>3</v>
      </c>
      <c r="O49">
        <v>4</v>
      </c>
      <c r="P49">
        <v>2</v>
      </c>
      <c r="Q49">
        <v>4</v>
      </c>
      <c r="R49">
        <v>3</v>
      </c>
      <c r="S49">
        <v>2</v>
      </c>
      <c r="T49">
        <v>3</v>
      </c>
      <c r="U49">
        <v>3</v>
      </c>
      <c r="V49">
        <v>1</v>
      </c>
      <c r="W49">
        <v>3</v>
      </c>
      <c r="X49">
        <v>2</v>
      </c>
      <c r="Y49">
        <v>1</v>
      </c>
      <c r="Z49">
        <v>3</v>
      </c>
      <c r="AA49">
        <v>3</v>
      </c>
      <c r="AB49">
        <v>8</v>
      </c>
      <c r="AC49">
        <v>9</v>
      </c>
      <c r="AD49">
        <v>3</v>
      </c>
      <c r="AE49">
        <v>4</v>
      </c>
      <c r="AF49">
        <v>7</v>
      </c>
      <c r="AG49">
        <v>6</v>
      </c>
      <c r="AH49">
        <v>4</v>
      </c>
      <c r="AI49">
        <v>5</v>
      </c>
      <c r="AJ49">
        <v>4</v>
      </c>
      <c r="AK49">
        <v>18</v>
      </c>
      <c r="AL49">
        <v>2</v>
      </c>
      <c r="AM49">
        <v>4</v>
      </c>
      <c r="AN49">
        <v>4</v>
      </c>
      <c r="AO49">
        <v>5</v>
      </c>
      <c r="AP49">
        <v>3</v>
      </c>
      <c r="AQ49">
        <v>5</v>
      </c>
      <c r="AR49">
        <v>5</v>
      </c>
      <c r="AS49">
        <v>7</v>
      </c>
      <c r="AT49">
        <v>4</v>
      </c>
      <c r="AU49">
        <v>4</v>
      </c>
      <c r="AV49">
        <v>9</v>
      </c>
      <c r="AW49">
        <v>3</v>
      </c>
      <c r="AX49">
        <v>63</v>
      </c>
      <c r="AZ49" s="2">
        <f t="shared" si="0"/>
        <v>123</v>
      </c>
    </row>
    <row r="50" spans="1:52" ht="13" x14ac:dyDescent="0.3">
      <c r="A50">
        <v>42983</v>
      </c>
      <c r="B50">
        <v>1</v>
      </c>
      <c r="C50">
        <v>2005</v>
      </c>
      <c r="D50" s="99">
        <v>45961.643750000003</v>
      </c>
      <c r="E50" t="s">
        <v>33</v>
      </c>
      <c r="F50">
        <v>2</v>
      </c>
      <c r="G50">
        <v>3</v>
      </c>
      <c r="H50">
        <v>3</v>
      </c>
      <c r="I50">
        <v>3</v>
      </c>
      <c r="J50">
        <v>3</v>
      </c>
      <c r="K50">
        <v>4</v>
      </c>
      <c r="L50">
        <v>2</v>
      </c>
      <c r="M50">
        <v>2</v>
      </c>
      <c r="N50">
        <v>2</v>
      </c>
      <c r="O50">
        <v>3</v>
      </c>
      <c r="P50">
        <v>2</v>
      </c>
      <c r="Q50">
        <v>4</v>
      </c>
      <c r="R50">
        <v>4</v>
      </c>
      <c r="S50">
        <v>4</v>
      </c>
      <c r="T50">
        <v>3</v>
      </c>
      <c r="U50">
        <v>3</v>
      </c>
      <c r="V50">
        <v>2</v>
      </c>
      <c r="W50">
        <v>2</v>
      </c>
      <c r="X50">
        <v>2</v>
      </c>
      <c r="Y50">
        <v>2</v>
      </c>
      <c r="Z50">
        <v>3</v>
      </c>
      <c r="AA50">
        <v>2</v>
      </c>
      <c r="AB50">
        <v>8</v>
      </c>
      <c r="AC50">
        <v>11</v>
      </c>
      <c r="AD50">
        <v>5</v>
      </c>
      <c r="AE50">
        <v>5</v>
      </c>
      <c r="AF50">
        <v>11</v>
      </c>
      <c r="AG50">
        <v>10</v>
      </c>
      <c r="AH50">
        <v>17</v>
      </c>
      <c r="AI50">
        <v>6</v>
      </c>
      <c r="AJ50">
        <v>13</v>
      </c>
      <c r="AK50">
        <v>5</v>
      </c>
      <c r="AL50">
        <v>4</v>
      </c>
      <c r="AM50">
        <v>6</v>
      </c>
      <c r="AN50">
        <v>8</v>
      </c>
      <c r="AO50">
        <v>4</v>
      </c>
      <c r="AP50">
        <v>4</v>
      </c>
      <c r="AQ50">
        <v>5</v>
      </c>
      <c r="AR50">
        <v>6</v>
      </c>
      <c r="AS50">
        <v>5</v>
      </c>
      <c r="AT50">
        <v>10</v>
      </c>
      <c r="AU50">
        <v>5</v>
      </c>
      <c r="AV50">
        <v>7</v>
      </c>
      <c r="AW50">
        <v>7</v>
      </c>
      <c r="AX50">
        <v>61</v>
      </c>
      <c r="AZ50" s="2">
        <f t="shared" si="0"/>
        <v>162</v>
      </c>
    </row>
    <row r="51" spans="1:52" ht="14" x14ac:dyDescent="0.3">
      <c r="A51">
        <v>45043</v>
      </c>
      <c r="B51">
        <v>0</v>
      </c>
      <c r="C51">
        <v>2005</v>
      </c>
      <c r="D51" s="99">
        <v>45967.574305555558</v>
      </c>
      <c r="E51" t="s">
        <v>33</v>
      </c>
      <c r="F51">
        <v>4</v>
      </c>
      <c r="G51">
        <v>4</v>
      </c>
      <c r="H51">
        <v>3</v>
      </c>
      <c r="I51">
        <v>3</v>
      </c>
      <c r="J51">
        <v>2</v>
      </c>
      <c r="K51">
        <v>4</v>
      </c>
      <c r="L51">
        <v>1</v>
      </c>
      <c r="M51">
        <v>1</v>
      </c>
      <c r="N51">
        <v>4</v>
      </c>
      <c r="O51">
        <v>3</v>
      </c>
      <c r="P51">
        <v>3</v>
      </c>
      <c r="Q51">
        <v>3</v>
      </c>
      <c r="R51">
        <v>3</v>
      </c>
      <c r="S51">
        <v>4</v>
      </c>
      <c r="T51">
        <v>3</v>
      </c>
      <c r="U51">
        <v>3</v>
      </c>
      <c r="V51">
        <v>1</v>
      </c>
      <c r="W51">
        <v>4</v>
      </c>
      <c r="X51">
        <v>3</v>
      </c>
      <c r="Y51">
        <v>4</v>
      </c>
      <c r="Z51">
        <v>3</v>
      </c>
      <c r="AA51">
        <v>3</v>
      </c>
      <c r="AB51">
        <v>16</v>
      </c>
      <c r="AC51">
        <v>8</v>
      </c>
      <c r="AD51">
        <v>10</v>
      </c>
      <c r="AE51">
        <v>4</v>
      </c>
      <c r="AF51">
        <v>8</v>
      </c>
      <c r="AG51">
        <v>6</v>
      </c>
      <c r="AH51">
        <v>7</v>
      </c>
      <c r="AI51">
        <v>6</v>
      </c>
      <c r="AJ51">
        <v>4</v>
      </c>
      <c r="AK51">
        <v>6</v>
      </c>
      <c r="AL51">
        <v>4</v>
      </c>
      <c r="AM51">
        <v>4</v>
      </c>
      <c r="AN51">
        <v>5</v>
      </c>
      <c r="AO51">
        <v>4</v>
      </c>
      <c r="AP51">
        <v>6</v>
      </c>
      <c r="AQ51">
        <v>4</v>
      </c>
      <c r="AR51">
        <v>9</v>
      </c>
      <c r="AS51">
        <v>5</v>
      </c>
      <c r="AT51">
        <v>3</v>
      </c>
      <c r="AU51">
        <v>3</v>
      </c>
      <c r="AV51">
        <v>3</v>
      </c>
      <c r="AW51">
        <v>3</v>
      </c>
      <c r="AX51">
        <v>59</v>
      </c>
      <c r="AY51" s="101"/>
      <c r="AZ51" s="101">
        <f t="shared" si="0"/>
        <v>128</v>
      </c>
    </row>
    <row r="52" spans="1:52" ht="13" x14ac:dyDescent="0.3">
      <c r="A52">
        <v>42938</v>
      </c>
      <c r="B52">
        <v>1</v>
      </c>
      <c r="C52">
        <v>2005</v>
      </c>
      <c r="D52" s="99">
        <v>45961.620138888888</v>
      </c>
      <c r="E52" t="s">
        <v>33</v>
      </c>
      <c r="F52">
        <v>4</v>
      </c>
      <c r="G52">
        <v>4</v>
      </c>
      <c r="H52">
        <v>3</v>
      </c>
      <c r="I52">
        <v>3</v>
      </c>
      <c r="J52">
        <v>3</v>
      </c>
      <c r="K52">
        <v>3</v>
      </c>
      <c r="L52">
        <v>1</v>
      </c>
      <c r="M52">
        <v>2</v>
      </c>
      <c r="N52">
        <v>2</v>
      </c>
      <c r="O52">
        <v>3</v>
      </c>
      <c r="P52">
        <v>2</v>
      </c>
      <c r="Q52">
        <v>3</v>
      </c>
      <c r="R52">
        <v>2</v>
      </c>
      <c r="S52">
        <v>3</v>
      </c>
      <c r="T52">
        <v>2</v>
      </c>
      <c r="U52">
        <v>4</v>
      </c>
      <c r="V52">
        <v>2</v>
      </c>
      <c r="W52">
        <v>2</v>
      </c>
      <c r="X52">
        <v>2</v>
      </c>
      <c r="Y52">
        <v>2</v>
      </c>
      <c r="Z52">
        <v>1</v>
      </c>
      <c r="AA52">
        <v>2</v>
      </c>
      <c r="AB52">
        <v>7</v>
      </c>
      <c r="AC52">
        <v>10</v>
      </c>
      <c r="AD52">
        <v>3</v>
      </c>
      <c r="AE52">
        <v>12</v>
      </c>
      <c r="AF52">
        <v>6</v>
      </c>
      <c r="AG52">
        <v>13</v>
      </c>
      <c r="AH52">
        <v>10</v>
      </c>
      <c r="AI52">
        <v>5</v>
      </c>
      <c r="AJ52">
        <v>6</v>
      </c>
      <c r="AK52">
        <v>5</v>
      </c>
      <c r="AL52">
        <v>17</v>
      </c>
      <c r="AM52">
        <v>9</v>
      </c>
      <c r="AN52">
        <v>11</v>
      </c>
      <c r="AO52">
        <v>5</v>
      </c>
      <c r="AP52">
        <v>6</v>
      </c>
      <c r="AQ52">
        <v>4</v>
      </c>
      <c r="AR52">
        <v>15</v>
      </c>
      <c r="AS52">
        <v>11</v>
      </c>
      <c r="AT52">
        <v>5</v>
      </c>
      <c r="AU52">
        <v>5</v>
      </c>
      <c r="AV52">
        <v>9</v>
      </c>
      <c r="AW52">
        <v>3</v>
      </c>
      <c r="AX52">
        <v>57</v>
      </c>
      <c r="AZ52" s="2">
        <f t="shared" si="0"/>
        <v>177</v>
      </c>
    </row>
    <row r="53" spans="1:52" ht="13" x14ac:dyDescent="0.3">
      <c r="A53">
        <v>46467</v>
      </c>
      <c r="B53">
        <v>1</v>
      </c>
      <c r="C53">
        <v>2005</v>
      </c>
      <c r="D53" s="99">
        <v>45973.480555555558</v>
      </c>
      <c r="E53" t="s">
        <v>33</v>
      </c>
      <c r="F53">
        <v>3</v>
      </c>
      <c r="G53">
        <v>4</v>
      </c>
      <c r="H53">
        <v>2</v>
      </c>
      <c r="I53">
        <v>3</v>
      </c>
      <c r="J53">
        <v>3</v>
      </c>
      <c r="K53">
        <v>4</v>
      </c>
      <c r="L53">
        <v>2</v>
      </c>
      <c r="M53">
        <v>2</v>
      </c>
      <c r="N53">
        <v>3</v>
      </c>
      <c r="O53">
        <v>4</v>
      </c>
      <c r="P53">
        <v>4</v>
      </c>
      <c r="Q53">
        <v>3</v>
      </c>
      <c r="R53">
        <v>4</v>
      </c>
      <c r="S53">
        <v>4</v>
      </c>
      <c r="T53">
        <v>4</v>
      </c>
      <c r="U53">
        <v>4</v>
      </c>
      <c r="V53">
        <v>4</v>
      </c>
      <c r="W53">
        <v>2</v>
      </c>
      <c r="X53">
        <v>2</v>
      </c>
      <c r="Y53">
        <v>2</v>
      </c>
      <c r="Z53">
        <v>4</v>
      </c>
      <c r="AA53">
        <v>3</v>
      </c>
      <c r="AB53">
        <v>13</v>
      </c>
      <c r="AC53">
        <v>9</v>
      </c>
      <c r="AD53">
        <v>6</v>
      </c>
      <c r="AE53">
        <v>6</v>
      </c>
      <c r="AF53">
        <v>3</v>
      </c>
      <c r="AG53">
        <v>8</v>
      </c>
      <c r="AH53">
        <v>4</v>
      </c>
      <c r="AI53">
        <v>9</v>
      </c>
      <c r="AJ53">
        <v>6</v>
      </c>
      <c r="AK53">
        <v>8</v>
      </c>
      <c r="AL53">
        <v>2</v>
      </c>
      <c r="AM53">
        <v>5</v>
      </c>
      <c r="AN53">
        <v>4</v>
      </c>
      <c r="AO53">
        <v>3</v>
      </c>
      <c r="AP53">
        <v>20</v>
      </c>
      <c r="AQ53">
        <v>2</v>
      </c>
      <c r="AR53">
        <v>4</v>
      </c>
      <c r="AS53">
        <v>7</v>
      </c>
      <c r="AT53">
        <v>4</v>
      </c>
      <c r="AU53">
        <v>2</v>
      </c>
      <c r="AV53">
        <v>4</v>
      </c>
      <c r="AW53">
        <v>3</v>
      </c>
      <c r="AX53">
        <v>53</v>
      </c>
      <c r="AZ53" s="2">
        <f t="shared" si="0"/>
        <v>132</v>
      </c>
    </row>
    <row r="54" spans="1:52" ht="13" x14ac:dyDescent="0.3">
      <c r="A54">
        <v>42920</v>
      </c>
      <c r="B54">
        <v>0</v>
      </c>
      <c r="C54">
        <v>2005</v>
      </c>
      <c r="D54" s="99">
        <v>45961.615277777775</v>
      </c>
      <c r="E54" t="s">
        <v>33</v>
      </c>
      <c r="F54">
        <v>3</v>
      </c>
      <c r="G54">
        <v>3</v>
      </c>
      <c r="H54">
        <v>3</v>
      </c>
      <c r="I54">
        <v>3</v>
      </c>
      <c r="J54">
        <v>4</v>
      </c>
      <c r="K54">
        <v>4</v>
      </c>
      <c r="L54">
        <v>4</v>
      </c>
      <c r="M54">
        <v>3</v>
      </c>
      <c r="N54">
        <v>4</v>
      </c>
      <c r="O54">
        <v>3</v>
      </c>
      <c r="P54">
        <v>1</v>
      </c>
      <c r="Q54">
        <v>4</v>
      </c>
      <c r="R54">
        <v>4</v>
      </c>
      <c r="S54">
        <v>4</v>
      </c>
      <c r="T54">
        <v>4</v>
      </c>
      <c r="U54">
        <v>4</v>
      </c>
      <c r="V54">
        <v>2</v>
      </c>
      <c r="W54">
        <v>3</v>
      </c>
      <c r="X54">
        <v>2</v>
      </c>
      <c r="Y54">
        <v>2</v>
      </c>
      <c r="Z54">
        <v>4</v>
      </c>
      <c r="AA54">
        <v>4</v>
      </c>
      <c r="AB54">
        <v>46</v>
      </c>
      <c r="AC54">
        <v>12</v>
      </c>
      <c r="AD54">
        <v>1</v>
      </c>
      <c r="AE54">
        <v>2</v>
      </c>
      <c r="AF54">
        <v>6</v>
      </c>
      <c r="AG54">
        <v>8</v>
      </c>
      <c r="AH54">
        <v>5</v>
      </c>
      <c r="AI54">
        <v>4</v>
      </c>
      <c r="AJ54">
        <v>6</v>
      </c>
      <c r="AK54">
        <v>4</v>
      </c>
      <c r="AL54">
        <v>4</v>
      </c>
      <c r="AM54">
        <v>6</v>
      </c>
      <c r="AN54">
        <v>3</v>
      </c>
      <c r="AO54">
        <v>2</v>
      </c>
      <c r="AP54">
        <v>2</v>
      </c>
      <c r="AQ54">
        <v>5</v>
      </c>
      <c r="AR54">
        <v>5</v>
      </c>
      <c r="AS54">
        <v>3</v>
      </c>
      <c r="AT54">
        <v>3</v>
      </c>
      <c r="AU54">
        <v>3</v>
      </c>
      <c r="AV54">
        <v>5</v>
      </c>
      <c r="AW54">
        <v>1</v>
      </c>
      <c r="AX54">
        <v>45</v>
      </c>
      <c r="AZ54" s="2">
        <f t="shared" si="0"/>
        <v>136</v>
      </c>
    </row>
    <row r="55" spans="1:52" ht="13" x14ac:dyDescent="0.3">
      <c r="A55">
        <v>41608</v>
      </c>
      <c r="B55">
        <v>0</v>
      </c>
      <c r="C55">
        <v>2005</v>
      </c>
      <c r="D55" s="99">
        <v>45959.677777777775</v>
      </c>
      <c r="E55" t="s">
        <v>33</v>
      </c>
      <c r="F55">
        <v>2</v>
      </c>
      <c r="G55">
        <v>3</v>
      </c>
      <c r="H55">
        <v>3</v>
      </c>
      <c r="I55">
        <v>2</v>
      </c>
      <c r="J55">
        <v>3</v>
      </c>
      <c r="K55">
        <v>3</v>
      </c>
      <c r="L55">
        <v>2</v>
      </c>
      <c r="M55">
        <v>2</v>
      </c>
      <c r="N55">
        <v>2</v>
      </c>
      <c r="O55">
        <v>3</v>
      </c>
      <c r="P55">
        <v>2</v>
      </c>
      <c r="Q55">
        <v>2</v>
      </c>
      <c r="R55">
        <v>2</v>
      </c>
      <c r="S55">
        <v>2</v>
      </c>
      <c r="T55">
        <v>2</v>
      </c>
      <c r="U55">
        <v>2</v>
      </c>
      <c r="V55">
        <v>2</v>
      </c>
      <c r="W55">
        <v>2</v>
      </c>
      <c r="X55">
        <v>2</v>
      </c>
      <c r="Y55">
        <v>3</v>
      </c>
      <c r="Z55">
        <v>2</v>
      </c>
      <c r="AA55">
        <v>2</v>
      </c>
      <c r="AB55">
        <v>22</v>
      </c>
      <c r="AC55">
        <v>15</v>
      </c>
      <c r="AD55">
        <v>3</v>
      </c>
      <c r="AE55">
        <v>3</v>
      </c>
      <c r="AF55">
        <v>3</v>
      </c>
      <c r="AG55">
        <v>8</v>
      </c>
      <c r="AH55">
        <v>4</v>
      </c>
      <c r="AI55">
        <v>3</v>
      </c>
      <c r="AJ55">
        <v>3</v>
      </c>
      <c r="AK55">
        <v>3</v>
      </c>
      <c r="AL55">
        <v>1</v>
      </c>
      <c r="AM55">
        <v>6</v>
      </c>
      <c r="AN55">
        <v>2</v>
      </c>
      <c r="AO55">
        <v>2</v>
      </c>
      <c r="AP55">
        <v>2</v>
      </c>
      <c r="AQ55">
        <v>3</v>
      </c>
      <c r="AR55">
        <v>3</v>
      </c>
      <c r="AS55">
        <v>2</v>
      </c>
      <c r="AT55">
        <v>3</v>
      </c>
      <c r="AU55">
        <v>2</v>
      </c>
      <c r="AV55">
        <v>12</v>
      </c>
      <c r="AW55">
        <v>4</v>
      </c>
      <c r="AX55">
        <v>28</v>
      </c>
      <c r="AZ55" s="2">
        <f t="shared" si="0"/>
        <v>109</v>
      </c>
    </row>
    <row r="56" spans="1:52" ht="13" x14ac:dyDescent="0.3">
      <c r="A56">
        <v>42994</v>
      </c>
      <c r="B56">
        <v>0</v>
      </c>
      <c r="C56">
        <v>2005</v>
      </c>
      <c r="D56" s="99">
        <v>45961.648611111108</v>
      </c>
      <c r="E56" t="s">
        <v>33</v>
      </c>
      <c r="F56">
        <v>3</v>
      </c>
      <c r="G56">
        <v>3</v>
      </c>
      <c r="H56">
        <v>4</v>
      </c>
      <c r="I56">
        <v>4</v>
      </c>
      <c r="J56">
        <v>2</v>
      </c>
      <c r="K56">
        <v>4</v>
      </c>
      <c r="L56">
        <v>4</v>
      </c>
      <c r="M56">
        <v>2</v>
      </c>
      <c r="N56">
        <v>3</v>
      </c>
      <c r="O56">
        <v>4</v>
      </c>
      <c r="P56">
        <v>2</v>
      </c>
      <c r="Q56">
        <v>4</v>
      </c>
      <c r="R56">
        <v>4</v>
      </c>
      <c r="S56">
        <v>4</v>
      </c>
      <c r="T56">
        <v>4</v>
      </c>
      <c r="U56">
        <v>4</v>
      </c>
      <c r="V56">
        <v>2</v>
      </c>
      <c r="W56">
        <v>4</v>
      </c>
      <c r="X56">
        <v>3</v>
      </c>
      <c r="Y56">
        <v>3</v>
      </c>
      <c r="Z56">
        <v>4</v>
      </c>
      <c r="AA56">
        <v>4</v>
      </c>
      <c r="AB56">
        <v>11</v>
      </c>
      <c r="AC56">
        <v>12</v>
      </c>
      <c r="AD56">
        <v>5</v>
      </c>
      <c r="AE56">
        <v>9</v>
      </c>
      <c r="AF56">
        <v>12</v>
      </c>
      <c r="AG56">
        <v>6</v>
      </c>
      <c r="AH56">
        <v>5</v>
      </c>
      <c r="AI56">
        <v>8</v>
      </c>
      <c r="AJ56">
        <v>6</v>
      </c>
      <c r="AK56">
        <v>6</v>
      </c>
      <c r="AL56">
        <v>5</v>
      </c>
      <c r="AM56">
        <v>3</v>
      </c>
      <c r="AN56">
        <v>8</v>
      </c>
      <c r="AO56">
        <v>2</v>
      </c>
      <c r="AP56">
        <v>3</v>
      </c>
      <c r="AQ56">
        <v>4</v>
      </c>
      <c r="AR56">
        <v>7</v>
      </c>
      <c r="AS56">
        <v>6</v>
      </c>
      <c r="AT56">
        <v>5</v>
      </c>
      <c r="AU56">
        <v>4</v>
      </c>
      <c r="AV56">
        <v>4</v>
      </c>
      <c r="AW56">
        <v>2</v>
      </c>
      <c r="AX56">
        <v>21</v>
      </c>
      <c r="AZ56" s="2">
        <f t="shared" si="0"/>
        <v>133</v>
      </c>
    </row>
    <row r="57" spans="1:52" ht="13" x14ac:dyDescent="0.3">
      <c r="A57">
        <v>41835</v>
      </c>
      <c r="B57">
        <v>0</v>
      </c>
      <c r="C57">
        <v>2004</v>
      </c>
      <c r="D57" s="99">
        <v>45959.821527777778</v>
      </c>
      <c r="E57" t="s">
        <v>33</v>
      </c>
      <c r="F57">
        <v>3</v>
      </c>
      <c r="G57">
        <v>4</v>
      </c>
      <c r="H57">
        <v>4</v>
      </c>
      <c r="I57">
        <v>2</v>
      </c>
      <c r="J57">
        <v>3</v>
      </c>
      <c r="K57">
        <v>4</v>
      </c>
      <c r="L57">
        <v>1</v>
      </c>
      <c r="M57">
        <v>2</v>
      </c>
      <c r="N57">
        <v>4</v>
      </c>
      <c r="O57">
        <v>3</v>
      </c>
      <c r="P57">
        <v>2</v>
      </c>
      <c r="Q57">
        <v>3</v>
      </c>
      <c r="R57">
        <v>1</v>
      </c>
      <c r="S57">
        <v>2</v>
      </c>
      <c r="T57">
        <v>3</v>
      </c>
      <c r="U57">
        <v>3</v>
      </c>
      <c r="V57">
        <v>1</v>
      </c>
      <c r="W57">
        <v>3</v>
      </c>
      <c r="X57">
        <v>1</v>
      </c>
      <c r="Y57">
        <v>1</v>
      </c>
      <c r="Z57">
        <v>4</v>
      </c>
      <c r="AA57">
        <v>3</v>
      </c>
      <c r="AB57">
        <v>111</v>
      </c>
      <c r="AC57">
        <v>10</v>
      </c>
      <c r="AD57">
        <v>6</v>
      </c>
      <c r="AE57">
        <v>8</v>
      </c>
      <c r="AF57">
        <v>4</v>
      </c>
      <c r="AG57">
        <v>4</v>
      </c>
      <c r="AH57">
        <v>5</v>
      </c>
      <c r="AI57">
        <v>6</v>
      </c>
      <c r="AJ57">
        <v>4</v>
      </c>
      <c r="AK57">
        <v>3</v>
      </c>
      <c r="AL57">
        <v>3</v>
      </c>
      <c r="AM57">
        <v>4</v>
      </c>
      <c r="AN57">
        <v>4</v>
      </c>
      <c r="AO57">
        <v>3</v>
      </c>
      <c r="AP57">
        <v>4</v>
      </c>
      <c r="AQ57">
        <v>4</v>
      </c>
      <c r="AR57">
        <v>5</v>
      </c>
      <c r="AS57">
        <v>6</v>
      </c>
      <c r="AT57">
        <v>3</v>
      </c>
      <c r="AU57">
        <v>3</v>
      </c>
      <c r="AV57">
        <v>5</v>
      </c>
      <c r="AW57">
        <v>2</v>
      </c>
      <c r="AX57">
        <v>66</v>
      </c>
      <c r="AZ57" s="2">
        <f t="shared" si="0"/>
        <v>207</v>
      </c>
    </row>
    <row r="58" spans="1:52" ht="13" x14ac:dyDescent="0.3">
      <c r="A58">
        <v>44640</v>
      </c>
      <c r="B58">
        <v>0</v>
      </c>
      <c r="C58">
        <v>2004</v>
      </c>
      <c r="D58" s="99">
        <v>45965.793749999997</v>
      </c>
      <c r="E58" t="s">
        <v>33</v>
      </c>
      <c r="F58">
        <v>1</v>
      </c>
      <c r="G58">
        <v>4</v>
      </c>
      <c r="H58">
        <v>4</v>
      </c>
      <c r="I58">
        <v>4</v>
      </c>
      <c r="J58">
        <v>4</v>
      </c>
      <c r="K58">
        <v>4</v>
      </c>
      <c r="L58">
        <v>3</v>
      </c>
      <c r="M58">
        <v>4</v>
      </c>
      <c r="N58">
        <v>2</v>
      </c>
      <c r="O58">
        <v>2</v>
      </c>
      <c r="P58">
        <v>3</v>
      </c>
      <c r="Q58">
        <v>4</v>
      </c>
      <c r="R58">
        <v>2</v>
      </c>
      <c r="S58">
        <v>3</v>
      </c>
      <c r="T58">
        <v>4</v>
      </c>
      <c r="U58">
        <v>4</v>
      </c>
      <c r="V58">
        <v>1</v>
      </c>
      <c r="W58">
        <v>4</v>
      </c>
      <c r="X58">
        <v>3</v>
      </c>
      <c r="Y58">
        <v>3</v>
      </c>
      <c r="Z58">
        <v>4</v>
      </c>
      <c r="AA58">
        <v>2</v>
      </c>
      <c r="AB58">
        <v>29</v>
      </c>
      <c r="AC58">
        <v>9</v>
      </c>
      <c r="AD58">
        <v>6</v>
      </c>
      <c r="AE58">
        <v>5</v>
      </c>
      <c r="AF58">
        <v>6</v>
      </c>
      <c r="AG58">
        <v>5</v>
      </c>
      <c r="AH58">
        <v>5</v>
      </c>
      <c r="AI58">
        <v>5</v>
      </c>
      <c r="AJ58">
        <v>6</v>
      </c>
      <c r="AK58">
        <v>5</v>
      </c>
      <c r="AL58">
        <v>3</v>
      </c>
      <c r="AM58">
        <v>3</v>
      </c>
      <c r="AN58">
        <v>5</v>
      </c>
      <c r="AO58">
        <v>4</v>
      </c>
      <c r="AP58">
        <v>2</v>
      </c>
      <c r="AQ58">
        <v>3</v>
      </c>
      <c r="AR58">
        <v>8</v>
      </c>
      <c r="AS58">
        <v>8</v>
      </c>
      <c r="AT58">
        <v>5</v>
      </c>
      <c r="AU58">
        <v>4</v>
      </c>
      <c r="AV58">
        <v>3</v>
      </c>
      <c r="AW58">
        <v>3</v>
      </c>
      <c r="AX58">
        <v>63</v>
      </c>
      <c r="AZ58" s="2">
        <f t="shared" si="0"/>
        <v>132</v>
      </c>
    </row>
    <row r="59" spans="1:52" ht="14" x14ac:dyDescent="0.3">
      <c r="A59">
        <v>41806</v>
      </c>
      <c r="B59">
        <v>0</v>
      </c>
      <c r="C59">
        <v>2004</v>
      </c>
      <c r="D59" s="99">
        <v>45959.802777777775</v>
      </c>
      <c r="E59" t="s">
        <v>33</v>
      </c>
      <c r="F59">
        <v>3</v>
      </c>
      <c r="G59">
        <v>4</v>
      </c>
      <c r="H59">
        <v>3</v>
      </c>
      <c r="I59">
        <v>4</v>
      </c>
      <c r="J59">
        <v>4</v>
      </c>
      <c r="K59">
        <v>3</v>
      </c>
      <c r="L59">
        <v>2</v>
      </c>
      <c r="M59">
        <v>3</v>
      </c>
      <c r="N59">
        <v>4</v>
      </c>
      <c r="O59">
        <v>4</v>
      </c>
      <c r="P59">
        <v>4</v>
      </c>
      <c r="Q59">
        <v>4</v>
      </c>
      <c r="R59">
        <v>4</v>
      </c>
      <c r="S59">
        <v>4</v>
      </c>
      <c r="T59">
        <v>3</v>
      </c>
      <c r="U59">
        <v>3</v>
      </c>
      <c r="V59">
        <v>2</v>
      </c>
      <c r="W59">
        <v>2</v>
      </c>
      <c r="X59">
        <v>2</v>
      </c>
      <c r="Y59">
        <v>2</v>
      </c>
      <c r="Z59">
        <v>3</v>
      </c>
      <c r="AA59">
        <v>3</v>
      </c>
      <c r="AB59">
        <v>13</v>
      </c>
      <c r="AC59">
        <v>8</v>
      </c>
      <c r="AD59">
        <v>6</v>
      </c>
      <c r="AE59">
        <v>7</v>
      </c>
      <c r="AF59">
        <v>5</v>
      </c>
      <c r="AG59">
        <v>6</v>
      </c>
      <c r="AH59">
        <v>4</v>
      </c>
      <c r="AI59">
        <v>4</v>
      </c>
      <c r="AJ59">
        <v>6</v>
      </c>
      <c r="AK59">
        <v>3</v>
      </c>
      <c r="AL59">
        <v>2</v>
      </c>
      <c r="AM59">
        <v>3</v>
      </c>
      <c r="AN59">
        <v>2</v>
      </c>
      <c r="AO59">
        <v>4</v>
      </c>
      <c r="AP59">
        <v>3</v>
      </c>
      <c r="AQ59">
        <v>3</v>
      </c>
      <c r="AR59">
        <v>6</v>
      </c>
      <c r="AS59">
        <v>5</v>
      </c>
      <c r="AT59">
        <v>6</v>
      </c>
      <c r="AU59">
        <v>4</v>
      </c>
      <c r="AV59">
        <v>4</v>
      </c>
      <c r="AW59">
        <v>2</v>
      </c>
      <c r="AX59">
        <v>50</v>
      </c>
      <c r="AY59" s="101"/>
      <c r="AZ59" s="101">
        <f t="shared" si="0"/>
        <v>106</v>
      </c>
    </row>
    <row r="60" spans="1:52" ht="13" x14ac:dyDescent="0.3">
      <c r="A60">
        <v>42792</v>
      </c>
      <c r="B60">
        <v>0</v>
      </c>
      <c r="C60">
        <v>2004</v>
      </c>
      <c r="D60" s="99">
        <v>45961.443055555559</v>
      </c>
      <c r="E60" t="s">
        <v>33</v>
      </c>
      <c r="F60">
        <v>3</v>
      </c>
      <c r="G60">
        <v>2</v>
      </c>
      <c r="H60">
        <v>4</v>
      </c>
      <c r="I60">
        <v>3</v>
      </c>
      <c r="J60">
        <v>3</v>
      </c>
      <c r="K60">
        <v>3</v>
      </c>
      <c r="L60">
        <v>3</v>
      </c>
      <c r="M60">
        <v>3</v>
      </c>
      <c r="N60">
        <v>3</v>
      </c>
      <c r="O60">
        <v>3</v>
      </c>
      <c r="P60">
        <v>3</v>
      </c>
      <c r="Q60">
        <v>3</v>
      </c>
      <c r="R60">
        <v>3</v>
      </c>
      <c r="S60">
        <v>3</v>
      </c>
      <c r="T60">
        <v>3</v>
      </c>
      <c r="U60">
        <v>3</v>
      </c>
      <c r="V60">
        <v>3</v>
      </c>
      <c r="W60">
        <v>3</v>
      </c>
      <c r="X60">
        <v>3</v>
      </c>
      <c r="Y60">
        <v>3</v>
      </c>
      <c r="Z60">
        <v>3</v>
      </c>
      <c r="AA60">
        <v>3</v>
      </c>
      <c r="AB60">
        <v>21</v>
      </c>
      <c r="AC60">
        <v>7</v>
      </c>
      <c r="AD60">
        <v>8</v>
      </c>
      <c r="AE60">
        <v>6</v>
      </c>
      <c r="AF60">
        <v>6</v>
      </c>
      <c r="AG60">
        <v>4</v>
      </c>
      <c r="AH60">
        <v>2</v>
      </c>
      <c r="AI60">
        <v>2</v>
      </c>
      <c r="AJ60">
        <v>4</v>
      </c>
      <c r="AK60">
        <v>3</v>
      </c>
      <c r="AL60">
        <v>1</v>
      </c>
      <c r="AM60">
        <v>2</v>
      </c>
      <c r="AN60">
        <v>3</v>
      </c>
      <c r="AO60">
        <v>2</v>
      </c>
      <c r="AP60">
        <v>2</v>
      </c>
      <c r="AQ60">
        <v>2</v>
      </c>
      <c r="AR60">
        <v>2</v>
      </c>
      <c r="AS60">
        <v>3</v>
      </c>
      <c r="AT60">
        <v>2</v>
      </c>
      <c r="AU60">
        <v>3</v>
      </c>
      <c r="AV60">
        <v>1</v>
      </c>
      <c r="AW60">
        <v>1</v>
      </c>
      <c r="AX60">
        <v>46</v>
      </c>
      <c r="AZ60" s="2">
        <f t="shared" si="0"/>
        <v>87</v>
      </c>
    </row>
    <row r="61" spans="1:52" ht="13" x14ac:dyDescent="0.3">
      <c r="A61">
        <v>43022</v>
      </c>
      <c r="B61">
        <v>0</v>
      </c>
      <c r="C61">
        <v>2004</v>
      </c>
      <c r="D61" s="99">
        <v>45961.671527777777</v>
      </c>
      <c r="E61" t="s">
        <v>33</v>
      </c>
      <c r="F61">
        <v>4</v>
      </c>
      <c r="G61">
        <v>4</v>
      </c>
      <c r="H61">
        <v>3</v>
      </c>
      <c r="I61">
        <v>4</v>
      </c>
      <c r="J61">
        <v>3</v>
      </c>
      <c r="K61">
        <v>4</v>
      </c>
      <c r="L61">
        <v>2</v>
      </c>
      <c r="M61">
        <v>3</v>
      </c>
      <c r="N61">
        <v>4</v>
      </c>
      <c r="O61">
        <v>4</v>
      </c>
      <c r="P61">
        <v>3</v>
      </c>
      <c r="Q61">
        <v>3</v>
      </c>
      <c r="R61">
        <v>2</v>
      </c>
      <c r="S61">
        <v>4</v>
      </c>
      <c r="T61">
        <v>4</v>
      </c>
      <c r="U61">
        <v>3</v>
      </c>
      <c r="V61">
        <v>1</v>
      </c>
      <c r="W61">
        <v>3</v>
      </c>
      <c r="X61">
        <v>4</v>
      </c>
      <c r="Y61">
        <v>4</v>
      </c>
      <c r="Z61">
        <v>4</v>
      </c>
      <c r="AA61">
        <v>2</v>
      </c>
      <c r="AB61">
        <v>6</v>
      </c>
      <c r="AC61">
        <v>11</v>
      </c>
      <c r="AD61">
        <v>10</v>
      </c>
      <c r="AE61">
        <v>8</v>
      </c>
      <c r="AF61">
        <v>8</v>
      </c>
      <c r="AG61">
        <v>6</v>
      </c>
      <c r="AH61">
        <v>6</v>
      </c>
      <c r="AI61">
        <v>5</v>
      </c>
      <c r="AJ61">
        <v>5</v>
      </c>
      <c r="AK61">
        <v>3</v>
      </c>
      <c r="AL61">
        <v>5</v>
      </c>
      <c r="AM61">
        <v>10</v>
      </c>
      <c r="AN61">
        <v>6</v>
      </c>
      <c r="AO61">
        <v>4</v>
      </c>
      <c r="AP61">
        <v>3</v>
      </c>
      <c r="AQ61">
        <v>8</v>
      </c>
      <c r="AR61">
        <v>14</v>
      </c>
      <c r="AS61">
        <v>4</v>
      </c>
      <c r="AT61">
        <v>5</v>
      </c>
      <c r="AU61">
        <v>4</v>
      </c>
      <c r="AV61">
        <v>7</v>
      </c>
      <c r="AW61">
        <v>3</v>
      </c>
      <c r="AX61">
        <v>46</v>
      </c>
      <c r="AZ61" s="2">
        <f t="shared" si="0"/>
        <v>141</v>
      </c>
    </row>
    <row r="62" spans="1:52" ht="13" x14ac:dyDescent="0.3">
      <c r="A62">
        <v>42798</v>
      </c>
      <c r="B62">
        <v>0</v>
      </c>
      <c r="C62">
        <v>2004</v>
      </c>
      <c r="D62" s="99">
        <v>45961.451388888891</v>
      </c>
      <c r="E62" t="s">
        <v>33</v>
      </c>
      <c r="F62">
        <v>3</v>
      </c>
      <c r="G62">
        <v>4</v>
      </c>
      <c r="H62">
        <v>3</v>
      </c>
      <c r="I62">
        <v>4</v>
      </c>
      <c r="J62">
        <v>3</v>
      </c>
      <c r="K62">
        <v>4</v>
      </c>
      <c r="L62">
        <v>2</v>
      </c>
      <c r="M62">
        <v>2</v>
      </c>
      <c r="N62">
        <v>4</v>
      </c>
      <c r="O62">
        <v>3</v>
      </c>
      <c r="P62">
        <v>4</v>
      </c>
      <c r="Q62">
        <v>3</v>
      </c>
      <c r="R62">
        <v>4</v>
      </c>
      <c r="S62">
        <v>4</v>
      </c>
      <c r="T62">
        <v>4</v>
      </c>
      <c r="U62">
        <v>4</v>
      </c>
      <c r="V62">
        <v>2</v>
      </c>
      <c r="W62">
        <v>3</v>
      </c>
      <c r="X62">
        <v>3</v>
      </c>
      <c r="Y62">
        <v>4</v>
      </c>
      <c r="Z62">
        <v>4</v>
      </c>
      <c r="AA62">
        <v>4</v>
      </c>
      <c r="AB62">
        <v>11</v>
      </c>
      <c r="AC62">
        <v>7</v>
      </c>
      <c r="AD62">
        <v>6</v>
      </c>
      <c r="AE62">
        <v>5</v>
      </c>
      <c r="AF62">
        <v>8</v>
      </c>
      <c r="AG62">
        <v>6</v>
      </c>
      <c r="AH62">
        <v>10</v>
      </c>
      <c r="AI62">
        <v>5</v>
      </c>
      <c r="AJ62">
        <v>9</v>
      </c>
      <c r="AK62">
        <v>6</v>
      </c>
      <c r="AL62">
        <v>3</v>
      </c>
      <c r="AM62">
        <v>5</v>
      </c>
      <c r="AN62">
        <v>5</v>
      </c>
      <c r="AO62">
        <v>2</v>
      </c>
      <c r="AP62">
        <v>3</v>
      </c>
      <c r="AQ62">
        <v>6</v>
      </c>
      <c r="AR62">
        <v>16</v>
      </c>
      <c r="AS62">
        <v>6</v>
      </c>
      <c r="AT62">
        <v>8</v>
      </c>
      <c r="AU62">
        <v>5</v>
      </c>
      <c r="AV62">
        <v>10</v>
      </c>
      <c r="AW62">
        <v>3</v>
      </c>
      <c r="AX62">
        <v>24</v>
      </c>
      <c r="AZ62" s="2">
        <f t="shared" si="0"/>
        <v>145</v>
      </c>
    </row>
    <row r="63" spans="1:52" ht="13" x14ac:dyDescent="0.3">
      <c r="A63">
        <v>41636</v>
      </c>
      <c r="B63">
        <v>0</v>
      </c>
      <c r="C63">
        <v>2003</v>
      </c>
      <c r="D63" s="99">
        <v>45959.699305555558</v>
      </c>
      <c r="E63" t="s">
        <v>33</v>
      </c>
      <c r="F63">
        <v>4</v>
      </c>
      <c r="G63">
        <v>3</v>
      </c>
      <c r="H63">
        <v>3</v>
      </c>
      <c r="I63">
        <v>4</v>
      </c>
      <c r="J63">
        <v>2</v>
      </c>
      <c r="K63">
        <v>4</v>
      </c>
      <c r="L63">
        <v>4</v>
      </c>
      <c r="M63">
        <v>4</v>
      </c>
      <c r="N63">
        <v>3</v>
      </c>
      <c r="O63">
        <v>2</v>
      </c>
      <c r="P63">
        <v>4</v>
      </c>
      <c r="Q63">
        <v>2</v>
      </c>
      <c r="R63">
        <v>2</v>
      </c>
      <c r="S63">
        <v>3</v>
      </c>
      <c r="T63">
        <v>2</v>
      </c>
      <c r="U63">
        <v>2</v>
      </c>
      <c r="V63">
        <v>2</v>
      </c>
      <c r="W63">
        <v>4</v>
      </c>
      <c r="X63">
        <v>2</v>
      </c>
      <c r="Y63">
        <v>1</v>
      </c>
      <c r="Z63">
        <v>4</v>
      </c>
      <c r="AA63">
        <v>3</v>
      </c>
      <c r="AB63">
        <v>7</v>
      </c>
      <c r="AC63">
        <v>8</v>
      </c>
      <c r="AD63">
        <v>5</v>
      </c>
      <c r="AE63">
        <v>4</v>
      </c>
      <c r="AF63">
        <v>15</v>
      </c>
      <c r="AG63">
        <v>9</v>
      </c>
      <c r="AH63">
        <v>4</v>
      </c>
      <c r="AI63">
        <v>3</v>
      </c>
      <c r="AJ63">
        <v>7</v>
      </c>
      <c r="AK63">
        <v>6</v>
      </c>
      <c r="AL63">
        <v>4</v>
      </c>
      <c r="AM63">
        <v>8</v>
      </c>
      <c r="AN63">
        <v>8</v>
      </c>
      <c r="AO63">
        <v>4</v>
      </c>
      <c r="AP63">
        <v>3</v>
      </c>
      <c r="AQ63">
        <v>17</v>
      </c>
      <c r="AR63">
        <v>5</v>
      </c>
      <c r="AS63">
        <v>3</v>
      </c>
      <c r="AT63">
        <v>5</v>
      </c>
      <c r="AU63">
        <v>3</v>
      </c>
      <c r="AV63">
        <v>3</v>
      </c>
      <c r="AW63">
        <v>5</v>
      </c>
      <c r="AX63">
        <v>82</v>
      </c>
      <c r="AZ63" s="2">
        <f t="shared" si="0"/>
        <v>136</v>
      </c>
    </row>
    <row r="64" spans="1:52" ht="13" x14ac:dyDescent="0.3">
      <c r="A64">
        <v>45580</v>
      </c>
      <c r="B64">
        <v>1</v>
      </c>
      <c r="C64">
        <v>2003</v>
      </c>
      <c r="D64" s="99">
        <v>45968.868055555555</v>
      </c>
      <c r="E64" t="s">
        <v>33</v>
      </c>
      <c r="F64">
        <v>3</v>
      </c>
      <c r="G64">
        <v>4</v>
      </c>
      <c r="H64">
        <v>2</v>
      </c>
      <c r="I64">
        <v>2</v>
      </c>
      <c r="J64">
        <v>3</v>
      </c>
      <c r="K64">
        <v>2</v>
      </c>
      <c r="L64">
        <v>1</v>
      </c>
      <c r="M64">
        <v>2</v>
      </c>
      <c r="N64">
        <v>3</v>
      </c>
      <c r="O64">
        <v>3</v>
      </c>
      <c r="P64">
        <v>3</v>
      </c>
      <c r="Q64">
        <v>2</v>
      </c>
      <c r="R64">
        <v>1</v>
      </c>
      <c r="S64">
        <v>2</v>
      </c>
      <c r="T64">
        <v>3</v>
      </c>
      <c r="U64">
        <v>4</v>
      </c>
      <c r="V64">
        <v>2</v>
      </c>
      <c r="W64">
        <v>3</v>
      </c>
      <c r="X64">
        <v>2</v>
      </c>
      <c r="Y64">
        <v>3</v>
      </c>
      <c r="Z64">
        <v>3</v>
      </c>
      <c r="AA64">
        <v>2</v>
      </c>
      <c r="AB64">
        <v>7</v>
      </c>
      <c r="AC64">
        <v>4</v>
      </c>
      <c r="AD64">
        <v>4</v>
      </c>
      <c r="AE64">
        <v>8</v>
      </c>
      <c r="AF64">
        <v>5</v>
      </c>
      <c r="AG64">
        <v>6</v>
      </c>
      <c r="AH64">
        <v>4</v>
      </c>
      <c r="AI64">
        <v>5</v>
      </c>
      <c r="AJ64">
        <v>3</v>
      </c>
      <c r="AK64">
        <v>4</v>
      </c>
      <c r="AL64">
        <v>3</v>
      </c>
      <c r="AM64">
        <v>8</v>
      </c>
      <c r="AN64">
        <v>3</v>
      </c>
      <c r="AO64">
        <v>4</v>
      </c>
      <c r="AP64">
        <v>3</v>
      </c>
      <c r="AQ64">
        <v>5</v>
      </c>
      <c r="AR64">
        <v>5</v>
      </c>
      <c r="AS64">
        <v>3</v>
      </c>
      <c r="AT64">
        <v>8</v>
      </c>
      <c r="AU64">
        <v>3</v>
      </c>
      <c r="AV64">
        <v>3</v>
      </c>
      <c r="AW64">
        <v>3</v>
      </c>
      <c r="AX64">
        <v>57</v>
      </c>
      <c r="AZ64" s="2">
        <f t="shared" si="0"/>
        <v>101</v>
      </c>
    </row>
    <row r="65" spans="1:52" s="101" customFormat="1" ht="14" x14ac:dyDescent="0.3">
      <c r="A65">
        <v>42993</v>
      </c>
      <c r="B65">
        <v>0</v>
      </c>
      <c r="C65">
        <v>2003</v>
      </c>
      <c r="D65" s="99">
        <v>45961.648611111108</v>
      </c>
      <c r="E65" t="s">
        <v>33</v>
      </c>
      <c r="F65">
        <v>2</v>
      </c>
      <c r="G65">
        <v>2</v>
      </c>
      <c r="H65">
        <v>4</v>
      </c>
      <c r="I65">
        <v>2</v>
      </c>
      <c r="J65">
        <v>3</v>
      </c>
      <c r="K65">
        <v>3</v>
      </c>
      <c r="L65">
        <v>3</v>
      </c>
      <c r="M65">
        <v>2</v>
      </c>
      <c r="N65">
        <v>3</v>
      </c>
      <c r="O65">
        <v>3</v>
      </c>
      <c r="P65">
        <v>2</v>
      </c>
      <c r="Q65">
        <v>3</v>
      </c>
      <c r="R65">
        <v>3</v>
      </c>
      <c r="S65">
        <v>3</v>
      </c>
      <c r="T65">
        <v>2</v>
      </c>
      <c r="U65">
        <v>3</v>
      </c>
      <c r="V65">
        <v>1</v>
      </c>
      <c r="W65">
        <v>3</v>
      </c>
      <c r="X65">
        <v>3</v>
      </c>
      <c r="Y65">
        <v>3</v>
      </c>
      <c r="Z65">
        <v>3</v>
      </c>
      <c r="AA65">
        <v>3</v>
      </c>
      <c r="AB65">
        <v>7</v>
      </c>
      <c r="AC65">
        <v>6</v>
      </c>
      <c r="AD65">
        <v>5</v>
      </c>
      <c r="AE65">
        <v>4</v>
      </c>
      <c r="AF65">
        <v>4</v>
      </c>
      <c r="AG65">
        <v>9</v>
      </c>
      <c r="AH65">
        <v>7</v>
      </c>
      <c r="AI65">
        <v>5</v>
      </c>
      <c r="AJ65">
        <v>11</v>
      </c>
      <c r="AK65">
        <v>2</v>
      </c>
      <c r="AL65">
        <v>3</v>
      </c>
      <c r="AM65">
        <v>10</v>
      </c>
      <c r="AN65">
        <v>4</v>
      </c>
      <c r="AO65">
        <v>3</v>
      </c>
      <c r="AP65">
        <v>4</v>
      </c>
      <c r="AQ65">
        <v>9</v>
      </c>
      <c r="AR65">
        <v>7</v>
      </c>
      <c r="AS65">
        <v>5</v>
      </c>
      <c r="AT65">
        <v>6</v>
      </c>
      <c r="AU65">
        <v>2</v>
      </c>
      <c r="AV65">
        <v>4</v>
      </c>
      <c r="AW65">
        <v>4</v>
      </c>
      <c r="AX65">
        <v>55</v>
      </c>
      <c r="AY65" s="2"/>
      <c r="AZ65" s="2">
        <f t="shared" si="0"/>
        <v>121</v>
      </c>
    </row>
    <row r="66" spans="1:52" ht="14" x14ac:dyDescent="0.3">
      <c r="A66">
        <v>46680</v>
      </c>
      <c r="B66">
        <v>0</v>
      </c>
      <c r="C66">
        <v>2003</v>
      </c>
      <c r="D66" s="99">
        <v>45976.474999999999</v>
      </c>
      <c r="E66" t="s">
        <v>33</v>
      </c>
      <c r="F66">
        <v>3</v>
      </c>
      <c r="G66">
        <v>2</v>
      </c>
      <c r="H66">
        <v>3</v>
      </c>
      <c r="I66">
        <v>3</v>
      </c>
      <c r="J66">
        <v>2</v>
      </c>
      <c r="K66">
        <v>3</v>
      </c>
      <c r="L66">
        <v>2</v>
      </c>
      <c r="M66">
        <v>1</v>
      </c>
      <c r="N66">
        <v>3</v>
      </c>
      <c r="O66">
        <v>2</v>
      </c>
      <c r="P66">
        <v>2</v>
      </c>
      <c r="Q66">
        <v>3</v>
      </c>
      <c r="R66">
        <v>3</v>
      </c>
      <c r="S66">
        <v>3</v>
      </c>
      <c r="T66">
        <v>3</v>
      </c>
      <c r="U66">
        <v>3</v>
      </c>
      <c r="V66">
        <v>1</v>
      </c>
      <c r="W66">
        <v>3</v>
      </c>
      <c r="X66">
        <v>3</v>
      </c>
      <c r="Y66">
        <v>2</v>
      </c>
      <c r="Z66">
        <v>4</v>
      </c>
      <c r="AA66">
        <v>2</v>
      </c>
      <c r="AB66">
        <v>11</v>
      </c>
      <c r="AC66">
        <v>7</v>
      </c>
      <c r="AD66">
        <v>8</v>
      </c>
      <c r="AE66">
        <v>10</v>
      </c>
      <c r="AF66">
        <v>7</v>
      </c>
      <c r="AG66">
        <v>7</v>
      </c>
      <c r="AH66">
        <v>3</v>
      </c>
      <c r="AI66">
        <v>6</v>
      </c>
      <c r="AJ66">
        <v>3</v>
      </c>
      <c r="AK66">
        <v>4</v>
      </c>
      <c r="AL66">
        <v>5</v>
      </c>
      <c r="AM66">
        <v>5</v>
      </c>
      <c r="AN66">
        <v>4</v>
      </c>
      <c r="AO66">
        <v>5</v>
      </c>
      <c r="AP66">
        <v>3</v>
      </c>
      <c r="AQ66">
        <v>3</v>
      </c>
      <c r="AR66">
        <v>5</v>
      </c>
      <c r="AS66">
        <v>4</v>
      </c>
      <c r="AT66">
        <v>4</v>
      </c>
      <c r="AU66">
        <v>6</v>
      </c>
      <c r="AV66">
        <v>5</v>
      </c>
      <c r="AW66">
        <v>4</v>
      </c>
      <c r="AX66">
        <v>55</v>
      </c>
      <c r="AY66" s="101"/>
      <c r="AZ66" s="101">
        <f t="shared" si="0"/>
        <v>119</v>
      </c>
    </row>
    <row r="67" spans="1:52" ht="13" x14ac:dyDescent="0.3">
      <c r="A67">
        <v>43092</v>
      </c>
      <c r="B67">
        <v>0</v>
      </c>
      <c r="C67">
        <v>2003</v>
      </c>
      <c r="D67" s="99">
        <v>45961.777083333334</v>
      </c>
      <c r="E67" t="s">
        <v>33</v>
      </c>
      <c r="F67">
        <v>2</v>
      </c>
      <c r="G67">
        <v>3</v>
      </c>
      <c r="H67">
        <v>3</v>
      </c>
      <c r="I67">
        <v>3</v>
      </c>
      <c r="J67">
        <v>3</v>
      </c>
      <c r="K67">
        <v>3</v>
      </c>
      <c r="L67">
        <v>2</v>
      </c>
      <c r="M67">
        <v>3</v>
      </c>
      <c r="N67">
        <v>3</v>
      </c>
      <c r="O67">
        <v>3</v>
      </c>
      <c r="P67">
        <v>3</v>
      </c>
      <c r="Q67">
        <v>3</v>
      </c>
      <c r="R67">
        <v>2</v>
      </c>
      <c r="S67">
        <v>2</v>
      </c>
      <c r="T67">
        <v>3</v>
      </c>
      <c r="U67">
        <v>3</v>
      </c>
      <c r="V67">
        <v>2</v>
      </c>
      <c r="W67">
        <v>3</v>
      </c>
      <c r="X67">
        <v>2</v>
      </c>
      <c r="Y67">
        <v>2</v>
      </c>
      <c r="Z67">
        <v>3</v>
      </c>
      <c r="AA67">
        <v>3</v>
      </c>
      <c r="AB67">
        <v>11</v>
      </c>
      <c r="AC67">
        <v>7</v>
      </c>
      <c r="AD67">
        <v>6</v>
      </c>
      <c r="AE67">
        <v>4</v>
      </c>
      <c r="AF67">
        <v>5</v>
      </c>
      <c r="AG67">
        <v>4</v>
      </c>
      <c r="AH67">
        <v>2</v>
      </c>
      <c r="AI67">
        <v>3</v>
      </c>
      <c r="AJ67">
        <v>5</v>
      </c>
      <c r="AK67">
        <v>3</v>
      </c>
      <c r="AL67">
        <v>1</v>
      </c>
      <c r="AM67">
        <v>4</v>
      </c>
      <c r="AN67">
        <v>3</v>
      </c>
      <c r="AO67">
        <v>2</v>
      </c>
      <c r="AP67">
        <v>1</v>
      </c>
      <c r="AQ67">
        <v>2</v>
      </c>
      <c r="AR67">
        <v>2</v>
      </c>
      <c r="AS67">
        <v>3</v>
      </c>
      <c r="AT67">
        <v>3</v>
      </c>
      <c r="AU67">
        <v>2</v>
      </c>
      <c r="AV67">
        <v>2</v>
      </c>
      <c r="AW67">
        <v>2</v>
      </c>
      <c r="AX67">
        <v>49</v>
      </c>
      <c r="AZ67" s="2">
        <f t="shared" si="0"/>
        <v>77</v>
      </c>
    </row>
    <row r="68" spans="1:52" ht="13" x14ac:dyDescent="0.3">
      <c r="A68">
        <v>43166</v>
      </c>
      <c r="B68">
        <v>0</v>
      </c>
      <c r="C68">
        <v>2003</v>
      </c>
      <c r="D68" s="99">
        <v>45961.94027777778</v>
      </c>
      <c r="E68" t="s">
        <v>33</v>
      </c>
      <c r="F68">
        <v>3</v>
      </c>
      <c r="G68">
        <v>4</v>
      </c>
      <c r="H68">
        <v>3</v>
      </c>
      <c r="I68">
        <v>3</v>
      </c>
      <c r="J68">
        <v>3</v>
      </c>
      <c r="K68">
        <v>3</v>
      </c>
      <c r="L68">
        <v>2</v>
      </c>
      <c r="M68">
        <v>4</v>
      </c>
      <c r="N68">
        <v>2</v>
      </c>
      <c r="O68">
        <v>4</v>
      </c>
      <c r="P68">
        <v>2</v>
      </c>
      <c r="Q68">
        <v>4</v>
      </c>
      <c r="R68">
        <v>3</v>
      </c>
      <c r="S68">
        <v>3</v>
      </c>
      <c r="T68">
        <v>3</v>
      </c>
      <c r="U68">
        <v>4</v>
      </c>
      <c r="V68">
        <v>2</v>
      </c>
      <c r="W68">
        <v>3</v>
      </c>
      <c r="X68">
        <v>3</v>
      </c>
      <c r="Y68">
        <v>4</v>
      </c>
      <c r="Z68">
        <v>4</v>
      </c>
      <c r="AA68">
        <v>4</v>
      </c>
      <c r="AB68">
        <v>18</v>
      </c>
      <c r="AC68">
        <v>8</v>
      </c>
      <c r="AD68">
        <v>7</v>
      </c>
      <c r="AE68">
        <v>7</v>
      </c>
      <c r="AF68">
        <v>6</v>
      </c>
      <c r="AG68">
        <v>29</v>
      </c>
      <c r="AH68">
        <v>10</v>
      </c>
      <c r="AI68">
        <v>3</v>
      </c>
      <c r="AJ68">
        <v>15</v>
      </c>
      <c r="AK68">
        <v>5</v>
      </c>
      <c r="AL68">
        <v>6</v>
      </c>
      <c r="AM68">
        <v>4</v>
      </c>
      <c r="AN68">
        <v>5</v>
      </c>
      <c r="AO68">
        <v>12</v>
      </c>
      <c r="AP68">
        <v>4</v>
      </c>
      <c r="AQ68">
        <v>3</v>
      </c>
      <c r="AR68">
        <v>6</v>
      </c>
      <c r="AS68">
        <v>4</v>
      </c>
      <c r="AT68">
        <v>6</v>
      </c>
      <c r="AU68">
        <v>4</v>
      </c>
      <c r="AV68">
        <v>3</v>
      </c>
      <c r="AW68">
        <v>3</v>
      </c>
      <c r="AX68">
        <v>48</v>
      </c>
      <c r="AZ68" s="2">
        <f t="shared" si="0"/>
        <v>168</v>
      </c>
    </row>
    <row r="69" spans="1:52" ht="13" x14ac:dyDescent="0.3">
      <c r="A69">
        <v>43742</v>
      </c>
      <c r="B69">
        <v>0</v>
      </c>
      <c r="C69">
        <v>2003</v>
      </c>
      <c r="D69" s="99">
        <v>45964.011805555558</v>
      </c>
      <c r="E69" t="s">
        <v>33</v>
      </c>
      <c r="F69">
        <v>2</v>
      </c>
      <c r="G69">
        <v>3</v>
      </c>
      <c r="H69">
        <v>4</v>
      </c>
      <c r="I69">
        <v>4</v>
      </c>
      <c r="J69">
        <v>3</v>
      </c>
      <c r="K69">
        <v>3</v>
      </c>
      <c r="L69">
        <v>4</v>
      </c>
      <c r="M69">
        <v>3</v>
      </c>
      <c r="N69">
        <v>3</v>
      </c>
      <c r="O69">
        <v>4</v>
      </c>
      <c r="P69">
        <v>4</v>
      </c>
      <c r="Q69">
        <v>3</v>
      </c>
      <c r="R69">
        <v>3</v>
      </c>
      <c r="S69">
        <v>3</v>
      </c>
      <c r="T69">
        <v>4</v>
      </c>
      <c r="U69">
        <v>3</v>
      </c>
      <c r="V69">
        <v>1</v>
      </c>
      <c r="W69">
        <v>3</v>
      </c>
      <c r="X69">
        <v>3</v>
      </c>
      <c r="Y69">
        <v>3</v>
      </c>
      <c r="Z69">
        <v>4</v>
      </c>
      <c r="AA69">
        <v>3</v>
      </c>
      <c r="AB69">
        <v>9</v>
      </c>
      <c r="AC69">
        <v>5</v>
      </c>
      <c r="AD69">
        <v>5</v>
      </c>
      <c r="AE69">
        <v>3</v>
      </c>
      <c r="AF69">
        <v>18</v>
      </c>
      <c r="AG69">
        <v>7</v>
      </c>
      <c r="AH69">
        <v>4</v>
      </c>
      <c r="AI69">
        <v>6</v>
      </c>
      <c r="AJ69">
        <v>4</v>
      </c>
      <c r="AK69">
        <v>4</v>
      </c>
      <c r="AL69">
        <v>2</v>
      </c>
      <c r="AM69">
        <v>4</v>
      </c>
      <c r="AN69">
        <v>4</v>
      </c>
      <c r="AO69">
        <v>3</v>
      </c>
      <c r="AP69">
        <v>2</v>
      </c>
      <c r="AQ69">
        <v>6</v>
      </c>
      <c r="AR69">
        <v>6</v>
      </c>
      <c r="AS69">
        <v>3</v>
      </c>
      <c r="AT69">
        <v>4</v>
      </c>
      <c r="AU69">
        <v>5</v>
      </c>
      <c r="AV69">
        <v>3</v>
      </c>
      <c r="AW69">
        <v>2</v>
      </c>
      <c r="AX69">
        <v>46</v>
      </c>
      <c r="AZ69" s="2">
        <f t="shared" si="0"/>
        <v>109</v>
      </c>
    </row>
    <row r="70" spans="1:52" ht="13" x14ac:dyDescent="0.3">
      <c r="A70">
        <v>43559</v>
      </c>
      <c r="B70">
        <v>1</v>
      </c>
      <c r="C70">
        <v>2003</v>
      </c>
      <c r="D70" s="99">
        <v>45963.667361111111</v>
      </c>
      <c r="E70" t="s">
        <v>33</v>
      </c>
      <c r="F70">
        <v>1</v>
      </c>
      <c r="G70">
        <v>3</v>
      </c>
      <c r="H70">
        <v>4</v>
      </c>
      <c r="I70">
        <v>2</v>
      </c>
      <c r="J70">
        <v>3</v>
      </c>
      <c r="K70">
        <v>3</v>
      </c>
      <c r="L70">
        <v>3</v>
      </c>
      <c r="M70">
        <v>2</v>
      </c>
      <c r="N70">
        <v>3</v>
      </c>
      <c r="O70">
        <v>3</v>
      </c>
      <c r="P70">
        <v>2</v>
      </c>
      <c r="Q70">
        <v>1</v>
      </c>
      <c r="R70">
        <v>2</v>
      </c>
      <c r="S70">
        <v>2</v>
      </c>
      <c r="T70">
        <v>3</v>
      </c>
      <c r="U70">
        <v>2</v>
      </c>
      <c r="V70">
        <v>2</v>
      </c>
      <c r="W70">
        <v>2</v>
      </c>
      <c r="X70">
        <v>2</v>
      </c>
      <c r="Y70">
        <v>2</v>
      </c>
      <c r="Z70">
        <v>2</v>
      </c>
      <c r="AA70">
        <v>2</v>
      </c>
      <c r="AB70">
        <v>7</v>
      </c>
      <c r="AC70">
        <v>9</v>
      </c>
      <c r="AD70">
        <v>3</v>
      </c>
      <c r="AE70">
        <v>4</v>
      </c>
      <c r="AF70">
        <v>7</v>
      </c>
      <c r="AG70">
        <v>6</v>
      </c>
      <c r="AH70">
        <v>3</v>
      </c>
      <c r="AI70">
        <v>4</v>
      </c>
      <c r="AJ70">
        <v>3</v>
      </c>
      <c r="AK70">
        <v>4</v>
      </c>
      <c r="AL70">
        <v>2</v>
      </c>
      <c r="AM70">
        <v>4</v>
      </c>
      <c r="AN70">
        <v>3</v>
      </c>
      <c r="AO70">
        <v>3</v>
      </c>
      <c r="AP70">
        <v>3</v>
      </c>
      <c r="AQ70">
        <v>3</v>
      </c>
      <c r="AR70">
        <v>5</v>
      </c>
      <c r="AS70">
        <v>5</v>
      </c>
      <c r="AT70">
        <v>3</v>
      </c>
      <c r="AU70">
        <v>2</v>
      </c>
      <c r="AV70">
        <v>3</v>
      </c>
      <c r="AW70">
        <v>3</v>
      </c>
      <c r="AX70">
        <v>39</v>
      </c>
      <c r="AZ70" s="2">
        <f t="shared" si="0"/>
        <v>89</v>
      </c>
    </row>
    <row r="71" spans="1:52" ht="13" x14ac:dyDescent="0.3">
      <c r="A71">
        <v>44510</v>
      </c>
      <c r="B71">
        <v>1</v>
      </c>
      <c r="C71">
        <v>2003</v>
      </c>
      <c r="D71" s="99">
        <v>45965.638888888891</v>
      </c>
      <c r="E71" t="s">
        <v>33</v>
      </c>
      <c r="F71">
        <v>2</v>
      </c>
      <c r="G71">
        <v>4</v>
      </c>
      <c r="H71">
        <v>4</v>
      </c>
      <c r="I71">
        <v>2</v>
      </c>
      <c r="J71">
        <v>2</v>
      </c>
      <c r="K71">
        <v>2</v>
      </c>
      <c r="L71">
        <v>2</v>
      </c>
      <c r="M71">
        <v>1</v>
      </c>
      <c r="N71">
        <v>1</v>
      </c>
      <c r="O71">
        <v>1</v>
      </c>
      <c r="P71">
        <v>3</v>
      </c>
      <c r="Q71">
        <v>3</v>
      </c>
      <c r="R71">
        <v>1</v>
      </c>
      <c r="S71">
        <v>1</v>
      </c>
      <c r="T71">
        <v>2</v>
      </c>
      <c r="U71">
        <v>2</v>
      </c>
      <c r="V71">
        <v>2</v>
      </c>
      <c r="W71">
        <v>3</v>
      </c>
      <c r="X71">
        <v>3</v>
      </c>
      <c r="Y71">
        <v>3</v>
      </c>
      <c r="Z71">
        <v>2</v>
      </c>
      <c r="AA71">
        <v>2</v>
      </c>
      <c r="AB71">
        <v>26</v>
      </c>
      <c r="AC71">
        <v>12</v>
      </c>
      <c r="AD71">
        <v>18</v>
      </c>
      <c r="AE71">
        <v>20</v>
      </c>
      <c r="AF71">
        <v>13</v>
      </c>
      <c r="AG71">
        <v>6</v>
      </c>
      <c r="AH71">
        <v>4</v>
      </c>
      <c r="AI71">
        <v>4</v>
      </c>
      <c r="AJ71">
        <v>4</v>
      </c>
      <c r="AK71">
        <v>11</v>
      </c>
      <c r="AL71">
        <v>4</v>
      </c>
      <c r="AM71">
        <v>14</v>
      </c>
      <c r="AN71">
        <v>5</v>
      </c>
      <c r="AO71">
        <v>3</v>
      </c>
      <c r="AP71">
        <v>5</v>
      </c>
      <c r="AQ71">
        <v>6</v>
      </c>
      <c r="AR71">
        <v>13</v>
      </c>
      <c r="AS71">
        <v>8</v>
      </c>
      <c r="AT71">
        <v>3</v>
      </c>
      <c r="AU71">
        <v>8</v>
      </c>
      <c r="AV71">
        <v>5</v>
      </c>
      <c r="AW71">
        <v>2</v>
      </c>
      <c r="AX71">
        <v>36</v>
      </c>
      <c r="AZ71" s="2">
        <f t="shared" si="0"/>
        <v>194</v>
      </c>
    </row>
    <row r="72" spans="1:52" ht="13" x14ac:dyDescent="0.3">
      <c r="A72">
        <v>42755</v>
      </c>
      <c r="B72">
        <v>0</v>
      </c>
      <c r="C72">
        <v>2003</v>
      </c>
      <c r="D72" s="99">
        <v>45961.368055555555</v>
      </c>
      <c r="E72" t="s">
        <v>33</v>
      </c>
      <c r="F72">
        <v>2</v>
      </c>
      <c r="G72">
        <v>2</v>
      </c>
      <c r="H72">
        <v>3</v>
      </c>
      <c r="I72">
        <v>2</v>
      </c>
      <c r="J72">
        <v>2</v>
      </c>
      <c r="K72">
        <v>2</v>
      </c>
      <c r="L72">
        <v>2</v>
      </c>
      <c r="M72">
        <v>2</v>
      </c>
      <c r="N72">
        <v>2</v>
      </c>
      <c r="O72">
        <v>2</v>
      </c>
      <c r="P72">
        <v>2</v>
      </c>
      <c r="Q72">
        <v>2</v>
      </c>
      <c r="R72">
        <v>2</v>
      </c>
      <c r="S72">
        <v>3</v>
      </c>
      <c r="T72">
        <v>3</v>
      </c>
      <c r="U72">
        <v>3</v>
      </c>
      <c r="V72">
        <v>2</v>
      </c>
      <c r="W72">
        <v>2</v>
      </c>
      <c r="X72">
        <v>3</v>
      </c>
      <c r="Y72">
        <v>3</v>
      </c>
      <c r="Z72">
        <v>2</v>
      </c>
      <c r="AA72">
        <v>2</v>
      </c>
      <c r="AB72">
        <v>28</v>
      </c>
      <c r="AC72">
        <v>5</v>
      </c>
      <c r="AD72">
        <v>5</v>
      </c>
      <c r="AE72">
        <v>4</v>
      </c>
      <c r="AF72">
        <v>8</v>
      </c>
      <c r="AG72">
        <v>8</v>
      </c>
      <c r="AH72">
        <v>3</v>
      </c>
      <c r="AI72">
        <v>4</v>
      </c>
      <c r="AJ72">
        <v>7</v>
      </c>
      <c r="AK72">
        <v>4</v>
      </c>
      <c r="AL72">
        <v>3</v>
      </c>
      <c r="AM72">
        <v>4</v>
      </c>
      <c r="AN72">
        <v>3</v>
      </c>
      <c r="AO72">
        <v>3</v>
      </c>
      <c r="AP72">
        <v>4</v>
      </c>
      <c r="AQ72">
        <v>4</v>
      </c>
      <c r="AR72">
        <v>4</v>
      </c>
      <c r="AS72">
        <v>5</v>
      </c>
      <c r="AT72">
        <v>4</v>
      </c>
      <c r="AU72">
        <v>4</v>
      </c>
      <c r="AV72">
        <v>3</v>
      </c>
      <c r="AW72">
        <v>2</v>
      </c>
      <c r="AX72">
        <v>32</v>
      </c>
      <c r="AZ72" s="2">
        <f t="shared" si="0"/>
        <v>119</v>
      </c>
    </row>
    <row r="73" spans="1:52" ht="13" x14ac:dyDescent="0.3">
      <c r="A73">
        <v>44729</v>
      </c>
      <c r="B73">
        <v>0</v>
      </c>
      <c r="C73">
        <v>2003</v>
      </c>
      <c r="D73" s="99">
        <v>45966.299305555556</v>
      </c>
      <c r="E73" t="s">
        <v>33</v>
      </c>
      <c r="F73">
        <v>1</v>
      </c>
      <c r="G73">
        <v>3</v>
      </c>
      <c r="H73">
        <v>3</v>
      </c>
      <c r="I73">
        <v>2</v>
      </c>
      <c r="J73">
        <v>4</v>
      </c>
      <c r="K73">
        <v>3</v>
      </c>
      <c r="L73">
        <v>3</v>
      </c>
      <c r="M73">
        <v>1</v>
      </c>
      <c r="N73">
        <v>2</v>
      </c>
      <c r="O73">
        <v>2</v>
      </c>
      <c r="P73">
        <v>1</v>
      </c>
      <c r="Q73">
        <v>2</v>
      </c>
      <c r="R73">
        <v>1</v>
      </c>
      <c r="S73">
        <v>3</v>
      </c>
      <c r="T73">
        <v>1</v>
      </c>
      <c r="U73">
        <v>2</v>
      </c>
      <c r="V73">
        <v>1</v>
      </c>
      <c r="W73">
        <v>2</v>
      </c>
      <c r="X73">
        <v>3</v>
      </c>
      <c r="Y73">
        <v>3</v>
      </c>
      <c r="Z73">
        <v>3</v>
      </c>
      <c r="AA73">
        <v>2</v>
      </c>
      <c r="AB73">
        <v>14</v>
      </c>
      <c r="AC73">
        <v>13</v>
      </c>
      <c r="AD73">
        <v>5</v>
      </c>
      <c r="AE73">
        <v>6</v>
      </c>
      <c r="AF73">
        <v>6</v>
      </c>
      <c r="AG73">
        <v>5</v>
      </c>
      <c r="AH73">
        <v>5</v>
      </c>
      <c r="AI73">
        <v>6</v>
      </c>
      <c r="AJ73">
        <v>5</v>
      </c>
      <c r="AK73">
        <v>5</v>
      </c>
      <c r="AL73">
        <v>4</v>
      </c>
      <c r="AM73">
        <v>4</v>
      </c>
      <c r="AN73">
        <v>5</v>
      </c>
      <c r="AO73">
        <v>4</v>
      </c>
      <c r="AP73">
        <v>5</v>
      </c>
      <c r="AQ73">
        <v>3</v>
      </c>
      <c r="AR73">
        <v>7</v>
      </c>
      <c r="AS73">
        <v>4</v>
      </c>
      <c r="AT73">
        <v>4</v>
      </c>
      <c r="AU73">
        <v>5</v>
      </c>
      <c r="AV73">
        <v>4</v>
      </c>
      <c r="AW73">
        <v>3</v>
      </c>
      <c r="AX73">
        <v>31</v>
      </c>
      <c r="AZ73" s="2">
        <f t="shared" si="0"/>
        <v>122</v>
      </c>
    </row>
    <row r="74" spans="1:52" ht="13" x14ac:dyDescent="0.3">
      <c r="A74">
        <v>44069</v>
      </c>
      <c r="B74">
        <v>0</v>
      </c>
      <c r="C74">
        <v>2003</v>
      </c>
      <c r="D74" s="99">
        <v>45964.668055555558</v>
      </c>
      <c r="E74" t="s">
        <v>33</v>
      </c>
      <c r="F74">
        <v>3</v>
      </c>
      <c r="G74">
        <v>3</v>
      </c>
      <c r="H74">
        <v>4</v>
      </c>
      <c r="I74">
        <v>4</v>
      </c>
      <c r="J74">
        <v>2</v>
      </c>
      <c r="K74">
        <v>4</v>
      </c>
      <c r="L74">
        <v>4</v>
      </c>
      <c r="M74">
        <v>3</v>
      </c>
      <c r="N74">
        <v>4</v>
      </c>
      <c r="O74">
        <v>3</v>
      </c>
      <c r="P74">
        <v>3</v>
      </c>
      <c r="Q74">
        <v>4</v>
      </c>
      <c r="R74">
        <v>4</v>
      </c>
      <c r="S74">
        <v>4</v>
      </c>
      <c r="T74">
        <v>4</v>
      </c>
      <c r="U74">
        <v>3</v>
      </c>
      <c r="V74">
        <v>1</v>
      </c>
      <c r="W74">
        <v>4</v>
      </c>
      <c r="X74">
        <v>3</v>
      </c>
      <c r="Y74">
        <v>3</v>
      </c>
      <c r="Z74">
        <v>4</v>
      </c>
      <c r="AA74">
        <v>3</v>
      </c>
      <c r="AB74">
        <v>6</v>
      </c>
      <c r="AC74">
        <v>8</v>
      </c>
      <c r="AD74">
        <v>3</v>
      </c>
      <c r="AE74">
        <v>6</v>
      </c>
      <c r="AF74">
        <v>4</v>
      </c>
      <c r="AG74">
        <v>5</v>
      </c>
      <c r="AH74">
        <v>3</v>
      </c>
      <c r="AI74">
        <v>4</v>
      </c>
      <c r="AJ74">
        <v>3</v>
      </c>
      <c r="AK74">
        <v>4</v>
      </c>
      <c r="AL74">
        <v>3</v>
      </c>
      <c r="AM74">
        <v>3</v>
      </c>
      <c r="AN74">
        <v>3</v>
      </c>
      <c r="AO74">
        <v>2</v>
      </c>
      <c r="AP74">
        <v>2</v>
      </c>
      <c r="AQ74">
        <v>4</v>
      </c>
      <c r="AR74">
        <v>5</v>
      </c>
      <c r="AS74">
        <v>3</v>
      </c>
      <c r="AT74">
        <v>4</v>
      </c>
      <c r="AU74">
        <v>3</v>
      </c>
      <c r="AV74">
        <v>4</v>
      </c>
      <c r="AW74">
        <v>1</v>
      </c>
      <c r="AX74">
        <v>30</v>
      </c>
      <c r="AZ74" s="2">
        <f t="shared" si="0"/>
        <v>83</v>
      </c>
    </row>
    <row r="75" spans="1:52" ht="13" x14ac:dyDescent="0.3">
      <c r="A75">
        <v>45681</v>
      </c>
      <c r="B75">
        <v>0</v>
      </c>
      <c r="C75">
        <v>2003</v>
      </c>
      <c r="D75" s="99">
        <v>45969.487500000003</v>
      </c>
      <c r="E75" t="s">
        <v>33</v>
      </c>
      <c r="F75">
        <v>3</v>
      </c>
      <c r="G75">
        <v>3</v>
      </c>
      <c r="H75">
        <v>4</v>
      </c>
      <c r="I75">
        <v>4</v>
      </c>
      <c r="J75">
        <v>4</v>
      </c>
      <c r="K75">
        <v>4</v>
      </c>
      <c r="L75">
        <v>4</v>
      </c>
      <c r="M75">
        <v>4</v>
      </c>
      <c r="N75">
        <v>4</v>
      </c>
      <c r="O75">
        <v>4</v>
      </c>
      <c r="P75">
        <v>4</v>
      </c>
      <c r="Q75">
        <v>4</v>
      </c>
      <c r="R75">
        <v>4</v>
      </c>
      <c r="S75">
        <v>3</v>
      </c>
      <c r="T75">
        <v>4</v>
      </c>
      <c r="U75">
        <v>4</v>
      </c>
      <c r="V75">
        <v>4</v>
      </c>
      <c r="W75">
        <v>4</v>
      </c>
      <c r="X75">
        <v>3</v>
      </c>
      <c r="Y75">
        <v>3</v>
      </c>
      <c r="Z75">
        <v>3</v>
      </c>
      <c r="AA75">
        <v>2</v>
      </c>
      <c r="AB75">
        <v>8</v>
      </c>
      <c r="AC75">
        <v>9</v>
      </c>
      <c r="AD75">
        <v>3</v>
      </c>
      <c r="AE75">
        <v>3</v>
      </c>
      <c r="AF75">
        <v>4</v>
      </c>
      <c r="AG75">
        <v>7</v>
      </c>
      <c r="AH75">
        <v>4</v>
      </c>
      <c r="AI75">
        <v>3</v>
      </c>
      <c r="AJ75">
        <v>4</v>
      </c>
      <c r="AK75">
        <v>6</v>
      </c>
      <c r="AL75">
        <v>2</v>
      </c>
      <c r="AM75">
        <v>4</v>
      </c>
      <c r="AN75">
        <v>3</v>
      </c>
      <c r="AO75">
        <v>3</v>
      </c>
      <c r="AP75">
        <v>2</v>
      </c>
      <c r="AQ75">
        <v>3</v>
      </c>
      <c r="AR75">
        <v>3</v>
      </c>
      <c r="AS75">
        <v>3</v>
      </c>
      <c r="AT75">
        <v>3</v>
      </c>
      <c r="AU75">
        <v>5</v>
      </c>
      <c r="AV75">
        <v>4</v>
      </c>
      <c r="AW75">
        <v>2</v>
      </c>
      <c r="AX75">
        <v>11</v>
      </c>
      <c r="AZ75" s="2">
        <f t="shared" si="0"/>
        <v>88</v>
      </c>
    </row>
    <row r="76" spans="1:52" ht="13" x14ac:dyDescent="0.3">
      <c r="A76">
        <v>42922</v>
      </c>
      <c r="B76">
        <v>0</v>
      </c>
      <c r="C76">
        <v>2002</v>
      </c>
      <c r="D76" s="99">
        <v>45961.615972222222</v>
      </c>
      <c r="E76" t="s">
        <v>33</v>
      </c>
      <c r="F76">
        <v>2</v>
      </c>
      <c r="G76">
        <v>3</v>
      </c>
      <c r="H76">
        <v>4</v>
      </c>
      <c r="I76">
        <v>2</v>
      </c>
      <c r="J76">
        <v>2</v>
      </c>
      <c r="K76">
        <v>3</v>
      </c>
      <c r="L76">
        <v>3</v>
      </c>
      <c r="M76">
        <v>2</v>
      </c>
      <c r="N76">
        <v>3</v>
      </c>
      <c r="O76">
        <v>2</v>
      </c>
      <c r="P76">
        <v>2</v>
      </c>
      <c r="Q76">
        <v>3</v>
      </c>
      <c r="R76">
        <v>2</v>
      </c>
      <c r="S76">
        <v>4</v>
      </c>
      <c r="T76">
        <v>3</v>
      </c>
      <c r="U76">
        <v>3</v>
      </c>
      <c r="V76">
        <v>2</v>
      </c>
      <c r="W76">
        <v>2</v>
      </c>
      <c r="X76">
        <v>1</v>
      </c>
      <c r="Y76">
        <v>2</v>
      </c>
      <c r="Z76">
        <v>3</v>
      </c>
      <c r="AA76">
        <v>3</v>
      </c>
      <c r="AB76">
        <v>14</v>
      </c>
      <c r="AC76">
        <v>13</v>
      </c>
      <c r="AD76">
        <v>5</v>
      </c>
      <c r="AE76">
        <v>5</v>
      </c>
      <c r="AF76">
        <v>8</v>
      </c>
      <c r="AG76">
        <v>18</v>
      </c>
      <c r="AH76">
        <v>4</v>
      </c>
      <c r="AI76">
        <v>9</v>
      </c>
      <c r="AJ76">
        <v>9</v>
      </c>
      <c r="AK76">
        <v>6</v>
      </c>
      <c r="AL76">
        <v>3</v>
      </c>
      <c r="AM76">
        <v>9</v>
      </c>
      <c r="AN76">
        <v>9</v>
      </c>
      <c r="AO76">
        <v>5</v>
      </c>
      <c r="AP76">
        <v>4</v>
      </c>
      <c r="AQ76">
        <v>5</v>
      </c>
      <c r="AR76">
        <v>5</v>
      </c>
      <c r="AS76">
        <v>16</v>
      </c>
      <c r="AT76">
        <v>5</v>
      </c>
      <c r="AU76">
        <v>5</v>
      </c>
      <c r="AV76">
        <v>4</v>
      </c>
      <c r="AW76">
        <v>2</v>
      </c>
      <c r="AX76">
        <v>55</v>
      </c>
      <c r="AZ76" s="2">
        <f t="shared" si="0"/>
        <v>163</v>
      </c>
    </row>
    <row r="77" spans="1:52" ht="13" x14ac:dyDescent="0.3">
      <c r="A77">
        <v>43180</v>
      </c>
      <c r="B77">
        <v>1</v>
      </c>
      <c r="C77">
        <v>2002</v>
      </c>
      <c r="D77" s="99">
        <v>45961.975694444445</v>
      </c>
      <c r="E77" t="s">
        <v>33</v>
      </c>
      <c r="F77">
        <v>2</v>
      </c>
      <c r="G77">
        <v>1</v>
      </c>
      <c r="H77">
        <v>2</v>
      </c>
      <c r="I77">
        <v>3</v>
      </c>
      <c r="J77">
        <v>2</v>
      </c>
      <c r="K77">
        <v>3</v>
      </c>
      <c r="L77">
        <v>3</v>
      </c>
      <c r="M77">
        <v>1</v>
      </c>
      <c r="N77">
        <v>4</v>
      </c>
      <c r="O77">
        <v>3</v>
      </c>
      <c r="P77">
        <v>4</v>
      </c>
      <c r="Q77">
        <v>3</v>
      </c>
      <c r="R77">
        <v>2</v>
      </c>
      <c r="S77">
        <v>3</v>
      </c>
      <c r="T77">
        <v>3</v>
      </c>
      <c r="U77">
        <v>2</v>
      </c>
      <c r="V77">
        <v>2</v>
      </c>
      <c r="W77">
        <v>2</v>
      </c>
      <c r="X77">
        <v>2</v>
      </c>
      <c r="Y77">
        <v>2</v>
      </c>
      <c r="Z77">
        <v>3</v>
      </c>
      <c r="AA77">
        <v>2</v>
      </c>
      <c r="AB77">
        <v>9</v>
      </c>
      <c r="AC77">
        <v>5</v>
      </c>
      <c r="AD77">
        <v>3</v>
      </c>
      <c r="AE77">
        <v>3</v>
      </c>
      <c r="AF77">
        <v>4</v>
      </c>
      <c r="AG77">
        <v>3</v>
      </c>
      <c r="AH77">
        <v>7</v>
      </c>
      <c r="AI77">
        <v>5</v>
      </c>
      <c r="AJ77">
        <v>12</v>
      </c>
      <c r="AK77">
        <v>4</v>
      </c>
      <c r="AL77">
        <v>8</v>
      </c>
      <c r="AM77">
        <v>3</v>
      </c>
      <c r="AN77">
        <v>3</v>
      </c>
      <c r="AO77">
        <v>4</v>
      </c>
      <c r="AP77">
        <v>2</v>
      </c>
      <c r="AQ77">
        <v>3</v>
      </c>
      <c r="AR77">
        <v>3</v>
      </c>
      <c r="AS77">
        <v>2</v>
      </c>
      <c r="AT77">
        <v>2</v>
      </c>
      <c r="AU77">
        <v>1</v>
      </c>
      <c r="AV77">
        <v>3</v>
      </c>
      <c r="AW77">
        <v>3</v>
      </c>
      <c r="AX77">
        <v>55</v>
      </c>
      <c r="AZ77" s="2">
        <f t="shared" si="0"/>
        <v>92</v>
      </c>
    </row>
    <row r="78" spans="1:52" ht="13" x14ac:dyDescent="0.3">
      <c r="A78">
        <v>43537</v>
      </c>
      <c r="B78">
        <v>0</v>
      </c>
      <c r="C78">
        <v>2002</v>
      </c>
      <c r="D78" s="99">
        <v>45963.620138888888</v>
      </c>
      <c r="E78" t="s">
        <v>33</v>
      </c>
      <c r="F78">
        <v>4</v>
      </c>
      <c r="G78">
        <v>4</v>
      </c>
      <c r="H78">
        <v>3</v>
      </c>
      <c r="I78">
        <v>3</v>
      </c>
      <c r="J78">
        <v>4</v>
      </c>
      <c r="K78">
        <v>4</v>
      </c>
      <c r="L78">
        <v>4</v>
      </c>
      <c r="M78">
        <v>2</v>
      </c>
      <c r="N78">
        <v>2</v>
      </c>
      <c r="O78">
        <v>3</v>
      </c>
      <c r="P78">
        <v>3</v>
      </c>
      <c r="Q78">
        <v>3</v>
      </c>
      <c r="R78">
        <v>3</v>
      </c>
      <c r="S78">
        <v>2</v>
      </c>
      <c r="T78">
        <v>4</v>
      </c>
      <c r="U78">
        <v>4</v>
      </c>
      <c r="V78">
        <v>2</v>
      </c>
      <c r="W78">
        <v>3</v>
      </c>
      <c r="X78">
        <v>2</v>
      </c>
      <c r="Y78">
        <v>3</v>
      </c>
      <c r="Z78">
        <v>3</v>
      </c>
      <c r="AA78">
        <v>3</v>
      </c>
      <c r="AB78">
        <v>7</v>
      </c>
      <c r="AC78">
        <v>3</v>
      </c>
      <c r="AD78">
        <v>6</v>
      </c>
      <c r="AE78">
        <v>3</v>
      </c>
      <c r="AF78">
        <v>4</v>
      </c>
      <c r="AG78">
        <v>7</v>
      </c>
      <c r="AH78">
        <v>3</v>
      </c>
      <c r="AI78">
        <v>6</v>
      </c>
      <c r="AJ78">
        <v>5</v>
      </c>
      <c r="AK78">
        <v>3</v>
      </c>
      <c r="AL78">
        <v>3</v>
      </c>
      <c r="AM78">
        <v>5</v>
      </c>
      <c r="AN78">
        <v>3</v>
      </c>
      <c r="AO78">
        <v>3</v>
      </c>
      <c r="AP78">
        <v>8</v>
      </c>
      <c r="AQ78">
        <v>5</v>
      </c>
      <c r="AR78">
        <v>5</v>
      </c>
      <c r="AS78">
        <v>5</v>
      </c>
      <c r="AT78">
        <v>3</v>
      </c>
      <c r="AU78">
        <v>6</v>
      </c>
      <c r="AV78">
        <v>4</v>
      </c>
      <c r="AW78">
        <v>2</v>
      </c>
      <c r="AX78">
        <v>52</v>
      </c>
      <c r="AZ78" s="2">
        <f t="shared" si="0"/>
        <v>99</v>
      </c>
    </row>
    <row r="79" spans="1:52" ht="13" x14ac:dyDescent="0.3">
      <c r="A79">
        <v>46665</v>
      </c>
      <c r="B79">
        <v>1</v>
      </c>
      <c r="C79">
        <v>2002</v>
      </c>
      <c r="D79" s="99">
        <v>45976.04583333333</v>
      </c>
      <c r="E79" t="s">
        <v>33</v>
      </c>
      <c r="F79">
        <v>2</v>
      </c>
      <c r="G79">
        <v>3</v>
      </c>
      <c r="H79">
        <v>3</v>
      </c>
      <c r="I79">
        <v>3</v>
      </c>
      <c r="J79">
        <v>2</v>
      </c>
      <c r="K79">
        <v>3</v>
      </c>
      <c r="L79">
        <v>3</v>
      </c>
      <c r="M79">
        <v>3</v>
      </c>
      <c r="N79">
        <v>4</v>
      </c>
      <c r="O79">
        <v>3</v>
      </c>
      <c r="P79">
        <v>3</v>
      </c>
      <c r="Q79">
        <v>3</v>
      </c>
      <c r="R79">
        <v>3</v>
      </c>
      <c r="S79">
        <v>3</v>
      </c>
      <c r="T79">
        <v>3</v>
      </c>
      <c r="U79">
        <v>3</v>
      </c>
      <c r="V79">
        <v>2</v>
      </c>
      <c r="W79">
        <v>3</v>
      </c>
      <c r="X79">
        <v>3</v>
      </c>
      <c r="Y79">
        <v>3</v>
      </c>
      <c r="Z79">
        <v>3</v>
      </c>
      <c r="AA79">
        <v>3</v>
      </c>
      <c r="AB79">
        <v>17</v>
      </c>
      <c r="AC79">
        <v>4</v>
      </c>
      <c r="AD79">
        <v>7</v>
      </c>
      <c r="AE79">
        <v>5</v>
      </c>
      <c r="AF79">
        <v>3</v>
      </c>
      <c r="AG79">
        <v>5</v>
      </c>
      <c r="AH79">
        <v>6</v>
      </c>
      <c r="AI79">
        <v>3</v>
      </c>
      <c r="AJ79">
        <v>5</v>
      </c>
      <c r="AK79">
        <v>5</v>
      </c>
      <c r="AL79">
        <v>2</v>
      </c>
      <c r="AM79">
        <v>5</v>
      </c>
      <c r="AN79">
        <v>18</v>
      </c>
      <c r="AO79">
        <v>2</v>
      </c>
      <c r="AP79">
        <v>2</v>
      </c>
      <c r="AQ79">
        <v>7</v>
      </c>
      <c r="AR79">
        <v>5</v>
      </c>
      <c r="AS79">
        <v>2</v>
      </c>
      <c r="AT79">
        <v>1</v>
      </c>
      <c r="AU79">
        <v>2</v>
      </c>
      <c r="AV79">
        <v>2</v>
      </c>
      <c r="AW79">
        <v>2</v>
      </c>
      <c r="AX79">
        <v>49</v>
      </c>
      <c r="AZ79" s="2">
        <f t="shared" si="0"/>
        <v>110</v>
      </c>
    </row>
    <row r="80" spans="1:52" ht="13" x14ac:dyDescent="0.3">
      <c r="A80">
        <v>42171</v>
      </c>
      <c r="B80">
        <v>0</v>
      </c>
      <c r="C80">
        <v>2001</v>
      </c>
      <c r="D80" s="99">
        <v>45960.005555555559</v>
      </c>
      <c r="E80" t="s">
        <v>33</v>
      </c>
      <c r="F80">
        <v>2</v>
      </c>
      <c r="G80">
        <v>4</v>
      </c>
      <c r="H80">
        <v>2</v>
      </c>
      <c r="I80">
        <v>4</v>
      </c>
      <c r="J80">
        <v>2</v>
      </c>
      <c r="K80">
        <v>4</v>
      </c>
      <c r="L80">
        <v>1</v>
      </c>
      <c r="M80">
        <v>1</v>
      </c>
      <c r="N80">
        <v>4</v>
      </c>
      <c r="O80">
        <v>4</v>
      </c>
      <c r="P80">
        <v>3</v>
      </c>
      <c r="Q80">
        <v>3</v>
      </c>
      <c r="R80">
        <v>4</v>
      </c>
      <c r="S80">
        <v>4</v>
      </c>
      <c r="T80">
        <v>4</v>
      </c>
      <c r="U80">
        <v>4</v>
      </c>
      <c r="V80">
        <v>2</v>
      </c>
      <c r="W80">
        <v>2</v>
      </c>
      <c r="X80">
        <v>2</v>
      </c>
      <c r="Y80">
        <v>3</v>
      </c>
      <c r="Z80">
        <v>4</v>
      </c>
      <c r="AA80">
        <v>2</v>
      </c>
      <c r="AB80">
        <v>14</v>
      </c>
      <c r="AC80">
        <v>10</v>
      </c>
      <c r="AD80">
        <v>7</v>
      </c>
      <c r="AE80">
        <v>4</v>
      </c>
      <c r="AF80">
        <v>5</v>
      </c>
      <c r="AG80">
        <v>3</v>
      </c>
      <c r="AH80">
        <v>5</v>
      </c>
      <c r="AI80">
        <v>5</v>
      </c>
      <c r="AJ80">
        <v>3</v>
      </c>
      <c r="AK80">
        <v>5</v>
      </c>
      <c r="AL80">
        <v>4</v>
      </c>
      <c r="AM80">
        <v>6</v>
      </c>
      <c r="AN80">
        <v>3</v>
      </c>
      <c r="AO80">
        <v>2</v>
      </c>
      <c r="AP80">
        <v>2</v>
      </c>
      <c r="AQ80">
        <v>3</v>
      </c>
      <c r="AR80">
        <v>4</v>
      </c>
      <c r="AS80">
        <v>7</v>
      </c>
      <c r="AT80">
        <v>3</v>
      </c>
      <c r="AU80">
        <v>2</v>
      </c>
      <c r="AV80">
        <v>3</v>
      </c>
      <c r="AW80">
        <v>4</v>
      </c>
      <c r="AX80">
        <v>69</v>
      </c>
      <c r="AZ80" s="2">
        <f t="shared" si="0"/>
        <v>104</v>
      </c>
    </row>
    <row r="81" spans="1:52" ht="13" x14ac:dyDescent="0.3">
      <c r="A81">
        <v>46723</v>
      </c>
      <c r="B81">
        <v>1</v>
      </c>
      <c r="C81">
        <v>2001</v>
      </c>
      <c r="D81" s="99">
        <v>45976.821527777778</v>
      </c>
      <c r="E81" t="s">
        <v>33</v>
      </c>
      <c r="F81">
        <v>2</v>
      </c>
      <c r="G81">
        <v>4</v>
      </c>
      <c r="H81">
        <v>2</v>
      </c>
      <c r="I81">
        <v>2</v>
      </c>
      <c r="J81">
        <v>3</v>
      </c>
      <c r="K81">
        <v>4</v>
      </c>
      <c r="L81">
        <v>2</v>
      </c>
      <c r="M81">
        <v>3</v>
      </c>
      <c r="N81">
        <v>4</v>
      </c>
      <c r="O81">
        <v>3</v>
      </c>
      <c r="P81">
        <v>3</v>
      </c>
      <c r="Q81">
        <v>3</v>
      </c>
      <c r="R81">
        <v>3</v>
      </c>
      <c r="S81">
        <v>3</v>
      </c>
      <c r="T81">
        <v>2</v>
      </c>
      <c r="U81">
        <v>3</v>
      </c>
      <c r="V81">
        <v>4</v>
      </c>
      <c r="W81">
        <v>4</v>
      </c>
      <c r="X81">
        <v>4</v>
      </c>
      <c r="Y81">
        <v>4</v>
      </c>
      <c r="Z81">
        <v>3</v>
      </c>
      <c r="AA81">
        <v>3</v>
      </c>
      <c r="AB81">
        <v>12</v>
      </c>
      <c r="AC81">
        <v>6</v>
      </c>
      <c r="AD81">
        <v>5</v>
      </c>
      <c r="AE81">
        <v>8</v>
      </c>
      <c r="AF81">
        <v>4</v>
      </c>
      <c r="AG81">
        <v>6</v>
      </c>
      <c r="AH81">
        <v>5</v>
      </c>
      <c r="AI81">
        <v>6</v>
      </c>
      <c r="AJ81">
        <v>4</v>
      </c>
      <c r="AK81">
        <v>3</v>
      </c>
      <c r="AL81">
        <v>4</v>
      </c>
      <c r="AM81">
        <v>8</v>
      </c>
      <c r="AN81">
        <v>6</v>
      </c>
      <c r="AO81">
        <v>4</v>
      </c>
      <c r="AP81">
        <v>4</v>
      </c>
      <c r="AQ81">
        <v>4</v>
      </c>
      <c r="AR81">
        <v>11</v>
      </c>
      <c r="AS81">
        <v>2</v>
      </c>
      <c r="AT81">
        <v>2</v>
      </c>
      <c r="AU81">
        <v>5</v>
      </c>
      <c r="AV81">
        <v>2</v>
      </c>
      <c r="AW81">
        <v>4</v>
      </c>
      <c r="AX81">
        <v>64</v>
      </c>
      <c r="AZ81" s="2">
        <f t="shared" si="0"/>
        <v>115</v>
      </c>
    </row>
    <row r="82" spans="1:52" ht="13" x14ac:dyDescent="0.3">
      <c r="A82">
        <v>46661</v>
      </c>
      <c r="B82">
        <v>1</v>
      </c>
      <c r="C82">
        <v>2001</v>
      </c>
      <c r="D82" s="99">
        <v>45975.952777777777</v>
      </c>
      <c r="E82" t="s">
        <v>33</v>
      </c>
      <c r="F82">
        <v>2</v>
      </c>
      <c r="G82">
        <v>3</v>
      </c>
      <c r="H82">
        <v>4</v>
      </c>
      <c r="I82">
        <v>2</v>
      </c>
      <c r="J82">
        <v>2</v>
      </c>
      <c r="K82">
        <v>2</v>
      </c>
      <c r="L82">
        <v>2</v>
      </c>
      <c r="M82">
        <v>2</v>
      </c>
      <c r="N82">
        <v>1</v>
      </c>
      <c r="O82">
        <v>1</v>
      </c>
      <c r="P82">
        <v>2</v>
      </c>
      <c r="Q82">
        <v>2</v>
      </c>
      <c r="R82">
        <v>1</v>
      </c>
      <c r="S82">
        <v>2</v>
      </c>
      <c r="T82">
        <v>2</v>
      </c>
      <c r="U82">
        <v>2</v>
      </c>
      <c r="V82">
        <v>2</v>
      </c>
      <c r="W82">
        <v>2</v>
      </c>
      <c r="X82">
        <v>2</v>
      </c>
      <c r="Y82">
        <v>2</v>
      </c>
      <c r="Z82">
        <v>2</v>
      </c>
      <c r="AA82">
        <v>2</v>
      </c>
      <c r="AB82">
        <v>8</v>
      </c>
      <c r="AC82">
        <v>5</v>
      </c>
      <c r="AD82">
        <v>3</v>
      </c>
      <c r="AE82">
        <v>4</v>
      </c>
      <c r="AF82">
        <v>5</v>
      </c>
      <c r="AG82">
        <v>5</v>
      </c>
      <c r="AH82">
        <v>2</v>
      </c>
      <c r="AI82">
        <v>11</v>
      </c>
      <c r="AJ82">
        <v>4</v>
      </c>
      <c r="AK82">
        <v>5</v>
      </c>
      <c r="AL82">
        <v>3</v>
      </c>
      <c r="AM82">
        <v>4</v>
      </c>
      <c r="AN82">
        <v>3</v>
      </c>
      <c r="AO82">
        <v>2</v>
      </c>
      <c r="AP82">
        <v>4</v>
      </c>
      <c r="AQ82">
        <v>2</v>
      </c>
      <c r="AR82">
        <v>3</v>
      </c>
      <c r="AS82">
        <v>1</v>
      </c>
      <c r="AT82">
        <v>2</v>
      </c>
      <c r="AU82">
        <v>3</v>
      </c>
      <c r="AV82">
        <v>4</v>
      </c>
      <c r="AW82">
        <v>1</v>
      </c>
      <c r="AX82">
        <v>5</v>
      </c>
      <c r="AZ82" s="2">
        <f t="shared" si="0"/>
        <v>84</v>
      </c>
    </row>
    <row r="83" spans="1:52" s="101" customFormat="1" ht="14" x14ac:dyDescent="0.3">
      <c r="A83">
        <v>42763</v>
      </c>
      <c r="B83">
        <v>0</v>
      </c>
      <c r="C83">
        <v>2000</v>
      </c>
      <c r="D83" s="99">
        <v>45961.383333333331</v>
      </c>
      <c r="E83" t="s">
        <v>33</v>
      </c>
      <c r="F83">
        <v>1</v>
      </c>
      <c r="G83">
        <v>3</v>
      </c>
      <c r="H83">
        <v>2</v>
      </c>
      <c r="I83">
        <v>3</v>
      </c>
      <c r="J83">
        <v>1</v>
      </c>
      <c r="K83">
        <v>3</v>
      </c>
      <c r="L83">
        <v>1</v>
      </c>
      <c r="M83">
        <v>1</v>
      </c>
      <c r="N83">
        <v>4</v>
      </c>
      <c r="O83">
        <v>4</v>
      </c>
      <c r="P83">
        <v>4</v>
      </c>
      <c r="Q83">
        <v>4</v>
      </c>
      <c r="R83">
        <v>1</v>
      </c>
      <c r="S83">
        <v>3</v>
      </c>
      <c r="T83">
        <v>3</v>
      </c>
      <c r="U83">
        <v>4</v>
      </c>
      <c r="V83">
        <v>1</v>
      </c>
      <c r="W83">
        <v>3</v>
      </c>
      <c r="X83">
        <v>1</v>
      </c>
      <c r="Y83">
        <v>3</v>
      </c>
      <c r="Z83">
        <v>3</v>
      </c>
      <c r="AA83">
        <v>3</v>
      </c>
      <c r="AB83">
        <v>7</v>
      </c>
      <c r="AC83">
        <v>4</v>
      </c>
      <c r="AD83">
        <v>2</v>
      </c>
      <c r="AE83">
        <v>2</v>
      </c>
      <c r="AF83">
        <v>2</v>
      </c>
      <c r="AG83">
        <v>4</v>
      </c>
      <c r="AH83">
        <v>1</v>
      </c>
      <c r="AI83">
        <v>3</v>
      </c>
      <c r="AJ83">
        <v>2</v>
      </c>
      <c r="AK83">
        <v>5</v>
      </c>
      <c r="AL83">
        <v>4</v>
      </c>
      <c r="AM83">
        <v>2</v>
      </c>
      <c r="AN83">
        <v>3</v>
      </c>
      <c r="AO83">
        <v>2</v>
      </c>
      <c r="AP83">
        <v>4</v>
      </c>
      <c r="AQ83">
        <v>4</v>
      </c>
      <c r="AR83">
        <v>2</v>
      </c>
      <c r="AS83">
        <v>4</v>
      </c>
      <c r="AT83">
        <v>2</v>
      </c>
      <c r="AU83">
        <v>3</v>
      </c>
      <c r="AV83">
        <v>2</v>
      </c>
      <c r="AW83">
        <v>1</v>
      </c>
      <c r="AX83">
        <v>73</v>
      </c>
      <c r="AY83" s="2"/>
      <c r="AZ83" s="2">
        <f t="shared" si="0"/>
        <v>65</v>
      </c>
    </row>
    <row r="84" spans="1:52" ht="13" x14ac:dyDescent="0.3">
      <c r="A84">
        <v>44344</v>
      </c>
      <c r="B84">
        <v>1</v>
      </c>
      <c r="C84">
        <v>2000</v>
      </c>
      <c r="D84" s="99">
        <v>45965.458333333336</v>
      </c>
      <c r="E84" t="s">
        <v>33</v>
      </c>
      <c r="F84">
        <v>2</v>
      </c>
      <c r="G84">
        <v>3</v>
      </c>
      <c r="H84">
        <v>4</v>
      </c>
      <c r="I84">
        <v>3</v>
      </c>
      <c r="J84">
        <v>3</v>
      </c>
      <c r="K84">
        <v>3</v>
      </c>
      <c r="L84">
        <v>4</v>
      </c>
      <c r="M84">
        <v>3</v>
      </c>
      <c r="N84">
        <v>2</v>
      </c>
      <c r="O84">
        <v>2</v>
      </c>
      <c r="P84">
        <v>4</v>
      </c>
      <c r="Q84">
        <v>2</v>
      </c>
      <c r="R84">
        <v>2</v>
      </c>
      <c r="S84">
        <v>2</v>
      </c>
      <c r="T84">
        <v>3</v>
      </c>
      <c r="U84">
        <v>3</v>
      </c>
      <c r="V84">
        <v>1</v>
      </c>
      <c r="W84">
        <v>3</v>
      </c>
      <c r="X84">
        <v>1</v>
      </c>
      <c r="Y84">
        <v>2</v>
      </c>
      <c r="Z84">
        <v>3</v>
      </c>
      <c r="AA84">
        <v>3</v>
      </c>
      <c r="AB84">
        <v>5</v>
      </c>
      <c r="AC84">
        <v>6</v>
      </c>
      <c r="AD84">
        <v>3</v>
      </c>
      <c r="AE84">
        <v>3</v>
      </c>
      <c r="AF84">
        <v>4</v>
      </c>
      <c r="AG84">
        <v>3</v>
      </c>
      <c r="AH84">
        <v>3</v>
      </c>
      <c r="AI84">
        <v>3</v>
      </c>
      <c r="AJ84">
        <v>22</v>
      </c>
      <c r="AK84">
        <v>3</v>
      </c>
      <c r="AL84">
        <v>3</v>
      </c>
      <c r="AM84">
        <v>3</v>
      </c>
      <c r="AN84">
        <v>3</v>
      </c>
      <c r="AO84">
        <v>4</v>
      </c>
      <c r="AP84">
        <v>3</v>
      </c>
      <c r="AQ84">
        <v>3</v>
      </c>
      <c r="AR84">
        <v>3</v>
      </c>
      <c r="AS84">
        <v>2</v>
      </c>
      <c r="AT84">
        <v>2</v>
      </c>
      <c r="AU84">
        <v>8</v>
      </c>
      <c r="AV84">
        <v>4</v>
      </c>
      <c r="AW84">
        <v>2</v>
      </c>
      <c r="AX84">
        <v>60</v>
      </c>
      <c r="AZ84" s="2">
        <f t="shared" si="0"/>
        <v>95</v>
      </c>
    </row>
    <row r="85" spans="1:52" ht="13" x14ac:dyDescent="0.3">
      <c r="A85">
        <v>42176</v>
      </c>
      <c r="B85">
        <v>1</v>
      </c>
      <c r="C85">
        <v>2000</v>
      </c>
      <c r="D85" s="99">
        <v>45960.02847222222</v>
      </c>
      <c r="E85" t="s">
        <v>33</v>
      </c>
      <c r="F85">
        <v>3</v>
      </c>
      <c r="G85">
        <v>3</v>
      </c>
      <c r="H85">
        <v>3</v>
      </c>
      <c r="I85">
        <v>4</v>
      </c>
      <c r="J85">
        <v>2</v>
      </c>
      <c r="K85">
        <v>3</v>
      </c>
      <c r="L85">
        <v>4</v>
      </c>
      <c r="M85">
        <v>4</v>
      </c>
      <c r="N85">
        <v>4</v>
      </c>
      <c r="O85">
        <v>4</v>
      </c>
      <c r="P85">
        <v>2</v>
      </c>
      <c r="Q85">
        <v>3</v>
      </c>
      <c r="R85">
        <v>3</v>
      </c>
      <c r="S85">
        <v>4</v>
      </c>
      <c r="T85">
        <v>3</v>
      </c>
      <c r="U85">
        <v>3</v>
      </c>
      <c r="V85">
        <v>3</v>
      </c>
      <c r="W85">
        <v>3</v>
      </c>
      <c r="X85">
        <v>3</v>
      </c>
      <c r="Y85">
        <v>3</v>
      </c>
      <c r="Z85">
        <v>3</v>
      </c>
      <c r="AA85">
        <v>3</v>
      </c>
      <c r="AB85">
        <v>30</v>
      </c>
      <c r="AC85">
        <v>5</v>
      </c>
      <c r="AD85">
        <v>8</v>
      </c>
      <c r="AE85">
        <v>36</v>
      </c>
      <c r="AF85">
        <v>7</v>
      </c>
      <c r="AG85">
        <v>7</v>
      </c>
      <c r="AH85">
        <v>6</v>
      </c>
      <c r="AI85">
        <v>5</v>
      </c>
      <c r="AJ85">
        <v>4</v>
      </c>
      <c r="AK85">
        <v>4</v>
      </c>
      <c r="AL85">
        <v>3</v>
      </c>
      <c r="AM85">
        <v>8</v>
      </c>
      <c r="AN85">
        <v>7</v>
      </c>
      <c r="AO85">
        <v>4</v>
      </c>
      <c r="AP85">
        <v>3</v>
      </c>
      <c r="AQ85">
        <v>8</v>
      </c>
      <c r="AR85">
        <v>6</v>
      </c>
      <c r="AS85">
        <v>5</v>
      </c>
      <c r="AT85">
        <v>4</v>
      </c>
      <c r="AU85">
        <v>3</v>
      </c>
      <c r="AV85">
        <v>3</v>
      </c>
      <c r="AW85">
        <v>3</v>
      </c>
      <c r="AX85">
        <v>49</v>
      </c>
      <c r="AZ85" s="2">
        <f t="shared" si="0"/>
        <v>169</v>
      </c>
    </row>
    <row r="86" spans="1:52" ht="13" x14ac:dyDescent="0.3">
      <c r="A86">
        <v>43495</v>
      </c>
      <c r="B86">
        <v>1</v>
      </c>
      <c r="C86">
        <v>2000</v>
      </c>
      <c r="D86" s="99">
        <v>45963.45208333333</v>
      </c>
      <c r="E86" t="s">
        <v>33</v>
      </c>
      <c r="F86">
        <v>2</v>
      </c>
      <c r="G86">
        <v>3</v>
      </c>
      <c r="H86">
        <v>3</v>
      </c>
      <c r="I86">
        <v>1</v>
      </c>
      <c r="J86">
        <v>2</v>
      </c>
      <c r="K86">
        <v>2</v>
      </c>
      <c r="L86">
        <v>1</v>
      </c>
      <c r="M86">
        <v>2</v>
      </c>
      <c r="N86">
        <v>2</v>
      </c>
      <c r="O86">
        <v>3</v>
      </c>
      <c r="P86">
        <v>1</v>
      </c>
      <c r="Q86">
        <v>2</v>
      </c>
      <c r="R86">
        <v>2</v>
      </c>
      <c r="S86">
        <v>4</v>
      </c>
      <c r="T86">
        <v>3</v>
      </c>
      <c r="U86">
        <v>2</v>
      </c>
      <c r="V86">
        <v>3</v>
      </c>
      <c r="W86">
        <v>2</v>
      </c>
      <c r="X86">
        <v>3</v>
      </c>
      <c r="Y86">
        <v>3</v>
      </c>
      <c r="Z86">
        <v>3</v>
      </c>
      <c r="AA86">
        <v>2</v>
      </c>
      <c r="AB86">
        <v>16</v>
      </c>
      <c r="AC86">
        <v>13</v>
      </c>
      <c r="AD86">
        <v>5</v>
      </c>
      <c r="AE86">
        <v>6</v>
      </c>
      <c r="AF86">
        <v>6</v>
      </c>
      <c r="AG86">
        <v>6</v>
      </c>
      <c r="AH86">
        <v>6</v>
      </c>
      <c r="AI86">
        <v>5</v>
      </c>
      <c r="AJ86">
        <v>6</v>
      </c>
      <c r="AK86">
        <v>8</v>
      </c>
      <c r="AL86">
        <v>3</v>
      </c>
      <c r="AM86">
        <v>5</v>
      </c>
      <c r="AN86">
        <v>4</v>
      </c>
      <c r="AO86">
        <v>5</v>
      </c>
      <c r="AP86">
        <v>5</v>
      </c>
      <c r="AQ86">
        <v>3</v>
      </c>
      <c r="AR86">
        <v>6</v>
      </c>
      <c r="AS86">
        <v>4</v>
      </c>
      <c r="AT86">
        <v>3</v>
      </c>
      <c r="AU86">
        <v>3</v>
      </c>
      <c r="AV86">
        <v>6</v>
      </c>
      <c r="AW86">
        <v>5</v>
      </c>
      <c r="AX86">
        <v>47</v>
      </c>
      <c r="AZ86" s="2">
        <f t="shared" si="0"/>
        <v>129</v>
      </c>
    </row>
    <row r="87" spans="1:52" ht="13" x14ac:dyDescent="0.3">
      <c r="A87">
        <v>42216</v>
      </c>
      <c r="B87">
        <v>0</v>
      </c>
      <c r="C87">
        <v>1999</v>
      </c>
      <c r="D87" s="99">
        <v>45960.294444444444</v>
      </c>
      <c r="E87" t="s">
        <v>33</v>
      </c>
      <c r="F87">
        <v>4</v>
      </c>
      <c r="G87">
        <v>3</v>
      </c>
      <c r="H87">
        <v>4</v>
      </c>
      <c r="I87">
        <v>3</v>
      </c>
      <c r="J87">
        <v>1</v>
      </c>
      <c r="K87">
        <v>3</v>
      </c>
      <c r="L87">
        <v>4</v>
      </c>
      <c r="M87">
        <v>3</v>
      </c>
      <c r="N87">
        <v>4</v>
      </c>
      <c r="O87">
        <v>4</v>
      </c>
      <c r="P87">
        <v>3</v>
      </c>
      <c r="Q87">
        <v>1</v>
      </c>
      <c r="R87">
        <v>2</v>
      </c>
      <c r="S87">
        <v>3</v>
      </c>
      <c r="T87">
        <v>4</v>
      </c>
      <c r="U87">
        <v>3</v>
      </c>
      <c r="V87">
        <v>4</v>
      </c>
      <c r="W87">
        <v>3</v>
      </c>
      <c r="X87">
        <v>2</v>
      </c>
      <c r="Y87">
        <v>3</v>
      </c>
      <c r="Z87">
        <v>4</v>
      </c>
      <c r="AA87">
        <v>3</v>
      </c>
      <c r="AB87">
        <v>12</v>
      </c>
      <c r="AC87">
        <v>5</v>
      </c>
      <c r="AD87">
        <v>3</v>
      </c>
      <c r="AE87">
        <v>9</v>
      </c>
      <c r="AF87">
        <v>4</v>
      </c>
      <c r="AG87">
        <v>6</v>
      </c>
      <c r="AH87">
        <v>3</v>
      </c>
      <c r="AI87">
        <v>3</v>
      </c>
      <c r="AJ87">
        <v>3</v>
      </c>
      <c r="AK87">
        <v>5</v>
      </c>
      <c r="AL87">
        <v>2</v>
      </c>
      <c r="AM87">
        <v>5</v>
      </c>
      <c r="AN87">
        <v>3</v>
      </c>
      <c r="AO87">
        <v>3</v>
      </c>
      <c r="AP87">
        <v>2</v>
      </c>
      <c r="AQ87">
        <v>10</v>
      </c>
      <c r="AR87">
        <v>3</v>
      </c>
      <c r="AS87">
        <v>5</v>
      </c>
      <c r="AT87">
        <v>4</v>
      </c>
      <c r="AU87">
        <v>3</v>
      </c>
      <c r="AV87">
        <v>3</v>
      </c>
      <c r="AW87">
        <v>2</v>
      </c>
      <c r="AX87">
        <v>55</v>
      </c>
      <c r="AZ87" s="2">
        <f t="shared" si="0"/>
        <v>98</v>
      </c>
    </row>
    <row r="88" spans="1:52" ht="13" x14ac:dyDescent="0.3">
      <c r="A88">
        <v>42807</v>
      </c>
      <c r="B88">
        <v>1</v>
      </c>
      <c r="C88">
        <v>1999</v>
      </c>
      <c r="D88" s="99">
        <v>45961.484722222223</v>
      </c>
      <c r="E88" t="s">
        <v>33</v>
      </c>
      <c r="F88">
        <v>3</v>
      </c>
      <c r="G88">
        <v>3</v>
      </c>
      <c r="H88">
        <v>4</v>
      </c>
      <c r="I88">
        <v>4</v>
      </c>
      <c r="J88">
        <v>4</v>
      </c>
      <c r="K88">
        <v>4</v>
      </c>
      <c r="L88">
        <v>4</v>
      </c>
      <c r="M88">
        <v>4</v>
      </c>
      <c r="N88">
        <v>4</v>
      </c>
      <c r="O88">
        <v>4</v>
      </c>
      <c r="P88">
        <v>2</v>
      </c>
      <c r="Q88">
        <v>3</v>
      </c>
      <c r="R88">
        <v>4</v>
      </c>
      <c r="S88">
        <v>4</v>
      </c>
      <c r="T88">
        <v>4</v>
      </c>
      <c r="U88">
        <v>4</v>
      </c>
      <c r="V88">
        <v>2</v>
      </c>
      <c r="W88">
        <v>3</v>
      </c>
      <c r="X88">
        <v>3</v>
      </c>
      <c r="Y88">
        <v>3</v>
      </c>
      <c r="Z88">
        <v>3</v>
      </c>
      <c r="AA88">
        <v>3</v>
      </c>
      <c r="AB88">
        <v>18</v>
      </c>
      <c r="AC88">
        <v>10</v>
      </c>
      <c r="AD88">
        <v>10</v>
      </c>
      <c r="AE88">
        <v>5</v>
      </c>
      <c r="AF88">
        <v>7</v>
      </c>
      <c r="AG88">
        <v>5</v>
      </c>
      <c r="AH88">
        <v>3</v>
      </c>
      <c r="AI88">
        <v>7</v>
      </c>
      <c r="AJ88">
        <v>4</v>
      </c>
      <c r="AK88">
        <v>4</v>
      </c>
      <c r="AL88">
        <v>6</v>
      </c>
      <c r="AM88">
        <v>15</v>
      </c>
      <c r="AN88">
        <v>17</v>
      </c>
      <c r="AO88">
        <v>5</v>
      </c>
      <c r="AP88">
        <v>4</v>
      </c>
      <c r="AQ88">
        <v>3</v>
      </c>
      <c r="AR88">
        <v>7</v>
      </c>
      <c r="AS88">
        <v>8</v>
      </c>
      <c r="AT88">
        <v>67</v>
      </c>
      <c r="AU88">
        <v>3</v>
      </c>
      <c r="AV88">
        <v>6</v>
      </c>
      <c r="AW88">
        <v>4</v>
      </c>
      <c r="AX88">
        <v>23</v>
      </c>
      <c r="AZ88" s="2">
        <f t="shared" si="0"/>
        <v>218</v>
      </c>
    </row>
    <row r="89" spans="1:52" ht="13" x14ac:dyDescent="0.3">
      <c r="A89">
        <v>41615</v>
      </c>
      <c r="B89">
        <v>0</v>
      </c>
      <c r="C89">
        <v>1999</v>
      </c>
      <c r="D89" s="99">
        <v>45959.685416666667</v>
      </c>
      <c r="E89" t="s">
        <v>33</v>
      </c>
      <c r="F89">
        <v>2</v>
      </c>
      <c r="G89">
        <v>3</v>
      </c>
      <c r="H89">
        <v>4</v>
      </c>
      <c r="I89">
        <v>4</v>
      </c>
      <c r="J89">
        <v>4</v>
      </c>
      <c r="K89">
        <v>4</v>
      </c>
      <c r="L89">
        <v>2</v>
      </c>
      <c r="M89">
        <v>4</v>
      </c>
      <c r="N89">
        <v>4</v>
      </c>
      <c r="O89">
        <v>4</v>
      </c>
      <c r="P89">
        <v>4</v>
      </c>
      <c r="Q89">
        <v>4</v>
      </c>
      <c r="R89">
        <v>3</v>
      </c>
      <c r="S89">
        <v>4</v>
      </c>
      <c r="T89">
        <v>4</v>
      </c>
      <c r="U89">
        <v>4</v>
      </c>
      <c r="V89">
        <v>4</v>
      </c>
      <c r="W89">
        <v>4</v>
      </c>
      <c r="X89">
        <v>4</v>
      </c>
      <c r="Y89">
        <v>2</v>
      </c>
      <c r="Z89">
        <v>3</v>
      </c>
      <c r="AA89">
        <v>3</v>
      </c>
      <c r="AB89">
        <v>8</v>
      </c>
      <c r="AC89">
        <v>4</v>
      </c>
      <c r="AD89">
        <v>4</v>
      </c>
      <c r="AE89">
        <v>2</v>
      </c>
      <c r="AF89">
        <v>3</v>
      </c>
      <c r="AG89">
        <v>10</v>
      </c>
      <c r="AH89">
        <v>4</v>
      </c>
      <c r="AI89">
        <v>4</v>
      </c>
      <c r="AJ89">
        <v>3</v>
      </c>
      <c r="AK89">
        <v>4</v>
      </c>
      <c r="AL89">
        <v>2</v>
      </c>
      <c r="AM89">
        <v>2</v>
      </c>
      <c r="AN89">
        <v>6</v>
      </c>
      <c r="AO89">
        <v>3</v>
      </c>
      <c r="AP89">
        <v>3</v>
      </c>
      <c r="AQ89">
        <v>1</v>
      </c>
      <c r="AR89">
        <v>4</v>
      </c>
      <c r="AS89">
        <v>4</v>
      </c>
      <c r="AT89">
        <v>3</v>
      </c>
      <c r="AU89">
        <v>13</v>
      </c>
      <c r="AV89">
        <v>14</v>
      </c>
      <c r="AW89">
        <v>3</v>
      </c>
      <c r="AX89">
        <v>15</v>
      </c>
      <c r="AZ89" s="2">
        <f t="shared" si="0"/>
        <v>104</v>
      </c>
    </row>
    <row r="90" spans="1:52" s="101" customFormat="1" ht="14" x14ac:dyDescent="0.3">
      <c r="A90">
        <v>45205</v>
      </c>
      <c r="B90">
        <v>0</v>
      </c>
      <c r="C90">
        <v>1999</v>
      </c>
      <c r="D90" s="99">
        <v>45967.793055555558</v>
      </c>
      <c r="E90" t="s">
        <v>33</v>
      </c>
      <c r="F90">
        <v>4</v>
      </c>
      <c r="G90">
        <v>4</v>
      </c>
      <c r="H90">
        <v>4</v>
      </c>
      <c r="I90">
        <v>4</v>
      </c>
      <c r="J90">
        <v>2</v>
      </c>
      <c r="K90">
        <v>3</v>
      </c>
      <c r="L90">
        <v>4</v>
      </c>
      <c r="M90">
        <v>2</v>
      </c>
      <c r="N90">
        <v>4</v>
      </c>
      <c r="O90">
        <v>4</v>
      </c>
      <c r="P90">
        <v>4</v>
      </c>
      <c r="Q90">
        <v>4</v>
      </c>
      <c r="R90">
        <v>4</v>
      </c>
      <c r="S90">
        <v>4</v>
      </c>
      <c r="T90">
        <v>4</v>
      </c>
      <c r="U90">
        <v>4</v>
      </c>
      <c r="V90">
        <v>3</v>
      </c>
      <c r="W90">
        <v>4</v>
      </c>
      <c r="X90">
        <v>4</v>
      </c>
      <c r="Y90">
        <v>4</v>
      </c>
      <c r="Z90">
        <v>4</v>
      </c>
      <c r="AA90">
        <v>4</v>
      </c>
      <c r="AB90">
        <v>3</v>
      </c>
      <c r="AC90">
        <v>2</v>
      </c>
      <c r="AD90">
        <v>1</v>
      </c>
      <c r="AE90">
        <v>4</v>
      </c>
      <c r="AF90">
        <v>8</v>
      </c>
      <c r="AG90">
        <v>6</v>
      </c>
      <c r="AH90">
        <v>3</v>
      </c>
      <c r="AI90">
        <v>4</v>
      </c>
      <c r="AJ90">
        <v>3</v>
      </c>
      <c r="AK90">
        <v>3</v>
      </c>
      <c r="AL90">
        <v>2</v>
      </c>
      <c r="AM90">
        <v>3</v>
      </c>
      <c r="AN90">
        <v>4</v>
      </c>
      <c r="AO90">
        <v>3</v>
      </c>
      <c r="AP90">
        <v>2</v>
      </c>
      <c r="AQ90">
        <v>3</v>
      </c>
      <c r="AR90">
        <v>8</v>
      </c>
      <c r="AS90">
        <v>5</v>
      </c>
      <c r="AT90">
        <v>4</v>
      </c>
      <c r="AU90">
        <v>4</v>
      </c>
      <c r="AV90">
        <v>3</v>
      </c>
      <c r="AW90">
        <v>1</v>
      </c>
      <c r="AX90">
        <v>5</v>
      </c>
      <c r="AY90" s="2"/>
      <c r="AZ90" s="2">
        <f t="shared" si="0"/>
        <v>79</v>
      </c>
    </row>
    <row r="91" spans="1:52" ht="14" x14ac:dyDescent="0.3">
      <c r="A91" s="101">
        <v>44689</v>
      </c>
      <c r="B91" s="101">
        <v>0</v>
      </c>
      <c r="C91" s="101">
        <v>1996</v>
      </c>
      <c r="D91" s="102">
        <v>45965.935416666667</v>
      </c>
      <c r="E91" s="101" t="s">
        <v>33</v>
      </c>
      <c r="F91" s="101">
        <v>2</v>
      </c>
      <c r="G91" s="101">
        <v>2</v>
      </c>
      <c r="H91" s="101">
        <v>2</v>
      </c>
      <c r="I91" s="101">
        <v>3</v>
      </c>
      <c r="J91" s="101">
        <v>3</v>
      </c>
      <c r="K91" s="101">
        <v>3</v>
      </c>
      <c r="L91" s="101">
        <v>3</v>
      </c>
      <c r="M91" s="101">
        <v>2</v>
      </c>
      <c r="N91" s="101">
        <v>2</v>
      </c>
      <c r="O91" s="101">
        <v>2</v>
      </c>
      <c r="P91" s="101">
        <v>3</v>
      </c>
      <c r="Q91" s="101">
        <v>2</v>
      </c>
      <c r="R91" s="101">
        <v>2</v>
      </c>
      <c r="S91" s="101">
        <v>2</v>
      </c>
      <c r="T91" s="101">
        <v>2</v>
      </c>
      <c r="U91" s="101">
        <v>2</v>
      </c>
      <c r="V91" s="101">
        <v>2</v>
      </c>
      <c r="W91" s="101">
        <v>2</v>
      </c>
      <c r="X91" s="101">
        <v>2</v>
      </c>
      <c r="Y91" s="101">
        <v>3</v>
      </c>
      <c r="Z91" s="101">
        <v>2</v>
      </c>
      <c r="AA91" s="101">
        <v>2</v>
      </c>
      <c r="AB91" s="101">
        <v>6</v>
      </c>
      <c r="AC91" s="101">
        <v>2</v>
      </c>
      <c r="AD91" s="101">
        <v>1</v>
      </c>
      <c r="AE91" s="101">
        <v>2</v>
      </c>
      <c r="AF91" s="101">
        <v>1</v>
      </c>
      <c r="AG91" s="101">
        <v>2</v>
      </c>
      <c r="AH91" s="101">
        <v>2</v>
      </c>
      <c r="AI91" s="101">
        <v>2</v>
      </c>
      <c r="AJ91" s="101">
        <v>2</v>
      </c>
      <c r="AK91" s="101">
        <v>2</v>
      </c>
      <c r="AL91" s="101">
        <v>2</v>
      </c>
      <c r="AM91" s="101">
        <v>3</v>
      </c>
      <c r="AN91" s="101">
        <v>3</v>
      </c>
      <c r="AO91" s="101">
        <v>1</v>
      </c>
      <c r="AP91" s="101">
        <v>2</v>
      </c>
      <c r="AQ91" s="101">
        <v>3</v>
      </c>
      <c r="AR91" s="101">
        <v>1</v>
      </c>
      <c r="AS91" s="101">
        <v>2</v>
      </c>
      <c r="AT91" s="101">
        <v>4</v>
      </c>
      <c r="AU91" s="101">
        <v>2</v>
      </c>
      <c r="AV91" s="101">
        <v>3</v>
      </c>
      <c r="AW91" s="101">
        <v>2</v>
      </c>
      <c r="AX91" s="101">
        <v>30</v>
      </c>
      <c r="AZ91" s="2">
        <f t="shared" si="0"/>
        <v>50</v>
      </c>
    </row>
    <row r="92" spans="1:52" ht="14" x14ac:dyDescent="0.3">
      <c r="A92" s="101">
        <v>42193</v>
      </c>
      <c r="B92" s="101">
        <v>0</v>
      </c>
      <c r="C92" s="101">
        <v>1994</v>
      </c>
      <c r="D92" s="102">
        <v>45960.086805555555</v>
      </c>
      <c r="E92" s="101" t="s">
        <v>33</v>
      </c>
      <c r="F92" s="101">
        <v>4</v>
      </c>
      <c r="G92" s="101">
        <v>4</v>
      </c>
      <c r="H92" s="101">
        <v>4</v>
      </c>
      <c r="I92" s="101">
        <v>4</v>
      </c>
      <c r="J92" s="101">
        <v>4</v>
      </c>
      <c r="K92" s="101">
        <v>4</v>
      </c>
      <c r="L92" s="101">
        <v>4</v>
      </c>
      <c r="M92" s="101">
        <v>4</v>
      </c>
      <c r="N92" s="101">
        <v>4</v>
      </c>
      <c r="O92" s="101">
        <v>4</v>
      </c>
      <c r="P92" s="101">
        <v>4</v>
      </c>
      <c r="Q92" s="101">
        <v>4</v>
      </c>
      <c r="R92" s="101">
        <v>4</v>
      </c>
      <c r="S92" s="101">
        <v>4</v>
      </c>
      <c r="T92" s="101">
        <v>4</v>
      </c>
      <c r="U92" s="101">
        <v>4</v>
      </c>
      <c r="V92" s="101">
        <v>4</v>
      </c>
      <c r="W92" s="101">
        <v>4</v>
      </c>
      <c r="X92" s="101">
        <v>4</v>
      </c>
      <c r="Y92" s="101">
        <v>4</v>
      </c>
      <c r="Z92" s="101">
        <v>4</v>
      </c>
      <c r="AA92" s="101">
        <v>4</v>
      </c>
      <c r="AB92" s="101">
        <v>7</v>
      </c>
      <c r="AC92" s="101">
        <v>3</v>
      </c>
      <c r="AD92" s="101">
        <v>2</v>
      </c>
      <c r="AE92" s="101">
        <v>2</v>
      </c>
      <c r="AF92" s="101">
        <v>2</v>
      </c>
      <c r="AG92" s="101">
        <v>1</v>
      </c>
      <c r="AH92" s="101">
        <v>1</v>
      </c>
      <c r="AI92" s="101">
        <v>2</v>
      </c>
      <c r="AJ92" s="101">
        <v>3</v>
      </c>
      <c r="AK92" s="101">
        <v>1</v>
      </c>
      <c r="AL92" s="101">
        <v>2</v>
      </c>
      <c r="AM92" s="101">
        <v>1</v>
      </c>
      <c r="AN92" s="101">
        <v>2</v>
      </c>
      <c r="AO92" s="101">
        <v>2</v>
      </c>
      <c r="AP92" s="101">
        <v>1</v>
      </c>
      <c r="AQ92" s="101">
        <v>2</v>
      </c>
      <c r="AR92" s="101">
        <v>2</v>
      </c>
      <c r="AS92" s="101">
        <v>1</v>
      </c>
      <c r="AT92" s="101">
        <v>1</v>
      </c>
      <c r="AU92" s="101">
        <v>2</v>
      </c>
      <c r="AV92" s="101">
        <v>1</v>
      </c>
      <c r="AW92" s="101">
        <v>1</v>
      </c>
      <c r="AX92" s="101">
        <v>5</v>
      </c>
      <c r="AY92" s="101"/>
      <c r="AZ92" s="101">
        <f t="shared" si="0"/>
        <v>42</v>
      </c>
    </row>
    <row r="93" spans="1:52" ht="14" x14ac:dyDescent="0.3">
      <c r="A93" s="101">
        <v>43450</v>
      </c>
      <c r="B93" s="101">
        <v>1</v>
      </c>
      <c r="C93" s="101">
        <v>1993</v>
      </c>
      <c r="D93" s="102">
        <v>45968.921527777777</v>
      </c>
      <c r="E93" s="101" t="s">
        <v>33</v>
      </c>
      <c r="F93" s="101">
        <v>3</v>
      </c>
      <c r="G93" s="101">
        <v>4</v>
      </c>
      <c r="H93" s="101">
        <v>3</v>
      </c>
      <c r="I93" s="101">
        <v>4</v>
      </c>
      <c r="J93" s="101">
        <v>3</v>
      </c>
      <c r="K93" s="101">
        <v>3</v>
      </c>
      <c r="L93" s="101">
        <v>3</v>
      </c>
      <c r="M93" s="101">
        <v>3</v>
      </c>
      <c r="N93" s="101">
        <v>2</v>
      </c>
      <c r="O93" s="101">
        <v>2</v>
      </c>
      <c r="P93" s="101">
        <v>1</v>
      </c>
      <c r="Q93" s="101">
        <v>2</v>
      </c>
      <c r="R93" s="101">
        <v>2</v>
      </c>
      <c r="S93" s="101">
        <v>3</v>
      </c>
      <c r="T93" s="101">
        <v>2</v>
      </c>
      <c r="U93" s="101">
        <v>4</v>
      </c>
      <c r="V93" s="101">
        <v>2</v>
      </c>
      <c r="W93" s="101">
        <v>4</v>
      </c>
      <c r="X93" s="101">
        <v>2</v>
      </c>
      <c r="Y93" s="101">
        <v>2</v>
      </c>
      <c r="Z93" s="101">
        <v>4</v>
      </c>
      <c r="AA93" s="101">
        <v>3</v>
      </c>
      <c r="AB93" s="101">
        <v>42</v>
      </c>
      <c r="AC93" s="101">
        <v>8</v>
      </c>
      <c r="AD93" s="101">
        <v>4</v>
      </c>
      <c r="AE93" s="101">
        <v>8</v>
      </c>
      <c r="AF93" s="101">
        <v>5</v>
      </c>
      <c r="AG93" s="101">
        <v>5</v>
      </c>
      <c r="AH93" s="101">
        <v>10</v>
      </c>
      <c r="AI93" s="101">
        <v>9</v>
      </c>
      <c r="AJ93" s="101">
        <v>5</v>
      </c>
      <c r="AK93" s="101">
        <v>6</v>
      </c>
      <c r="AL93" s="101">
        <v>4</v>
      </c>
      <c r="AM93" s="101">
        <v>4</v>
      </c>
      <c r="AN93" s="101">
        <v>12</v>
      </c>
      <c r="AO93" s="101">
        <v>11</v>
      </c>
      <c r="AP93" s="101">
        <v>3</v>
      </c>
      <c r="AQ93" s="101">
        <v>3</v>
      </c>
      <c r="AR93" s="101">
        <v>9</v>
      </c>
      <c r="AS93" s="101">
        <v>3</v>
      </c>
      <c r="AT93" s="101">
        <v>5</v>
      </c>
      <c r="AU93" s="101">
        <v>4</v>
      </c>
      <c r="AV93" s="101">
        <v>6</v>
      </c>
      <c r="AW93" s="101">
        <v>3</v>
      </c>
      <c r="AX93" s="101">
        <v>74</v>
      </c>
      <c r="AZ93" s="2">
        <f t="shared" si="0"/>
        <v>169</v>
      </c>
    </row>
    <row r="94" spans="1:52" ht="14" x14ac:dyDescent="0.3">
      <c r="A94" s="101">
        <v>41183</v>
      </c>
      <c r="B94" s="101">
        <v>0</v>
      </c>
      <c r="C94" s="101">
        <v>1979</v>
      </c>
      <c r="D94" s="102">
        <v>45959.450694444444</v>
      </c>
      <c r="E94" s="101" t="s">
        <v>33</v>
      </c>
      <c r="F94" s="101">
        <v>3</v>
      </c>
      <c r="G94" s="101">
        <v>4</v>
      </c>
      <c r="H94" s="101">
        <v>4</v>
      </c>
      <c r="I94" s="101">
        <v>3</v>
      </c>
      <c r="J94" s="101">
        <v>2</v>
      </c>
      <c r="K94" s="101">
        <v>3</v>
      </c>
      <c r="L94" s="101">
        <v>4</v>
      </c>
      <c r="M94" s="101">
        <v>3</v>
      </c>
      <c r="N94" s="101">
        <v>3</v>
      </c>
      <c r="O94" s="101">
        <v>4</v>
      </c>
      <c r="P94" s="101">
        <v>3</v>
      </c>
      <c r="Q94" s="101">
        <v>4</v>
      </c>
      <c r="R94" s="101">
        <v>3</v>
      </c>
      <c r="S94" s="101">
        <v>4</v>
      </c>
      <c r="T94" s="101">
        <v>3</v>
      </c>
      <c r="U94" s="101">
        <v>4</v>
      </c>
      <c r="V94" s="101">
        <v>2</v>
      </c>
      <c r="W94" s="101">
        <v>2</v>
      </c>
      <c r="X94" s="101">
        <v>2</v>
      </c>
      <c r="Y94" s="101">
        <v>3</v>
      </c>
      <c r="Z94" s="101">
        <v>3</v>
      </c>
      <c r="AA94" s="101">
        <v>3</v>
      </c>
      <c r="AB94" s="101">
        <v>62</v>
      </c>
      <c r="AC94" s="101">
        <v>9</v>
      </c>
      <c r="AD94" s="101">
        <v>5</v>
      </c>
      <c r="AE94" s="101">
        <v>4</v>
      </c>
      <c r="AF94" s="101">
        <v>5</v>
      </c>
      <c r="AG94" s="101">
        <v>5</v>
      </c>
      <c r="AH94" s="101">
        <v>6</v>
      </c>
      <c r="AI94" s="101">
        <v>4</v>
      </c>
      <c r="AJ94" s="101">
        <v>6</v>
      </c>
      <c r="AK94" s="101">
        <v>5</v>
      </c>
      <c r="AL94" s="101">
        <v>3</v>
      </c>
      <c r="AM94" s="101">
        <v>4</v>
      </c>
      <c r="AN94" s="101">
        <v>4</v>
      </c>
      <c r="AO94" s="101">
        <v>4</v>
      </c>
      <c r="AP94" s="101">
        <v>4</v>
      </c>
      <c r="AQ94" s="101">
        <v>9</v>
      </c>
      <c r="AR94" s="101">
        <v>4</v>
      </c>
      <c r="AS94" s="101">
        <v>5</v>
      </c>
      <c r="AT94" s="101">
        <v>12</v>
      </c>
      <c r="AU94" s="101">
        <v>5</v>
      </c>
      <c r="AV94" s="101">
        <v>4</v>
      </c>
      <c r="AW94" s="101">
        <v>3</v>
      </c>
      <c r="AX94" s="101">
        <v>50</v>
      </c>
      <c r="AZ94" s="2">
        <f t="shared" si="0"/>
        <v>172</v>
      </c>
    </row>
    <row r="95" spans="1:52" ht="14" x14ac:dyDescent="0.3">
      <c r="A95" s="101">
        <v>46715</v>
      </c>
      <c r="B95" s="101">
        <v>0</v>
      </c>
      <c r="C95" s="101">
        <v>1974</v>
      </c>
      <c r="D95" s="102">
        <v>45976.793749999997</v>
      </c>
      <c r="E95" s="101" t="s">
        <v>33</v>
      </c>
      <c r="F95" s="101">
        <v>3</v>
      </c>
      <c r="G95" s="101">
        <v>3</v>
      </c>
      <c r="H95" s="101">
        <v>3</v>
      </c>
      <c r="I95" s="101">
        <v>3</v>
      </c>
      <c r="J95" s="101">
        <v>3</v>
      </c>
      <c r="K95" s="101">
        <v>3</v>
      </c>
      <c r="L95" s="101">
        <v>2</v>
      </c>
      <c r="M95" s="101">
        <v>2</v>
      </c>
      <c r="N95" s="101">
        <v>2</v>
      </c>
      <c r="O95" s="101">
        <v>2</v>
      </c>
      <c r="P95" s="101">
        <v>2</v>
      </c>
      <c r="Q95" s="101">
        <v>3</v>
      </c>
      <c r="R95" s="101">
        <v>3</v>
      </c>
      <c r="S95" s="101">
        <v>3</v>
      </c>
      <c r="T95" s="101">
        <v>3</v>
      </c>
      <c r="U95" s="101">
        <v>3</v>
      </c>
      <c r="V95" s="101">
        <v>2</v>
      </c>
      <c r="W95" s="101">
        <v>3</v>
      </c>
      <c r="X95" s="101">
        <v>3</v>
      </c>
      <c r="Y95" s="101">
        <v>3</v>
      </c>
      <c r="Z95" s="101">
        <v>3</v>
      </c>
      <c r="AA95" s="101">
        <v>2</v>
      </c>
      <c r="AB95" s="101">
        <v>19</v>
      </c>
      <c r="AC95" s="101">
        <v>21</v>
      </c>
      <c r="AD95" s="101">
        <v>8</v>
      </c>
      <c r="AE95" s="101">
        <v>14</v>
      </c>
      <c r="AF95" s="101">
        <v>14</v>
      </c>
      <c r="AG95" s="101">
        <v>12</v>
      </c>
      <c r="AH95" s="101">
        <v>6</v>
      </c>
      <c r="AI95" s="101">
        <v>8</v>
      </c>
      <c r="AJ95" s="101">
        <v>5</v>
      </c>
      <c r="AK95" s="101">
        <v>9</v>
      </c>
      <c r="AL95" s="101">
        <v>9</v>
      </c>
      <c r="AM95" s="101">
        <v>7</v>
      </c>
      <c r="AN95" s="101">
        <v>5</v>
      </c>
      <c r="AO95" s="101">
        <v>3</v>
      </c>
      <c r="AP95" s="101">
        <v>5</v>
      </c>
      <c r="AQ95" s="101">
        <v>8</v>
      </c>
      <c r="AR95" s="101">
        <v>9</v>
      </c>
      <c r="AS95" s="101">
        <v>7</v>
      </c>
      <c r="AT95" s="101">
        <v>4</v>
      </c>
      <c r="AU95" s="101">
        <v>16</v>
      </c>
      <c r="AV95" s="101">
        <v>11</v>
      </c>
      <c r="AW95" s="101">
        <v>3</v>
      </c>
      <c r="AX95" s="101">
        <v>51</v>
      </c>
      <c r="AZ95" s="2">
        <f t="shared" si="0"/>
        <v>203</v>
      </c>
    </row>
    <row r="96" spans="1:52" ht="14" x14ac:dyDescent="0.3">
      <c r="A96" s="101">
        <v>40854</v>
      </c>
      <c r="B96" s="101">
        <v>0</v>
      </c>
      <c r="C96" s="101">
        <v>1983</v>
      </c>
      <c r="D96" s="102">
        <v>45962.760416666664</v>
      </c>
      <c r="E96" s="101" t="s">
        <v>307</v>
      </c>
      <c r="F96" s="101">
        <v>1</v>
      </c>
      <c r="G96" s="101">
        <v>3</v>
      </c>
      <c r="H96" s="101">
        <v>3</v>
      </c>
      <c r="I96" s="101">
        <v>2</v>
      </c>
      <c r="J96" s="101">
        <v>2</v>
      </c>
      <c r="K96" s="101">
        <v>3</v>
      </c>
      <c r="L96" s="101">
        <v>2</v>
      </c>
      <c r="M96" s="101">
        <v>2</v>
      </c>
      <c r="N96" s="101">
        <v>2</v>
      </c>
      <c r="O96" s="101">
        <v>3</v>
      </c>
      <c r="P96" s="101">
        <v>3</v>
      </c>
      <c r="Q96" s="101">
        <v>3</v>
      </c>
      <c r="R96" s="101">
        <v>2</v>
      </c>
      <c r="S96" s="101">
        <v>3</v>
      </c>
      <c r="T96" s="101">
        <v>2</v>
      </c>
      <c r="U96" s="101">
        <v>3</v>
      </c>
      <c r="V96" s="101">
        <v>2</v>
      </c>
      <c r="W96" s="101">
        <v>2</v>
      </c>
      <c r="X96" s="101">
        <v>2</v>
      </c>
      <c r="Y96" s="101">
        <v>2</v>
      </c>
      <c r="Z96" s="101">
        <v>3</v>
      </c>
      <c r="AA96" s="101">
        <v>2</v>
      </c>
      <c r="AB96" s="101">
        <v>60</v>
      </c>
      <c r="AC96" s="101">
        <v>13</v>
      </c>
      <c r="AD96" s="101">
        <v>3</v>
      </c>
      <c r="AE96" s="101">
        <v>8</v>
      </c>
      <c r="AF96" s="101">
        <v>4</v>
      </c>
      <c r="AG96" s="101">
        <v>17</v>
      </c>
      <c r="AH96" s="101">
        <v>8</v>
      </c>
      <c r="AI96" s="101">
        <v>7</v>
      </c>
      <c r="AJ96" s="101">
        <v>2</v>
      </c>
      <c r="AK96" s="101">
        <v>6</v>
      </c>
      <c r="AL96" s="101">
        <v>3</v>
      </c>
      <c r="AM96" s="101">
        <v>4</v>
      </c>
      <c r="AN96" s="101">
        <v>5</v>
      </c>
      <c r="AO96" s="101">
        <v>3</v>
      </c>
      <c r="AP96" s="101">
        <v>2</v>
      </c>
      <c r="AQ96" s="101">
        <v>3</v>
      </c>
      <c r="AR96" s="101">
        <v>6</v>
      </c>
      <c r="AS96" s="101">
        <v>5</v>
      </c>
      <c r="AT96" s="101">
        <v>5</v>
      </c>
      <c r="AU96" s="101">
        <v>3</v>
      </c>
      <c r="AV96" s="101">
        <v>6</v>
      </c>
      <c r="AW96" s="101">
        <v>4</v>
      </c>
      <c r="AX96" s="101">
        <v>40</v>
      </c>
      <c r="AY96" s="101"/>
      <c r="AZ96" s="101">
        <f t="shared" si="0"/>
        <v>177</v>
      </c>
    </row>
    <row r="97" spans="1:52" ht="13" x14ac:dyDescent="0.3">
      <c r="A97">
        <v>45924</v>
      </c>
      <c r="B97">
        <v>1</v>
      </c>
      <c r="C97">
        <v>2010</v>
      </c>
      <c r="D97" s="99">
        <v>45970.801388888889</v>
      </c>
      <c r="E97" t="s">
        <v>234</v>
      </c>
      <c r="F97">
        <v>2</v>
      </c>
      <c r="G97">
        <v>3</v>
      </c>
      <c r="H97">
        <v>3</v>
      </c>
      <c r="I97">
        <v>4</v>
      </c>
      <c r="J97">
        <v>2</v>
      </c>
      <c r="K97">
        <v>3</v>
      </c>
      <c r="L97">
        <v>1</v>
      </c>
      <c r="M97">
        <v>1</v>
      </c>
      <c r="N97">
        <v>2</v>
      </c>
      <c r="O97">
        <v>3</v>
      </c>
      <c r="P97">
        <v>2</v>
      </c>
      <c r="Q97">
        <v>2</v>
      </c>
      <c r="R97">
        <v>4</v>
      </c>
      <c r="S97">
        <v>4</v>
      </c>
      <c r="T97">
        <v>4</v>
      </c>
      <c r="U97">
        <v>4</v>
      </c>
      <c r="V97">
        <v>2</v>
      </c>
      <c r="W97">
        <v>3</v>
      </c>
      <c r="X97">
        <v>2</v>
      </c>
      <c r="Y97">
        <v>2</v>
      </c>
      <c r="Z97">
        <v>3</v>
      </c>
      <c r="AA97">
        <v>2</v>
      </c>
      <c r="AB97">
        <v>10</v>
      </c>
      <c r="AC97">
        <v>5</v>
      </c>
      <c r="AD97">
        <v>5</v>
      </c>
      <c r="AE97">
        <v>3</v>
      </c>
      <c r="AF97">
        <v>7</v>
      </c>
      <c r="AG97">
        <v>6</v>
      </c>
      <c r="AH97">
        <v>4</v>
      </c>
      <c r="AI97">
        <v>4</v>
      </c>
      <c r="AJ97">
        <v>7</v>
      </c>
      <c r="AK97">
        <v>6</v>
      </c>
      <c r="AL97">
        <v>13</v>
      </c>
      <c r="AM97">
        <v>11</v>
      </c>
      <c r="AN97">
        <v>3</v>
      </c>
      <c r="AO97">
        <v>4</v>
      </c>
      <c r="AP97">
        <v>3</v>
      </c>
      <c r="AQ97">
        <v>4</v>
      </c>
      <c r="AR97">
        <v>4</v>
      </c>
      <c r="AS97">
        <v>4</v>
      </c>
      <c r="AT97">
        <v>3</v>
      </c>
      <c r="AU97">
        <v>6</v>
      </c>
      <c r="AV97">
        <v>3</v>
      </c>
      <c r="AW97">
        <v>5</v>
      </c>
      <c r="AX97">
        <v>71</v>
      </c>
      <c r="AZ97" s="2">
        <f t="shared" si="0"/>
        <v>120</v>
      </c>
    </row>
    <row r="98" spans="1:52" ht="13" x14ac:dyDescent="0.3">
      <c r="A98">
        <v>43406</v>
      </c>
      <c r="B98">
        <v>1</v>
      </c>
      <c r="C98">
        <v>2008</v>
      </c>
      <c r="D98" s="99">
        <v>45962.724999999999</v>
      </c>
      <c r="E98" t="s">
        <v>246</v>
      </c>
      <c r="F98">
        <v>3</v>
      </c>
      <c r="G98">
        <v>3</v>
      </c>
      <c r="H98">
        <v>3</v>
      </c>
      <c r="I98">
        <v>3</v>
      </c>
      <c r="J98">
        <v>2</v>
      </c>
      <c r="K98">
        <v>3</v>
      </c>
      <c r="L98">
        <v>2</v>
      </c>
      <c r="M98">
        <v>2</v>
      </c>
      <c r="N98">
        <v>2</v>
      </c>
      <c r="O98">
        <v>3</v>
      </c>
      <c r="P98">
        <v>3</v>
      </c>
      <c r="Q98">
        <v>3</v>
      </c>
      <c r="R98">
        <v>3</v>
      </c>
      <c r="S98">
        <v>3</v>
      </c>
      <c r="T98">
        <v>3</v>
      </c>
      <c r="U98">
        <v>2</v>
      </c>
      <c r="V98">
        <v>2</v>
      </c>
      <c r="W98">
        <v>2</v>
      </c>
      <c r="X98">
        <v>2</v>
      </c>
      <c r="Y98">
        <v>2</v>
      </c>
      <c r="Z98">
        <v>3</v>
      </c>
      <c r="AA98">
        <v>2</v>
      </c>
      <c r="AB98">
        <v>14</v>
      </c>
      <c r="AC98">
        <v>6</v>
      </c>
      <c r="AD98">
        <v>3</v>
      </c>
      <c r="AE98">
        <v>12</v>
      </c>
      <c r="AF98">
        <v>6</v>
      </c>
      <c r="AG98">
        <v>8</v>
      </c>
      <c r="AH98">
        <v>4</v>
      </c>
      <c r="AI98">
        <v>3</v>
      </c>
      <c r="AJ98">
        <v>6</v>
      </c>
      <c r="AK98">
        <v>5</v>
      </c>
      <c r="AL98">
        <v>3</v>
      </c>
      <c r="AM98">
        <v>12</v>
      </c>
      <c r="AN98">
        <v>4</v>
      </c>
      <c r="AO98">
        <v>3</v>
      </c>
      <c r="AP98">
        <v>5</v>
      </c>
      <c r="AQ98">
        <v>5</v>
      </c>
      <c r="AR98">
        <v>8</v>
      </c>
      <c r="AS98">
        <v>4</v>
      </c>
      <c r="AT98">
        <v>4</v>
      </c>
      <c r="AU98">
        <v>4</v>
      </c>
      <c r="AV98">
        <v>7</v>
      </c>
      <c r="AW98">
        <v>6</v>
      </c>
      <c r="AX98">
        <v>48</v>
      </c>
      <c r="AZ98" s="2">
        <f t="shared" si="0"/>
        <v>132</v>
      </c>
    </row>
    <row r="99" spans="1:52" ht="13" x14ac:dyDescent="0.3">
      <c r="A99">
        <v>40918</v>
      </c>
      <c r="B99">
        <v>1</v>
      </c>
      <c r="C99">
        <v>2006</v>
      </c>
      <c r="D99" s="99">
        <v>45958.618055555555</v>
      </c>
      <c r="E99" t="s">
        <v>246</v>
      </c>
      <c r="F99">
        <v>4</v>
      </c>
      <c r="G99">
        <v>4</v>
      </c>
      <c r="H99">
        <v>3</v>
      </c>
      <c r="I99">
        <v>3</v>
      </c>
      <c r="J99">
        <v>4</v>
      </c>
      <c r="K99">
        <v>4</v>
      </c>
      <c r="L99">
        <v>1</v>
      </c>
      <c r="M99">
        <v>2</v>
      </c>
      <c r="N99">
        <v>4</v>
      </c>
      <c r="O99">
        <v>4</v>
      </c>
      <c r="P99">
        <v>1</v>
      </c>
      <c r="Q99">
        <v>3</v>
      </c>
      <c r="R99">
        <v>2</v>
      </c>
      <c r="S99">
        <v>2</v>
      </c>
      <c r="T99">
        <v>3</v>
      </c>
      <c r="U99">
        <v>3</v>
      </c>
      <c r="V99">
        <v>4</v>
      </c>
      <c r="W99">
        <v>3</v>
      </c>
      <c r="X99">
        <v>1</v>
      </c>
      <c r="Y99">
        <v>2</v>
      </c>
      <c r="Z99">
        <v>4</v>
      </c>
      <c r="AA99">
        <v>2</v>
      </c>
      <c r="AB99">
        <v>8</v>
      </c>
      <c r="AC99">
        <v>5</v>
      </c>
      <c r="AD99">
        <v>3</v>
      </c>
      <c r="AE99">
        <v>3</v>
      </c>
      <c r="AF99">
        <v>4</v>
      </c>
      <c r="AG99">
        <v>4</v>
      </c>
      <c r="AH99">
        <v>5</v>
      </c>
      <c r="AI99">
        <v>7</v>
      </c>
      <c r="AJ99">
        <v>4</v>
      </c>
      <c r="AK99">
        <v>3</v>
      </c>
      <c r="AL99">
        <v>3</v>
      </c>
      <c r="AM99">
        <v>3</v>
      </c>
      <c r="AN99">
        <v>4</v>
      </c>
      <c r="AO99">
        <v>6</v>
      </c>
      <c r="AP99">
        <v>3</v>
      </c>
      <c r="AQ99">
        <v>3</v>
      </c>
      <c r="AR99">
        <v>3</v>
      </c>
      <c r="AS99">
        <v>8</v>
      </c>
      <c r="AT99">
        <v>3</v>
      </c>
      <c r="AU99">
        <v>4</v>
      </c>
      <c r="AV99">
        <v>8</v>
      </c>
      <c r="AW99">
        <v>3</v>
      </c>
      <c r="AX99">
        <v>69</v>
      </c>
      <c r="AZ99" s="2">
        <f t="shared" si="0"/>
        <v>97</v>
      </c>
    </row>
    <row r="100" spans="1:52" ht="13" x14ac:dyDescent="0.3">
      <c r="A100">
        <v>43220</v>
      </c>
      <c r="B100">
        <v>0</v>
      </c>
      <c r="C100">
        <v>2006</v>
      </c>
      <c r="D100" s="99">
        <v>45962.387499999997</v>
      </c>
      <c r="E100" t="s">
        <v>246</v>
      </c>
      <c r="F100">
        <v>3</v>
      </c>
      <c r="G100">
        <v>3</v>
      </c>
      <c r="H100">
        <v>2</v>
      </c>
      <c r="I100">
        <v>4</v>
      </c>
      <c r="J100">
        <v>3</v>
      </c>
      <c r="K100">
        <v>4</v>
      </c>
      <c r="L100">
        <v>4</v>
      </c>
      <c r="M100">
        <v>2</v>
      </c>
      <c r="N100">
        <v>4</v>
      </c>
      <c r="O100">
        <v>4</v>
      </c>
      <c r="P100">
        <v>3</v>
      </c>
      <c r="Q100">
        <v>2</v>
      </c>
      <c r="R100">
        <v>3</v>
      </c>
      <c r="S100">
        <v>2</v>
      </c>
      <c r="T100">
        <v>4</v>
      </c>
      <c r="U100">
        <v>4</v>
      </c>
      <c r="V100">
        <v>1</v>
      </c>
      <c r="W100">
        <v>4</v>
      </c>
      <c r="X100">
        <v>1</v>
      </c>
      <c r="Y100">
        <v>1</v>
      </c>
      <c r="Z100">
        <v>4</v>
      </c>
      <c r="AA100">
        <v>3</v>
      </c>
      <c r="AB100">
        <v>8</v>
      </c>
      <c r="AC100">
        <v>2</v>
      </c>
      <c r="AD100">
        <v>6</v>
      </c>
      <c r="AE100">
        <v>9</v>
      </c>
      <c r="AF100">
        <v>10</v>
      </c>
      <c r="AG100">
        <v>4</v>
      </c>
      <c r="AH100">
        <v>5</v>
      </c>
      <c r="AI100">
        <v>6</v>
      </c>
      <c r="AJ100">
        <v>4</v>
      </c>
      <c r="AK100">
        <v>5</v>
      </c>
      <c r="AL100">
        <v>5</v>
      </c>
      <c r="AM100">
        <v>6</v>
      </c>
      <c r="AN100">
        <v>7</v>
      </c>
      <c r="AO100">
        <v>4</v>
      </c>
      <c r="AP100">
        <v>3</v>
      </c>
      <c r="AQ100">
        <v>4</v>
      </c>
      <c r="AR100">
        <v>6</v>
      </c>
      <c r="AS100">
        <v>4</v>
      </c>
      <c r="AT100">
        <v>4</v>
      </c>
      <c r="AU100">
        <v>6</v>
      </c>
      <c r="AV100">
        <v>4</v>
      </c>
      <c r="AW100">
        <v>5</v>
      </c>
      <c r="AX100">
        <v>69</v>
      </c>
      <c r="AZ100" s="2">
        <f t="shared" si="0"/>
        <v>117</v>
      </c>
    </row>
    <row r="101" spans="1:52" ht="13" x14ac:dyDescent="0.3">
      <c r="A101">
        <v>43031</v>
      </c>
      <c r="B101">
        <v>0</v>
      </c>
      <c r="C101">
        <v>2006</v>
      </c>
      <c r="D101" s="99">
        <v>45961.685416666667</v>
      </c>
      <c r="E101" t="s">
        <v>246</v>
      </c>
      <c r="F101">
        <v>3</v>
      </c>
      <c r="G101">
        <v>3</v>
      </c>
      <c r="H101">
        <v>3</v>
      </c>
      <c r="I101">
        <v>2</v>
      </c>
      <c r="J101">
        <v>3</v>
      </c>
      <c r="K101">
        <v>4</v>
      </c>
      <c r="L101">
        <v>2</v>
      </c>
      <c r="M101">
        <v>1</v>
      </c>
      <c r="N101">
        <v>3</v>
      </c>
      <c r="O101">
        <v>2</v>
      </c>
      <c r="P101">
        <v>3</v>
      </c>
      <c r="Q101">
        <v>2</v>
      </c>
      <c r="R101">
        <v>4</v>
      </c>
      <c r="S101">
        <v>4</v>
      </c>
      <c r="T101">
        <v>3</v>
      </c>
      <c r="U101">
        <v>3</v>
      </c>
      <c r="V101">
        <v>1</v>
      </c>
      <c r="W101">
        <v>3</v>
      </c>
      <c r="X101">
        <v>3</v>
      </c>
      <c r="Y101">
        <v>3</v>
      </c>
      <c r="Z101">
        <v>3</v>
      </c>
      <c r="AA101">
        <v>3</v>
      </c>
      <c r="AB101">
        <v>50</v>
      </c>
      <c r="AC101">
        <v>14</v>
      </c>
      <c r="AD101">
        <v>6</v>
      </c>
      <c r="AE101">
        <v>7</v>
      </c>
      <c r="AF101">
        <v>10</v>
      </c>
      <c r="AG101">
        <v>7</v>
      </c>
      <c r="AH101">
        <v>6</v>
      </c>
      <c r="AI101">
        <v>5</v>
      </c>
      <c r="AJ101">
        <v>7</v>
      </c>
      <c r="AK101">
        <v>5</v>
      </c>
      <c r="AL101">
        <v>5</v>
      </c>
      <c r="AM101">
        <v>8</v>
      </c>
      <c r="AN101">
        <v>4</v>
      </c>
      <c r="AO101">
        <v>4</v>
      </c>
      <c r="AP101">
        <v>5</v>
      </c>
      <c r="AQ101">
        <v>7</v>
      </c>
      <c r="AR101">
        <v>5</v>
      </c>
      <c r="AS101">
        <v>6</v>
      </c>
      <c r="AT101">
        <v>5</v>
      </c>
      <c r="AU101">
        <v>5</v>
      </c>
      <c r="AV101">
        <v>5</v>
      </c>
      <c r="AW101">
        <v>4</v>
      </c>
      <c r="AX101">
        <v>64</v>
      </c>
      <c r="AZ101" s="2">
        <f t="shared" si="0"/>
        <v>180</v>
      </c>
    </row>
    <row r="102" spans="1:52" ht="13" x14ac:dyDescent="0.3">
      <c r="A102">
        <v>42802</v>
      </c>
      <c r="B102">
        <v>1</v>
      </c>
      <c r="C102">
        <v>2006</v>
      </c>
      <c r="D102" s="99">
        <v>45961.47152777778</v>
      </c>
      <c r="E102" t="s">
        <v>246</v>
      </c>
      <c r="F102">
        <v>4</v>
      </c>
      <c r="G102">
        <v>4</v>
      </c>
      <c r="H102">
        <v>2</v>
      </c>
      <c r="I102">
        <v>2</v>
      </c>
      <c r="J102">
        <v>3</v>
      </c>
      <c r="K102">
        <v>3</v>
      </c>
      <c r="L102">
        <v>2</v>
      </c>
      <c r="M102">
        <v>2</v>
      </c>
      <c r="N102">
        <v>2</v>
      </c>
      <c r="O102">
        <v>3</v>
      </c>
      <c r="P102">
        <v>3</v>
      </c>
      <c r="Q102">
        <v>3</v>
      </c>
      <c r="R102">
        <v>3</v>
      </c>
      <c r="S102">
        <v>3</v>
      </c>
      <c r="T102">
        <v>3</v>
      </c>
      <c r="U102">
        <v>3</v>
      </c>
      <c r="V102">
        <v>2</v>
      </c>
      <c r="W102">
        <v>3</v>
      </c>
      <c r="X102">
        <v>2</v>
      </c>
      <c r="Y102">
        <v>3</v>
      </c>
      <c r="Z102">
        <v>3</v>
      </c>
      <c r="AA102">
        <v>3</v>
      </c>
      <c r="AB102">
        <v>8</v>
      </c>
      <c r="AC102">
        <v>6</v>
      </c>
      <c r="AD102">
        <v>11</v>
      </c>
      <c r="AE102">
        <v>7</v>
      </c>
      <c r="AF102">
        <v>7</v>
      </c>
      <c r="AG102">
        <v>7</v>
      </c>
      <c r="AH102">
        <v>4</v>
      </c>
      <c r="AI102">
        <v>5</v>
      </c>
      <c r="AJ102">
        <v>6</v>
      </c>
      <c r="AK102">
        <v>13</v>
      </c>
      <c r="AL102">
        <v>3</v>
      </c>
      <c r="AM102">
        <v>5</v>
      </c>
      <c r="AN102">
        <v>3</v>
      </c>
      <c r="AO102">
        <v>4</v>
      </c>
      <c r="AP102">
        <v>3</v>
      </c>
      <c r="AQ102">
        <v>10</v>
      </c>
      <c r="AR102">
        <v>7</v>
      </c>
      <c r="AS102">
        <v>4</v>
      </c>
      <c r="AT102">
        <v>7</v>
      </c>
      <c r="AU102">
        <v>5</v>
      </c>
      <c r="AV102">
        <v>4</v>
      </c>
      <c r="AW102">
        <v>6</v>
      </c>
      <c r="AX102">
        <v>55</v>
      </c>
      <c r="AZ102" s="2">
        <f t="shared" si="0"/>
        <v>135</v>
      </c>
    </row>
    <row r="103" spans="1:52" ht="13" x14ac:dyDescent="0.3">
      <c r="A103">
        <v>43281</v>
      </c>
      <c r="B103">
        <v>0</v>
      </c>
      <c r="C103">
        <v>2006</v>
      </c>
      <c r="D103" s="99">
        <v>45962.484027777777</v>
      </c>
      <c r="E103" t="s">
        <v>246</v>
      </c>
      <c r="F103">
        <v>2</v>
      </c>
      <c r="G103">
        <v>4</v>
      </c>
      <c r="H103">
        <v>4</v>
      </c>
      <c r="I103">
        <v>4</v>
      </c>
      <c r="J103">
        <v>3</v>
      </c>
      <c r="K103">
        <v>4</v>
      </c>
      <c r="L103">
        <v>1</v>
      </c>
      <c r="M103">
        <v>1</v>
      </c>
      <c r="N103">
        <v>3</v>
      </c>
      <c r="O103">
        <v>4</v>
      </c>
      <c r="P103">
        <v>4</v>
      </c>
      <c r="Q103">
        <v>4</v>
      </c>
      <c r="R103">
        <v>4</v>
      </c>
      <c r="S103">
        <v>3</v>
      </c>
      <c r="T103">
        <v>4</v>
      </c>
      <c r="U103">
        <v>4</v>
      </c>
      <c r="V103">
        <v>3</v>
      </c>
      <c r="W103">
        <v>3</v>
      </c>
      <c r="X103">
        <v>3</v>
      </c>
      <c r="Y103">
        <v>3</v>
      </c>
      <c r="Z103">
        <v>3</v>
      </c>
      <c r="AA103">
        <v>4</v>
      </c>
      <c r="AB103">
        <v>35</v>
      </c>
      <c r="AC103">
        <v>16</v>
      </c>
      <c r="AD103">
        <v>7</v>
      </c>
      <c r="AE103">
        <v>5</v>
      </c>
      <c r="AF103">
        <v>12</v>
      </c>
      <c r="AG103">
        <v>8</v>
      </c>
      <c r="AH103">
        <v>7</v>
      </c>
      <c r="AI103">
        <v>9</v>
      </c>
      <c r="AJ103">
        <v>5</v>
      </c>
      <c r="AK103">
        <v>3</v>
      </c>
      <c r="AL103">
        <v>3</v>
      </c>
      <c r="AM103">
        <v>5</v>
      </c>
      <c r="AN103">
        <v>4</v>
      </c>
      <c r="AO103">
        <v>7</v>
      </c>
      <c r="AP103">
        <v>3</v>
      </c>
      <c r="AQ103">
        <v>3</v>
      </c>
      <c r="AR103">
        <v>5</v>
      </c>
      <c r="AS103">
        <v>4</v>
      </c>
      <c r="AT103">
        <v>4</v>
      </c>
      <c r="AU103">
        <v>3</v>
      </c>
      <c r="AV103">
        <v>3</v>
      </c>
      <c r="AW103">
        <v>3</v>
      </c>
      <c r="AX103">
        <v>39</v>
      </c>
      <c r="AZ103" s="2">
        <f t="shared" ref="AZ103:AZ166" si="1">SUM(AB103:AW103)</f>
        <v>154</v>
      </c>
    </row>
    <row r="104" spans="1:52" ht="13" x14ac:dyDescent="0.3">
      <c r="A104">
        <v>41264</v>
      </c>
      <c r="B104">
        <v>0</v>
      </c>
      <c r="C104">
        <v>2006</v>
      </c>
      <c r="D104" s="99">
        <v>45959.488194444442</v>
      </c>
      <c r="E104" t="s">
        <v>246</v>
      </c>
      <c r="F104">
        <v>2</v>
      </c>
      <c r="G104">
        <v>2</v>
      </c>
      <c r="H104">
        <v>3</v>
      </c>
      <c r="I104">
        <v>3</v>
      </c>
      <c r="J104">
        <v>3</v>
      </c>
      <c r="K104">
        <v>2</v>
      </c>
      <c r="L104">
        <v>3</v>
      </c>
      <c r="M104">
        <v>2</v>
      </c>
      <c r="N104">
        <v>2</v>
      </c>
      <c r="O104">
        <v>2</v>
      </c>
      <c r="P104">
        <v>3</v>
      </c>
      <c r="Q104">
        <v>2</v>
      </c>
      <c r="R104">
        <v>1</v>
      </c>
      <c r="S104">
        <v>2</v>
      </c>
      <c r="T104">
        <v>2</v>
      </c>
      <c r="U104">
        <v>2</v>
      </c>
      <c r="V104">
        <v>1</v>
      </c>
      <c r="W104">
        <v>2</v>
      </c>
      <c r="X104">
        <v>2</v>
      </c>
      <c r="Y104">
        <v>2</v>
      </c>
      <c r="Z104">
        <v>2</v>
      </c>
      <c r="AA104">
        <v>2</v>
      </c>
      <c r="AB104">
        <v>5</v>
      </c>
      <c r="AC104">
        <v>12</v>
      </c>
      <c r="AD104">
        <v>3</v>
      </c>
      <c r="AE104">
        <v>3</v>
      </c>
      <c r="AF104">
        <v>6</v>
      </c>
      <c r="AG104">
        <v>4</v>
      </c>
      <c r="AH104">
        <v>4</v>
      </c>
      <c r="AI104">
        <v>3</v>
      </c>
      <c r="AJ104">
        <v>5</v>
      </c>
      <c r="AK104">
        <v>2</v>
      </c>
      <c r="AL104">
        <v>4</v>
      </c>
      <c r="AM104">
        <v>3</v>
      </c>
      <c r="AN104">
        <v>3</v>
      </c>
      <c r="AO104">
        <v>2</v>
      </c>
      <c r="AP104">
        <v>5</v>
      </c>
      <c r="AQ104">
        <v>4</v>
      </c>
      <c r="AR104">
        <v>4</v>
      </c>
      <c r="AS104">
        <v>4</v>
      </c>
      <c r="AT104">
        <v>3</v>
      </c>
      <c r="AU104">
        <v>4</v>
      </c>
      <c r="AV104">
        <v>4</v>
      </c>
      <c r="AW104">
        <v>2</v>
      </c>
      <c r="AX104">
        <v>17</v>
      </c>
      <c r="AZ104" s="2">
        <f t="shared" si="1"/>
        <v>89</v>
      </c>
    </row>
    <row r="105" spans="1:52" ht="13" x14ac:dyDescent="0.3">
      <c r="A105">
        <v>43288</v>
      </c>
      <c r="B105">
        <v>0</v>
      </c>
      <c r="C105">
        <v>2005</v>
      </c>
      <c r="D105" s="99">
        <v>45962.515972222223</v>
      </c>
      <c r="E105" t="s">
        <v>234</v>
      </c>
      <c r="F105">
        <v>3</v>
      </c>
      <c r="G105">
        <v>3</v>
      </c>
      <c r="H105">
        <v>4</v>
      </c>
      <c r="I105">
        <v>3</v>
      </c>
      <c r="J105">
        <v>2</v>
      </c>
      <c r="K105">
        <v>2</v>
      </c>
      <c r="L105">
        <v>1</v>
      </c>
      <c r="M105">
        <v>1</v>
      </c>
      <c r="N105">
        <v>3</v>
      </c>
      <c r="O105">
        <v>4</v>
      </c>
      <c r="P105">
        <v>3</v>
      </c>
      <c r="Q105">
        <v>4</v>
      </c>
      <c r="R105">
        <v>3</v>
      </c>
      <c r="S105">
        <v>2</v>
      </c>
      <c r="T105">
        <v>4</v>
      </c>
      <c r="U105">
        <v>4</v>
      </c>
      <c r="V105">
        <v>1</v>
      </c>
      <c r="W105">
        <v>2</v>
      </c>
      <c r="X105">
        <v>2</v>
      </c>
      <c r="Y105">
        <v>3</v>
      </c>
      <c r="Z105">
        <v>4</v>
      </c>
      <c r="AA105">
        <v>1</v>
      </c>
      <c r="AB105">
        <v>11</v>
      </c>
      <c r="AC105">
        <v>8</v>
      </c>
      <c r="AD105">
        <v>17</v>
      </c>
      <c r="AE105">
        <v>9</v>
      </c>
      <c r="AF105">
        <v>25</v>
      </c>
      <c r="AG105">
        <v>14</v>
      </c>
      <c r="AH105">
        <v>7</v>
      </c>
      <c r="AI105">
        <v>8</v>
      </c>
      <c r="AJ105">
        <v>21</v>
      </c>
      <c r="AK105">
        <v>7</v>
      </c>
      <c r="AL105">
        <v>3</v>
      </c>
      <c r="AM105">
        <v>8</v>
      </c>
      <c r="AN105">
        <v>8</v>
      </c>
      <c r="AO105">
        <v>5</v>
      </c>
      <c r="AP105">
        <v>5</v>
      </c>
      <c r="AQ105">
        <v>10</v>
      </c>
      <c r="AR105">
        <v>5</v>
      </c>
      <c r="AS105">
        <v>6</v>
      </c>
      <c r="AT105">
        <v>106</v>
      </c>
      <c r="AU105">
        <v>65</v>
      </c>
      <c r="AV105">
        <v>5</v>
      </c>
      <c r="AW105">
        <v>6</v>
      </c>
      <c r="AX105">
        <v>72</v>
      </c>
      <c r="AZ105" s="2">
        <f t="shared" si="1"/>
        <v>359</v>
      </c>
    </row>
    <row r="106" spans="1:52" ht="14" x14ac:dyDescent="0.3">
      <c r="A106">
        <v>44641</v>
      </c>
      <c r="B106">
        <v>1</v>
      </c>
      <c r="C106">
        <v>2005</v>
      </c>
      <c r="D106" s="99">
        <v>45965.795138888891</v>
      </c>
      <c r="E106" t="s">
        <v>246</v>
      </c>
      <c r="F106">
        <v>4</v>
      </c>
      <c r="G106">
        <v>4</v>
      </c>
      <c r="H106">
        <v>3</v>
      </c>
      <c r="I106">
        <v>4</v>
      </c>
      <c r="J106">
        <v>3</v>
      </c>
      <c r="K106">
        <v>3</v>
      </c>
      <c r="L106">
        <v>2</v>
      </c>
      <c r="M106">
        <v>2</v>
      </c>
      <c r="N106">
        <v>3</v>
      </c>
      <c r="O106">
        <v>3</v>
      </c>
      <c r="P106">
        <v>4</v>
      </c>
      <c r="Q106">
        <v>3</v>
      </c>
      <c r="R106">
        <v>2</v>
      </c>
      <c r="S106">
        <v>3</v>
      </c>
      <c r="T106">
        <v>3</v>
      </c>
      <c r="U106">
        <v>3</v>
      </c>
      <c r="V106">
        <v>2</v>
      </c>
      <c r="W106">
        <v>2</v>
      </c>
      <c r="X106">
        <v>2</v>
      </c>
      <c r="Y106">
        <v>3</v>
      </c>
      <c r="Z106">
        <v>3</v>
      </c>
      <c r="AA106">
        <v>2</v>
      </c>
      <c r="AB106">
        <v>8</v>
      </c>
      <c r="AC106">
        <v>4</v>
      </c>
      <c r="AD106">
        <v>5</v>
      </c>
      <c r="AE106">
        <v>5</v>
      </c>
      <c r="AF106">
        <v>5</v>
      </c>
      <c r="AG106">
        <v>7</v>
      </c>
      <c r="AH106">
        <v>5</v>
      </c>
      <c r="AI106">
        <v>3</v>
      </c>
      <c r="AJ106">
        <v>7</v>
      </c>
      <c r="AK106">
        <v>4</v>
      </c>
      <c r="AL106">
        <v>2</v>
      </c>
      <c r="AM106">
        <v>5</v>
      </c>
      <c r="AN106">
        <v>6</v>
      </c>
      <c r="AO106">
        <v>3</v>
      </c>
      <c r="AP106">
        <v>2</v>
      </c>
      <c r="AQ106">
        <v>6</v>
      </c>
      <c r="AR106">
        <v>6</v>
      </c>
      <c r="AS106">
        <v>4</v>
      </c>
      <c r="AT106">
        <v>6</v>
      </c>
      <c r="AU106">
        <v>5</v>
      </c>
      <c r="AV106">
        <v>6</v>
      </c>
      <c r="AW106">
        <v>5</v>
      </c>
      <c r="AX106">
        <v>59</v>
      </c>
      <c r="AY106" s="101"/>
      <c r="AZ106" s="2">
        <f t="shared" si="1"/>
        <v>109</v>
      </c>
    </row>
    <row r="107" spans="1:52" ht="13" x14ac:dyDescent="0.3">
      <c r="A107">
        <v>44107</v>
      </c>
      <c r="B107">
        <v>0</v>
      </c>
      <c r="C107">
        <v>2005</v>
      </c>
      <c r="D107" s="99">
        <v>45964.722222222219</v>
      </c>
      <c r="E107" t="s">
        <v>246</v>
      </c>
      <c r="F107">
        <v>2</v>
      </c>
      <c r="G107">
        <v>3</v>
      </c>
      <c r="H107">
        <v>4</v>
      </c>
      <c r="I107">
        <v>4</v>
      </c>
      <c r="J107">
        <v>3</v>
      </c>
      <c r="K107">
        <v>4</v>
      </c>
      <c r="L107">
        <v>2</v>
      </c>
      <c r="M107">
        <v>3</v>
      </c>
      <c r="N107">
        <v>4</v>
      </c>
      <c r="O107">
        <v>4</v>
      </c>
      <c r="P107">
        <v>3</v>
      </c>
      <c r="Q107">
        <v>3</v>
      </c>
      <c r="R107">
        <v>3</v>
      </c>
      <c r="S107">
        <v>2</v>
      </c>
      <c r="T107">
        <v>3</v>
      </c>
      <c r="U107">
        <v>3</v>
      </c>
      <c r="V107">
        <v>3</v>
      </c>
      <c r="W107">
        <v>3</v>
      </c>
      <c r="X107">
        <v>2</v>
      </c>
      <c r="Y107">
        <v>3</v>
      </c>
      <c r="Z107">
        <v>2</v>
      </c>
      <c r="AA107">
        <v>3</v>
      </c>
      <c r="AB107">
        <v>26</v>
      </c>
      <c r="AC107">
        <v>18</v>
      </c>
      <c r="AD107">
        <v>15</v>
      </c>
      <c r="AE107">
        <v>16</v>
      </c>
      <c r="AF107">
        <v>12</v>
      </c>
      <c r="AG107">
        <v>6</v>
      </c>
      <c r="AH107">
        <v>7</v>
      </c>
      <c r="AI107">
        <v>10</v>
      </c>
      <c r="AJ107">
        <v>14</v>
      </c>
      <c r="AK107">
        <v>15</v>
      </c>
      <c r="AL107">
        <v>4</v>
      </c>
      <c r="AM107">
        <v>8</v>
      </c>
      <c r="AN107">
        <v>5</v>
      </c>
      <c r="AO107">
        <v>5</v>
      </c>
      <c r="AP107">
        <v>9</v>
      </c>
      <c r="AQ107">
        <v>15</v>
      </c>
      <c r="AR107">
        <v>7</v>
      </c>
      <c r="AS107">
        <v>6</v>
      </c>
      <c r="AT107">
        <v>7</v>
      </c>
      <c r="AU107">
        <v>12</v>
      </c>
      <c r="AV107">
        <v>9</v>
      </c>
      <c r="AW107">
        <v>3</v>
      </c>
      <c r="AX107">
        <v>56</v>
      </c>
      <c r="AZ107" s="2">
        <f t="shared" si="1"/>
        <v>229</v>
      </c>
    </row>
    <row r="108" spans="1:52" ht="13" x14ac:dyDescent="0.3">
      <c r="A108">
        <v>45660</v>
      </c>
      <c r="B108">
        <v>0</v>
      </c>
      <c r="C108">
        <v>2005</v>
      </c>
      <c r="D108" s="99">
        <v>45969.427777777775</v>
      </c>
      <c r="E108" t="s">
        <v>246</v>
      </c>
      <c r="F108">
        <v>2</v>
      </c>
      <c r="G108">
        <v>3</v>
      </c>
      <c r="H108">
        <v>4</v>
      </c>
      <c r="I108">
        <v>4</v>
      </c>
      <c r="J108">
        <v>3</v>
      </c>
      <c r="K108">
        <v>4</v>
      </c>
      <c r="L108">
        <v>2</v>
      </c>
      <c r="M108">
        <v>3</v>
      </c>
      <c r="N108">
        <v>3</v>
      </c>
      <c r="O108">
        <v>3</v>
      </c>
      <c r="P108">
        <v>3</v>
      </c>
      <c r="Q108">
        <v>4</v>
      </c>
      <c r="R108">
        <v>3</v>
      </c>
      <c r="S108">
        <v>2</v>
      </c>
      <c r="T108">
        <v>3</v>
      </c>
      <c r="U108">
        <v>3</v>
      </c>
      <c r="V108">
        <v>2</v>
      </c>
      <c r="W108">
        <v>3</v>
      </c>
      <c r="X108">
        <v>2</v>
      </c>
      <c r="Y108">
        <v>2</v>
      </c>
      <c r="Z108">
        <v>3</v>
      </c>
      <c r="AA108">
        <v>3</v>
      </c>
      <c r="AB108">
        <v>9</v>
      </c>
      <c r="AC108">
        <v>11</v>
      </c>
      <c r="AD108">
        <v>10</v>
      </c>
      <c r="AE108">
        <v>4</v>
      </c>
      <c r="AF108">
        <v>5</v>
      </c>
      <c r="AG108">
        <v>5</v>
      </c>
      <c r="AH108">
        <v>5</v>
      </c>
      <c r="AI108">
        <v>5</v>
      </c>
      <c r="AJ108">
        <v>3</v>
      </c>
      <c r="AK108">
        <v>3</v>
      </c>
      <c r="AL108">
        <v>2</v>
      </c>
      <c r="AM108">
        <v>7</v>
      </c>
      <c r="AN108">
        <v>4</v>
      </c>
      <c r="AO108">
        <v>6</v>
      </c>
      <c r="AP108">
        <v>3</v>
      </c>
      <c r="AQ108">
        <v>4</v>
      </c>
      <c r="AR108">
        <v>5</v>
      </c>
      <c r="AS108">
        <v>3</v>
      </c>
      <c r="AT108">
        <v>6</v>
      </c>
      <c r="AU108">
        <v>4</v>
      </c>
      <c r="AV108">
        <v>3</v>
      </c>
      <c r="AW108">
        <v>2</v>
      </c>
      <c r="AX108">
        <v>53</v>
      </c>
      <c r="AZ108" s="2">
        <f t="shared" si="1"/>
        <v>109</v>
      </c>
    </row>
    <row r="109" spans="1:52" ht="13" x14ac:dyDescent="0.3">
      <c r="A109">
        <v>41525</v>
      </c>
      <c r="B109">
        <v>0</v>
      </c>
      <c r="C109">
        <v>2005</v>
      </c>
      <c r="D109" s="99">
        <v>45959.652777777781</v>
      </c>
      <c r="E109" t="s">
        <v>246</v>
      </c>
      <c r="F109">
        <v>2</v>
      </c>
      <c r="G109">
        <v>3</v>
      </c>
      <c r="H109">
        <v>3</v>
      </c>
      <c r="I109">
        <v>4</v>
      </c>
      <c r="J109">
        <v>3</v>
      </c>
      <c r="K109">
        <v>4</v>
      </c>
      <c r="L109">
        <v>2</v>
      </c>
      <c r="M109">
        <v>2</v>
      </c>
      <c r="N109">
        <v>3</v>
      </c>
      <c r="O109">
        <v>3</v>
      </c>
      <c r="P109">
        <v>3</v>
      </c>
      <c r="Q109">
        <v>3</v>
      </c>
      <c r="R109">
        <v>3</v>
      </c>
      <c r="S109">
        <v>3</v>
      </c>
      <c r="T109">
        <v>3</v>
      </c>
      <c r="U109">
        <v>3</v>
      </c>
      <c r="V109">
        <v>2</v>
      </c>
      <c r="W109">
        <v>3</v>
      </c>
      <c r="X109">
        <v>2</v>
      </c>
      <c r="Y109">
        <v>3</v>
      </c>
      <c r="Z109">
        <v>4</v>
      </c>
      <c r="AA109">
        <v>3</v>
      </c>
      <c r="AB109">
        <v>27</v>
      </c>
      <c r="AC109">
        <v>7</v>
      </c>
      <c r="AD109">
        <v>4</v>
      </c>
      <c r="AE109">
        <v>5</v>
      </c>
      <c r="AF109">
        <v>4</v>
      </c>
      <c r="AG109">
        <v>22</v>
      </c>
      <c r="AH109">
        <v>4</v>
      </c>
      <c r="AI109">
        <v>9</v>
      </c>
      <c r="AJ109">
        <v>9</v>
      </c>
      <c r="AK109">
        <v>9</v>
      </c>
      <c r="AL109">
        <v>3</v>
      </c>
      <c r="AM109">
        <v>11</v>
      </c>
      <c r="AN109">
        <v>3</v>
      </c>
      <c r="AO109">
        <v>3</v>
      </c>
      <c r="AP109">
        <v>4</v>
      </c>
      <c r="AQ109">
        <v>3</v>
      </c>
      <c r="AR109">
        <v>5</v>
      </c>
      <c r="AS109">
        <v>620</v>
      </c>
      <c r="AT109">
        <v>8</v>
      </c>
      <c r="AU109">
        <v>16</v>
      </c>
      <c r="AV109">
        <v>5</v>
      </c>
      <c r="AW109">
        <v>12</v>
      </c>
      <c r="AX109">
        <v>51</v>
      </c>
      <c r="AZ109" s="2">
        <f t="shared" si="1"/>
        <v>793</v>
      </c>
    </row>
    <row r="110" spans="1:52" ht="13" x14ac:dyDescent="0.3">
      <c r="A110">
        <v>43089</v>
      </c>
      <c r="B110">
        <v>0</v>
      </c>
      <c r="C110">
        <v>2005</v>
      </c>
      <c r="D110" s="99">
        <v>45961.775694444441</v>
      </c>
      <c r="E110" t="s">
        <v>234</v>
      </c>
      <c r="F110">
        <v>4</v>
      </c>
      <c r="G110">
        <v>4</v>
      </c>
      <c r="H110">
        <v>3</v>
      </c>
      <c r="I110">
        <v>3</v>
      </c>
      <c r="J110">
        <v>3</v>
      </c>
      <c r="K110">
        <v>4</v>
      </c>
      <c r="L110">
        <v>1</v>
      </c>
      <c r="M110">
        <v>3</v>
      </c>
      <c r="N110">
        <v>3</v>
      </c>
      <c r="O110">
        <v>4</v>
      </c>
      <c r="P110">
        <v>4</v>
      </c>
      <c r="Q110">
        <v>4</v>
      </c>
      <c r="R110">
        <v>4</v>
      </c>
      <c r="S110">
        <v>3</v>
      </c>
      <c r="T110">
        <v>4</v>
      </c>
      <c r="U110">
        <v>4</v>
      </c>
      <c r="V110">
        <v>2</v>
      </c>
      <c r="W110">
        <v>3</v>
      </c>
      <c r="X110">
        <v>1</v>
      </c>
      <c r="Y110">
        <v>3</v>
      </c>
      <c r="Z110">
        <v>4</v>
      </c>
      <c r="AA110">
        <v>3</v>
      </c>
      <c r="AB110">
        <v>21</v>
      </c>
      <c r="AC110">
        <v>10</v>
      </c>
      <c r="AD110">
        <v>34</v>
      </c>
      <c r="AE110">
        <v>16</v>
      </c>
      <c r="AF110">
        <v>31</v>
      </c>
      <c r="AG110">
        <v>70</v>
      </c>
      <c r="AH110">
        <v>24</v>
      </c>
      <c r="AI110">
        <v>19</v>
      </c>
      <c r="AJ110">
        <v>45</v>
      </c>
      <c r="AK110">
        <v>10</v>
      </c>
      <c r="AL110">
        <v>7</v>
      </c>
      <c r="AM110">
        <v>4</v>
      </c>
      <c r="AN110">
        <v>6</v>
      </c>
      <c r="AO110">
        <v>7</v>
      </c>
      <c r="AP110">
        <v>8</v>
      </c>
      <c r="AQ110">
        <v>7</v>
      </c>
      <c r="AR110">
        <v>15</v>
      </c>
      <c r="AS110">
        <v>19</v>
      </c>
      <c r="AT110">
        <v>43</v>
      </c>
      <c r="AU110">
        <v>9</v>
      </c>
      <c r="AV110">
        <v>6</v>
      </c>
      <c r="AW110">
        <v>5</v>
      </c>
      <c r="AX110">
        <v>41</v>
      </c>
      <c r="AZ110" s="2">
        <f t="shared" si="1"/>
        <v>416</v>
      </c>
    </row>
    <row r="111" spans="1:52" ht="13" x14ac:dyDescent="0.3">
      <c r="A111">
        <v>44359</v>
      </c>
      <c r="B111">
        <v>0</v>
      </c>
      <c r="C111">
        <v>2005</v>
      </c>
      <c r="D111" s="99">
        <v>45965.473611111112</v>
      </c>
      <c r="E111" t="s">
        <v>234</v>
      </c>
      <c r="F111">
        <v>2</v>
      </c>
      <c r="G111">
        <v>2</v>
      </c>
      <c r="H111">
        <v>3</v>
      </c>
      <c r="I111">
        <v>4</v>
      </c>
      <c r="J111">
        <v>3</v>
      </c>
      <c r="K111">
        <v>4</v>
      </c>
      <c r="L111">
        <v>4</v>
      </c>
      <c r="M111">
        <v>3</v>
      </c>
      <c r="N111">
        <v>2</v>
      </c>
      <c r="O111">
        <v>4</v>
      </c>
      <c r="P111">
        <v>3</v>
      </c>
      <c r="Q111">
        <v>4</v>
      </c>
      <c r="R111">
        <v>4</v>
      </c>
      <c r="S111">
        <v>3</v>
      </c>
      <c r="T111">
        <v>3</v>
      </c>
      <c r="U111">
        <v>4</v>
      </c>
      <c r="V111">
        <v>3</v>
      </c>
      <c r="W111">
        <v>4</v>
      </c>
      <c r="X111">
        <v>4</v>
      </c>
      <c r="Y111">
        <v>2</v>
      </c>
      <c r="Z111">
        <v>4</v>
      </c>
      <c r="AA111">
        <v>4</v>
      </c>
      <c r="AB111">
        <v>9</v>
      </c>
      <c r="AC111">
        <v>7</v>
      </c>
      <c r="AD111">
        <v>8</v>
      </c>
      <c r="AE111">
        <v>6</v>
      </c>
      <c r="AF111">
        <v>4</v>
      </c>
      <c r="AG111">
        <v>5</v>
      </c>
      <c r="AH111">
        <v>3</v>
      </c>
      <c r="AI111">
        <v>5</v>
      </c>
      <c r="AJ111">
        <v>5</v>
      </c>
      <c r="AK111">
        <v>3</v>
      </c>
      <c r="AL111">
        <v>3</v>
      </c>
      <c r="AM111">
        <v>3</v>
      </c>
      <c r="AN111">
        <v>3</v>
      </c>
      <c r="AO111">
        <v>5</v>
      </c>
      <c r="AP111">
        <v>2</v>
      </c>
      <c r="AQ111">
        <v>4</v>
      </c>
      <c r="AR111">
        <v>3</v>
      </c>
      <c r="AS111">
        <v>2</v>
      </c>
      <c r="AT111">
        <v>4</v>
      </c>
      <c r="AU111">
        <v>6</v>
      </c>
      <c r="AV111">
        <v>2</v>
      </c>
      <c r="AW111">
        <v>2</v>
      </c>
      <c r="AX111">
        <v>38</v>
      </c>
      <c r="AZ111" s="2">
        <f t="shared" si="1"/>
        <v>94</v>
      </c>
    </row>
    <row r="112" spans="1:52" ht="13" x14ac:dyDescent="0.3">
      <c r="A112">
        <v>44090</v>
      </c>
      <c r="B112">
        <v>0</v>
      </c>
      <c r="C112">
        <v>2005</v>
      </c>
      <c r="D112" s="99">
        <v>45964.693749999999</v>
      </c>
      <c r="E112" t="s">
        <v>246</v>
      </c>
      <c r="F112">
        <v>3</v>
      </c>
      <c r="G112">
        <v>3</v>
      </c>
      <c r="H112">
        <v>4</v>
      </c>
      <c r="I112">
        <v>4</v>
      </c>
      <c r="J112">
        <v>3</v>
      </c>
      <c r="K112">
        <v>4</v>
      </c>
      <c r="L112">
        <v>4</v>
      </c>
      <c r="M112">
        <v>4</v>
      </c>
      <c r="N112">
        <v>4</v>
      </c>
      <c r="O112">
        <v>4</v>
      </c>
      <c r="P112">
        <v>4</v>
      </c>
      <c r="Q112">
        <v>4</v>
      </c>
      <c r="R112">
        <v>4</v>
      </c>
      <c r="S112">
        <v>4</v>
      </c>
      <c r="T112">
        <v>4</v>
      </c>
      <c r="U112">
        <v>4</v>
      </c>
      <c r="V112">
        <v>1</v>
      </c>
      <c r="W112">
        <v>3</v>
      </c>
      <c r="X112">
        <v>3</v>
      </c>
      <c r="Y112">
        <v>4</v>
      </c>
      <c r="Z112">
        <v>4</v>
      </c>
      <c r="AA112">
        <v>4</v>
      </c>
      <c r="AB112">
        <v>18</v>
      </c>
      <c r="AC112">
        <v>6</v>
      </c>
      <c r="AD112">
        <v>2</v>
      </c>
      <c r="AE112">
        <v>3</v>
      </c>
      <c r="AF112">
        <v>7</v>
      </c>
      <c r="AG112">
        <v>3</v>
      </c>
      <c r="AH112">
        <v>5</v>
      </c>
      <c r="AI112">
        <v>3</v>
      </c>
      <c r="AJ112">
        <v>2</v>
      </c>
      <c r="AK112">
        <v>3</v>
      </c>
      <c r="AL112">
        <v>2</v>
      </c>
      <c r="AM112">
        <v>3</v>
      </c>
      <c r="AN112">
        <v>2</v>
      </c>
      <c r="AO112">
        <v>2</v>
      </c>
      <c r="AP112">
        <v>4</v>
      </c>
      <c r="AQ112">
        <v>2</v>
      </c>
      <c r="AR112">
        <v>5</v>
      </c>
      <c r="AS112">
        <v>4</v>
      </c>
      <c r="AT112">
        <v>3</v>
      </c>
      <c r="AU112">
        <v>2</v>
      </c>
      <c r="AV112">
        <v>5</v>
      </c>
      <c r="AW112">
        <v>1</v>
      </c>
      <c r="AX112">
        <v>5</v>
      </c>
      <c r="AZ112" s="2">
        <f t="shared" si="1"/>
        <v>87</v>
      </c>
    </row>
    <row r="113" spans="1:52" ht="13" x14ac:dyDescent="0.3">
      <c r="A113">
        <v>45974</v>
      </c>
      <c r="B113">
        <v>0</v>
      </c>
      <c r="C113">
        <v>2005</v>
      </c>
      <c r="D113" s="99">
        <v>45970.979861111111</v>
      </c>
      <c r="E113" t="s">
        <v>234</v>
      </c>
      <c r="F113">
        <v>3</v>
      </c>
      <c r="G113">
        <v>4</v>
      </c>
      <c r="H113">
        <v>4</v>
      </c>
      <c r="I113">
        <v>4</v>
      </c>
      <c r="J113">
        <v>4</v>
      </c>
      <c r="K113">
        <v>4</v>
      </c>
      <c r="L113">
        <v>4</v>
      </c>
      <c r="M113">
        <v>4</v>
      </c>
      <c r="N113">
        <v>4</v>
      </c>
      <c r="O113">
        <v>4</v>
      </c>
      <c r="P113">
        <v>3</v>
      </c>
      <c r="Q113">
        <v>3</v>
      </c>
      <c r="R113">
        <v>3</v>
      </c>
      <c r="S113">
        <v>4</v>
      </c>
      <c r="T113">
        <v>4</v>
      </c>
      <c r="U113">
        <v>4</v>
      </c>
      <c r="V113">
        <v>4</v>
      </c>
      <c r="W113">
        <v>4</v>
      </c>
      <c r="X113">
        <v>4</v>
      </c>
      <c r="Y113">
        <v>4</v>
      </c>
      <c r="Z113">
        <v>4</v>
      </c>
      <c r="AA113">
        <v>4</v>
      </c>
      <c r="AB113">
        <v>13</v>
      </c>
      <c r="AC113">
        <v>6</v>
      </c>
      <c r="AD113">
        <v>2</v>
      </c>
      <c r="AE113">
        <v>4</v>
      </c>
      <c r="AF113">
        <v>3</v>
      </c>
      <c r="AG113">
        <v>1</v>
      </c>
      <c r="AH113">
        <v>4</v>
      </c>
      <c r="AI113">
        <v>3</v>
      </c>
      <c r="AJ113">
        <v>4</v>
      </c>
      <c r="AK113">
        <v>5</v>
      </c>
      <c r="AL113">
        <v>2</v>
      </c>
      <c r="AM113">
        <v>5</v>
      </c>
      <c r="AN113">
        <v>6</v>
      </c>
      <c r="AO113">
        <v>2</v>
      </c>
      <c r="AP113">
        <v>4</v>
      </c>
      <c r="AQ113">
        <v>4</v>
      </c>
      <c r="AR113">
        <v>4</v>
      </c>
      <c r="AS113">
        <v>2</v>
      </c>
      <c r="AT113">
        <v>2</v>
      </c>
      <c r="AU113">
        <v>3</v>
      </c>
      <c r="AV113">
        <v>3</v>
      </c>
      <c r="AW113">
        <v>2</v>
      </c>
      <c r="AX113">
        <v>5</v>
      </c>
      <c r="AZ113" s="2">
        <f t="shared" si="1"/>
        <v>84</v>
      </c>
    </row>
    <row r="114" spans="1:52" ht="13" x14ac:dyDescent="0.3">
      <c r="A114">
        <v>44910</v>
      </c>
      <c r="B114">
        <v>0</v>
      </c>
      <c r="C114">
        <v>2004</v>
      </c>
      <c r="D114" s="99">
        <v>45966.793749999997</v>
      </c>
      <c r="E114" t="s">
        <v>234</v>
      </c>
      <c r="F114">
        <v>3</v>
      </c>
      <c r="G114">
        <v>3</v>
      </c>
      <c r="H114">
        <v>2</v>
      </c>
      <c r="I114">
        <v>3</v>
      </c>
      <c r="J114">
        <v>3</v>
      </c>
      <c r="K114">
        <v>4</v>
      </c>
      <c r="L114">
        <v>1</v>
      </c>
      <c r="M114">
        <v>1</v>
      </c>
      <c r="N114">
        <v>1</v>
      </c>
      <c r="O114">
        <v>4</v>
      </c>
      <c r="P114">
        <v>3</v>
      </c>
      <c r="Q114">
        <v>2</v>
      </c>
      <c r="R114">
        <v>4</v>
      </c>
      <c r="S114">
        <v>4</v>
      </c>
      <c r="T114">
        <v>4</v>
      </c>
      <c r="U114">
        <v>3</v>
      </c>
      <c r="V114">
        <v>1</v>
      </c>
      <c r="W114">
        <v>3</v>
      </c>
      <c r="X114">
        <v>1</v>
      </c>
      <c r="Y114">
        <v>2</v>
      </c>
      <c r="Z114">
        <v>4</v>
      </c>
      <c r="AA114">
        <v>3</v>
      </c>
      <c r="AB114">
        <v>18</v>
      </c>
      <c r="AC114">
        <v>4</v>
      </c>
      <c r="AD114">
        <v>4</v>
      </c>
      <c r="AE114">
        <v>5</v>
      </c>
      <c r="AF114">
        <v>6</v>
      </c>
      <c r="AG114">
        <v>64</v>
      </c>
      <c r="AH114">
        <v>5</v>
      </c>
      <c r="AI114">
        <v>4</v>
      </c>
      <c r="AJ114">
        <v>3</v>
      </c>
      <c r="AK114">
        <v>6</v>
      </c>
      <c r="AL114">
        <v>3</v>
      </c>
      <c r="AM114">
        <v>4</v>
      </c>
      <c r="AN114">
        <v>5</v>
      </c>
      <c r="AO114">
        <v>2</v>
      </c>
      <c r="AP114">
        <v>4</v>
      </c>
      <c r="AQ114">
        <v>4</v>
      </c>
      <c r="AR114">
        <v>6</v>
      </c>
      <c r="AS114">
        <v>4</v>
      </c>
      <c r="AT114">
        <v>4</v>
      </c>
      <c r="AU114">
        <v>5</v>
      </c>
      <c r="AV114">
        <v>3</v>
      </c>
      <c r="AW114">
        <v>3</v>
      </c>
      <c r="AX114">
        <v>76</v>
      </c>
      <c r="AZ114" s="2">
        <f t="shared" si="1"/>
        <v>166</v>
      </c>
    </row>
    <row r="115" spans="1:52" ht="13" x14ac:dyDescent="0.3">
      <c r="A115">
        <v>43462</v>
      </c>
      <c r="B115">
        <v>0</v>
      </c>
      <c r="C115">
        <v>2004</v>
      </c>
      <c r="D115" s="99">
        <v>45962.904861111114</v>
      </c>
      <c r="E115" t="s">
        <v>246</v>
      </c>
      <c r="F115">
        <v>2</v>
      </c>
      <c r="G115">
        <v>3</v>
      </c>
      <c r="H115">
        <v>3</v>
      </c>
      <c r="I115">
        <v>3</v>
      </c>
      <c r="J115">
        <v>2</v>
      </c>
      <c r="K115">
        <v>4</v>
      </c>
      <c r="L115">
        <v>2</v>
      </c>
      <c r="M115">
        <v>2</v>
      </c>
      <c r="N115">
        <v>3</v>
      </c>
      <c r="O115">
        <v>4</v>
      </c>
      <c r="P115">
        <v>2</v>
      </c>
      <c r="Q115">
        <v>4</v>
      </c>
      <c r="R115">
        <v>2</v>
      </c>
      <c r="S115">
        <v>3</v>
      </c>
      <c r="T115">
        <v>3</v>
      </c>
      <c r="U115">
        <v>4</v>
      </c>
      <c r="V115">
        <v>1</v>
      </c>
      <c r="W115">
        <v>4</v>
      </c>
      <c r="X115">
        <v>2</v>
      </c>
      <c r="Y115">
        <v>2</v>
      </c>
      <c r="Z115">
        <v>3</v>
      </c>
      <c r="AA115">
        <v>3</v>
      </c>
      <c r="AB115">
        <v>56</v>
      </c>
      <c r="AC115">
        <v>5</v>
      </c>
      <c r="AD115">
        <v>3</v>
      </c>
      <c r="AE115">
        <v>9</v>
      </c>
      <c r="AF115">
        <v>78</v>
      </c>
      <c r="AG115">
        <v>9</v>
      </c>
      <c r="AH115">
        <v>7</v>
      </c>
      <c r="AI115">
        <v>7</v>
      </c>
      <c r="AJ115">
        <v>8</v>
      </c>
      <c r="AK115">
        <v>4</v>
      </c>
      <c r="AL115">
        <v>5</v>
      </c>
      <c r="AM115">
        <v>5</v>
      </c>
      <c r="AN115">
        <v>3</v>
      </c>
      <c r="AO115">
        <v>5</v>
      </c>
      <c r="AP115">
        <v>3</v>
      </c>
      <c r="AQ115">
        <v>5</v>
      </c>
      <c r="AR115">
        <v>18</v>
      </c>
      <c r="AS115">
        <v>6</v>
      </c>
      <c r="AT115">
        <v>10</v>
      </c>
      <c r="AU115">
        <v>11</v>
      </c>
      <c r="AV115">
        <v>5</v>
      </c>
      <c r="AW115">
        <v>2</v>
      </c>
      <c r="AX115">
        <v>62</v>
      </c>
      <c r="AZ115" s="2">
        <f t="shared" si="1"/>
        <v>264</v>
      </c>
    </row>
    <row r="116" spans="1:52" ht="13" x14ac:dyDescent="0.3">
      <c r="A116">
        <v>42956</v>
      </c>
      <c r="B116">
        <v>1</v>
      </c>
      <c r="C116">
        <v>2004</v>
      </c>
      <c r="D116" s="99">
        <v>45961.626388888886</v>
      </c>
      <c r="E116" t="s">
        <v>234</v>
      </c>
      <c r="F116">
        <v>2</v>
      </c>
      <c r="G116">
        <v>3</v>
      </c>
      <c r="H116">
        <v>3</v>
      </c>
      <c r="I116">
        <v>4</v>
      </c>
      <c r="J116">
        <v>3</v>
      </c>
      <c r="K116">
        <v>4</v>
      </c>
      <c r="L116">
        <v>3</v>
      </c>
      <c r="M116">
        <v>3</v>
      </c>
      <c r="N116">
        <v>3</v>
      </c>
      <c r="O116">
        <v>3</v>
      </c>
      <c r="P116">
        <v>2</v>
      </c>
      <c r="Q116">
        <v>3</v>
      </c>
      <c r="R116">
        <v>2</v>
      </c>
      <c r="S116">
        <v>2</v>
      </c>
      <c r="T116">
        <v>3</v>
      </c>
      <c r="U116">
        <v>3</v>
      </c>
      <c r="V116">
        <v>2</v>
      </c>
      <c r="W116">
        <v>3</v>
      </c>
      <c r="X116">
        <v>2</v>
      </c>
      <c r="Y116">
        <v>2</v>
      </c>
      <c r="Z116">
        <v>2</v>
      </c>
      <c r="AA116">
        <v>3</v>
      </c>
      <c r="AB116">
        <v>19</v>
      </c>
      <c r="AC116">
        <v>6</v>
      </c>
      <c r="AD116">
        <v>3</v>
      </c>
      <c r="AE116">
        <v>3</v>
      </c>
      <c r="AF116">
        <v>4</v>
      </c>
      <c r="AG116">
        <v>3</v>
      </c>
      <c r="AH116">
        <v>4</v>
      </c>
      <c r="AI116">
        <v>4</v>
      </c>
      <c r="AJ116">
        <v>2</v>
      </c>
      <c r="AK116">
        <v>3</v>
      </c>
      <c r="AL116">
        <v>5</v>
      </c>
      <c r="AM116">
        <v>4</v>
      </c>
      <c r="AN116">
        <v>5</v>
      </c>
      <c r="AO116">
        <v>2</v>
      </c>
      <c r="AP116">
        <v>2</v>
      </c>
      <c r="AQ116">
        <v>4</v>
      </c>
      <c r="AR116">
        <v>4</v>
      </c>
      <c r="AS116">
        <v>3</v>
      </c>
      <c r="AT116">
        <v>2</v>
      </c>
      <c r="AU116">
        <v>2</v>
      </c>
      <c r="AV116">
        <v>3</v>
      </c>
      <c r="AW116">
        <v>1</v>
      </c>
      <c r="AX116">
        <v>57</v>
      </c>
      <c r="AZ116" s="2">
        <f t="shared" si="1"/>
        <v>88</v>
      </c>
    </row>
    <row r="117" spans="1:52" ht="13" x14ac:dyDescent="0.3">
      <c r="A117">
        <v>44161</v>
      </c>
      <c r="B117">
        <v>1</v>
      </c>
      <c r="C117">
        <v>2004</v>
      </c>
      <c r="D117" s="99">
        <v>45964.811805555553</v>
      </c>
      <c r="E117" t="s">
        <v>234</v>
      </c>
      <c r="F117">
        <v>2</v>
      </c>
      <c r="G117">
        <v>3</v>
      </c>
      <c r="H117">
        <v>4</v>
      </c>
      <c r="I117">
        <v>2</v>
      </c>
      <c r="J117">
        <v>3</v>
      </c>
      <c r="K117">
        <v>3</v>
      </c>
      <c r="L117">
        <v>2</v>
      </c>
      <c r="M117">
        <v>2</v>
      </c>
      <c r="N117">
        <v>3</v>
      </c>
      <c r="O117">
        <v>3</v>
      </c>
      <c r="P117">
        <v>3</v>
      </c>
      <c r="Q117">
        <v>2</v>
      </c>
      <c r="R117">
        <v>2</v>
      </c>
      <c r="S117">
        <v>2</v>
      </c>
      <c r="T117">
        <v>3</v>
      </c>
      <c r="U117">
        <v>3</v>
      </c>
      <c r="V117">
        <v>1</v>
      </c>
      <c r="W117">
        <v>3</v>
      </c>
      <c r="X117">
        <v>2</v>
      </c>
      <c r="Y117">
        <v>2</v>
      </c>
      <c r="Z117">
        <v>4</v>
      </c>
      <c r="AA117">
        <v>3</v>
      </c>
      <c r="AB117">
        <v>4</v>
      </c>
      <c r="AC117">
        <v>5</v>
      </c>
      <c r="AD117">
        <v>4</v>
      </c>
      <c r="AE117">
        <v>6</v>
      </c>
      <c r="AF117">
        <v>7</v>
      </c>
      <c r="AG117">
        <v>3</v>
      </c>
      <c r="AH117">
        <v>3</v>
      </c>
      <c r="AI117">
        <v>3</v>
      </c>
      <c r="AJ117">
        <v>4</v>
      </c>
      <c r="AK117">
        <v>4</v>
      </c>
      <c r="AL117">
        <v>17</v>
      </c>
      <c r="AM117">
        <v>3</v>
      </c>
      <c r="AN117">
        <v>2</v>
      </c>
      <c r="AO117">
        <v>2</v>
      </c>
      <c r="AP117">
        <v>4</v>
      </c>
      <c r="AQ117">
        <v>3</v>
      </c>
      <c r="AR117">
        <v>4</v>
      </c>
      <c r="AS117">
        <v>4</v>
      </c>
      <c r="AT117">
        <v>4</v>
      </c>
      <c r="AU117">
        <v>8</v>
      </c>
      <c r="AV117">
        <v>3</v>
      </c>
      <c r="AW117">
        <v>2</v>
      </c>
      <c r="AX117">
        <v>55</v>
      </c>
      <c r="AZ117" s="2">
        <f t="shared" si="1"/>
        <v>99</v>
      </c>
    </row>
    <row r="118" spans="1:52" ht="13" x14ac:dyDescent="0.3">
      <c r="A118">
        <v>41457</v>
      </c>
      <c r="B118">
        <v>0</v>
      </c>
      <c r="C118">
        <v>2004</v>
      </c>
      <c r="D118" s="99">
        <v>45959.629861111112</v>
      </c>
      <c r="E118" t="s">
        <v>234</v>
      </c>
      <c r="F118">
        <v>3</v>
      </c>
      <c r="G118">
        <v>4</v>
      </c>
      <c r="H118">
        <v>4</v>
      </c>
      <c r="I118">
        <v>3</v>
      </c>
      <c r="J118">
        <v>3</v>
      </c>
      <c r="K118">
        <v>3</v>
      </c>
      <c r="L118">
        <v>2</v>
      </c>
      <c r="M118">
        <v>2</v>
      </c>
      <c r="N118">
        <v>2</v>
      </c>
      <c r="O118">
        <v>3</v>
      </c>
      <c r="P118">
        <v>2</v>
      </c>
      <c r="Q118">
        <v>2</v>
      </c>
      <c r="R118">
        <v>3</v>
      </c>
      <c r="S118">
        <v>3</v>
      </c>
      <c r="T118">
        <v>3</v>
      </c>
      <c r="U118">
        <v>3</v>
      </c>
      <c r="V118">
        <v>1</v>
      </c>
      <c r="W118">
        <v>3</v>
      </c>
      <c r="X118">
        <v>2</v>
      </c>
      <c r="Y118">
        <v>2</v>
      </c>
      <c r="Z118">
        <v>2</v>
      </c>
      <c r="AA118">
        <v>3</v>
      </c>
      <c r="AB118">
        <v>14</v>
      </c>
      <c r="AC118">
        <v>5</v>
      </c>
      <c r="AD118">
        <v>4</v>
      </c>
      <c r="AE118">
        <v>3</v>
      </c>
      <c r="AF118">
        <v>3</v>
      </c>
      <c r="AG118">
        <v>5</v>
      </c>
      <c r="AH118">
        <v>4</v>
      </c>
      <c r="AI118">
        <v>10</v>
      </c>
      <c r="AJ118">
        <v>7</v>
      </c>
      <c r="AK118">
        <v>5</v>
      </c>
      <c r="AL118">
        <v>3</v>
      </c>
      <c r="AM118">
        <v>5</v>
      </c>
      <c r="AN118">
        <v>3</v>
      </c>
      <c r="AO118">
        <v>3</v>
      </c>
      <c r="AP118">
        <v>2</v>
      </c>
      <c r="AQ118">
        <v>2</v>
      </c>
      <c r="AR118">
        <v>6</v>
      </c>
      <c r="AS118">
        <v>3</v>
      </c>
      <c r="AT118">
        <v>6</v>
      </c>
      <c r="AU118">
        <v>5</v>
      </c>
      <c r="AV118">
        <v>5</v>
      </c>
      <c r="AW118">
        <v>2</v>
      </c>
      <c r="AX118">
        <v>54</v>
      </c>
      <c r="AZ118" s="2">
        <f t="shared" si="1"/>
        <v>105</v>
      </c>
    </row>
    <row r="119" spans="1:52" ht="13" x14ac:dyDescent="0.3">
      <c r="A119">
        <v>42789</v>
      </c>
      <c r="B119">
        <v>0</v>
      </c>
      <c r="C119">
        <v>2004</v>
      </c>
      <c r="D119" s="99">
        <v>45961.43472222222</v>
      </c>
      <c r="E119" t="s">
        <v>246</v>
      </c>
      <c r="F119">
        <v>1</v>
      </c>
      <c r="G119">
        <v>3</v>
      </c>
      <c r="H119">
        <v>4</v>
      </c>
      <c r="I119">
        <v>2</v>
      </c>
      <c r="J119">
        <v>3</v>
      </c>
      <c r="K119">
        <v>4</v>
      </c>
      <c r="L119">
        <v>3</v>
      </c>
      <c r="M119">
        <v>2</v>
      </c>
      <c r="N119">
        <v>2</v>
      </c>
      <c r="O119">
        <v>3</v>
      </c>
      <c r="P119">
        <v>2</v>
      </c>
      <c r="Q119">
        <v>3</v>
      </c>
      <c r="R119">
        <v>2</v>
      </c>
      <c r="S119">
        <v>2</v>
      </c>
      <c r="T119">
        <v>2</v>
      </c>
      <c r="U119">
        <v>2</v>
      </c>
      <c r="V119">
        <v>2</v>
      </c>
      <c r="W119">
        <v>1</v>
      </c>
      <c r="X119">
        <v>2</v>
      </c>
      <c r="Y119">
        <v>2</v>
      </c>
      <c r="Z119">
        <v>3</v>
      </c>
      <c r="AA119">
        <v>3</v>
      </c>
      <c r="AB119">
        <v>5</v>
      </c>
      <c r="AC119">
        <v>10</v>
      </c>
      <c r="AD119">
        <v>4</v>
      </c>
      <c r="AE119">
        <v>9</v>
      </c>
      <c r="AF119">
        <v>6</v>
      </c>
      <c r="AG119">
        <v>5</v>
      </c>
      <c r="AH119">
        <v>5</v>
      </c>
      <c r="AI119">
        <v>9</v>
      </c>
      <c r="AJ119">
        <v>5</v>
      </c>
      <c r="AK119">
        <v>5</v>
      </c>
      <c r="AL119">
        <v>2</v>
      </c>
      <c r="AM119">
        <v>11</v>
      </c>
      <c r="AN119">
        <v>4</v>
      </c>
      <c r="AO119">
        <v>5</v>
      </c>
      <c r="AP119">
        <v>13</v>
      </c>
      <c r="AQ119">
        <v>5</v>
      </c>
      <c r="AR119">
        <v>13</v>
      </c>
      <c r="AS119">
        <v>5</v>
      </c>
      <c r="AT119">
        <v>5</v>
      </c>
      <c r="AU119">
        <v>3</v>
      </c>
      <c r="AV119">
        <v>7</v>
      </c>
      <c r="AW119">
        <v>2</v>
      </c>
      <c r="AX119">
        <v>52</v>
      </c>
      <c r="AZ119" s="2">
        <f t="shared" si="1"/>
        <v>138</v>
      </c>
    </row>
    <row r="120" spans="1:52" ht="13" x14ac:dyDescent="0.3">
      <c r="A120">
        <v>45546</v>
      </c>
      <c r="B120">
        <v>0</v>
      </c>
      <c r="C120">
        <v>2004</v>
      </c>
      <c r="D120" s="99">
        <v>45968.834027777775</v>
      </c>
      <c r="E120" t="s">
        <v>234</v>
      </c>
      <c r="F120">
        <v>2</v>
      </c>
      <c r="G120">
        <v>4</v>
      </c>
      <c r="H120">
        <v>3</v>
      </c>
      <c r="I120">
        <v>4</v>
      </c>
      <c r="J120">
        <v>3</v>
      </c>
      <c r="K120">
        <v>4</v>
      </c>
      <c r="L120">
        <v>3</v>
      </c>
      <c r="M120">
        <v>2</v>
      </c>
      <c r="N120">
        <v>3</v>
      </c>
      <c r="O120">
        <v>3</v>
      </c>
      <c r="P120">
        <v>3</v>
      </c>
      <c r="Q120">
        <v>4</v>
      </c>
      <c r="R120">
        <v>4</v>
      </c>
      <c r="S120">
        <v>4</v>
      </c>
      <c r="T120">
        <v>4</v>
      </c>
      <c r="U120">
        <v>3</v>
      </c>
      <c r="V120">
        <v>2</v>
      </c>
      <c r="W120">
        <v>3</v>
      </c>
      <c r="X120">
        <v>2</v>
      </c>
      <c r="Y120">
        <v>2</v>
      </c>
      <c r="Z120">
        <v>3</v>
      </c>
      <c r="AA120">
        <v>3</v>
      </c>
      <c r="AB120">
        <v>7</v>
      </c>
      <c r="AC120">
        <v>4</v>
      </c>
      <c r="AD120">
        <v>2</v>
      </c>
      <c r="AE120">
        <v>2</v>
      </c>
      <c r="AF120">
        <v>13</v>
      </c>
      <c r="AG120">
        <v>4</v>
      </c>
      <c r="AH120">
        <v>4</v>
      </c>
      <c r="AI120">
        <v>8</v>
      </c>
      <c r="AJ120">
        <v>9</v>
      </c>
      <c r="AK120">
        <v>5</v>
      </c>
      <c r="AL120">
        <v>2</v>
      </c>
      <c r="AM120">
        <v>4</v>
      </c>
      <c r="AN120">
        <v>2</v>
      </c>
      <c r="AO120">
        <v>9</v>
      </c>
      <c r="AP120">
        <v>2</v>
      </c>
      <c r="AQ120">
        <v>2</v>
      </c>
      <c r="AR120">
        <v>3</v>
      </c>
      <c r="AS120">
        <v>2</v>
      </c>
      <c r="AT120">
        <v>3</v>
      </c>
      <c r="AU120">
        <v>2</v>
      </c>
      <c r="AV120">
        <v>2</v>
      </c>
      <c r="AW120">
        <v>1</v>
      </c>
      <c r="AX120">
        <v>48</v>
      </c>
      <c r="AZ120" s="2">
        <f t="shared" si="1"/>
        <v>92</v>
      </c>
    </row>
    <row r="121" spans="1:52" ht="14" x14ac:dyDescent="0.3">
      <c r="A121">
        <v>41275</v>
      </c>
      <c r="B121">
        <v>0</v>
      </c>
      <c r="C121">
        <v>2004</v>
      </c>
      <c r="D121" s="99">
        <v>45959.486111111109</v>
      </c>
      <c r="E121" t="s">
        <v>234</v>
      </c>
      <c r="F121">
        <v>4</v>
      </c>
      <c r="G121">
        <v>4</v>
      </c>
      <c r="H121">
        <v>3</v>
      </c>
      <c r="I121">
        <v>3</v>
      </c>
      <c r="J121">
        <v>3</v>
      </c>
      <c r="K121">
        <v>4</v>
      </c>
      <c r="L121">
        <v>2</v>
      </c>
      <c r="M121">
        <v>2</v>
      </c>
      <c r="N121">
        <v>3</v>
      </c>
      <c r="O121">
        <v>4</v>
      </c>
      <c r="P121">
        <v>4</v>
      </c>
      <c r="Q121">
        <v>4</v>
      </c>
      <c r="R121">
        <v>4</v>
      </c>
      <c r="S121">
        <v>3</v>
      </c>
      <c r="T121">
        <v>3</v>
      </c>
      <c r="U121">
        <v>3</v>
      </c>
      <c r="V121">
        <v>3</v>
      </c>
      <c r="W121">
        <v>3</v>
      </c>
      <c r="X121">
        <v>2</v>
      </c>
      <c r="Y121">
        <v>2</v>
      </c>
      <c r="Z121">
        <v>3</v>
      </c>
      <c r="AA121">
        <v>3</v>
      </c>
      <c r="AB121">
        <v>17</v>
      </c>
      <c r="AC121">
        <v>8</v>
      </c>
      <c r="AD121">
        <v>12</v>
      </c>
      <c r="AE121">
        <v>16</v>
      </c>
      <c r="AF121">
        <v>4</v>
      </c>
      <c r="AG121">
        <v>7</v>
      </c>
      <c r="AH121">
        <v>8</v>
      </c>
      <c r="AI121">
        <v>8</v>
      </c>
      <c r="AJ121">
        <v>10</v>
      </c>
      <c r="AK121">
        <v>4</v>
      </c>
      <c r="AL121">
        <v>4</v>
      </c>
      <c r="AM121">
        <v>16</v>
      </c>
      <c r="AN121">
        <v>31</v>
      </c>
      <c r="AO121">
        <v>4</v>
      </c>
      <c r="AP121">
        <v>10</v>
      </c>
      <c r="AQ121">
        <v>24</v>
      </c>
      <c r="AR121">
        <v>5</v>
      </c>
      <c r="AS121">
        <v>5</v>
      </c>
      <c r="AT121">
        <v>5</v>
      </c>
      <c r="AU121">
        <v>3</v>
      </c>
      <c r="AV121">
        <v>7</v>
      </c>
      <c r="AW121">
        <v>5</v>
      </c>
      <c r="AX121">
        <v>46</v>
      </c>
      <c r="AY121" s="101"/>
      <c r="AZ121" s="101">
        <f t="shared" si="1"/>
        <v>213</v>
      </c>
    </row>
    <row r="122" spans="1:52" ht="13" x14ac:dyDescent="0.3">
      <c r="A122">
        <v>43418</v>
      </c>
      <c r="B122">
        <v>0</v>
      </c>
      <c r="C122">
        <v>2004</v>
      </c>
      <c r="D122" s="99">
        <v>45962.756249999999</v>
      </c>
      <c r="E122" t="s">
        <v>246</v>
      </c>
      <c r="F122">
        <v>2</v>
      </c>
      <c r="G122">
        <v>2</v>
      </c>
      <c r="H122">
        <v>3</v>
      </c>
      <c r="I122">
        <v>2</v>
      </c>
      <c r="J122">
        <v>3</v>
      </c>
      <c r="K122">
        <v>3</v>
      </c>
      <c r="L122">
        <v>2</v>
      </c>
      <c r="M122">
        <v>2</v>
      </c>
      <c r="N122">
        <v>2</v>
      </c>
      <c r="O122">
        <v>2</v>
      </c>
      <c r="P122">
        <v>3</v>
      </c>
      <c r="Q122">
        <v>3</v>
      </c>
      <c r="R122">
        <v>2</v>
      </c>
      <c r="S122">
        <v>2</v>
      </c>
      <c r="T122">
        <v>2</v>
      </c>
      <c r="U122">
        <v>3</v>
      </c>
      <c r="V122">
        <v>2</v>
      </c>
      <c r="W122">
        <v>3</v>
      </c>
      <c r="X122">
        <v>3</v>
      </c>
      <c r="Y122">
        <v>3</v>
      </c>
      <c r="Z122">
        <v>2</v>
      </c>
      <c r="AA122">
        <v>2</v>
      </c>
      <c r="AB122">
        <v>12</v>
      </c>
      <c r="AC122">
        <v>9</v>
      </c>
      <c r="AD122">
        <v>5</v>
      </c>
      <c r="AE122">
        <v>5</v>
      </c>
      <c r="AF122">
        <v>6</v>
      </c>
      <c r="AG122">
        <v>9</v>
      </c>
      <c r="AH122">
        <v>4</v>
      </c>
      <c r="AI122">
        <v>3</v>
      </c>
      <c r="AJ122">
        <v>12</v>
      </c>
      <c r="AK122">
        <v>3</v>
      </c>
      <c r="AL122">
        <v>4</v>
      </c>
      <c r="AM122">
        <v>5</v>
      </c>
      <c r="AN122">
        <v>3</v>
      </c>
      <c r="AO122">
        <v>4</v>
      </c>
      <c r="AP122">
        <v>3</v>
      </c>
      <c r="AQ122">
        <v>3</v>
      </c>
      <c r="AR122">
        <v>4</v>
      </c>
      <c r="AS122">
        <v>6</v>
      </c>
      <c r="AT122">
        <v>7</v>
      </c>
      <c r="AU122">
        <v>2</v>
      </c>
      <c r="AV122">
        <v>3</v>
      </c>
      <c r="AW122">
        <v>2</v>
      </c>
      <c r="AX122">
        <v>43</v>
      </c>
      <c r="AZ122" s="2">
        <f t="shared" si="1"/>
        <v>114</v>
      </c>
    </row>
    <row r="123" spans="1:52" ht="13" x14ac:dyDescent="0.3">
      <c r="A123">
        <v>43014</v>
      </c>
      <c r="B123">
        <v>0</v>
      </c>
      <c r="C123">
        <v>2004</v>
      </c>
      <c r="D123" s="99">
        <v>45961.668749999997</v>
      </c>
      <c r="E123" t="s">
        <v>234</v>
      </c>
      <c r="F123">
        <v>4</v>
      </c>
      <c r="G123">
        <v>4</v>
      </c>
      <c r="H123">
        <v>4</v>
      </c>
      <c r="I123">
        <v>4</v>
      </c>
      <c r="J123">
        <v>3</v>
      </c>
      <c r="K123">
        <v>4</v>
      </c>
      <c r="L123">
        <v>4</v>
      </c>
      <c r="M123">
        <v>3</v>
      </c>
      <c r="N123">
        <v>2</v>
      </c>
      <c r="O123">
        <v>4</v>
      </c>
      <c r="P123">
        <v>3</v>
      </c>
      <c r="Q123">
        <v>3</v>
      </c>
      <c r="R123">
        <v>4</v>
      </c>
      <c r="S123">
        <v>2</v>
      </c>
      <c r="T123">
        <v>4</v>
      </c>
      <c r="U123">
        <v>3</v>
      </c>
      <c r="V123">
        <v>1</v>
      </c>
      <c r="W123">
        <v>3</v>
      </c>
      <c r="X123">
        <v>3</v>
      </c>
      <c r="Y123">
        <v>3</v>
      </c>
      <c r="Z123">
        <v>4</v>
      </c>
      <c r="AA123">
        <v>4</v>
      </c>
      <c r="AB123">
        <v>3</v>
      </c>
      <c r="AC123">
        <v>2</v>
      </c>
      <c r="AD123">
        <v>2</v>
      </c>
      <c r="AE123">
        <v>3</v>
      </c>
      <c r="AF123">
        <v>2</v>
      </c>
      <c r="AG123">
        <v>2</v>
      </c>
      <c r="AH123">
        <v>35</v>
      </c>
      <c r="AI123">
        <v>5</v>
      </c>
      <c r="AJ123">
        <v>22</v>
      </c>
      <c r="AK123">
        <v>55</v>
      </c>
      <c r="AL123">
        <v>3</v>
      </c>
      <c r="AM123">
        <v>7</v>
      </c>
      <c r="AN123">
        <v>3</v>
      </c>
      <c r="AO123">
        <v>12</v>
      </c>
      <c r="AP123">
        <v>3</v>
      </c>
      <c r="AQ123">
        <v>6</v>
      </c>
      <c r="AR123">
        <v>9</v>
      </c>
      <c r="AS123">
        <v>23</v>
      </c>
      <c r="AT123">
        <v>31</v>
      </c>
      <c r="AU123">
        <v>3</v>
      </c>
      <c r="AV123">
        <v>4</v>
      </c>
      <c r="AW123">
        <v>3</v>
      </c>
      <c r="AX123">
        <v>40</v>
      </c>
      <c r="AZ123" s="2">
        <f t="shared" si="1"/>
        <v>238</v>
      </c>
    </row>
    <row r="124" spans="1:52" ht="13" x14ac:dyDescent="0.3">
      <c r="A124">
        <v>44377</v>
      </c>
      <c r="B124">
        <v>1</v>
      </c>
      <c r="C124">
        <v>2004</v>
      </c>
      <c r="D124" s="99">
        <v>45965.49722222222</v>
      </c>
      <c r="E124" t="s">
        <v>246</v>
      </c>
      <c r="F124">
        <v>3</v>
      </c>
      <c r="G124">
        <v>3</v>
      </c>
      <c r="H124">
        <v>2</v>
      </c>
      <c r="I124">
        <v>2</v>
      </c>
      <c r="J124">
        <v>2</v>
      </c>
      <c r="K124">
        <v>3</v>
      </c>
      <c r="L124">
        <v>1</v>
      </c>
      <c r="M124">
        <v>1</v>
      </c>
      <c r="N124">
        <v>3</v>
      </c>
      <c r="O124">
        <v>3</v>
      </c>
      <c r="P124">
        <v>1</v>
      </c>
      <c r="Q124">
        <v>4</v>
      </c>
      <c r="R124">
        <v>2</v>
      </c>
      <c r="S124">
        <v>2</v>
      </c>
      <c r="T124">
        <v>2</v>
      </c>
      <c r="U124">
        <v>3</v>
      </c>
      <c r="V124">
        <v>1</v>
      </c>
      <c r="W124">
        <v>1</v>
      </c>
      <c r="X124">
        <v>2</v>
      </c>
      <c r="Y124">
        <v>3</v>
      </c>
      <c r="Z124">
        <v>3</v>
      </c>
      <c r="AA124">
        <v>2</v>
      </c>
      <c r="AB124">
        <v>3</v>
      </c>
      <c r="AC124">
        <v>3</v>
      </c>
      <c r="AD124">
        <v>2</v>
      </c>
      <c r="AE124">
        <v>3</v>
      </c>
      <c r="AF124">
        <v>2</v>
      </c>
      <c r="AG124">
        <v>3</v>
      </c>
      <c r="AH124">
        <v>2</v>
      </c>
      <c r="AI124">
        <v>2</v>
      </c>
      <c r="AJ124">
        <v>2</v>
      </c>
      <c r="AK124">
        <v>5</v>
      </c>
      <c r="AL124">
        <v>1</v>
      </c>
      <c r="AM124">
        <v>4</v>
      </c>
      <c r="AN124">
        <v>3</v>
      </c>
      <c r="AO124">
        <v>4</v>
      </c>
      <c r="AP124">
        <v>6</v>
      </c>
      <c r="AQ124">
        <v>3</v>
      </c>
      <c r="AR124">
        <v>14</v>
      </c>
      <c r="AS124">
        <v>5</v>
      </c>
      <c r="AT124">
        <v>3</v>
      </c>
      <c r="AU124">
        <v>4</v>
      </c>
      <c r="AV124">
        <v>5</v>
      </c>
      <c r="AW124">
        <v>3</v>
      </c>
      <c r="AX124">
        <v>39</v>
      </c>
      <c r="AZ124" s="2">
        <f t="shared" si="1"/>
        <v>82</v>
      </c>
    </row>
    <row r="125" spans="1:52" ht="14" x14ac:dyDescent="0.3">
      <c r="A125">
        <v>44370</v>
      </c>
      <c r="B125">
        <v>0</v>
      </c>
      <c r="C125">
        <v>2004</v>
      </c>
      <c r="D125" s="99">
        <v>45965.488888888889</v>
      </c>
      <c r="E125" t="s">
        <v>234</v>
      </c>
      <c r="F125">
        <v>2</v>
      </c>
      <c r="G125">
        <v>3</v>
      </c>
      <c r="H125">
        <v>4</v>
      </c>
      <c r="I125">
        <v>4</v>
      </c>
      <c r="J125">
        <v>3</v>
      </c>
      <c r="K125">
        <v>4</v>
      </c>
      <c r="L125">
        <v>2</v>
      </c>
      <c r="M125">
        <v>3</v>
      </c>
      <c r="N125">
        <v>4</v>
      </c>
      <c r="O125">
        <v>4</v>
      </c>
      <c r="P125">
        <v>2</v>
      </c>
      <c r="Q125">
        <v>4</v>
      </c>
      <c r="R125">
        <v>4</v>
      </c>
      <c r="S125">
        <v>4</v>
      </c>
      <c r="T125">
        <v>3</v>
      </c>
      <c r="U125">
        <v>4</v>
      </c>
      <c r="V125">
        <v>2</v>
      </c>
      <c r="W125">
        <v>3</v>
      </c>
      <c r="X125">
        <v>2</v>
      </c>
      <c r="Y125">
        <v>3</v>
      </c>
      <c r="Z125">
        <v>4</v>
      </c>
      <c r="AA125">
        <v>3</v>
      </c>
      <c r="AB125">
        <v>10</v>
      </c>
      <c r="AC125">
        <v>11</v>
      </c>
      <c r="AD125">
        <v>5</v>
      </c>
      <c r="AE125">
        <v>5</v>
      </c>
      <c r="AF125">
        <v>6</v>
      </c>
      <c r="AG125">
        <v>4</v>
      </c>
      <c r="AH125">
        <v>3</v>
      </c>
      <c r="AI125">
        <v>5</v>
      </c>
      <c r="AJ125">
        <v>3</v>
      </c>
      <c r="AK125">
        <v>2</v>
      </c>
      <c r="AL125">
        <v>3</v>
      </c>
      <c r="AM125">
        <v>3</v>
      </c>
      <c r="AN125">
        <v>2</v>
      </c>
      <c r="AO125">
        <v>3</v>
      </c>
      <c r="AP125">
        <v>3</v>
      </c>
      <c r="AQ125">
        <v>2</v>
      </c>
      <c r="AR125">
        <v>3</v>
      </c>
      <c r="AS125">
        <v>3</v>
      </c>
      <c r="AT125">
        <v>3</v>
      </c>
      <c r="AU125">
        <v>3</v>
      </c>
      <c r="AV125">
        <v>4</v>
      </c>
      <c r="AW125">
        <v>2</v>
      </c>
      <c r="AX125">
        <v>37</v>
      </c>
      <c r="AY125" s="101"/>
      <c r="AZ125" s="101">
        <f t="shared" si="1"/>
        <v>88</v>
      </c>
    </row>
    <row r="126" spans="1:52" ht="14" x14ac:dyDescent="0.3">
      <c r="A126">
        <v>46134</v>
      </c>
      <c r="B126">
        <v>0</v>
      </c>
      <c r="C126">
        <v>2004</v>
      </c>
      <c r="D126" s="99">
        <v>45972.004166666666</v>
      </c>
      <c r="E126" t="s">
        <v>234</v>
      </c>
      <c r="F126">
        <v>4</v>
      </c>
      <c r="G126">
        <v>4</v>
      </c>
      <c r="H126">
        <v>4</v>
      </c>
      <c r="I126">
        <v>4</v>
      </c>
      <c r="J126">
        <v>4</v>
      </c>
      <c r="K126">
        <v>3</v>
      </c>
      <c r="L126">
        <v>3</v>
      </c>
      <c r="M126">
        <v>4</v>
      </c>
      <c r="N126">
        <v>4</v>
      </c>
      <c r="O126">
        <v>4</v>
      </c>
      <c r="P126">
        <v>4</v>
      </c>
      <c r="Q126">
        <v>4</v>
      </c>
      <c r="R126">
        <v>3</v>
      </c>
      <c r="S126">
        <v>3</v>
      </c>
      <c r="T126">
        <v>4</v>
      </c>
      <c r="U126">
        <v>4</v>
      </c>
      <c r="V126">
        <v>4</v>
      </c>
      <c r="W126">
        <v>4</v>
      </c>
      <c r="X126">
        <v>2</v>
      </c>
      <c r="Y126">
        <v>3</v>
      </c>
      <c r="Z126">
        <v>4</v>
      </c>
      <c r="AA126">
        <v>4</v>
      </c>
      <c r="AB126">
        <v>7</v>
      </c>
      <c r="AC126">
        <v>4</v>
      </c>
      <c r="AD126">
        <v>3</v>
      </c>
      <c r="AE126">
        <v>2</v>
      </c>
      <c r="AF126">
        <v>4</v>
      </c>
      <c r="AG126">
        <v>6</v>
      </c>
      <c r="AH126">
        <v>5</v>
      </c>
      <c r="AI126">
        <v>3</v>
      </c>
      <c r="AJ126">
        <v>3</v>
      </c>
      <c r="AK126">
        <v>2</v>
      </c>
      <c r="AL126">
        <v>2</v>
      </c>
      <c r="AM126">
        <v>5</v>
      </c>
      <c r="AN126">
        <v>6</v>
      </c>
      <c r="AO126">
        <v>2</v>
      </c>
      <c r="AP126">
        <v>1</v>
      </c>
      <c r="AQ126">
        <v>3</v>
      </c>
      <c r="AR126">
        <v>3</v>
      </c>
      <c r="AS126">
        <v>2</v>
      </c>
      <c r="AT126">
        <v>7</v>
      </c>
      <c r="AU126">
        <v>3</v>
      </c>
      <c r="AV126">
        <v>2</v>
      </c>
      <c r="AW126">
        <v>1</v>
      </c>
      <c r="AX126">
        <v>5</v>
      </c>
      <c r="AY126" s="101"/>
      <c r="AZ126" s="101">
        <f t="shared" si="1"/>
        <v>76</v>
      </c>
    </row>
    <row r="127" spans="1:52" ht="13" x14ac:dyDescent="0.3">
      <c r="A127">
        <v>43100</v>
      </c>
      <c r="B127">
        <v>0</v>
      </c>
      <c r="C127">
        <v>2003</v>
      </c>
      <c r="D127" s="99">
        <v>45961.791666666664</v>
      </c>
      <c r="E127" t="s">
        <v>234</v>
      </c>
      <c r="F127">
        <v>1</v>
      </c>
      <c r="G127">
        <v>3</v>
      </c>
      <c r="H127">
        <v>3</v>
      </c>
      <c r="I127">
        <v>2</v>
      </c>
      <c r="J127">
        <v>3</v>
      </c>
      <c r="K127">
        <v>4</v>
      </c>
      <c r="L127">
        <v>2</v>
      </c>
      <c r="M127">
        <v>2</v>
      </c>
      <c r="N127">
        <v>3</v>
      </c>
      <c r="O127">
        <v>3</v>
      </c>
      <c r="P127">
        <v>4</v>
      </c>
      <c r="Q127">
        <v>2</v>
      </c>
      <c r="R127">
        <v>1</v>
      </c>
      <c r="S127">
        <v>3</v>
      </c>
      <c r="T127">
        <v>2</v>
      </c>
      <c r="U127">
        <v>3</v>
      </c>
      <c r="V127">
        <v>1</v>
      </c>
      <c r="W127">
        <v>2</v>
      </c>
      <c r="X127">
        <v>1</v>
      </c>
      <c r="Y127">
        <v>3</v>
      </c>
      <c r="Z127">
        <v>4</v>
      </c>
      <c r="AA127">
        <v>2</v>
      </c>
      <c r="AB127">
        <v>11</v>
      </c>
      <c r="AC127">
        <v>7</v>
      </c>
      <c r="AD127">
        <v>4</v>
      </c>
      <c r="AE127">
        <v>5</v>
      </c>
      <c r="AF127">
        <v>25</v>
      </c>
      <c r="AG127">
        <v>5</v>
      </c>
      <c r="AH127">
        <v>4</v>
      </c>
      <c r="AI127">
        <v>6</v>
      </c>
      <c r="AJ127">
        <v>5</v>
      </c>
      <c r="AK127">
        <v>3</v>
      </c>
      <c r="AL127">
        <v>3</v>
      </c>
      <c r="AM127">
        <v>5</v>
      </c>
      <c r="AN127">
        <v>5</v>
      </c>
      <c r="AO127">
        <v>7</v>
      </c>
      <c r="AP127">
        <v>10</v>
      </c>
      <c r="AQ127">
        <v>5</v>
      </c>
      <c r="AR127">
        <v>4</v>
      </c>
      <c r="AS127">
        <v>10</v>
      </c>
      <c r="AT127">
        <v>5</v>
      </c>
      <c r="AU127">
        <v>11</v>
      </c>
      <c r="AV127">
        <v>4</v>
      </c>
      <c r="AW127">
        <v>5</v>
      </c>
      <c r="AX127">
        <v>60</v>
      </c>
      <c r="AZ127" s="2">
        <f t="shared" si="1"/>
        <v>149</v>
      </c>
    </row>
    <row r="128" spans="1:52" ht="14" x14ac:dyDescent="0.3">
      <c r="A128">
        <v>43656</v>
      </c>
      <c r="B128">
        <v>0</v>
      </c>
      <c r="C128">
        <v>2003</v>
      </c>
      <c r="D128" s="99">
        <v>45963.801388888889</v>
      </c>
      <c r="E128" t="s">
        <v>246</v>
      </c>
      <c r="F128">
        <v>3</v>
      </c>
      <c r="G128">
        <v>3</v>
      </c>
      <c r="H128">
        <v>3</v>
      </c>
      <c r="I128">
        <v>3</v>
      </c>
      <c r="J128">
        <v>2</v>
      </c>
      <c r="K128">
        <v>4</v>
      </c>
      <c r="L128">
        <v>4</v>
      </c>
      <c r="M128">
        <v>2</v>
      </c>
      <c r="N128">
        <v>3</v>
      </c>
      <c r="O128">
        <v>2</v>
      </c>
      <c r="P128">
        <v>3</v>
      </c>
      <c r="Q128">
        <v>3</v>
      </c>
      <c r="R128">
        <v>2</v>
      </c>
      <c r="S128">
        <v>2</v>
      </c>
      <c r="T128">
        <v>4</v>
      </c>
      <c r="U128">
        <v>3</v>
      </c>
      <c r="V128">
        <v>2</v>
      </c>
      <c r="W128">
        <v>1</v>
      </c>
      <c r="X128">
        <v>2</v>
      </c>
      <c r="Y128">
        <v>2</v>
      </c>
      <c r="Z128">
        <v>2</v>
      </c>
      <c r="AA128">
        <v>2</v>
      </c>
      <c r="AB128">
        <v>9</v>
      </c>
      <c r="AC128">
        <v>9</v>
      </c>
      <c r="AD128">
        <v>129</v>
      </c>
      <c r="AE128">
        <v>17</v>
      </c>
      <c r="AF128">
        <v>10</v>
      </c>
      <c r="AG128">
        <v>9</v>
      </c>
      <c r="AH128">
        <v>9</v>
      </c>
      <c r="AI128">
        <v>9</v>
      </c>
      <c r="AJ128">
        <v>13</v>
      </c>
      <c r="AK128">
        <v>89</v>
      </c>
      <c r="AL128">
        <v>21</v>
      </c>
      <c r="AM128">
        <v>27</v>
      </c>
      <c r="AN128">
        <v>5</v>
      </c>
      <c r="AO128">
        <v>6</v>
      </c>
      <c r="AP128">
        <v>6</v>
      </c>
      <c r="AQ128">
        <v>5</v>
      </c>
      <c r="AR128">
        <v>12</v>
      </c>
      <c r="AS128">
        <v>10</v>
      </c>
      <c r="AT128">
        <v>6</v>
      </c>
      <c r="AU128">
        <v>6</v>
      </c>
      <c r="AV128">
        <v>30</v>
      </c>
      <c r="AW128">
        <v>6</v>
      </c>
      <c r="AX128">
        <v>60</v>
      </c>
      <c r="AY128" s="101"/>
      <c r="AZ128" s="101">
        <f t="shared" si="1"/>
        <v>443</v>
      </c>
    </row>
    <row r="129" spans="1:52" ht="13" x14ac:dyDescent="0.3">
      <c r="A129">
        <v>40964</v>
      </c>
      <c r="B129">
        <v>0</v>
      </c>
      <c r="C129">
        <v>2003</v>
      </c>
      <c r="D129" s="99">
        <v>45970.482638888891</v>
      </c>
      <c r="E129" t="s">
        <v>246</v>
      </c>
      <c r="F129">
        <v>4</v>
      </c>
      <c r="G129">
        <v>4</v>
      </c>
      <c r="H129">
        <v>4</v>
      </c>
      <c r="I129">
        <v>4</v>
      </c>
      <c r="J129">
        <v>3</v>
      </c>
      <c r="K129">
        <v>4</v>
      </c>
      <c r="L129">
        <v>1</v>
      </c>
      <c r="M129">
        <v>2</v>
      </c>
      <c r="N129">
        <v>3</v>
      </c>
      <c r="O129">
        <v>3</v>
      </c>
      <c r="P129">
        <v>2</v>
      </c>
      <c r="Q129">
        <v>4</v>
      </c>
      <c r="R129">
        <v>4</v>
      </c>
      <c r="S129">
        <v>3</v>
      </c>
      <c r="T129">
        <v>3</v>
      </c>
      <c r="U129">
        <v>4</v>
      </c>
      <c r="V129">
        <v>2</v>
      </c>
      <c r="W129">
        <v>3</v>
      </c>
      <c r="X129">
        <v>1</v>
      </c>
      <c r="Y129">
        <v>2</v>
      </c>
      <c r="Z129">
        <v>3</v>
      </c>
      <c r="AA129">
        <v>3</v>
      </c>
      <c r="AB129">
        <v>6</v>
      </c>
      <c r="AC129">
        <v>4</v>
      </c>
      <c r="AD129">
        <v>3</v>
      </c>
      <c r="AE129">
        <v>2</v>
      </c>
      <c r="AF129">
        <v>6</v>
      </c>
      <c r="AG129">
        <v>2</v>
      </c>
      <c r="AH129">
        <v>5</v>
      </c>
      <c r="AI129">
        <v>4</v>
      </c>
      <c r="AJ129">
        <v>3</v>
      </c>
      <c r="AK129">
        <v>4</v>
      </c>
      <c r="AL129">
        <v>2</v>
      </c>
      <c r="AM129">
        <v>5</v>
      </c>
      <c r="AN129">
        <v>5</v>
      </c>
      <c r="AO129">
        <v>2</v>
      </c>
      <c r="AP129">
        <v>6</v>
      </c>
      <c r="AQ129">
        <v>3</v>
      </c>
      <c r="AR129">
        <v>4</v>
      </c>
      <c r="AS129">
        <v>3</v>
      </c>
      <c r="AT129">
        <v>3</v>
      </c>
      <c r="AU129">
        <v>5</v>
      </c>
      <c r="AV129">
        <v>3</v>
      </c>
      <c r="AW129">
        <v>2</v>
      </c>
      <c r="AX129">
        <v>55</v>
      </c>
      <c r="AZ129" s="2">
        <f t="shared" si="1"/>
        <v>82</v>
      </c>
    </row>
    <row r="130" spans="1:52" s="101" customFormat="1" ht="14" x14ac:dyDescent="0.3">
      <c r="A130">
        <v>41238</v>
      </c>
      <c r="B130">
        <v>1</v>
      </c>
      <c r="C130">
        <v>2003</v>
      </c>
      <c r="D130" s="99">
        <v>45959.48541666667</v>
      </c>
      <c r="E130" t="s">
        <v>246</v>
      </c>
      <c r="F130">
        <v>3</v>
      </c>
      <c r="G130">
        <v>3</v>
      </c>
      <c r="H130">
        <v>3</v>
      </c>
      <c r="I130">
        <v>3</v>
      </c>
      <c r="J130">
        <v>3</v>
      </c>
      <c r="K130">
        <v>3</v>
      </c>
      <c r="L130">
        <v>3</v>
      </c>
      <c r="M130">
        <v>2</v>
      </c>
      <c r="N130">
        <v>3</v>
      </c>
      <c r="O130">
        <v>3</v>
      </c>
      <c r="P130">
        <v>2</v>
      </c>
      <c r="Q130">
        <v>3</v>
      </c>
      <c r="R130">
        <v>2</v>
      </c>
      <c r="S130">
        <v>3</v>
      </c>
      <c r="T130">
        <v>3</v>
      </c>
      <c r="U130">
        <v>3</v>
      </c>
      <c r="V130">
        <v>2</v>
      </c>
      <c r="W130">
        <v>3</v>
      </c>
      <c r="X130">
        <v>2</v>
      </c>
      <c r="Y130">
        <v>2</v>
      </c>
      <c r="Z130">
        <v>3</v>
      </c>
      <c r="AA130">
        <v>3</v>
      </c>
      <c r="AB130">
        <v>12</v>
      </c>
      <c r="AC130">
        <v>8</v>
      </c>
      <c r="AD130">
        <v>12</v>
      </c>
      <c r="AE130">
        <v>7</v>
      </c>
      <c r="AF130">
        <v>4</v>
      </c>
      <c r="AG130">
        <v>8</v>
      </c>
      <c r="AH130">
        <v>9</v>
      </c>
      <c r="AI130">
        <v>24</v>
      </c>
      <c r="AJ130">
        <v>7</v>
      </c>
      <c r="AK130">
        <v>3</v>
      </c>
      <c r="AL130">
        <v>3</v>
      </c>
      <c r="AM130">
        <v>13</v>
      </c>
      <c r="AN130">
        <v>8</v>
      </c>
      <c r="AO130">
        <v>5</v>
      </c>
      <c r="AP130">
        <v>3</v>
      </c>
      <c r="AQ130">
        <v>2</v>
      </c>
      <c r="AR130">
        <v>17</v>
      </c>
      <c r="AS130">
        <v>29</v>
      </c>
      <c r="AT130">
        <v>16</v>
      </c>
      <c r="AU130">
        <v>16</v>
      </c>
      <c r="AV130">
        <v>11</v>
      </c>
      <c r="AW130">
        <v>1</v>
      </c>
      <c r="AX130">
        <v>47</v>
      </c>
      <c r="AY130" s="2"/>
      <c r="AZ130" s="2">
        <f t="shared" si="1"/>
        <v>218</v>
      </c>
    </row>
    <row r="131" spans="1:52" ht="14" x14ac:dyDescent="0.3">
      <c r="A131">
        <v>43094</v>
      </c>
      <c r="B131">
        <v>0</v>
      </c>
      <c r="C131">
        <v>2003</v>
      </c>
      <c r="D131" s="99">
        <v>45961.785416666666</v>
      </c>
      <c r="E131" t="s">
        <v>246</v>
      </c>
      <c r="F131">
        <v>3</v>
      </c>
      <c r="G131">
        <v>3</v>
      </c>
      <c r="H131">
        <v>4</v>
      </c>
      <c r="I131">
        <v>4</v>
      </c>
      <c r="J131">
        <v>2</v>
      </c>
      <c r="K131">
        <v>4</v>
      </c>
      <c r="L131">
        <v>4</v>
      </c>
      <c r="M131">
        <v>3</v>
      </c>
      <c r="N131">
        <v>4</v>
      </c>
      <c r="O131">
        <v>4</v>
      </c>
      <c r="P131">
        <v>4</v>
      </c>
      <c r="Q131">
        <v>4</v>
      </c>
      <c r="R131">
        <v>3</v>
      </c>
      <c r="S131">
        <v>3</v>
      </c>
      <c r="T131">
        <v>3</v>
      </c>
      <c r="U131">
        <v>3</v>
      </c>
      <c r="V131">
        <v>2</v>
      </c>
      <c r="W131">
        <v>3</v>
      </c>
      <c r="X131">
        <v>2</v>
      </c>
      <c r="Y131">
        <v>3</v>
      </c>
      <c r="Z131">
        <v>3</v>
      </c>
      <c r="AA131">
        <v>3</v>
      </c>
      <c r="AB131">
        <v>33</v>
      </c>
      <c r="AC131">
        <v>11</v>
      </c>
      <c r="AD131">
        <v>8</v>
      </c>
      <c r="AE131">
        <v>2</v>
      </c>
      <c r="AF131">
        <v>14</v>
      </c>
      <c r="AG131">
        <v>8</v>
      </c>
      <c r="AH131">
        <v>16</v>
      </c>
      <c r="AI131">
        <v>5</v>
      </c>
      <c r="AJ131">
        <v>5</v>
      </c>
      <c r="AK131">
        <v>5</v>
      </c>
      <c r="AL131">
        <v>2</v>
      </c>
      <c r="AM131">
        <v>4</v>
      </c>
      <c r="AN131">
        <v>5</v>
      </c>
      <c r="AO131">
        <v>3</v>
      </c>
      <c r="AP131">
        <v>2</v>
      </c>
      <c r="AQ131">
        <v>3</v>
      </c>
      <c r="AR131">
        <v>8</v>
      </c>
      <c r="AS131">
        <v>4</v>
      </c>
      <c r="AT131">
        <v>4</v>
      </c>
      <c r="AU131">
        <v>5</v>
      </c>
      <c r="AV131">
        <v>5</v>
      </c>
      <c r="AW131">
        <v>25</v>
      </c>
      <c r="AX131">
        <v>41</v>
      </c>
      <c r="AY131" s="101"/>
      <c r="AZ131" s="101">
        <f t="shared" si="1"/>
        <v>177</v>
      </c>
    </row>
    <row r="132" spans="1:52" ht="13" x14ac:dyDescent="0.3">
      <c r="A132">
        <v>42819</v>
      </c>
      <c r="B132">
        <v>0</v>
      </c>
      <c r="C132">
        <v>2003</v>
      </c>
      <c r="D132" s="99">
        <v>45961.51666666667</v>
      </c>
      <c r="E132" t="s">
        <v>246</v>
      </c>
      <c r="F132">
        <v>3</v>
      </c>
      <c r="G132">
        <v>4</v>
      </c>
      <c r="H132">
        <v>3</v>
      </c>
      <c r="I132">
        <v>2</v>
      </c>
      <c r="J132">
        <v>3</v>
      </c>
      <c r="K132">
        <v>3</v>
      </c>
      <c r="L132">
        <v>2</v>
      </c>
      <c r="M132">
        <v>2</v>
      </c>
      <c r="N132">
        <v>2</v>
      </c>
      <c r="O132">
        <v>3</v>
      </c>
      <c r="P132">
        <v>2</v>
      </c>
      <c r="Q132">
        <v>2</v>
      </c>
      <c r="R132">
        <v>2</v>
      </c>
      <c r="S132">
        <v>2</v>
      </c>
      <c r="T132">
        <v>3</v>
      </c>
      <c r="U132">
        <v>3</v>
      </c>
      <c r="V132">
        <v>1</v>
      </c>
      <c r="W132">
        <v>2</v>
      </c>
      <c r="X132">
        <v>2</v>
      </c>
      <c r="Y132">
        <v>1</v>
      </c>
      <c r="Z132">
        <v>2</v>
      </c>
      <c r="AA132">
        <v>2</v>
      </c>
      <c r="AB132">
        <v>11</v>
      </c>
      <c r="AC132">
        <v>6</v>
      </c>
      <c r="AD132">
        <v>4</v>
      </c>
      <c r="AE132">
        <v>9</v>
      </c>
      <c r="AF132">
        <v>6</v>
      </c>
      <c r="AG132">
        <v>9</v>
      </c>
      <c r="AH132">
        <v>6</v>
      </c>
      <c r="AI132">
        <v>4</v>
      </c>
      <c r="AJ132">
        <v>9</v>
      </c>
      <c r="AK132">
        <v>5</v>
      </c>
      <c r="AL132">
        <v>7</v>
      </c>
      <c r="AM132">
        <v>11</v>
      </c>
      <c r="AN132">
        <v>3</v>
      </c>
      <c r="AO132">
        <v>4</v>
      </c>
      <c r="AP132">
        <v>4</v>
      </c>
      <c r="AQ132">
        <v>5</v>
      </c>
      <c r="AR132">
        <v>6</v>
      </c>
      <c r="AS132">
        <v>4</v>
      </c>
      <c r="AT132">
        <v>7</v>
      </c>
      <c r="AU132">
        <v>3</v>
      </c>
      <c r="AV132">
        <v>4</v>
      </c>
      <c r="AW132">
        <v>2</v>
      </c>
      <c r="AX132">
        <v>36</v>
      </c>
      <c r="AZ132" s="2">
        <f t="shared" si="1"/>
        <v>129</v>
      </c>
    </row>
    <row r="133" spans="1:52" ht="13" x14ac:dyDescent="0.3">
      <c r="A133">
        <v>41227</v>
      </c>
      <c r="B133">
        <v>0</v>
      </c>
      <c r="C133">
        <v>2003</v>
      </c>
      <c r="D133" s="99">
        <v>45959.47152777778</v>
      </c>
      <c r="E133" t="s">
        <v>246</v>
      </c>
      <c r="F133">
        <v>3</v>
      </c>
      <c r="G133">
        <v>4</v>
      </c>
      <c r="H133">
        <v>4</v>
      </c>
      <c r="I133">
        <v>4</v>
      </c>
      <c r="J133">
        <v>3</v>
      </c>
      <c r="K133">
        <v>4</v>
      </c>
      <c r="L133">
        <v>4</v>
      </c>
      <c r="M133">
        <v>3</v>
      </c>
      <c r="N133">
        <v>2</v>
      </c>
      <c r="O133">
        <v>4</v>
      </c>
      <c r="P133">
        <v>3</v>
      </c>
      <c r="Q133">
        <v>4</v>
      </c>
      <c r="R133">
        <v>4</v>
      </c>
      <c r="S133">
        <v>4</v>
      </c>
      <c r="T133">
        <v>2</v>
      </c>
      <c r="U133">
        <v>3</v>
      </c>
      <c r="V133">
        <v>2</v>
      </c>
      <c r="W133">
        <v>4</v>
      </c>
      <c r="X133">
        <v>4</v>
      </c>
      <c r="Y133">
        <v>4</v>
      </c>
      <c r="Z133">
        <v>4</v>
      </c>
      <c r="AA133">
        <v>4</v>
      </c>
      <c r="AB133">
        <v>8</v>
      </c>
      <c r="AC133">
        <v>3</v>
      </c>
      <c r="AD133">
        <v>6</v>
      </c>
      <c r="AE133">
        <v>3</v>
      </c>
      <c r="AF133">
        <v>6</v>
      </c>
      <c r="AG133">
        <v>8</v>
      </c>
      <c r="AH133">
        <v>2</v>
      </c>
      <c r="AI133">
        <v>3</v>
      </c>
      <c r="AJ133">
        <v>6</v>
      </c>
      <c r="AK133">
        <v>4</v>
      </c>
      <c r="AL133">
        <v>6</v>
      </c>
      <c r="AM133">
        <v>3</v>
      </c>
      <c r="AN133">
        <v>3</v>
      </c>
      <c r="AO133">
        <v>1</v>
      </c>
      <c r="AP133">
        <v>5</v>
      </c>
      <c r="AQ133">
        <v>5</v>
      </c>
      <c r="AR133">
        <v>10</v>
      </c>
      <c r="AS133">
        <v>2</v>
      </c>
      <c r="AT133">
        <v>3</v>
      </c>
      <c r="AU133">
        <v>1</v>
      </c>
      <c r="AV133">
        <v>2</v>
      </c>
      <c r="AW133">
        <v>2</v>
      </c>
      <c r="AX133">
        <v>28</v>
      </c>
      <c r="AZ133" s="2">
        <f t="shared" si="1"/>
        <v>92</v>
      </c>
    </row>
    <row r="134" spans="1:52" ht="13" x14ac:dyDescent="0.3">
      <c r="A134">
        <v>43345</v>
      </c>
      <c r="B134">
        <v>0</v>
      </c>
      <c r="C134">
        <v>2003</v>
      </c>
      <c r="D134" s="99">
        <v>45962.571527777778</v>
      </c>
      <c r="E134" t="s">
        <v>234</v>
      </c>
      <c r="F134">
        <v>3</v>
      </c>
      <c r="G134">
        <v>3</v>
      </c>
      <c r="H134">
        <v>4</v>
      </c>
      <c r="I134">
        <v>3</v>
      </c>
      <c r="J134">
        <v>4</v>
      </c>
      <c r="K134">
        <v>4</v>
      </c>
      <c r="L134">
        <v>4</v>
      </c>
      <c r="M134">
        <v>4</v>
      </c>
      <c r="N134">
        <v>4</v>
      </c>
      <c r="O134">
        <v>3</v>
      </c>
      <c r="P134">
        <v>3</v>
      </c>
      <c r="Q134">
        <v>4</v>
      </c>
      <c r="R134">
        <v>4</v>
      </c>
      <c r="S134">
        <v>4</v>
      </c>
      <c r="T134">
        <v>3</v>
      </c>
      <c r="U134">
        <v>4</v>
      </c>
      <c r="V134">
        <v>1</v>
      </c>
      <c r="W134">
        <v>4</v>
      </c>
      <c r="X134">
        <v>4</v>
      </c>
      <c r="Y134">
        <v>3</v>
      </c>
      <c r="Z134">
        <v>4</v>
      </c>
      <c r="AA134">
        <v>3</v>
      </c>
      <c r="AB134">
        <v>18</v>
      </c>
      <c r="AC134">
        <v>11</v>
      </c>
      <c r="AD134">
        <v>6</v>
      </c>
      <c r="AE134">
        <v>5</v>
      </c>
      <c r="AF134">
        <v>5</v>
      </c>
      <c r="AG134">
        <v>6</v>
      </c>
      <c r="AH134">
        <v>3</v>
      </c>
      <c r="AI134">
        <v>7</v>
      </c>
      <c r="AJ134">
        <v>4</v>
      </c>
      <c r="AK134">
        <v>10</v>
      </c>
      <c r="AL134">
        <v>5</v>
      </c>
      <c r="AM134">
        <v>4</v>
      </c>
      <c r="AN134">
        <v>4</v>
      </c>
      <c r="AO134">
        <v>3</v>
      </c>
      <c r="AP134">
        <v>5</v>
      </c>
      <c r="AQ134">
        <v>5</v>
      </c>
      <c r="AR134">
        <v>10</v>
      </c>
      <c r="AS134">
        <v>5</v>
      </c>
      <c r="AT134">
        <v>12</v>
      </c>
      <c r="AU134">
        <v>5</v>
      </c>
      <c r="AV134">
        <v>4</v>
      </c>
      <c r="AW134">
        <v>8</v>
      </c>
      <c r="AX134">
        <v>22</v>
      </c>
      <c r="AZ134" s="2">
        <f t="shared" si="1"/>
        <v>145</v>
      </c>
    </row>
    <row r="135" spans="1:52" ht="13" x14ac:dyDescent="0.3">
      <c r="A135">
        <v>42979</v>
      </c>
      <c r="B135">
        <v>0</v>
      </c>
      <c r="C135">
        <v>2002</v>
      </c>
      <c r="D135" s="99">
        <v>45961.640972222223</v>
      </c>
      <c r="E135" t="s">
        <v>246</v>
      </c>
      <c r="F135">
        <v>1</v>
      </c>
      <c r="G135">
        <v>2</v>
      </c>
      <c r="H135">
        <v>4</v>
      </c>
      <c r="I135">
        <v>3</v>
      </c>
      <c r="J135">
        <v>3</v>
      </c>
      <c r="K135">
        <v>4</v>
      </c>
      <c r="L135">
        <v>2</v>
      </c>
      <c r="M135">
        <v>1</v>
      </c>
      <c r="N135">
        <v>4</v>
      </c>
      <c r="O135">
        <v>4</v>
      </c>
      <c r="P135">
        <v>4</v>
      </c>
      <c r="Q135">
        <v>3</v>
      </c>
      <c r="R135">
        <v>3</v>
      </c>
      <c r="S135">
        <v>4</v>
      </c>
      <c r="T135">
        <v>3</v>
      </c>
      <c r="U135">
        <v>3</v>
      </c>
      <c r="V135">
        <v>1</v>
      </c>
      <c r="W135">
        <v>2</v>
      </c>
      <c r="X135">
        <v>2</v>
      </c>
      <c r="Y135">
        <v>3</v>
      </c>
      <c r="Z135">
        <v>3</v>
      </c>
      <c r="AA135">
        <v>3</v>
      </c>
      <c r="AB135">
        <v>14</v>
      </c>
      <c r="AC135">
        <v>11</v>
      </c>
      <c r="AD135">
        <v>8</v>
      </c>
      <c r="AE135">
        <v>8</v>
      </c>
      <c r="AF135">
        <v>8</v>
      </c>
      <c r="AG135">
        <v>6</v>
      </c>
      <c r="AH135">
        <v>10</v>
      </c>
      <c r="AI135">
        <v>8</v>
      </c>
      <c r="AJ135">
        <v>6</v>
      </c>
      <c r="AK135">
        <v>6</v>
      </c>
      <c r="AL135">
        <v>3</v>
      </c>
      <c r="AM135">
        <v>9</v>
      </c>
      <c r="AN135">
        <v>8</v>
      </c>
      <c r="AO135">
        <v>4</v>
      </c>
      <c r="AP135">
        <v>6</v>
      </c>
      <c r="AQ135">
        <v>5</v>
      </c>
      <c r="AR135">
        <v>7</v>
      </c>
      <c r="AS135">
        <v>10</v>
      </c>
      <c r="AT135">
        <v>8</v>
      </c>
      <c r="AU135">
        <v>7</v>
      </c>
      <c r="AV135">
        <v>9</v>
      </c>
      <c r="AW135">
        <v>3</v>
      </c>
      <c r="AX135">
        <v>65</v>
      </c>
      <c r="AZ135" s="2">
        <f t="shared" si="1"/>
        <v>164</v>
      </c>
    </row>
    <row r="136" spans="1:52" ht="13" x14ac:dyDescent="0.3">
      <c r="A136">
        <v>45455</v>
      </c>
      <c r="B136">
        <v>0</v>
      </c>
      <c r="C136">
        <v>2002</v>
      </c>
      <c r="D136" s="99">
        <v>45968.62222222222</v>
      </c>
      <c r="E136" t="s">
        <v>246</v>
      </c>
      <c r="F136">
        <v>3</v>
      </c>
      <c r="G136">
        <v>3</v>
      </c>
      <c r="H136">
        <v>2</v>
      </c>
      <c r="I136">
        <v>4</v>
      </c>
      <c r="J136">
        <v>1</v>
      </c>
      <c r="K136">
        <v>3</v>
      </c>
      <c r="L136">
        <v>1</v>
      </c>
      <c r="M136">
        <v>1</v>
      </c>
      <c r="N136">
        <v>3</v>
      </c>
      <c r="O136">
        <v>4</v>
      </c>
      <c r="P136">
        <v>3</v>
      </c>
      <c r="Q136">
        <v>4</v>
      </c>
      <c r="R136">
        <v>3</v>
      </c>
      <c r="S136">
        <v>3</v>
      </c>
      <c r="T136">
        <v>3</v>
      </c>
      <c r="U136">
        <v>3</v>
      </c>
      <c r="V136">
        <v>1</v>
      </c>
      <c r="W136">
        <v>3</v>
      </c>
      <c r="X136">
        <v>1</v>
      </c>
      <c r="Y136">
        <v>1</v>
      </c>
      <c r="Z136">
        <v>3</v>
      </c>
      <c r="AA136">
        <v>3</v>
      </c>
      <c r="AB136">
        <v>13</v>
      </c>
      <c r="AC136">
        <v>3</v>
      </c>
      <c r="AD136">
        <v>10</v>
      </c>
      <c r="AE136">
        <v>6</v>
      </c>
      <c r="AF136">
        <v>5</v>
      </c>
      <c r="AG136">
        <v>6</v>
      </c>
      <c r="AH136">
        <v>4</v>
      </c>
      <c r="AI136">
        <v>7</v>
      </c>
      <c r="AJ136">
        <v>3</v>
      </c>
      <c r="AK136">
        <v>2</v>
      </c>
      <c r="AL136">
        <v>3</v>
      </c>
      <c r="AM136">
        <v>3</v>
      </c>
      <c r="AN136">
        <v>2</v>
      </c>
      <c r="AO136">
        <v>4</v>
      </c>
      <c r="AP136">
        <v>4</v>
      </c>
      <c r="AQ136">
        <v>2</v>
      </c>
      <c r="AR136">
        <v>6</v>
      </c>
      <c r="AS136">
        <v>3</v>
      </c>
      <c r="AT136">
        <v>4</v>
      </c>
      <c r="AU136">
        <v>4</v>
      </c>
      <c r="AV136">
        <v>3</v>
      </c>
      <c r="AW136">
        <v>1</v>
      </c>
      <c r="AX136">
        <v>64</v>
      </c>
      <c r="AZ136" s="2">
        <f t="shared" si="1"/>
        <v>98</v>
      </c>
    </row>
    <row r="137" spans="1:52" ht="13" x14ac:dyDescent="0.3">
      <c r="A137">
        <v>42105</v>
      </c>
      <c r="B137">
        <v>0</v>
      </c>
      <c r="C137">
        <v>2002</v>
      </c>
      <c r="D137" s="99">
        <v>45959.961805555555</v>
      </c>
      <c r="E137" t="s">
        <v>246</v>
      </c>
      <c r="F137">
        <v>4</v>
      </c>
      <c r="G137">
        <v>4</v>
      </c>
      <c r="H137">
        <v>2</v>
      </c>
      <c r="I137">
        <v>3</v>
      </c>
      <c r="J137">
        <v>2</v>
      </c>
      <c r="K137">
        <v>2</v>
      </c>
      <c r="L137">
        <v>2</v>
      </c>
      <c r="M137">
        <v>1</v>
      </c>
      <c r="N137">
        <v>3</v>
      </c>
      <c r="O137">
        <v>3</v>
      </c>
      <c r="P137">
        <v>3</v>
      </c>
      <c r="Q137">
        <v>3</v>
      </c>
      <c r="R137">
        <v>2</v>
      </c>
      <c r="S137">
        <v>2</v>
      </c>
      <c r="T137">
        <v>3</v>
      </c>
      <c r="U137">
        <v>3</v>
      </c>
      <c r="V137">
        <v>3</v>
      </c>
      <c r="W137">
        <v>3</v>
      </c>
      <c r="X137">
        <v>2</v>
      </c>
      <c r="Y137">
        <v>2</v>
      </c>
      <c r="Z137">
        <v>2</v>
      </c>
      <c r="AA137">
        <v>3</v>
      </c>
      <c r="AB137">
        <v>16</v>
      </c>
      <c r="AC137">
        <v>5</v>
      </c>
      <c r="AD137">
        <v>5</v>
      </c>
      <c r="AE137">
        <v>4</v>
      </c>
      <c r="AF137">
        <v>4</v>
      </c>
      <c r="AG137">
        <v>6</v>
      </c>
      <c r="AH137">
        <v>3</v>
      </c>
      <c r="AI137">
        <v>5</v>
      </c>
      <c r="AJ137">
        <v>6</v>
      </c>
      <c r="AK137">
        <v>5</v>
      </c>
      <c r="AL137">
        <v>3</v>
      </c>
      <c r="AM137">
        <v>4</v>
      </c>
      <c r="AN137">
        <v>6</v>
      </c>
      <c r="AO137">
        <v>4</v>
      </c>
      <c r="AP137">
        <v>4</v>
      </c>
      <c r="AQ137">
        <v>4</v>
      </c>
      <c r="AR137">
        <v>7</v>
      </c>
      <c r="AS137">
        <v>7</v>
      </c>
      <c r="AT137">
        <v>4</v>
      </c>
      <c r="AU137">
        <v>5</v>
      </c>
      <c r="AV137">
        <v>7</v>
      </c>
      <c r="AW137">
        <v>2</v>
      </c>
      <c r="AX137">
        <v>58</v>
      </c>
      <c r="AZ137" s="2">
        <f t="shared" si="1"/>
        <v>116</v>
      </c>
    </row>
    <row r="138" spans="1:52" ht="13" x14ac:dyDescent="0.3">
      <c r="A138">
        <v>42320</v>
      </c>
      <c r="B138">
        <v>0</v>
      </c>
      <c r="C138">
        <v>2002</v>
      </c>
      <c r="D138" s="99">
        <v>45960.45208333333</v>
      </c>
      <c r="E138" t="s">
        <v>234</v>
      </c>
      <c r="F138">
        <v>1</v>
      </c>
      <c r="G138">
        <v>1</v>
      </c>
      <c r="H138">
        <v>3</v>
      </c>
      <c r="I138">
        <v>3</v>
      </c>
      <c r="J138">
        <v>3</v>
      </c>
      <c r="K138">
        <v>4</v>
      </c>
      <c r="L138">
        <v>3</v>
      </c>
      <c r="M138">
        <v>3</v>
      </c>
      <c r="N138">
        <v>2</v>
      </c>
      <c r="O138">
        <v>3</v>
      </c>
      <c r="P138">
        <v>2</v>
      </c>
      <c r="Q138">
        <v>3</v>
      </c>
      <c r="R138">
        <v>1</v>
      </c>
      <c r="S138">
        <v>3</v>
      </c>
      <c r="T138">
        <v>2</v>
      </c>
      <c r="U138">
        <v>3</v>
      </c>
      <c r="V138">
        <v>2</v>
      </c>
      <c r="W138">
        <v>3</v>
      </c>
      <c r="X138">
        <v>2</v>
      </c>
      <c r="Y138">
        <v>3</v>
      </c>
      <c r="Z138">
        <v>3</v>
      </c>
      <c r="AA138">
        <v>3</v>
      </c>
      <c r="AB138">
        <v>12</v>
      </c>
      <c r="AC138">
        <v>10</v>
      </c>
      <c r="AD138">
        <v>10</v>
      </c>
      <c r="AE138">
        <v>5</v>
      </c>
      <c r="AF138">
        <v>5</v>
      </c>
      <c r="AG138">
        <v>9</v>
      </c>
      <c r="AH138">
        <v>4</v>
      </c>
      <c r="AI138">
        <v>6</v>
      </c>
      <c r="AJ138">
        <v>5</v>
      </c>
      <c r="AK138">
        <v>8</v>
      </c>
      <c r="AL138">
        <v>3</v>
      </c>
      <c r="AM138">
        <v>6</v>
      </c>
      <c r="AN138">
        <v>16</v>
      </c>
      <c r="AO138">
        <v>3</v>
      </c>
      <c r="AP138">
        <v>4</v>
      </c>
      <c r="AQ138">
        <v>4</v>
      </c>
      <c r="AR138">
        <v>14</v>
      </c>
      <c r="AS138">
        <v>10</v>
      </c>
      <c r="AT138">
        <v>13</v>
      </c>
      <c r="AU138">
        <v>29</v>
      </c>
      <c r="AV138">
        <v>4</v>
      </c>
      <c r="AW138">
        <v>4</v>
      </c>
      <c r="AX138">
        <v>58</v>
      </c>
      <c r="AZ138" s="2">
        <f t="shared" si="1"/>
        <v>184</v>
      </c>
    </row>
    <row r="139" spans="1:52" s="101" customFormat="1" ht="14" x14ac:dyDescent="0.3">
      <c r="A139">
        <v>41073</v>
      </c>
      <c r="B139">
        <v>0</v>
      </c>
      <c r="C139">
        <v>2002</v>
      </c>
      <c r="D139" s="99">
        <v>45960.46597222222</v>
      </c>
      <c r="E139" t="s">
        <v>246</v>
      </c>
      <c r="F139">
        <v>2</v>
      </c>
      <c r="G139">
        <v>4</v>
      </c>
      <c r="H139">
        <v>4</v>
      </c>
      <c r="I139">
        <v>2</v>
      </c>
      <c r="J139">
        <v>3</v>
      </c>
      <c r="K139">
        <v>3</v>
      </c>
      <c r="L139">
        <v>2</v>
      </c>
      <c r="M139">
        <v>2</v>
      </c>
      <c r="N139">
        <v>3</v>
      </c>
      <c r="O139">
        <v>3</v>
      </c>
      <c r="P139">
        <v>2</v>
      </c>
      <c r="Q139">
        <v>3</v>
      </c>
      <c r="R139">
        <v>2</v>
      </c>
      <c r="S139">
        <v>3</v>
      </c>
      <c r="T139">
        <v>2</v>
      </c>
      <c r="U139">
        <v>3</v>
      </c>
      <c r="V139">
        <v>1</v>
      </c>
      <c r="W139">
        <v>2</v>
      </c>
      <c r="X139">
        <v>3</v>
      </c>
      <c r="Y139">
        <v>4</v>
      </c>
      <c r="Z139">
        <v>3</v>
      </c>
      <c r="AA139">
        <v>2</v>
      </c>
      <c r="AB139">
        <v>15</v>
      </c>
      <c r="AC139">
        <v>10</v>
      </c>
      <c r="AD139">
        <v>7</v>
      </c>
      <c r="AE139">
        <v>6</v>
      </c>
      <c r="AF139">
        <v>4</v>
      </c>
      <c r="AG139">
        <v>6</v>
      </c>
      <c r="AH139">
        <v>4</v>
      </c>
      <c r="AI139">
        <v>6</v>
      </c>
      <c r="AJ139">
        <v>4</v>
      </c>
      <c r="AK139">
        <v>6</v>
      </c>
      <c r="AL139">
        <v>3</v>
      </c>
      <c r="AM139">
        <v>4</v>
      </c>
      <c r="AN139">
        <v>8</v>
      </c>
      <c r="AO139">
        <v>4</v>
      </c>
      <c r="AP139">
        <v>4</v>
      </c>
      <c r="AQ139">
        <v>8</v>
      </c>
      <c r="AR139">
        <v>5</v>
      </c>
      <c r="AS139">
        <v>7</v>
      </c>
      <c r="AT139">
        <v>3</v>
      </c>
      <c r="AU139">
        <v>4</v>
      </c>
      <c r="AV139">
        <v>4</v>
      </c>
      <c r="AW139">
        <v>3</v>
      </c>
      <c r="AX139">
        <v>55</v>
      </c>
      <c r="AZ139" s="101">
        <f t="shared" si="1"/>
        <v>125</v>
      </c>
    </row>
    <row r="140" spans="1:52" ht="14" x14ac:dyDescent="0.3">
      <c r="A140" s="101">
        <v>42144</v>
      </c>
      <c r="B140" s="101">
        <v>0</v>
      </c>
      <c r="C140" s="101">
        <v>2002</v>
      </c>
      <c r="D140" s="102">
        <v>45959.956250000003</v>
      </c>
      <c r="E140" s="101" t="s">
        <v>234</v>
      </c>
      <c r="F140" s="101">
        <v>3</v>
      </c>
      <c r="G140" s="101">
        <v>3</v>
      </c>
      <c r="H140" s="101">
        <v>3</v>
      </c>
      <c r="I140" s="101">
        <v>3</v>
      </c>
      <c r="J140" s="101">
        <v>2</v>
      </c>
      <c r="K140" s="101">
        <v>3</v>
      </c>
      <c r="L140" s="101">
        <v>3</v>
      </c>
      <c r="M140" s="101">
        <v>2</v>
      </c>
      <c r="N140" s="101">
        <v>2</v>
      </c>
      <c r="O140" s="101">
        <v>3</v>
      </c>
      <c r="P140" s="101">
        <v>3</v>
      </c>
      <c r="Q140" s="101">
        <v>3</v>
      </c>
      <c r="R140" s="101">
        <v>3</v>
      </c>
      <c r="S140" s="101">
        <v>3</v>
      </c>
      <c r="T140" s="101">
        <v>3</v>
      </c>
      <c r="U140" s="101">
        <v>3</v>
      </c>
      <c r="V140" s="101">
        <v>2</v>
      </c>
      <c r="W140" s="101">
        <v>3</v>
      </c>
      <c r="X140" s="101">
        <v>3</v>
      </c>
      <c r="Y140" s="101">
        <v>3</v>
      </c>
      <c r="Z140" s="101">
        <v>2</v>
      </c>
      <c r="AA140" s="101">
        <v>2</v>
      </c>
      <c r="AB140" s="101">
        <v>3</v>
      </c>
      <c r="AC140" s="101">
        <v>2</v>
      </c>
      <c r="AD140" s="101">
        <v>3</v>
      </c>
      <c r="AE140" s="101">
        <v>2</v>
      </c>
      <c r="AF140" s="101">
        <v>3</v>
      </c>
      <c r="AG140" s="101">
        <v>4</v>
      </c>
      <c r="AH140" s="101">
        <v>3</v>
      </c>
      <c r="AI140" s="101">
        <v>4</v>
      </c>
      <c r="AJ140" s="101">
        <v>5</v>
      </c>
      <c r="AK140" s="101">
        <v>4</v>
      </c>
      <c r="AL140" s="101">
        <v>1</v>
      </c>
      <c r="AM140" s="101">
        <v>2</v>
      </c>
      <c r="AN140" s="101">
        <v>2</v>
      </c>
      <c r="AO140" s="101">
        <v>2</v>
      </c>
      <c r="AP140" s="101">
        <v>1</v>
      </c>
      <c r="AQ140" s="101">
        <v>2</v>
      </c>
      <c r="AR140" s="101">
        <v>3</v>
      </c>
      <c r="AS140" s="101">
        <v>4</v>
      </c>
      <c r="AT140" s="101">
        <v>1</v>
      </c>
      <c r="AU140" s="101">
        <v>2</v>
      </c>
      <c r="AV140" s="101">
        <v>1</v>
      </c>
      <c r="AW140" s="101">
        <v>3</v>
      </c>
      <c r="AX140" s="101">
        <v>51</v>
      </c>
      <c r="AZ140" s="2">
        <f t="shared" si="1"/>
        <v>57</v>
      </c>
    </row>
    <row r="141" spans="1:52" ht="14" x14ac:dyDescent="0.3">
      <c r="A141">
        <v>43451</v>
      </c>
      <c r="B141">
        <v>0</v>
      </c>
      <c r="C141">
        <v>2001</v>
      </c>
      <c r="D141" s="99">
        <v>45968.594444444447</v>
      </c>
      <c r="E141" t="s">
        <v>234</v>
      </c>
      <c r="F141">
        <v>2</v>
      </c>
      <c r="G141">
        <v>3</v>
      </c>
      <c r="H141">
        <v>3</v>
      </c>
      <c r="I141">
        <v>3</v>
      </c>
      <c r="J141">
        <v>2</v>
      </c>
      <c r="K141">
        <v>3</v>
      </c>
      <c r="L141">
        <v>3</v>
      </c>
      <c r="M141">
        <v>2</v>
      </c>
      <c r="N141">
        <v>3</v>
      </c>
      <c r="O141">
        <v>4</v>
      </c>
      <c r="P141">
        <v>1</v>
      </c>
      <c r="Q141">
        <v>4</v>
      </c>
      <c r="R141">
        <v>3</v>
      </c>
      <c r="S141">
        <v>3</v>
      </c>
      <c r="T141">
        <v>3</v>
      </c>
      <c r="U141">
        <v>2</v>
      </c>
      <c r="V141">
        <v>1</v>
      </c>
      <c r="W141">
        <v>3</v>
      </c>
      <c r="X141">
        <v>1</v>
      </c>
      <c r="Y141">
        <v>1</v>
      </c>
      <c r="Z141">
        <v>4</v>
      </c>
      <c r="AA141">
        <v>3</v>
      </c>
      <c r="AB141">
        <v>5</v>
      </c>
      <c r="AC141">
        <v>4</v>
      </c>
      <c r="AD141">
        <v>3</v>
      </c>
      <c r="AE141">
        <v>3</v>
      </c>
      <c r="AF141">
        <v>3</v>
      </c>
      <c r="AG141">
        <v>5</v>
      </c>
      <c r="AH141">
        <v>2</v>
      </c>
      <c r="AI141">
        <v>21</v>
      </c>
      <c r="AJ141">
        <v>3</v>
      </c>
      <c r="AK141">
        <v>4</v>
      </c>
      <c r="AL141">
        <v>2</v>
      </c>
      <c r="AM141">
        <v>4</v>
      </c>
      <c r="AN141">
        <v>2</v>
      </c>
      <c r="AO141">
        <v>3</v>
      </c>
      <c r="AP141">
        <v>1</v>
      </c>
      <c r="AQ141">
        <v>3</v>
      </c>
      <c r="AR141">
        <v>4</v>
      </c>
      <c r="AS141">
        <v>2</v>
      </c>
      <c r="AT141">
        <v>3</v>
      </c>
      <c r="AU141">
        <v>3</v>
      </c>
      <c r="AV141">
        <v>2</v>
      </c>
      <c r="AW141">
        <v>2</v>
      </c>
      <c r="AX141">
        <v>66</v>
      </c>
      <c r="AY141" s="101"/>
      <c r="AZ141" s="101">
        <f t="shared" si="1"/>
        <v>84</v>
      </c>
    </row>
    <row r="142" spans="1:52" ht="13" x14ac:dyDescent="0.3">
      <c r="A142">
        <v>44916</v>
      </c>
      <c r="B142">
        <v>0</v>
      </c>
      <c r="C142">
        <v>2001</v>
      </c>
      <c r="D142" s="99">
        <v>45966.823611111111</v>
      </c>
      <c r="E142" t="s">
        <v>246</v>
      </c>
      <c r="F142">
        <v>2</v>
      </c>
      <c r="G142">
        <v>4</v>
      </c>
      <c r="H142">
        <v>4</v>
      </c>
      <c r="I142">
        <v>3</v>
      </c>
      <c r="J142">
        <v>4</v>
      </c>
      <c r="K142">
        <v>4</v>
      </c>
      <c r="L142">
        <v>2</v>
      </c>
      <c r="M142">
        <v>1</v>
      </c>
      <c r="N142">
        <v>4</v>
      </c>
      <c r="O142">
        <v>3</v>
      </c>
      <c r="P142">
        <v>2</v>
      </c>
      <c r="Q142">
        <v>2</v>
      </c>
      <c r="R142">
        <v>3</v>
      </c>
      <c r="S142">
        <v>3</v>
      </c>
      <c r="T142">
        <v>2</v>
      </c>
      <c r="U142">
        <v>3</v>
      </c>
      <c r="V142">
        <v>2</v>
      </c>
      <c r="W142">
        <v>2</v>
      </c>
      <c r="X142">
        <v>3</v>
      </c>
      <c r="Y142">
        <v>4</v>
      </c>
      <c r="Z142">
        <v>3</v>
      </c>
      <c r="AA142">
        <v>3</v>
      </c>
      <c r="AB142">
        <v>6</v>
      </c>
      <c r="AC142">
        <v>10</v>
      </c>
      <c r="AD142">
        <v>2</v>
      </c>
      <c r="AE142">
        <v>5</v>
      </c>
      <c r="AF142">
        <v>5</v>
      </c>
      <c r="AG142">
        <v>5</v>
      </c>
      <c r="AH142">
        <v>4</v>
      </c>
      <c r="AI142">
        <v>4</v>
      </c>
      <c r="AJ142">
        <v>6</v>
      </c>
      <c r="AK142">
        <v>3</v>
      </c>
      <c r="AL142">
        <v>3</v>
      </c>
      <c r="AM142">
        <v>7</v>
      </c>
      <c r="AN142">
        <v>4</v>
      </c>
      <c r="AO142">
        <v>2</v>
      </c>
      <c r="AP142">
        <v>3</v>
      </c>
      <c r="AQ142">
        <v>4</v>
      </c>
      <c r="AR142">
        <v>3</v>
      </c>
      <c r="AS142">
        <v>4</v>
      </c>
      <c r="AT142">
        <v>6</v>
      </c>
      <c r="AU142">
        <v>3</v>
      </c>
      <c r="AV142">
        <v>3</v>
      </c>
      <c r="AW142">
        <v>3</v>
      </c>
      <c r="AX142">
        <v>65</v>
      </c>
      <c r="AZ142" s="2">
        <f t="shared" si="1"/>
        <v>95</v>
      </c>
    </row>
    <row r="143" spans="1:52" ht="13" x14ac:dyDescent="0.3">
      <c r="A143">
        <v>43053</v>
      </c>
      <c r="B143">
        <v>1</v>
      </c>
      <c r="C143">
        <v>2001</v>
      </c>
      <c r="D143" s="99">
        <v>45961.718055555553</v>
      </c>
      <c r="E143" t="s">
        <v>246</v>
      </c>
      <c r="F143">
        <v>2</v>
      </c>
      <c r="G143">
        <v>2</v>
      </c>
      <c r="H143">
        <v>3</v>
      </c>
      <c r="I143">
        <v>2</v>
      </c>
      <c r="J143">
        <v>2</v>
      </c>
      <c r="K143">
        <v>3</v>
      </c>
      <c r="L143">
        <v>2</v>
      </c>
      <c r="M143">
        <v>2</v>
      </c>
      <c r="N143">
        <v>2</v>
      </c>
      <c r="O143">
        <v>2</v>
      </c>
      <c r="P143">
        <v>2</v>
      </c>
      <c r="Q143">
        <v>3</v>
      </c>
      <c r="R143">
        <v>4</v>
      </c>
      <c r="S143">
        <v>2</v>
      </c>
      <c r="T143">
        <v>3</v>
      </c>
      <c r="U143">
        <v>3</v>
      </c>
      <c r="V143">
        <v>2</v>
      </c>
      <c r="W143">
        <v>3</v>
      </c>
      <c r="X143">
        <v>2</v>
      </c>
      <c r="Y143">
        <v>2</v>
      </c>
      <c r="Z143">
        <v>4</v>
      </c>
      <c r="AA143">
        <v>3</v>
      </c>
      <c r="AB143">
        <v>8</v>
      </c>
      <c r="AC143">
        <v>8</v>
      </c>
      <c r="AD143">
        <v>11</v>
      </c>
      <c r="AE143">
        <v>6</v>
      </c>
      <c r="AF143">
        <v>4</v>
      </c>
      <c r="AG143">
        <v>5</v>
      </c>
      <c r="AH143">
        <v>3</v>
      </c>
      <c r="AI143">
        <v>5</v>
      </c>
      <c r="AJ143">
        <v>3</v>
      </c>
      <c r="AK143">
        <v>3</v>
      </c>
      <c r="AL143">
        <v>2</v>
      </c>
      <c r="AM143">
        <v>5</v>
      </c>
      <c r="AN143">
        <v>4</v>
      </c>
      <c r="AO143">
        <v>3</v>
      </c>
      <c r="AP143">
        <v>3</v>
      </c>
      <c r="AQ143">
        <v>4</v>
      </c>
      <c r="AR143">
        <v>4</v>
      </c>
      <c r="AS143">
        <v>4</v>
      </c>
      <c r="AT143">
        <v>4</v>
      </c>
      <c r="AU143">
        <v>7</v>
      </c>
      <c r="AV143">
        <v>3</v>
      </c>
      <c r="AW143">
        <v>3</v>
      </c>
      <c r="AX143">
        <v>58</v>
      </c>
      <c r="AZ143" s="2">
        <f t="shared" si="1"/>
        <v>102</v>
      </c>
    </row>
    <row r="144" spans="1:52" ht="13" x14ac:dyDescent="0.3">
      <c r="A144">
        <v>45473</v>
      </c>
      <c r="B144">
        <v>0</v>
      </c>
      <c r="C144">
        <v>2001</v>
      </c>
      <c r="D144" s="99">
        <v>45968.65625</v>
      </c>
      <c r="E144" t="s">
        <v>234</v>
      </c>
      <c r="F144">
        <v>2</v>
      </c>
      <c r="G144">
        <v>2</v>
      </c>
      <c r="H144">
        <v>3</v>
      </c>
      <c r="I144">
        <v>3</v>
      </c>
      <c r="J144">
        <v>3</v>
      </c>
      <c r="K144">
        <v>3</v>
      </c>
      <c r="L144">
        <v>4</v>
      </c>
      <c r="M144">
        <v>3</v>
      </c>
      <c r="N144">
        <v>2</v>
      </c>
      <c r="O144">
        <v>2</v>
      </c>
      <c r="P144">
        <v>3</v>
      </c>
      <c r="Q144">
        <v>3</v>
      </c>
      <c r="R144">
        <v>3</v>
      </c>
      <c r="S144">
        <v>3</v>
      </c>
      <c r="T144">
        <v>3</v>
      </c>
      <c r="U144">
        <v>3</v>
      </c>
      <c r="V144">
        <v>2</v>
      </c>
      <c r="W144">
        <v>4</v>
      </c>
      <c r="X144">
        <v>3</v>
      </c>
      <c r="Y144">
        <v>3</v>
      </c>
      <c r="Z144">
        <v>3</v>
      </c>
      <c r="AA144">
        <v>3</v>
      </c>
      <c r="AB144">
        <v>17</v>
      </c>
      <c r="AC144">
        <v>5</v>
      </c>
      <c r="AD144">
        <v>4</v>
      </c>
      <c r="AE144">
        <v>3</v>
      </c>
      <c r="AF144">
        <v>6</v>
      </c>
      <c r="AG144">
        <v>5</v>
      </c>
      <c r="AH144">
        <v>4</v>
      </c>
      <c r="AI144">
        <v>3</v>
      </c>
      <c r="AJ144">
        <v>6</v>
      </c>
      <c r="AK144">
        <v>7</v>
      </c>
      <c r="AL144">
        <v>2</v>
      </c>
      <c r="AM144">
        <v>4</v>
      </c>
      <c r="AN144">
        <v>3</v>
      </c>
      <c r="AO144">
        <v>3</v>
      </c>
      <c r="AP144">
        <v>9</v>
      </c>
      <c r="AQ144">
        <v>3</v>
      </c>
      <c r="AR144">
        <v>8</v>
      </c>
      <c r="AS144">
        <v>5</v>
      </c>
      <c r="AT144">
        <v>3</v>
      </c>
      <c r="AU144">
        <v>4</v>
      </c>
      <c r="AV144">
        <v>16</v>
      </c>
      <c r="AW144">
        <v>2</v>
      </c>
      <c r="AX144">
        <v>58</v>
      </c>
      <c r="AZ144" s="2">
        <f t="shared" si="1"/>
        <v>122</v>
      </c>
    </row>
    <row r="145" spans="1:52" ht="13" x14ac:dyDescent="0.3">
      <c r="A145">
        <v>46444</v>
      </c>
      <c r="B145">
        <v>0</v>
      </c>
      <c r="C145">
        <v>2001</v>
      </c>
      <c r="D145" s="99">
        <v>45973.622916666667</v>
      </c>
      <c r="E145" t="s">
        <v>246</v>
      </c>
      <c r="F145">
        <v>3</v>
      </c>
      <c r="G145">
        <v>3</v>
      </c>
      <c r="H145">
        <v>3</v>
      </c>
      <c r="I145">
        <v>3</v>
      </c>
      <c r="J145">
        <v>2</v>
      </c>
      <c r="K145">
        <v>3</v>
      </c>
      <c r="L145">
        <v>2</v>
      </c>
      <c r="M145">
        <v>2</v>
      </c>
      <c r="N145">
        <v>3</v>
      </c>
      <c r="O145">
        <v>3</v>
      </c>
      <c r="P145">
        <v>3</v>
      </c>
      <c r="Q145">
        <v>3</v>
      </c>
      <c r="R145">
        <v>3</v>
      </c>
      <c r="S145">
        <v>3</v>
      </c>
      <c r="T145">
        <v>3</v>
      </c>
      <c r="U145">
        <v>3</v>
      </c>
      <c r="V145">
        <v>2</v>
      </c>
      <c r="W145">
        <v>3</v>
      </c>
      <c r="X145">
        <v>2</v>
      </c>
      <c r="Y145">
        <v>3</v>
      </c>
      <c r="Z145">
        <v>3</v>
      </c>
      <c r="AA145">
        <v>3</v>
      </c>
      <c r="AB145">
        <v>18</v>
      </c>
      <c r="AC145">
        <v>8</v>
      </c>
      <c r="AD145">
        <v>3</v>
      </c>
      <c r="AE145">
        <v>4</v>
      </c>
      <c r="AF145">
        <v>6</v>
      </c>
      <c r="AG145">
        <v>5</v>
      </c>
      <c r="AH145">
        <v>5</v>
      </c>
      <c r="AI145">
        <v>6</v>
      </c>
      <c r="AJ145">
        <v>4</v>
      </c>
      <c r="AK145">
        <v>4</v>
      </c>
      <c r="AL145">
        <v>2</v>
      </c>
      <c r="AM145">
        <v>3</v>
      </c>
      <c r="AN145">
        <v>6</v>
      </c>
      <c r="AO145">
        <v>2</v>
      </c>
      <c r="AP145">
        <v>2</v>
      </c>
      <c r="AQ145">
        <v>3</v>
      </c>
      <c r="AR145">
        <v>6</v>
      </c>
      <c r="AS145">
        <v>5</v>
      </c>
      <c r="AT145">
        <v>4</v>
      </c>
      <c r="AU145">
        <v>5</v>
      </c>
      <c r="AV145">
        <v>3</v>
      </c>
      <c r="AW145">
        <v>2</v>
      </c>
      <c r="AX145">
        <v>47</v>
      </c>
      <c r="AZ145" s="2">
        <f t="shared" si="1"/>
        <v>106</v>
      </c>
    </row>
    <row r="146" spans="1:52" ht="13" x14ac:dyDescent="0.3">
      <c r="A146">
        <v>42932</v>
      </c>
      <c r="B146">
        <v>1</v>
      </c>
      <c r="C146">
        <v>2001</v>
      </c>
      <c r="D146" s="99">
        <v>45961.617361111108</v>
      </c>
      <c r="E146" t="s">
        <v>246</v>
      </c>
      <c r="F146">
        <v>4</v>
      </c>
      <c r="G146">
        <v>2</v>
      </c>
      <c r="H146">
        <v>4</v>
      </c>
      <c r="I146">
        <v>4</v>
      </c>
      <c r="J146">
        <v>3</v>
      </c>
      <c r="K146">
        <v>4</v>
      </c>
      <c r="L146">
        <v>4</v>
      </c>
      <c r="M146">
        <v>4</v>
      </c>
      <c r="N146">
        <v>3</v>
      </c>
      <c r="O146">
        <v>3</v>
      </c>
      <c r="P146">
        <v>2</v>
      </c>
      <c r="Q146">
        <v>4</v>
      </c>
      <c r="R146">
        <v>4</v>
      </c>
      <c r="S146">
        <v>4</v>
      </c>
      <c r="T146">
        <v>4</v>
      </c>
      <c r="U146">
        <v>4</v>
      </c>
      <c r="V146">
        <v>4</v>
      </c>
      <c r="W146">
        <v>4</v>
      </c>
      <c r="X146">
        <v>4</v>
      </c>
      <c r="Y146">
        <v>3</v>
      </c>
      <c r="Z146">
        <v>2</v>
      </c>
      <c r="AA146">
        <v>2</v>
      </c>
      <c r="AB146">
        <v>18</v>
      </c>
      <c r="AC146">
        <v>12</v>
      </c>
      <c r="AD146">
        <v>9</v>
      </c>
      <c r="AE146">
        <v>6</v>
      </c>
      <c r="AF146">
        <v>8</v>
      </c>
      <c r="AG146">
        <v>5</v>
      </c>
      <c r="AH146">
        <v>3</v>
      </c>
      <c r="AI146">
        <v>4</v>
      </c>
      <c r="AJ146">
        <v>7</v>
      </c>
      <c r="AK146">
        <v>6</v>
      </c>
      <c r="AL146">
        <v>4</v>
      </c>
      <c r="AM146">
        <v>3</v>
      </c>
      <c r="AN146">
        <v>3</v>
      </c>
      <c r="AO146">
        <v>4</v>
      </c>
      <c r="AP146">
        <v>2</v>
      </c>
      <c r="AQ146">
        <v>4</v>
      </c>
      <c r="AR146">
        <v>5</v>
      </c>
      <c r="AS146">
        <v>3</v>
      </c>
      <c r="AT146">
        <v>4</v>
      </c>
      <c r="AU146">
        <v>3</v>
      </c>
      <c r="AV146">
        <v>5</v>
      </c>
      <c r="AW146">
        <v>4</v>
      </c>
      <c r="AX146">
        <v>43</v>
      </c>
      <c r="AZ146" s="2">
        <f t="shared" si="1"/>
        <v>122</v>
      </c>
    </row>
    <row r="147" spans="1:52" ht="13" x14ac:dyDescent="0.3">
      <c r="A147">
        <v>42831</v>
      </c>
      <c r="B147">
        <v>1</v>
      </c>
      <c r="C147">
        <v>2000</v>
      </c>
      <c r="D147" s="99">
        <v>45961.533333333333</v>
      </c>
      <c r="E147" t="s">
        <v>246</v>
      </c>
      <c r="F147">
        <v>4</v>
      </c>
      <c r="G147">
        <v>4</v>
      </c>
      <c r="H147">
        <v>2</v>
      </c>
      <c r="I147">
        <v>3</v>
      </c>
      <c r="J147">
        <v>2</v>
      </c>
      <c r="K147">
        <v>4</v>
      </c>
      <c r="L147">
        <v>1</v>
      </c>
      <c r="M147">
        <v>1</v>
      </c>
      <c r="N147">
        <v>3</v>
      </c>
      <c r="O147">
        <v>3</v>
      </c>
      <c r="P147">
        <v>4</v>
      </c>
      <c r="Q147">
        <v>3</v>
      </c>
      <c r="R147">
        <v>1</v>
      </c>
      <c r="S147">
        <v>2</v>
      </c>
      <c r="T147">
        <v>4</v>
      </c>
      <c r="U147">
        <v>3</v>
      </c>
      <c r="V147">
        <v>2</v>
      </c>
      <c r="W147">
        <v>3</v>
      </c>
      <c r="X147">
        <v>2</v>
      </c>
      <c r="Y147">
        <v>3</v>
      </c>
      <c r="Z147">
        <v>3</v>
      </c>
      <c r="AA147">
        <v>3</v>
      </c>
      <c r="AB147">
        <v>14</v>
      </c>
      <c r="AC147">
        <v>6</v>
      </c>
      <c r="AD147">
        <v>9</v>
      </c>
      <c r="AE147">
        <v>6</v>
      </c>
      <c r="AF147">
        <v>4</v>
      </c>
      <c r="AG147">
        <v>5</v>
      </c>
      <c r="AH147">
        <v>9</v>
      </c>
      <c r="AI147">
        <v>5</v>
      </c>
      <c r="AJ147">
        <v>4</v>
      </c>
      <c r="AK147">
        <v>3</v>
      </c>
      <c r="AL147">
        <v>2</v>
      </c>
      <c r="AM147">
        <v>5</v>
      </c>
      <c r="AN147">
        <v>3</v>
      </c>
      <c r="AO147">
        <v>3</v>
      </c>
      <c r="AP147">
        <v>4</v>
      </c>
      <c r="AQ147">
        <v>3</v>
      </c>
      <c r="AR147">
        <v>5</v>
      </c>
      <c r="AS147">
        <v>6</v>
      </c>
      <c r="AT147">
        <v>4</v>
      </c>
      <c r="AU147">
        <v>4</v>
      </c>
      <c r="AV147">
        <v>5</v>
      </c>
      <c r="AW147">
        <v>2</v>
      </c>
      <c r="AX147">
        <v>68</v>
      </c>
      <c r="AZ147" s="2">
        <f t="shared" si="1"/>
        <v>111</v>
      </c>
    </row>
    <row r="148" spans="1:52" ht="13" x14ac:dyDescent="0.3">
      <c r="A148">
        <v>41037</v>
      </c>
      <c r="B148">
        <v>0</v>
      </c>
      <c r="C148">
        <v>2000</v>
      </c>
      <c r="D148" s="99">
        <v>45964.972916666666</v>
      </c>
      <c r="E148" t="s">
        <v>246</v>
      </c>
      <c r="F148">
        <v>3</v>
      </c>
      <c r="G148">
        <v>4</v>
      </c>
      <c r="H148">
        <v>2</v>
      </c>
      <c r="I148">
        <v>3</v>
      </c>
      <c r="J148">
        <v>3</v>
      </c>
      <c r="K148">
        <v>4</v>
      </c>
      <c r="L148">
        <v>2</v>
      </c>
      <c r="M148">
        <v>3</v>
      </c>
      <c r="N148">
        <v>2</v>
      </c>
      <c r="O148">
        <v>3</v>
      </c>
      <c r="P148">
        <v>3</v>
      </c>
      <c r="Q148">
        <v>3</v>
      </c>
      <c r="R148">
        <v>3</v>
      </c>
      <c r="S148">
        <v>3</v>
      </c>
      <c r="T148">
        <v>3</v>
      </c>
      <c r="U148">
        <v>3</v>
      </c>
      <c r="V148">
        <v>2</v>
      </c>
      <c r="W148">
        <v>3</v>
      </c>
      <c r="X148">
        <v>3</v>
      </c>
      <c r="Y148">
        <v>3</v>
      </c>
      <c r="Z148">
        <v>3</v>
      </c>
      <c r="AA148">
        <v>3</v>
      </c>
      <c r="AB148">
        <v>5</v>
      </c>
      <c r="AC148">
        <v>3</v>
      </c>
      <c r="AD148">
        <v>4</v>
      </c>
      <c r="AE148">
        <v>5</v>
      </c>
      <c r="AF148">
        <v>3</v>
      </c>
      <c r="AG148">
        <v>3</v>
      </c>
      <c r="AH148">
        <v>5</v>
      </c>
      <c r="AI148">
        <v>7</v>
      </c>
      <c r="AJ148">
        <v>4</v>
      </c>
      <c r="AK148">
        <v>5</v>
      </c>
      <c r="AL148">
        <v>2</v>
      </c>
      <c r="AM148">
        <v>4</v>
      </c>
      <c r="AN148">
        <v>3</v>
      </c>
      <c r="AO148">
        <v>3</v>
      </c>
      <c r="AP148">
        <v>2</v>
      </c>
      <c r="AQ148">
        <v>2</v>
      </c>
      <c r="AR148">
        <v>7</v>
      </c>
      <c r="AS148">
        <v>5</v>
      </c>
      <c r="AT148">
        <v>3</v>
      </c>
      <c r="AU148">
        <v>3</v>
      </c>
      <c r="AV148">
        <v>2</v>
      </c>
      <c r="AW148">
        <v>2</v>
      </c>
      <c r="AX148">
        <v>49</v>
      </c>
      <c r="AZ148" s="2">
        <f t="shared" si="1"/>
        <v>82</v>
      </c>
    </row>
    <row r="149" spans="1:52" ht="14" x14ac:dyDescent="0.3">
      <c r="A149">
        <v>45436</v>
      </c>
      <c r="B149">
        <v>0</v>
      </c>
      <c r="C149">
        <v>1999</v>
      </c>
      <c r="D149" s="99">
        <v>45968.598611111112</v>
      </c>
      <c r="E149" t="s">
        <v>234</v>
      </c>
      <c r="F149">
        <v>4</v>
      </c>
      <c r="G149">
        <v>3</v>
      </c>
      <c r="H149">
        <v>4</v>
      </c>
      <c r="I149">
        <v>3</v>
      </c>
      <c r="J149">
        <v>3</v>
      </c>
      <c r="K149">
        <v>4</v>
      </c>
      <c r="L149">
        <v>3</v>
      </c>
      <c r="M149">
        <v>3</v>
      </c>
      <c r="N149">
        <v>3</v>
      </c>
      <c r="O149">
        <v>2</v>
      </c>
      <c r="P149">
        <v>2</v>
      </c>
      <c r="Q149">
        <v>2</v>
      </c>
      <c r="R149">
        <v>3</v>
      </c>
      <c r="S149">
        <v>4</v>
      </c>
      <c r="T149">
        <v>2</v>
      </c>
      <c r="U149">
        <v>3</v>
      </c>
      <c r="V149">
        <v>1</v>
      </c>
      <c r="W149">
        <v>3</v>
      </c>
      <c r="X149">
        <v>2</v>
      </c>
      <c r="Y149">
        <v>2</v>
      </c>
      <c r="Z149">
        <v>2</v>
      </c>
      <c r="AA149">
        <v>1</v>
      </c>
      <c r="AB149">
        <v>54</v>
      </c>
      <c r="AC149">
        <v>8</v>
      </c>
      <c r="AD149">
        <v>6</v>
      </c>
      <c r="AE149">
        <v>4</v>
      </c>
      <c r="AF149">
        <v>46</v>
      </c>
      <c r="AG149">
        <v>8</v>
      </c>
      <c r="AH149">
        <v>4</v>
      </c>
      <c r="AI149">
        <v>6</v>
      </c>
      <c r="AJ149">
        <v>4</v>
      </c>
      <c r="AK149">
        <v>9</v>
      </c>
      <c r="AL149">
        <v>5</v>
      </c>
      <c r="AM149">
        <v>6</v>
      </c>
      <c r="AN149">
        <v>5</v>
      </c>
      <c r="AO149">
        <v>5</v>
      </c>
      <c r="AP149">
        <v>5</v>
      </c>
      <c r="AQ149">
        <v>5</v>
      </c>
      <c r="AR149">
        <v>46</v>
      </c>
      <c r="AS149">
        <v>5</v>
      </c>
      <c r="AT149">
        <v>4</v>
      </c>
      <c r="AU149">
        <v>10</v>
      </c>
      <c r="AV149">
        <v>11</v>
      </c>
      <c r="AW149">
        <v>3</v>
      </c>
      <c r="AX149">
        <v>65</v>
      </c>
      <c r="AY149" s="101"/>
      <c r="AZ149" s="101">
        <f t="shared" si="1"/>
        <v>259</v>
      </c>
    </row>
    <row r="150" spans="1:52" s="101" customFormat="1" ht="14" x14ac:dyDescent="0.3">
      <c r="A150">
        <v>43054</v>
      </c>
      <c r="B150">
        <v>1</v>
      </c>
      <c r="C150">
        <v>1999</v>
      </c>
      <c r="D150" s="99">
        <v>45961.718055555553</v>
      </c>
      <c r="E150" t="s">
        <v>246</v>
      </c>
      <c r="F150">
        <v>3</v>
      </c>
      <c r="G150">
        <v>4</v>
      </c>
      <c r="H150">
        <v>4</v>
      </c>
      <c r="I150">
        <v>3</v>
      </c>
      <c r="J150">
        <v>4</v>
      </c>
      <c r="K150">
        <v>4</v>
      </c>
      <c r="L150">
        <v>3</v>
      </c>
      <c r="M150">
        <v>1</v>
      </c>
      <c r="N150">
        <v>3</v>
      </c>
      <c r="O150">
        <v>3</v>
      </c>
      <c r="P150">
        <v>2</v>
      </c>
      <c r="Q150">
        <v>3</v>
      </c>
      <c r="R150">
        <v>3</v>
      </c>
      <c r="S150">
        <v>4</v>
      </c>
      <c r="T150">
        <v>4</v>
      </c>
      <c r="U150">
        <v>3</v>
      </c>
      <c r="V150">
        <v>1</v>
      </c>
      <c r="W150">
        <v>3</v>
      </c>
      <c r="X150">
        <v>2</v>
      </c>
      <c r="Y150">
        <v>2</v>
      </c>
      <c r="Z150">
        <v>3</v>
      </c>
      <c r="AA150">
        <v>3</v>
      </c>
      <c r="AB150">
        <v>11</v>
      </c>
      <c r="AC150">
        <v>4</v>
      </c>
      <c r="AD150">
        <v>5</v>
      </c>
      <c r="AE150">
        <v>8</v>
      </c>
      <c r="AF150">
        <v>4</v>
      </c>
      <c r="AG150">
        <v>5</v>
      </c>
      <c r="AH150">
        <v>5</v>
      </c>
      <c r="AI150">
        <v>4</v>
      </c>
      <c r="AJ150">
        <v>4</v>
      </c>
      <c r="AK150">
        <v>5</v>
      </c>
      <c r="AL150">
        <v>7</v>
      </c>
      <c r="AM150">
        <v>7</v>
      </c>
      <c r="AN150">
        <v>4</v>
      </c>
      <c r="AO150">
        <v>8</v>
      </c>
      <c r="AP150">
        <v>3</v>
      </c>
      <c r="AQ150">
        <v>4</v>
      </c>
      <c r="AR150">
        <v>10</v>
      </c>
      <c r="AS150">
        <v>4</v>
      </c>
      <c r="AT150">
        <v>3</v>
      </c>
      <c r="AU150">
        <v>5</v>
      </c>
      <c r="AV150">
        <v>3</v>
      </c>
      <c r="AW150">
        <v>2</v>
      </c>
      <c r="AX150">
        <v>56</v>
      </c>
      <c r="AZ150" s="101">
        <f t="shared" si="1"/>
        <v>115</v>
      </c>
    </row>
    <row r="151" spans="1:52" ht="14" x14ac:dyDescent="0.3">
      <c r="A151">
        <v>43382</v>
      </c>
      <c r="B151">
        <v>1</v>
      </c>
      <c r="C151">
        <v>1999</v>
      </c>
      <c r="D151" s="99">
        <v>45962.68472222222</v>
      </c>
      <c r="E151" t="s">
        <v>234</v>
      </c>
      <c r="F151">
        <v>2</v>
      </c>
      <c r="G151">
        <v>3</v>
      </c>
      <c r="H151">
        <v>4</v>
      </c>
      <c r="I151">
        <v>4</v>
      </c>
      <c r="J151">
        <v>3</v>
      </c>
      <c r="K151">
        <v>4</v>
      </c>
      <c r="L151">
        <v>4</v>
      </c>
      <c r="M151">
        <v>3</v>
      </c>
      <c r="N151">
        <v>3</v>
      </c>
      <c r="O151">
        <v>2</v>
      </c>
      <c r="P151">
        <v>3</v>
      </c>
      <c r="Q151">
        <v>3</v>
      </c>
      <c r="R151">
        <v>3</v>
      </c>
      <c r="S151">
        <v>3</v>
      </c>
      <c r="T151">
        <v>3</v>
      </c>
      <c r="U151">
        <v>3</v>
      </c>
      <c r="V151">
        <v>1</v>
      </c>
      <c r="W151">
        <v>4</v>
      </c>
      <c r="X151">
        <v>3</v>
      </c>
      <c r="Y151">
        <v>3</v>
      </c>
      <c r="Z151">
        <v>3</v>
      </c>
      <c r="AA151">
        <v>3</v>
      </c>
      <c r="AB151">
        <v>12</v>
      </c>
      <c r="AC151">
        <v>3</v>
      </c>
      <c r="AD151">
        <v>3</v>
      </c>
      <c r="AE151">
        <v>2</v>
      </c>
      <c r="AF151">
        <v>3</v>
      </c>
      <c r="AG151">
        <v>4</v>
      </c>
      <c r="AH151">
        <v>2</v>
      </c>
      <c r="AI151">
        <v>5</v>
      </c>
      <c r="AJ151">
        <v>3</v>
      </c>
      <c r="AK151">
        <v>3</v>
      </c>
      <c r="AL151">
        <v>3</v>
      </c>
      <c r="AM151">
        <v>5</v>
      </c>
      <c r="AN151">
        <v>2</v>
      </c>
      <c r="AO151">
        <v>1</v>
      </c>
      <c r="AP151">
        <v>2</v>
      </c>
      <c r="AQ151">
        <v>5</v>
      </c>
      <c r="AR151">
        <v>3</v>
      </c>
      <c r="AS151">
        <v>4</v>
      </c>
      <c r="AT151">
        <v>5</v>
      </c>
      <c r="AU151">
        <v>4</v>
      </c>
      <c r="AV151">
        <v>2</v>
      </c>
      <c r="AW151">
        <v>1</v>
      </c>
      <c r="AX151">
        <v>55</v>
      </c>
      <c r="AY151" s="101"/>
      <c r="AZ151" s="101">
        <f t="shared" si="1"/>
        <v>77</v>
      </c>
    </row>
    <row r="152" spans="1:52" ht="14" x14ac:dyDescent="0.3">
      <c r="A152">
        <v>43801</v>
      </c>
      <c r="B152">
        <v>0</v>
      </c>
      <c r="C152">
        <v>1999</v>
      </c>
      <c r="D152" s="99">
        <v>45964.372916666667</v>
      </c>
      <c r="E152" t="s">
        <v>246</v>
      </c>
      <c r="F152">
        <v>2</v>
      </c>
      <c r="G152">
        <v>3</v>
      </c>
      <c r="H152">
        <v>4</v>
      </c>
      <c r="I152">
        <v>3</v>
      </c>
      <c r="J152">
        <v>3</v>
      </c>
      <c r="K152">
        <v>3</v>
      </c>
      <c r="L152">
        <v>2</v>
      </c>
      <c r="M152">
        <v>1</v>
      </c>
      <c r="N152">
        <v>4</v>
      </c>
      <c r="O152">
        <v>3</v>
      </c>
      <c r="P152">
        <v>3</v>
      </c>
      <c r="Q152">
        <v>3</v>
      </c>
      <c r="R152">
        <v>4</v>
      </c>
      <c r="S152">
        <v>3</v>
      </c>
      <c r="T152">
        <v>3</v>
      </c>
      <c r="U152">
        <v>3</v>
      </c>
      <c r="V152">
        <v>2</v>
      </c>
      <c r="W152">
        <v>3</v>
      </c>
      <c r="X152">
        <v>3</v>
      </c>
      <c r="Y152">
        <v>4</v>
      </c>
      <c r="Z152">
        <v>3</v>
      </c>
      <c r="AA152">
        <v>3</v>
      </c>
      <c r="AB152">
        <v>8</v>
      </c>
      <c r="AC152">
        <v>5</v>
      </c>
      <c r="AD152">
        <v>2</v>
      </c>
      <c r="AE152">
        <v>4</v>
      </c>
      <c r="AF152">
        <v>4</v>
      </c>
      <c r="AG152">
        <v>5</v>
      </c>
      <c r="AH152">
        <v>3</v>
      </c>
      <c r="AI152">
        <v>4</v>
      </c>
      <c r="AJ152">
        <v>5</v>
      </c>
      <c r="AK152">
        <v>4</v>
      </c>
      <c r="AL152">
        <v>1</v>
      </c>
      <c r="AM152">
        <v>4</v>
      </c>
      <c r="AN152">
        <v>2</v>
      </c>
      <c r="AO152">
        <v>2</v>
      </c>
      <c r="AP152">
        <v>1</v>
      </c>
      <c r="AQ152">
        <v>2</v>
      </c>
      <c r="AR152">
        <v>6</v>
      </c>
      <c r="AS152">
        <v>2</v>
      </c>
      <c r="AT152">
        <v>5</v>
      </c>
      <c r="AU152">
        <v>3</v>
      </c>
      <c r="AV152">
        <v>2</v>
      </c>
      <c r="AW152">
        <v>2</v>
      </c>
      <c r="AX152">
        <v>54</v>
      </c>
      <c r="AY152" s="101"/>
      <c r="AZ152" s="101">
        <f t="shared" si="1"/>
        <v>76</v>
      </c>
    </row>
    <row r="153" spans="1:52" ht="14" x14ac:dyDescent="0.3">
      <c r="A153" s="101">
        <v>44759</v>
      </c>
      <c r="B153" s="101">
        <v>0</v>
      </c>
      <c r="C153" s="101">
        <v>1996</v>
      </c>
      <c r="D153" s="102">
        <v>45966.415277777778</v>
      </c>
      <c r="E153" s="101" t="s">
        <v>234</v>
      </c>
      <c r="F153" s="101">
        <v>4</v>
      </c>
      <c r="G153" s="101">
        <v>3</v>
      </c>
      <c r="H153" s="101">
        <v>4</v>
      </c>
      <c r="I153" s="101">
        <v>3</v>
      </c>
      <c r="J153" s="101">
        <v>2</v>
      </c>
      <c r="K153" s="101">
        <v>2</v>
      </c>
      <c r="L153" s="101">
        <v>4</v>
      </c>
      <c r="M153" s="101">
        <v>3</v>
      </c>
      <c r="N153" s="101">
        <v>3</v>
      </c>
      <c r="O153" s="101">
        <v>3</v>
      </c>
      <c r="P153" s="101">
        <v>2</v>
      </c>
      <c r="Q153" s="101">
        <v>3</v>
      </c>
      <c r="R153" s="101">
        <v>2</v>
      </c>
      <c r="S153" s="101">
        <v>3</v>
      </c>
      <c r="T153" s="101">
        <v>3</v>
      </c>
      <c r="U153" s="101">
        <v>3</v>
      </c>
      <c r="V153" s="101">
        <v>2</v>
      </c>
      <c r="W153" s="101">
        <v>3</v>
      </c>
      <c r="X153" s="101">
        <v>3</v>
      </c>
      <c r="Y153" s="101">
        <v>3</v>
      </c>
      <c r="Z153" s="101">
        <v>4</v>
      </c>
      <c r="AA153" s="101">
        <v>4</v>
      </c>
      <c r="AB153" s="101">
        <v>13</v>
      </c>
      <c r="AC153" s="101">
        <v>6</v>
      </c>
      <c r="AD153" s="101">
        <v>4</v>
      </c>
      <c r="AE153" s="101">
        <v>4</v>
      </c>
      <c r="AF153" s="101">
        <v>6</v>
      </c>
      <c r="AG153" s="101">
        <v>13</v>
      </c>
      <c r="AH153" s="101">
        <v>4</v>
      </c>
      <c r="AI153" s="101">
        <v>5</v>
      </c>
      <c r="AJ153" s="101">
        <v>3</v>
      </c>
      <c r="AK153" s="101">
        <v>3</v>
      </c>
      <c r="AL153" s="101">
        <v>4</v>
      </c>
      <c r="AM153" s="101">
        <v>6</v>
      </c>
      <c r="AN153" s="101">
        <v>7</v>
      </c>
      <c r="AO153" s="101">
        <v>2</v>
      </c>
      <c r="AP153" s="101">
        <v>3</v>
      </c>
      <c r="AQ153" s="101">
        <v>4</v>
      </c>
      <c r="AR153" s="101">
        <v>7</v>
      </c>
      <c r="AS153" s="101">
        <v>3</v>
      </c>
      <c r="AT153" s="101">
        <v>4</v>
      </c>
      <c r="AU153" s="101">
        <v>3</v>
      </c>
      <c r="AV153" s="101">
        <v>5</v>
      </c>
      <c r="AW153" s="101">
        <v>2</v>
      </c>
      <c r="AX153" s="101">
        <v>61</v>
      </c>
      <c r="AZ153" s="2">
        <f t="shared" si="1"/>
        <v>111</v>
      </c>
    </row>
    <row r="154" spans="1:52" s="101" customFormat="1" ht="14" x14ac:dyDescent="0.3">
      <c r="A154" s="101">
        <v>44432</v>
      </c>
      <c r="B154" s="101">
        <v>0</v>
      </c>
      <c r="C154" s="101">
        <v>1995</v>
      </c>
      <c r="D154" s="102">
        <v>45965.65</v>
      </c>
      <c r="E154" s="101" t="s">
        <v>234</v>
      </c>
      <c r="F154" s="101">
        <v>2</v>
      </c>
      <c r="G154" s="101">
        <v>3</v>
      </c>
      <c r="H154" s="101">
        <v>4</v>
      </c>
      <c r="I154" s="101">
        <v>3</v>
      </c>
      <c r="J154" s="101">
        <v>3</v>
      </c>
      <c r="K154" s="101">
        <v>4</v>
      </c>
      <c r="L154" s="101">
        <v>4</v>
      </c>
      <c r="M154" s="101">
        <v>4</v>
      </c>
      <c r="N154" s="101">
        <v>3</v>
      </c>
      <c r="O154" s="101">
        <v>4</v>
      </c>
      <c r="P154" s="101">
        <v>4</v>
      </c>
      <c r="Q154" s="101">
        <v>4</v>
      </c>
      <c r="R154" s="101">
        <v>4</v>
      </c>
      <c r="S154" s="101">
        <v>2</v>
      </c>
      <c r="T154" s="101">
        <v>3</v>
      </c>
      <c r="U154" s="101">
        <v>3</v>
      </c>
      <c r="V154" s="101">
        <v>3</v>
      </c>
      <c r="W154" s="101">
        <v>4</v>
      </c>
      <c r="X154" s="101">
        <v>2</v>
      </c>
      <c r="Y154" s="101">
        <v>3</v>
      </c>
      <c r="Z154" s="101">
        <v>3</v>
      </c>
      <c r="AA154" s="101">
        <v>3</v>
      </c>
      <c r="AB154" s="101">
        <v>7</v>
      </c>
      <c r="AC154" s="101">
        <v>3</v>
      </c>
      <c r="AD154" s="101">
        <v>3</v>
      </c>
      <c r="AE154" s="101">
        <v>4</v>
      </c>
      <c r="AF154" s="101">
        <v>1</v>
      </c>
      <c r="AG154" s="101">
        <v>4</v>
      </c>
      <c r="AH154" s="101">
        <v>3</v>
      </c>
      <c r="AI154" s="101">
        <v>1</v>
      </c>
      <c r="AJ154" s="101">
        <v>2</v>
      </c>
      <c r="AK154" s="101">
        <v>2</v>
      </c>
      <c r="AL154" s="101">
        <v>2</v>
      </c>
      <c r="AM154" s="101">
        <v>2</v>
      </c>
      <c r="AN154" s="101">
        <v>2</v>
      </c>
      <c r="AO154" s="101">
        <v>4</v>
      </c>
      <c r="AP154" s="101">
        <v>2</v>
      </c>
      <c r="AQ154" s="101">
        <v>3</v>
      </c>
      <c r="AR154" s="101">
        <v>4</v>
      </c>
      <c r="AS154" s="101">
        <v>3</v>
      </c>
      <c r="AT154" s="101">
        <v>2</v>
      </c>
      <c r="AU154" s="101">
        <v>3</v>
      </c>
      <c r="AV154" s="101">
        <v>5</v>
      </c>
      <c r="AW154" s="101">
        <v>1</v>
      </c>
      <c r="AX154" s="101">
        <v>45</v>
      </c>
      <c r="AY154" s="2"/>
      <c r="AZ154" s="2">
        <f t="shared" si="1"/>
        <v>63</v>
      </c>
    </row>
    <row r="155" spans="1:52" s="101" customFormat="1" ht="14" x14ac:dyDescent="0.3">
      <c r="A155" s="101">
        <v>45228</v>
      </c>
      <c r="B155" s="101">
        <v>0</v>
      </c>
      <c r="C155" s="101">
        <v>1994</v>
      </c>
      <c r="D155" s="102">
        <v>45967.84375</v>
      </c>
      <c r="E155" s="101" t="s">
        <v>246</v>
      </c>
      <c r="F155" s="101">
        <v>2</v>
      </c>
      <c r="G155" s="101">
        <v>2</v>
      </c>
      <c r="H155" s="101">
        <v>3</v>
      </c>
      <c r="I155" s="101">
        <v>2</v>
      </c>
      <c r="J155" s="101">
        <v>3</v>
      </c>
      <c r="K155" s="101">
        <v>3</v>
      </c>
      <c r="L155" s="101">
        <v>2</v>
      </c>
      <c r="M155" s="101">
        <v>2</v>
      </c>
      <c r="N155" s="101">
        <v>3</v>
      </c>
      <c r="O155" s="101">
        <v>3</v>
      </c>
      <c r="P155" s="101">
        <v>3</v>
      </c>
      <c r="Q155" s="101">
        <v>2</v>
      </c>
      <c r="R155" s="101">
        <v>2</v>
      </c>
      <c r="S155" s="101">
        <v>2</v>
      </c>
      <c r="T155" s="101">
        <v>3</v>
      </c>
      <c r="U155" s="101">
        <v>3</v>
      </c>
      <c r="V155" s="101">
        <v>2</v>
      </c>
      <c r="W155" s="101">
        <v>2</v>
      </c>
      <c r="X155" s="101">
        <v>3</v>
      </c>
      <c r="Y155" s="101">
        <v>3</v>
      </c>
      <c r="Z155" s="101">
        <v>3</v>
      </c>
      <c r="AA155" s="101">
        <v>3</v>
      </c>
      <c r="AB155" s="101">
        <v>33</v>
      </c>
      <c r="AC155" s="101">
        <v>7</v>
      </c>
      <c r="AD155" s="101">
        <v>6</v>
      </c>
      <c r="AE155" s="101">
        <v>4</v>
      </c>
      <c r="AF155" s="101">
        <v>4</v>
      </c>
      <c r="AG155" s="101">
        <v>7</v>
      </c>
      <c r="AH155" s="101">
        <v>9</v>
      </c>
      <c r="AI155" s="101">
        <v>187</v>
      </c>
      <c r="AJ155" s="101">
        <v>6</v>
      </c>
      <c r="AK155" s="101">
        <v>24</v>
      </c>
      <c r="AL155" s="101">
        <v>2</v>
      </c>
      <c r="AM155" s="101">
        <v>7</v>
      </c>
      <c r="AN155" s="101">
        <v>11</v>
      </c>
      <c r="AO155" s="101">
        <v>6</v>
      </c>
      <c r="AP155" s="101">
        <v>5</v>
      </c>
      <c r="AQ155" s="101">
        <v>4</v>
      </c>
      <c r="AR155" s="101">
        <v>5</v>
      </c>
      <c r="AS155" s="101">
        <v>5</v>
      </c>
      <c r="AT155" s="101">
        <v>9</v>
      </c>
      <c r="AU155" s="101">
        <v>3</v>
      </c>
      <c r="AV155" s="101">
        <v>6</v>
      </c>
      <c r="AW155" s="101">
        <v>2</v>
      </c>
      <c r="AX155" s="101">
        <v>50</v>
      </c>
      <c r="AZ155" s="101">
        <f t="shared" si="1"/>
        <v>352</v>
      </c>
    </row>
    <row r="156" spans="1:52" s="101" customFormat="1" ht="14" x14ac:dyDescent="0.3">
      <c r="A156" s="101">
        <v>40727</v>
      </c>
      <c r="B156" s="101">
        <v>1</v>
      </c>
      <c r="C156" s="101">
        <v>1992</v>
      </c>
      <c r="D156" s="102">
        <v>45962.859722222223</v>
      </c>
      <c r="E156" s="101" t="s">
        <v>246</v>
      </c>
      <c r="F156" s="101">
        <v>3</v>
      </c>
      <c r="G156" s="101">
        <v>3</v>
      </c>
      <c r="H156" s="101">
        <v>4</v>
      </c>
      <c r="I156" s="101">
        <v>3</v>
      </c>
      <c r="J156" s="101">
        <v>3</v>
      </c>
      <c r="K156" s="101">
        <v>3</v>
      </c>
      <c r="L156" s="101">
        <v>2</v>
      </c>
      <c r="M156" s="101">
        <v>2</v>
      </c>
      <c r="N156" s="101">
        <v>3</v>
      </c>
      <c r="O156" s="101">
        <v>3</v>
      </c>
      <c r="P156" s="101">
        <v>3</v>
      </c>
      <c r="Q156" s="101">
        <v>3</v>
      </c>
      <c r="R156" s="101">
        <v>2</v>
      </c>
      <c r="S156" s="101">
        <v>3</v>
      </c>
      <c r="T156" s="101">
        <v>3</v>
      </c>
      <c r="U156" s="101">
        <v>2</v>
      </c>
      <c r="V156" s="101">
        <v>3</v>
      </c>
      <c r="W156" s="101">
        <v>3</v>
      </c>
      <c r="X156" s="101">
        <v>3</v>
      </c>
      <c r="Y156" s="101">
        <v>3</v>
      </c>
      <c r="Z156" s="101">
        <v>3</v>
      </c>
      <c r="AA156" s="101">
        <v>3</v>
      </c>
      <c r="AB156" s="101">
        <v>12</v>
      </c>
      <c r="AC156" s="101">
        <v>17</v>
      </c>
      <c r="AD156" s="101">
        <v>5</v>
      </c>
      <c r="AE156" s="101">
        <v>9</v>
      </c>
      <c r="AF156" s="101">
        <v>8</v>
      </c>
      <c r="AG156" s="101">
        <v>11</v>
      </c>
      <c r="AH156" s="101">
        <v>7</v>
      </c>
      <c r="AI156" s="101">
        <v>5</v>
      </c>
      <c r="AJ156" s="101">
        <v>4</v>
      </c>
      <c r="AK156" s="101">
        <v>3</v>
      </c>
      <c r="AL156" s="101">
        <v>3</v>
      </c>
      <c r="AM156" s="101">
        <v>4</v>
      </c>
      <c r="AN156" s="101">
        <v>5</v>
      </c>
      <c r="AO156" s="101">
        <v>3</v>
      </c>
      <c r="AP156" s="101">
        <v>4</v>
      </c>
      <c r="AQ156" s="101">
        <v>7</v>
      </c>
      <c r="AR156" s="101">
        <v>5</v>
      </c>
      <c r="AS156" s="101">
        <v>4</v>
      </c>
      <c r="AT156" s="101">
        <v>6</v>
      </c>
      <c r="AU156" s="101">
        <v>3</v>
      </c>
      <c r="AV156" s="101">
        <v>31</v>
      </c>
      <c r="AW156" s="101">
        <v>3</v>
      </c>
      <c r="AX156" s="101">
        <v>53</v>
      </c>
      <c r="AY156" s="2"/>
      <c r="AZ156" s="2">
        <f t="shared" si="1"/>
        <v>159</v>
      </c>
    </row>
    <row r="157" spans="1:52" ht="14" x14ac:dyDescent="0.3">
      <c r="A157" s="101">
        <v>43938</v>
      </c>
      <c r="B157" s="101">
        <v>1</v>
      </c>
      <c r="C157" s="101">
        <v>1990</v>
      </c>
      <c r="D157" s="102">
        <v>45964.503472222219</v>
      </c>
      <c r="E157" s="101" t="s">
        <v>246</v>
      </c>
      <c r="F157" s="101">
        <v>4</v>
      </c>
      <c r="G157" s="101">
        <v>1</v>
      </c>
      <c r="H157" s="101">
        <v>4</v>
      </c>
      <c r="I157" s="101">
        <v>4</v>
      </c>
      <c r="J157" s="101">
        <v>4</v>
      </c>
      <c r="K157" s="101">
        <v>4</v>
      </c>
      <c r="L157" s="101">
        <v>4</v>
      </c>
      <c r="M157" s="101">
        <v>4</v>
      </c>
      <c r="N157" s="101">
        <v>4</v>
      </c>
      <c r="O157" s="101">
        <v>4</v>
      </c>
      <c r="P157" s="101">
        <v>4</v>
      </c>
      <c r="Q157" s="101">
        <v>4</v>
      </c>
      <c r="R157" s="101">
        <v>4</v>
      </c>
      <c r="S157" s="101">
        <v>4</v>
      </c>
      <c r="T157" s="101">
        <v>4</v>
      </c>
      <c r="U157" s="101">
        <v>4</v>
      </c>
      <c r="V157" s="101">
        <v>4</v>
      </c>
      <c r="W157" s="101">
        <v>4</v>
      </c>
      <c r="X157" s="101">
        <v>4</v>
      </c>
      <c r="Y157" s="101">
        <v>4</v>
      </c>
      <c r="Z157" s="101">
        <v>4</v>
      </c>
      <c r="AA157" s="101">
        <v>4</v>
      </c>
      <c r="AB157" s="101">
        <v>11</v>
      </c>
      <c r="AC157" s="101">
        <v>5</v>
      </c>
      <c r="AD157" s="101">
        <v>3</v>
      </c>
      <c r="AE157" s="101">
        <v>2</v>
      </c>
      <c r="AF157" s="101">
        <v>3</v>
      </c>
      <c r="AG157" s="101">
        <v>5</v>
      </c>
      <c r="AH157" s="101">
        <v>4</v>
      </c>
      <c r="AI157" s="101">
        <v>2</v>
      </c>
      <c r="AJ157" s="101">
        <v>2</v>
      </c>
      <c r="AK157" s="101">
        <v>4</v>
      </c>
      <c r="AL157" s="101">
        <v>2</v>
      </c>
      <c r="AM157" s="101">
        <v>3</v>
      </c>
      <c r="AN157" s="101">
        <v>2</v>
      </c>
      <c r="AO157" s="101">
        <v>2</v>
      </c>
      <c r="AP157" s="101">
        <v>2</v>
      </c>
      <c r="AQ157" s="101">
        <v>6</v>
      </c>
      <c r="AR157" s="101">
        <v>3</v>
      </c>
      <c r="AS157" s="101">
        <v>1</v>
      </c>
      <c r="AT157" s="101">
        <v>2</v>
      </c>
      <c r="AU157" s="101">
        <v>2</v>
      </c>
      <c r="AV157" s="101">
        <v>3</v>
      </c>
      <c r="AW157" s="101">
        <v>2</v>
      </c>
      <c r="AX157" s="101">
        <v>5</v>
      </c>
      <c r="AZ157" s="2">
        <f t="shared" si="1"/>
        <v>71</v>
      </c>
    </row>
    <row r="158" spans="1:52" ht="14" x14ac:dyDescent="0.3">
      <c r="A158" s="101">
        <v>45999</v>
      </c>
      <c r="B158" s="101">
        <v>0</v>
      </c>
      <c r="C158" s="101">
        <v>1974</v>
      </c>
      <c r="D158" s="102">
        <v>45971.400694444441</v>
      </c>
      <c r="E158" s="101" t="s">
        <v>234</v>
      </c>
      <c r="F158" s="101">
        <v>2</v>
      </c>
      <c r="G158" s="101">
        <v>3</v>
      </c>
      <c r="H158" s="101">
        <v>3</v>
      </c>
      <c r="I158" s="101">
        <v>3</v>
      </c>
      <c r="J158" s="101">
        <v>2</v>
      </c>
      <c r="K158" s="101">
        <v>3</v>
      </c>
      <c r="L158" s="101">
        <v>2</v>
      </c>
      <c r="M158" s="101">
        <v>2</v>
      </c>
      <c r="N158" s="101">
        <v>3</v>
      </c>
      <c r="O158" s="101">
        <v>3</v>
      </c>
      <c r="P158" s="101">
        <v>3</v>
      </c>
      <c r="Q158" s="101">
        <v>3</v>
      </c>
      <c r="R158" s="101">
        <v>3</v>
      </c>
      <c r="S158" s="101">
        <v>2</v>
      </c>
      <c r="T158" s="101">
        <v>3</v>
      </c>
      <c r="U158" s="101">
        <v>3</v>
      </c>
      <c r="V158" s="101">
        <v>1</v>
      </c>
      <c r="W158" s="101">
        <v>2</v>
      </c>
      <c r="X158" s="101">
        <v>3</v>
      </c>
      <c r="Y158" s="101">
        <v>3</v>
      </c>
      <c r="Z158" s="101">
        <v>2</v>
      </c>
      <c r="AA158" s="101">
        <v>2</v>
      </c>
      <c r="AB158" s="101">
        <v>5</v>
      </c>
      <c r="AC158" s="101">
        <v>3</v>
      </c>
      <c r="AD158" s="101">
        <v>4</v>
      </c>
      <c r="AE158" s="101">
        <v>3</v>
      </c>
      <c r="AF158" s="101">
        <v>4</v>
      </c>
      <c r="AG158" s="101">
        <v>5</v>
      </c>
      <c r="AH158" s="101">
        <v>4</v>
      </c>
      <c r="AI158" s="101">
        <v>4</v>
      </c>
      <c r="AJ158" s="101">
        <v>6</v>
      </c>
      <c r="AK158" s="101">
        <v>10</v>
      </c>
      <c r="AL158" s="101">
        <v>4</v>
      </c>
      <c r="AM158" s="101">
        <v>5</v>
      </c>
      <c r="AN158" s="101">
        <v>2</v>
      </c>
      <c r="AO158" s="101">
        <v>4</v>
      </c>
      <c r="AP158" s="101">
        <v>5</v>
      </c>
      <c r="AQ158" s="101">
        <v>2</v>
      </c>
      <c r="AR158" s="101">
        <v>6</v>
      </c>
      <c r="AS158" s="101">
        <v>3</v>
      </c>
      <c r="AT158" s="101">
        <v>7</v>
      </c>
      <c r="AU158" s="101">
        <v>4</v>
      </c>
      <c r="AV158" s="101">
        <v>66</v>
      </c>
      <c r="AW158" s="101">
        <v>3</v>
      </c>
      <c r="AX158" s="101">
        <v>47</v>
      </c>
      <c r="AZ158" s="2">
        <f t="shared" si="1"/>
        <v>159</v>
      </c>
    </row>
    <row r="159" spans="1:52" ht="13" x14ac:dyDescent="0.3">
      <c r="A159">
        <v>43802</v>
      </c>
      <c r="B159">
        <v>0</v>
      </c>
      <c r="C159">
        <v>2005</v>
      </c>
      <c r="D159" s="99">
        <v>45964.374305555553</v>
      </c>
      <c r="E159" t="s">
        <v>270</v>
      </c>
      <c r="F159">
        <v>3</v>
      </c>
      <c r="G159">
        <v>3</v>
      </c>
      <c r="H159">
        <v>4</v>
      </c>
      <c r="I159">
        <v>4</v>
      </c>
      <c r="J159">
        <v>2</v>
      </c>
      <c r="K159">
        <v>2</v>
      </c>
      <c r="L159">
        <v>2</v>
      </c>
      <c r="M159">
        <v>2</v>
      </c>
      <c r="N159">
        <v>3</v>
      </c>
      <c r="O159">
        <v>3</v>
      </c>
      <c r="P159">
        <v>1</v>
      </c>
      <c r="Q159">
        <v>4</v>
      </c>
      <c r="R159">
        <v>3</v>
      </c>
      <c r="S159">
        <v>2</v>
      </c>
      <c r="T159">
        <v>3</v>
      </c>
      <c r="U159">
        <v>3</v>
      </c>
      <c r="V159">
        <v>2</v>
      </c>
      <c r="W159">
        <v>3</v>
      </c>
      <c r="X159">
        <v>2</v>
      </c>
      <c r="Y159">
        <v>3</v>
      </c>
      <c r="Z159">
        <v>3</v>
      </c>
      <c r="AA159">
        <v>2</v>
      </c>
      <c r="AB159">
        <v>48</v>
      </c>
      <c r="AC159">
        <v>11</v>
      </c>
      <c r="AD159">
        <v>23</v>
      </c>
      <c r="AE159">
        <v>4</v>
      </c>
      <c r="AF159">
        <v>5</v>
      </c>
      <c r="AG159">
        <v>7</v>
      </c>
      <c r="AH159">
        <v>6</v>
      </c>
      <c r="AI159">
        <v>9</v>
      </c>
      <c r="AJ159">
        <v>3</v>
      </c>
      <c r="AK159">
        <v>3</v>
      </c>
      <c r="AL159">
        <v>26</v>
      </c>
      <c r="AM159">
        <v>5</v>
      </c>
      <c r="AN159">
        <v>2</v>
      </c>
      <c r="AO159">
        <v>4</v>
      </c>
      <c r="AP159">
        <v>5</v>
      </c>
      <c r="AQ159">
        <v>2</v>
      </c>
      <c r="AR159">
        <v>17</v>
      </c>
      <c r="AS159">
        <v>5</v>
      </c>
      <c r="AT159">
        <v>3</v>
      </c>
      <c r="AU159">
        <v>5</v>
      </c>
      <c r="AV159">
        <v>2</v>
      </c>
      <c r="AW159">
        <v>3</v>
      </c>
      <c r="AX159">
        <v>61</v>
      </c>
      <c r="AZ159" s="2">
        <f t="shared" si="1"/>
        <v>198</v>
      </c>
    </row>
    <row r="160" spans="1:52" ht="13" x14ac:dyDescent="0.3">
      <c r="A160">
        <v>43058</v>
      </c>
      <c r="B160">
        <v>0</v>
      </c>
      <c r="C160">
        <v>2006</v>
      </c>
      <c r="D160" s="99">
        <v>45961.72152777778</v>
      </c>
      <c r="E160" t="s">
        <v>274</v>
      </c>
      <c r="F160">
        <v>2</v>
      </c>
      <c r="G160">
        <v>3</v>
      </c>
      <c r="H160">
        <v>4</v>
      </c>
      <c r="I160">
        <v>4</v>
      </c>
      <c r="J160">
        <v>3</v>
      </c>
      <c r="K160">
        <v>2</v>
      </c>
      <c r="L160">
        <v>2</v>
      </c>
      <c r="M160">
        <v>2</v>
      </c>
      <c r="N160">
        <v>4</v>
      </c>
      <c r="O160">
        <v>4</v>
      </c>
      <c r="P160">
        <v>3</v>
      </c>
      <c r="Q160">
        <v>4</v>
      </c>
      <c r="R160">
        <v>4</v>
      </c>
      <c r="S160">
        <v>4</v>
      </c>
      <c r="T160">
        <v>3</v>
      </c>
      <c r="U160">
        <v>3</v>
      </c>
      <c r="V160">
        <v>2</v>
      </c>
      <c r="W160">
        <v>2</v>
      </c>
      <c r="X160">
        <v>2</v>
      </c>
      <c r="Y160">
        <v>3</v>
      </c>
      <c r="Z160">
        <v>4</v>
      </c>
      <c r="AA160">
        <v>4</v>
      </c>
      <c r="AB160">
        <v>15</v>
      </c>
      <c r="AC160">
        <v>8</v>
      </c>
      <c r="AD160">
        <v>4</v>
      </c>
      <c r="AE160">
        <v>3</v>
      </c>
      <c r="AF160">
        <v>3</v>
      </c>
      <c r="AG160">
        <v>4</v>
      </c>
      <c r="AH160">
        <v>4</v>
      </c>
      <c r="AI160">
        <v>2</v>
      </c>
      <c r="AJ160">
        <v>3</v>
      </c>
      <c r="AK160">
        <v>6</v>
      </c>
      <c r="AL160">
        <v>4</v>
      </c>
      <c r="AM160">
        <v>3</v>
      </c>
      <c r="AN160">
        <v>2</v>
      </c>
      <c r="AO160">
        <v>2</v>
      </c>
      <c r="AP160">
        <v>3</v>
      </c>
      <c r="AQ160">
        <v>5</v>
      </c>
      <c r="AR160">
        <v>5</v>
      </c>
      <c r="AS160">
        <v>2</v>
      </c>
      <c r="AT160">
        <v>3</v>
      </c>
      <c r="AU160">
        <v>3</v>
      </c>
      <c r="AV160">
        <v>4</v>
      </c>
      <c r="AW160">
        <v>2</v>
      </c>
      <c r="AX160">
        <v>60</v>
      </c>
      <c r="AZ160" s="2">
        <f t="shared" si="1"/>
        <v>90</v>
      </c>
    </row>
    <row r="161" spans="1:52" ht="13" x14ac:dyDescent="0.3">
      <c r="A161">
        <v>42832</v>
      </c>
      <c r="B161">
        <v>0</v>
      </c>
      <c r="C161">
        <v>2005</v>
      </c>
      <c r="D161" s="99">
        <v>45961.53402777778</v>
      </c>
      <c r="E161" t="s">
        <v>257</v>
      </c>
      <c r="F161">
        <v>3</v>
      </c>
      <c r="G161">
        <v>4</v>
      </c>
      <c r="H161">
        <v>3</v>
      </c>
      <c r="I161">
        <v>3</v>
      </c>
      <c r="J161">
        <v>2</v>
      </c>
      <c r="K161">
        <v>4</v>
      </c>
      <c r="L161">
        <v>1</v>
      </c>
      <c r="M161">
        <v>2</v>
      </c>
      <c r="N161">
        <v>4</v>
      </c>
      <c r="O161">
        <v>4</v>
      </c>
      <c r="P161">
        <v>2</v>
      </c>
      <c r="Q161">
        <v>4</v>
      </c>
      <c r="R161">
        <v>4</v>
      </c>
      <c r="S161">
        <v>3</v>
      </c>
      <c r="T161">
        <v>4</v>
      </c>
      <c r="U161">
        <v>4</v>
      </c>
      <c r="V161">
        <v>3</v>
      </c>
      <c r="W161">
        <v>2</v>
      </c>
      <c r="X161">
        <v>1</v>
      </c>
      <c r="Y161">
        <v>2</v>
      </c>
      <c r="Z161">
        <v>3</v>
      </c>
      <c r="AA161">
        <v>3</v>
      </c>
      <c r="AB161">
        <v>10</v>
      </c>
      <c r="AC161">
        <v>8</v>
      </c>
      <c r="AD161">
        <v>4</v>
      </c>
      <c r="AE161">
        <v>2</v>
      </c>
      <c r="AF161">
        <v>5</v>
      </c>
      <c r="AG161">
        <v>6</v>
      </c>
      <c r="AH161">
        <v>6</v>
      </c>
      <c r="AI161">
        <v>6</v>
      </c>
      <c r="AJ161">
        <v>3</v>
      </c>
      <c r="AK161">
        <v>3</v>
      </c>
      <c r="AL161">
        <v>4</v>
      </c>
      <c r="AM161">
        <v>7</v>
      </c>
      <c r="AN161">
        <v>2</v>
      </c>
      <c r="AO161">
        <v>5</v>
      </c>
      <c r="AP161">
        <v>2</v>
      </c>
      <c r="AQ161">
        <v>3</v>
      </c>
      <c r="AR161">
        <v>4</v>
      </c>
      <c r="AS161">
        <v>4</v>
      </c>
      <c r="AT161">
        <v>7</v>
      </c>
      <c r="AU161">
        <v>3</v>
      </c>
      <c r="AV161">
        <v>4</v>
      </c>
      <c r="AW161">
        <v>2</v>
      </c>
      <c r="AX161">
        <v>64</v>
      </c>
      <c r="AZ161" s="2">
        <f t="shared" si="1"/>
        <v>100</v>
      </c>
    </row>
    <row r="162" spans="1:52" ht="13" x14ac:dyDescent="0.3">
      <c r="A162">
        <v>42957</v>
      </c>
      <c r="B162">
        <v>0</v>
      </c>
      <c r="C162">
        <v>2002</v>
      </c>
      <c r="D162" s="99">
        <v>45961.628472222219</v>
      </c>
      <c r="E162" t="s">
        <v>257</v>
      </c>
      <c r="F162">
        <v>2</v>
      </c>
      <c r="G162">
        <v>2</v>
      </c>
      <c r="H162">
        <v>3</v>
      </c>
      <c r="I162">
        <v>3</v>
      </c>
      <c r="J162">
        <v>3</v>
      </c>
      <c r="K162">
        <v>3</v>
      </c>
      <c r="L162">
        <v>3</v>
      </c>
      <c r="M162">
        <v>3</v>
      </c>
      <c r="N162">
        <v>3</v>
      </c>
      <c r="O162">
        <v>3</v>
      </c>
      <c r="P162">
        <v>2</v>
      </c>
      <c r="Q162">
        <v>3</v>
      </c>
      <c r="R162">
        <v>3</v>
      </c>
      <c r="S162">
        <v>2</v>
      </c>
      <c r="T162">
        <v>2</v>
      </c>
      <c r="U162">
        <v>2</v>
      </c>
      <c r="V162">
        <v>2</v>
      </c>
      <c r="W162">
        <v>3</v>
      </c>
      <c r="X162">
        <v>3</v>
      </c>
      <c r="Y162">
        <v>3</v>
      </c>
      <c r="Z162">
        <v>3</v>
      </c>
      <c r="AA162">
        <v>3</v>
      </c>
      <c r="AB162">
        <v>9</v>
      </c>
      <c r="AC162">
        <v>13</v>
      </c>
      <c r="AD162">
        <v>5</v>
      </c>
      <c r="AE162">
        <v>9</v>
      </c>
      <c r="AF162">
        <v>17</v>
      </c>
      <c r="AG162">
        <v>7</v>
      </c>
      <c r="AH162">
        <v>4</v>
      </c>
      <c r="AI162">
        <v>9</v>
      </c>
      <c r="AJ162">
        <v>7</v>
      </c>
      <c r="AK162">
        <v>4</v>
      </c>
      <c r="AL162">
        <v>2</v>
      </c>
      <c r="AM162">
        <v>34</v>
      </c>
      <c r="AN162">
        <v>9</v>
      </c>
      <c r="AO162">
        <v>7</v>
      </c>
      <c r="AP162">
        <v>4</v>
      </c>
      <c r="AQ162">
        <v>4</v>
      </c>
      <c r="AR162">
        <v>11</v>
      </c>
      <c r="AS162">
        <v>4</v>
      </c>
      <c r="AT162">
        <v>7</v>
      </c>
      <c r="AU162">
        <v>4</v>
      </c>
      <c r="AV162">
        <v>3</v>
      </c>
      <c r="AW162">
        <v>3</v>
      </c>
      <c r="AX162">
        <v>55</v>
      </c>
      <c r="AZ162" s="2">
        <f t="shared" si="1"/>
        <v>176</v>
      </c>
    </row>
    <row r="163" spans="1:52" ht="14" x14ac:dyDescent="0.3">
      <c r="A163" s="101">
        <v>42791</v>
      </c>
      <c r="B163" s="101">
        <v>0</v>
      </c>
      <c r="C163" s="101">
        <v>1997</v>
      </c>
      <c r="D163" s="102">
        <v>45961.432638888888</v>
      </c>
      <c r="E163" s="101" t="s">
        <v>257</v>
      </c>
      <c r="F163" s="101">
        <v>3</v>
      </c>
      <c r="G163" s="101">
        <v>3</v>
      </c>
      <c r="H163" s="101">
        <v>2</v>
      </c>
      <c r="I163" s="101">
        <v>3</v>
      </c>
      <c r="J163" s="101">
        <v>3</v>
      </c>
      <c r="K163" s="101">
        <v>3</v>
      </c>
      <c r="L163" s="101">
        <v>3</v>
      </c>
      <c r="M163" s="101">
        <v>3</v>
      </c>
      <c r="N163" s="101">
        <v>3</v>
      </c>
      <c r="O163" s="101">
        <v>3</v>
      </c>
      <c r="P163" s="101">
        <v>3</v>
      </c>
      <c r="Q163" s="101">
        <v>3</v>
      </c>
      <c r="R163" s="101">
        <v>3</v>
      </c>
      <c r="S163" s="101">
        <v>3</v>
      </c>
      <c r="T163" s="101">
        <v>3</v>
      </c>
      <c r="U163" s="101">
        <v>3</v>
      </c>
      <c r="V163" s="101">
        <v>3</v>
      </c>
      <c r="W163" s="101">
        <v>3</v>
      </c>
      <c r="X163" s="101">
        <v>3</v>
      </c>
      <c r="Y163" s="101">
        <v>3</v>
      </c>
      <c r="Z163" s="101">
        <v>3</v>
      </c>
      <c r="AA163" s="101">
        <v>3</v>
      </c>
      <c r="AB163" s="101">
        <v>10</v>
      </c>
      <c r="AC163" s="101">
        <v>26</v>
      </c>
      <c r="AD163" s="101">
        <v>4</v>
      </c>
      <c r="AE163" s="101">
        <v>10</v>
      </c>
      <c r="AF163" s="101">
        <v>5</v>
      </c>
      <c r="AG163" s="101">
        <v>5</v>
      </c>
      <c r="AH163" s="101">
        <v>4</v>
      </c>
      <c r="AI163" s="101">
        <v>4</v>
      </c>
      <c r="AJ163" s="101">
        <v>4</v>
      </c>
      <c r="AK163" s="101">
        <v>3</v>
      </c>
      <c r="AL163" s="101">
        <v>3</v>
      </c>
      <c r="AM163" s="101">
        <v>4</v>
      </c>
      <c r="AN163" s="101">
        <v>37</v>
      </c>
      <c r="AO163" s="101">
        <v>2</v>
      </c>
      <c r="AP163" s="101">
        <v>5</v>
      </c>
      <c r="AQ163" s="101">
        <v>5</v>
      </c>
      <c r="AR163" s="101">
        <v>4</v>
      </c>
      <c r="AS163" s="101">
        <v>7</v>
      </c>
      <c r="AT163" s="101">
        <v>5</v>
      </c>
      <c r="AU163" s="101">
        <v>8</v>
      </c>
      <c r="AV163" s="101">
        <v>14</v>
      </c>
      <c r="AW163" s="101">
        <v>2</v>
      </c>
      <c r="AX163" s="101">
        <v>47</v>
      </c>
      <c r="AZ163" s="2">
        <f t="shared" si="1"/>
        <v>171</v>
      </c>
    </row>
    <row r="164" spans="1:52" ht="13" x14ac:dyDescent="0.3">
      <c r="A164">
        <v>44368</v>
      </c>
      <c r="B164">
        <v>1</v>
      </c>
      <c r="C164">
        <v>2005</v>
      </c>
      <c r="D164" s="99">
        <v>45965.488888888889</v>
      </c>
      <c r="E164" t="s">
        <v>312</v>
      </c>
      <c r="F164">
        <v>2</v>
      </c>
      <c r="G164">
        <v>3</v>
      </c>
      <c r="H164">
        <v>2</v>
      </c>
      <c r="I164">
        <v>2</v>
      </c>
      <c r="J164">
        <v>4</v>
      </c>
      <c r="K164">
        <v>4</v>
      </c>
      <c r="L164">
        <v>1</v>
      </c>
      <c r="M164">
        <v>1</v>
      </c>
      <c r="N164">
        <v>3</v>
      </c>
      <c r="O164">
        <v>3</v>
      </c>
      <c r="P164">
        <v>2</v>
      </c>
      <c r="Q164">
        <v>3</v>
      </c>
      <c r="R164">
        <v>2</v>
      </c>
      <c r="S164">
        <v>2</v>
      </c>
      <c r="T164">
        <v>1</v>
      </c>
      <c r="U164">
        <v>2</v>
      </c>
      <c r="V164">
        <v>1</v>
      </c>
      <c r="W164">
        <v>2</v>
      </c>
      <c r="X164">
        <v>2</v>
      </c>
      <c r="Y164">
        <v>1</v>
      </c>
      <c r="Z164">
        <v>3</v>
      </c>
      <c r="AA164">
        <v>2</v>
      </c>
      <c r="AB164">
        <v>18</v>
      </c>
      <c r="AC164">
        <v>10</v>
      </c>
      <c r="AD164">
        <v>8</v>
      </c>
      <c r="AE164">
        <v>5</v>
      </c>
      <c r="AF164">
        <v>7</v>
      </c>
      <c r="AG164">
        <v>3</v>
      </c>
      <c r="AH164">
        <v>4</v>
      </c>
      <c r="AI164">
        <v>6</v>
      </c>
      <c r="AJ164">
        <v>4</v>
      </c>
      <c r="AK164">
        <v>5</v>
      </c>
      <c r="AL164">
        <v>3</v>
      </c>
      <c r="AM164">
        <v>6</v>
      </c>
      <c r="AN164">
        <v>4</v>
      </c>
      <c r="AO164">
        <v>4</v>
      </c>
      <c r="AP164">
        <v>3</v>
      </c>
      <c r="AQ164">
        <v>4</v>
      </c>
      <c r="AR164">
        <v>13</v>
      </c>
      <c r="AS164">
        <v>3</v>
      </c>
      <c r="AT164">
        <v>4</v>
      </c>
      <c r="AU164">
        <v>3</v>
      </c>
      <c r="AV164">
        <v>3</v>
      </c>
      <c r="AW164">
        <v>4</v>
      </c>
      <c r="AX164">
        <v>36</v>
      </c>
      <c r="AZ164" s="2">
        <f t="shared" si="1"/>
        <v>124</v>
      </c>
    </row>
    <row r="165" spans="1:52" ht="13" x14ac:dyDescent="0.3">
      <c r="A165">
        <v>43400</v>
      </c>
      <c r="B165">
        <v>0</v>
      </c>
      <c r="C165">
        <v>2005</v>
      </c>
      <c r="D165" s="99">
        <v>45962.713888888888</v>
      </c>
      <c r="E165" t="s">
        <v>323</v>
      </c>
      <c r="F165">
        <v>3</v>
      </c>
      <c r="G165">
        <v>4</v>
      </c>
      <c r="H165">
        <v>3</v>
      </c>
      <c r="I165">
        <v>3</v>
      </c>
      <c r="J165">
        <v>4</v>
      </c>
      <c r="K165">
        <v>4</v>
      </c>
      <c r="L165">
        <v>2</v>
      </c>
      <c r="M165">
        <v>3</v>
      </c>
      <c r="N165">
        <v>3</v>
      </c>
      <c r="O165">
        <v>4</v>
      </c>
      <c r="P165">
        <v>4</v>
      </c>
      <c r="Q165">
        <v>4</v>
      </c>
      <c r="R165">
        <v>3</v>
      </c>
      <c r="S165">
        <v>3</v>
      </c>
      <c r="T165">
        <v>4</v>
      </c>
      <c r="U165">
        <v>4</v>
      </c>
      <c r="V165">
        <v>3</v>
      </c>
      <c r="W165">
        <v>4</v>
      </c>
      <c r="X165">
        <v>2</v>
      </c>
      <c r="Y165">
        <v>3</v>
      </c>
      <c r="Z165">
        <v>4</v>
      </c>
      <c r="AA165">
        <v>4</v>
      </c>
      <c r="AB165">
        <v>14</v>
      </c>
      <c r="AC165">
        <v>5</v>
      </c>
      <c r="AD165">
        <v>2</v>
      </c>
      <c r="AE165">
        <v>7</v>
      </c>
      <c r="AF165">
        <v>7</v>
      </c>
      <c r="AG165">
        <v>5</v>
      </c>
      <c r="AH165">
        <v>5</v>
      </c>
      <c r="AI165">
        <v>3</v>
      </c>
      <c r="AJ165">
        <v>4</v>
      </c>
      <c r="AK165">
        <v>4</v>
      </c>
      <c r="AL165">
        <v>2</v>
      </c>
      <c r="AM165">
        <v>2</v>
      </c>
      <c r="AN165">
        <v>3</v>
      </c>
      <c r="AO165">
        <v>3</v>
      </c>
      <c r="AP165">
        <v>3</v>
      </c>
      <c r="AQ165">
        <v>3</v>
      </c>
      <c r="AR165">
        <v>7</v>
      </c>
      <c r="AS165">
        <v>3</v>
      </c>
      <c r="AT165">
        <v>4</v>
      </c>
      <c r="AU165">
        <v>3</v>
      </c>
      <c r="AV165">
        <v>5</v>
      </c>
      <c r="AW165">
        <v>3</v>
      </c>
      <c r="AX165">
        <v>20</v>
      </c>
      <c r="AZ165" s="2">
        <f t="shared" si="1"/>
        <v>97</v>
      </c>
    </row>
    <row r="166" spans="1:52" ht="14" x14ac:dyDescent="0.3">
      <c r="A166" s="101">
        <v>42926</v>
      </c>
      <c r="B166" s="101">
        <v>0</v>
      </c>
      <c r="C166" s="101">
        <v>2000</v>
      </c>
      <c r="D166" s="102">
        <v>45961.615972222222</v>
      </c>
      <c r="E166" s="101" t="s">
        <v>275</v>
      </c>
      <c r="F166" s="101">
        <v>4</v>
      </c>
      <c r="G166" s="101">
        <v>3</v>
      </c>
      <c r="H166" s="101">
        <v>4</v>
      </c>
      <c r="I166" s="101">
        <v>4</v>
      </c>
      <c r="J166" s="101">
        <v>3</v>
      </c>
      <c r="K166" s="101">
        <v>4</v>
      </c>
      <c r="L166" s="101">
        <v>2</v>
      </c>
      <c r="M166" s="101">
        <v>3</v>
      </c>
      <c r="N166" s="101">
        <v>4</v>
      </c>
      <c r="O166" s="101">
        <v>4</v>
      </c>
      <c r="P166" s="101">
        <v>4</v>
      </c>
      <c r="Q166" s="101">
        <v>3</v>
      </c>
      <c r="R166" s="101">
        <v>3</v>
      </c>
      <c r="S166" s="101">
        <v>3</v>
      </c>
      <c r="T166" s="101">
        <v>3</v>
      </c>
      <c r="U166" s="101">
        <v>3</v>
      </c>
      <c r="V166" s="101">
        <v>4</v>
      </c>
      <c r="W166" s="101">
        <v>2</v>
      </c>
      <c r="X166" s="101">
        <v>1</v>
      </c>
      <c r="Y166" s="101">
        <v>1</v>
      </c>
      <c r="Z166" s="101">
        <v>3</v>
      </c>
      <c r="AA166" s="101">
        <v>3</v>
      </c>
      <c r="AB166" s="101">
        <v>2</v>
      </c>
      <c r="AC166" s="101">
        <v>4</v>
      </c>
      <c r="AD166" s="101">
        <v>2</v>
      </c>
      <c r="AE166" s="101">
        <v>2</v>
      </c>
      <c r="AF166" s="101">
        <v>4</v>
      </c>
      <c r="AG166" s="101">
        <v>3</v>
      </c>
      <c r="AH166" s="101">
        <v>2</v>
      </c>
      <c r="AI166" s="101">
        <v>2</v>
      </c>
      <c r="AJ166" s="101">
        <v>2</v>
      </c>
      <c r="AK166" s="101">
        <v>1</v>
      </c>
      <c r="AL166" s="101">
        <v>3</v>
      </c>
      <c r="AM166" s="101">
        <v>2</v>
      </c>
      <c r="AN166" s="101">
        <v>2</v>
      </c>
      <c r="AO166" s="101">
        <v>1</v>
      </c>
      <c r="AP166" s="101">
        <v>1</v>
      </c>
      <c r="AQ166" s="101">
        <v>4</v>
      </c>
      <c r="AR166" s="101">
        <v>2</v>
      </c>
      <c r="AS166" s="101">
        <v>3</v>
      </c>
      <c r="AT166" s="101">
        <v>3</v>
      </c>
      <c r="AU166" s="101">
        <v>2</v>
      </c>
      <c r="AV166" s="101">
        <v>4</v>
      </c>
      <c r="AW166" s="101">
        <v>1</v>
      </c>
      <c r="AX166" s="101">
        <v>59</v>
      </c>
      <c r="AZ166" s="2">
        <f t="shared" si="1"/>
        <v>52</v>
      </c>
    </row>
    <row r="167" spans="1:52" ht="14" x14ac:dyDescent="0.3">
      <c r="A167">
        <v>42939</v>
      </c>
      <c r="B167">
        <v>0</v>
      </c>
      <c r="C167">
        <v>2004</v>
      </c>
      <c r="D167" s="99">
        <v>45961.618750000001</v>
      </c>
      <c r="E167" t="s">
        <v>318</v>
      </c>
      <c r="F167">
        <v>4</v>
      </c>
      <c r="G167">
        <v>3</v>
      </c>
      <c r="H167">
        <v>3</v>
      </c>
      <c r="I167">
        <v>4</v>
      </c>
      <c r="J167">
        <v>4</v>
      </c>
      <c r="K167">
        <v>4</v>
      </c>
      <c r="L167">
        <v>2</v>
      </c>
      <c r="M167">
        <v>2</v>
      </c>
      <c r="N167">
        <v>4</v>
      </c>
      <c r="O167">
        <v>4</v>
      </c>
      <c r="P167">
        <v>3</v>
      </c>
      <c r="Q167">
        <v>3</v>
      </c>
      <c r="R167">
        <v>3</v>
      </c>
      <c r="S167">
        <v>4</v>
      </c>
      <c r="T167">
        <v>4</v>
      </c>
      <c r="U167">
        <v>3</v>
      </c>
      <c r="V167">
        <v>3</v>
      </c>
      <c r="W167">
        <v>3</v>
      </c>
      <c r="X167">
        <v>4</v>
      </c>
      <c r="Y167">
        <v>4</v>
      </c>
      <c r="Z167">
        <v>4</v>
      </c>
      <c r="AA167">
        <v>3</v>
      </c>
      <c r="AB167">
        <v>33</v>
      </c>
      <c r="AC167">
        <v>3</v>
      </c>
      <c r="AD167">
        <v>5</v>
      </c>
      <c r="AE167">
        <v>5</v>
      </c>
      <c r="AF167">
        <v>2</v>
      </c>
      <c r="AG167">
        <v>4</v>
      </c>
      <c r="AH167">
        <v>4</v>
      </c>
      <c r="AI167">
        <v>7</v>
      </c>
      <c r="AJ167">
        <v>3</v>
      </c>
      <c r="AK167">
        <v>3</v>
      </c>
      <c r="AL167">
        <v>3</v>
      </c>
      <c r="AM167">
        <v>4</v>
      </c>
      <c r="AN167">
        <v>3</v>
      </c>
      <c r="AO167">
        <v>6</v>
      </c>
      <c r="AP167">
        <v>15</v>
      </c>
      <c r="AQ167">
        <v>2</v>
      </c>
      <c r="AR167">
        <v>5</v>
      </c>
      <c r="AS167">
        <v>5</v>
      </c>
      <c r="AT167">
        <v>3</v>
      </c>
      <c r="AU167">
        <v>3</v>
      </c>
      <c r="AV167">
        <v>2</v>
      </c>
      <c r="AW167">
        <v>2</v>
      </c>
      <c r="AX167">
        <v>27</v>
      </c>
      <c r="AY167" s="101"/>
      <c r="AZ167" s="101">
        <f t="shared" ref="AZ167:AZ230" si="2">SUM(AB167:AW167)</f>
        <v>122</v>
      </c>
    </row>
    <row r="168" spans="1:52" ht="13" x14ac:dyDescent="0.3">
      <c r="A168">
        <v>43401</v>
      </c>
      <c r="B168">
        <v>0</v>
      </c>
      <c r="C168">
        <v>2005</v>
      </c>
      <c r="D168" s="99">
        <v>45962.719444444447</v>
      </c>
      <c r="E168" t="s">
        <v>260</v>
      </c>
      <c r="F168">
        <v>3</v>
      </c>
      <c r="G168">
        <v>4</v>
      </c>
      <c r="H168">
        <v>4</v>
      </c>
      <c r="I168">
        <v>3</v>
      </c>
      <c r="J168">
        <v>3</v>
      </c>
      <c r="K168">
        <v>4</v>
      </c>
      <c r="L168">
        <v>4</v>
      </c>
      <c r="M168">
        <v>4</v>
      </c>
      <c r="N168">
        <v>2</v>
      </c>
      <c r="O168">
        <v>3</v>
      </c>
      <c r="P168">
        <v>2</v>
      </c>
      <c r="Q168">
        <v>4</v>
      </c>
      <c r="R168">
        <v>3</v>
      </c>
      <c r="S168">
        <v>4</v>
      </c>
      <c r="T168">
        <v>1</v>
      </c>
      <c r="U168">
        <v>3</v>
      </c>
      <c r="V168">
        <v>1</v>
      </c>
      <c r="W168">
        <v>4</v>
      </c>
      <c r="X168">
        <v>3</v>
      </c>
      <c r="Y168">
        <v>3</v>
      </c>
      <c r="Z168">
        <v>3</v>
      </c>
      <c r="AA168">
        <v>2</v>
      </c>
      <c r="AB168">
        <v>67</v>
      </c>
      <c r="AC168">
        <v>1</v>
      </c>
      <c r="AD168">
        <v>4</v>
      </c>
      <c r="AE168">
        <v>8</v>
      </c>
      <c r="AF168">
        <v>7</v>
      </c>
      <c r="AG168">
        <v>6</v>
      </c>
      <c r="AH168">
        <v>4</v>
      </c>
      <c r="AI168">
        <v>5</v>
      </c>
      <c r="AJ168">
        <v>7</v>
      </c>
      <c r="AK168">
        <v>5</v>
      </c>
      <c r="AL168">
        <v>4</v>
      </c>
      <c r="AM168">
        <v>10</v>
      </c>
      <c r="AN168">
        <v>4</v>
      </c>
      <c r="AO168">
        <v>4</v>
      </c>
      <c r="AP168">
        <v>4</v>
      </c>
      <c r="AQ168">
        <v>5</v>
      </c>
      <c r="AR168">
        <v>4</v>
      </c>
      <c r="AS168">
        <v>7</v>
      </c>
      <c r="AT168">
        <v>3</v>
      </c>
      <c r="AU168">
        <v>4</v>
      </c>
      <c r="AV168">
        <v>7</v>
      </c>
      <c r="AW168">
        <v>2</v>
      </c>
      <c r="AX168">
        <v>63</v>
      </c>
      <c r="AZ168" s="2">
        <f t="shared" si="2"/>
        <v>172</v>
      </c>
    </row>
    <row r="169" spans="1:52" ht="13" x14ac:dyDescent="0.3">
      <c r="A169">
        <v>43410</v>
      </c>
      <c r="B169">
        <v>0</v>
      </c>
      <c r="C169">
        <v>2005</v>
      </c>
      <c r="D169" s="99">
        <v>45962.742361111108</v>
      </c>
      <c r="E169" t="s">
        <v>260</v>
      </c>
      <c r="F169">
        <v>3</v>
      </c>
      <c r="G169">
        <v>3</v>
      </c>
      <c r="H169">
        <v>2</v>
      </c>
      <c r="I169">
        <v>2</v>
      </c>
      <c r="J169">
        <v>2</v>
      </c>
      <c r="K169">
        <v>3</v>
      </c>
      <c r="L169">
        <v>1</v>
      </c>
      <c r="M169">
        <v>2</v>
      </c>
      <c r="N169">
        <v>2</v>
      </c>
      <c r="O169">
        <v>3</v>
      </c>
      <c r="P169">
        <v>2</v>
      </c>
      <c r="Q169">
        <v>3</v>
      </c>
      <c r="R169">
        <v>4</v>
      </c>
      <c r="S169">
        <v>2</v>
      </c>
      <c r="T169">
        <v>3</v>
      </c>
      <c r="U169">
        <v>3</v>
      </c>
      <c r="V169">
        <v>2</v>
      </c>
      <c r="W169">
        <v>3</v>
      </c>
      <c r="X169">
        <v>1</v>
      </c>
      <c r="Y169">
        <v>1</v>
      </c>
      <c r="Z169">
        <v>2</v>
      </c>
      <c r="AA169">
        <v>2</v>
      </c>
      <c r="AB169">
        <v>6</v>
      </c>
      <c r="AC169">
        <v>15</v>
      </c>
      <c r="AD169">
        <v>6</v>
      </c>
      <c r="AE169">
        <v>5</v>
      </c>
      <c r="AF169">
        <v>7</v>
      </c>
      <c r="AG169">
        <v>8</v>
      </c>
      <c r="AH169">
        <v>5</v>
      </c>
      <c r="AI169">
        <v>6</v>
      </c>
      <c r="AJ169">
        <v>13</v>
      </c>
      <c r="AK169">
        <v>7</v>
      </c>
      <c r="AL169">
        <v>4</v>
      </c>
      <c r="AM169">
        <v>5</v>
      </c>
      <c r="AN169">
        <v>4</v>
      </c>
      <c r="AO169">
        <v>5</v>
      </c>
      <c r="AP169">
        <v>6</v>
      </c>
      <c r="AQ169">
        <v>5</v>
      </c>
      <c r="AR169">
        <v>12</v>
      </c>
      <c r="AS169">
        <v>5</v>
      </c>
      <c r="AT169">
        <v>4</v>
      </c>
      <c r="AU169">
        <v>4</v>
      </c>
      <c r="AV169">
        <v>7</v>
      </c>
      <c r="AW169">
        <v>3</v>
      </c>
      <c r="AX169">
        <v>45</v>
      </c>
      <c r="AZ169" s="2">
        <f t="shared" si="2"/>
        <v>142</v>
      </c>
    </row>
    <row r="170" spans="1:52" ht="13" x14ac:dyDescent="0.3">
      <c r="A170">
        <v>43552</v>
      </c>
      <c r="B170">
        <v>0</v>
      </c>
      <c r="C170">
        <v>2003</v>
      </c>
      <c r="D170" s="99">
        <v>45963.647916666669</v>
      </c>
      <c r="E170" t="s">
        <v>258</v>
      </c>
      <c r="F170">
        <v>3</v>
      </c>
      <c r="G170">
        <v>3</v>
      </c>
      <c r="H170">
        <v>3</v>
      </c>
      <c r="I170">
        <v>3</v>
      </c>
      <c r="J170">
        <v>3</v>
      </c>
      <c r="K170">
        <v>3</v>
      </c>
      <c r="L170">
        <v>3</v>
      </c>
      <c r="M170">
        <v>4</v>
      </c>
      <c r="N170">
        <v>2</v>
      </c>
      <c r="O170">
        <v>3</v>
      </c>
      <c r="P170">
        <v>2</v>
      </c>
      <c r="Q170">
        <v>3</v>
      </c>
      <c r="R170">
        <v>2</v>
      </c>
      <c r="S170">
        <v>2</v>
      </c>
      <c r="T170">
        <v>2</v>
      </c>
      <c r="U170">
        <v>3</v>
      </c>
      <c r="V170">
        <v>1</v>
      </c>
      <c r="W170">
        <v>3</v>
      </c>
      <c r="X170">
        <v>4</v>
      </c>
      <c r="Y170">
        <v>4</v>
      </c>
      <c r="Z170">
        <v>4</v>
      </c>
      <c r="AA170">
        <v>3</v>
      </c>
      <c r="AB170">
        <v>4</v>
      </c>
      <c r="AC170">
        <v>3</v>
      </c>
      <c r="AD170">
        <v>2</v>
      </c>
      <c r="AE170">
        <v>3</v>
      </c>
      <c r="AF170">
        <v>2</v>
      </c>
      <c r="AG170">
        <v>2</v>
      </c>
      <c r="AH170">
        <v>3</v>
      </c>
      <c r="AI170">
        <v>3</v>
      </c>
      <c r="AJ170">
        <v>3</v>
      </c>
      <c r="AK170">
        <v>3</v>
      </c>
      <c r="AL170">
        <v>3</v>
      </c>
      <c r="AM170">
        <v>2</v>
      </c>
      <c r="AN170">
        <v>4</v>
      </c>
      <c r="AO170">
        <v>1</v>
      </c>
      <c r="AP170">
        <v>3</v>
      </c>
      <c r="AQ170">
        <v>2</v>
      </c>
      <c r="AR170">
        <v>4</v>
      </c>
      <c r="AS170">
        <v>3</v>
      </c>
      <c r="AT170">
        <v>3</v>
      </c>
      <c r="AU170">
        <v>3</v>
      </c>
      <c r="AV170">
        <v>2</v>
      </c>
      <c r="AW170">
        <v>2</v>
      </c>
      <c r="AX170">
        <v>64</v>
      </c>
      <c r="AZ170" s="2">
        <f t="shared" si="2"/>
        <v>60</v>
      </c>
    </row>
    <row r="171" spans="1:52" ht="13" x14ac:dyDescent="0.3">
      <c r="A171">
        <v>42971</v>
      </c>
      <c r="B171">
        <v>0</v>
      </c>
      <c r="C171">
        <v>2003</v>
      </c>
      <c r="D171" s="99">
        <v>45961.638888888891</v>
      </c>
      <c r="E171" t="s">
        <v>263</v>
      </c>
      <c r="F171">
        <v>3</v>
      </c>
      <c r="G171">
        <v>3</v>
      </c>
      <c r="H171">
        <v>4</v>
      </c>
      <c r="I171">
        <v>2</v>
      </c>
      <c r="J171">
        <v>4</v>
      </c>
      <c r="K171">
        <v>3</v>
      </c>
      <c r="L171">
        <v>1</v>
      </c>
      <c r="M171">
        <v>1</v>
      </c>
      <c r="N171">
        <v>4</v>
      </c>
      <c r="O171">
        <v>4</v>
      </c>
      <c r="P171">
        <v>1</v>
      </c>
      <c r="Q171">
        <v>4</v>
      </c>
      <c r="R171">
        <v>3</v>
      </c>
      <c r="S171">
        <v>4</v>
      </c>
      <c r="T171">
        <v>4</v>
      </c>
      <c r="U171">
        <v>4</v>
      </c>
      <c r="V171">
        <v>2</v>
      </c>
      <c r="W171">
        <v>4</v>
      </c>
      <c r="X171">
        <v>4</v>
      </c>
      <c r="Y171">
        <v>3</v>
      </c>
      <c r="Z171">
        <v>4</v>
      </c>
      <c r="AA171">
        <v>3</v>
      </c>
      <c r="AB171">
        <v>32</v>
      </c>
      <c r="AC171">
        <v>11</v>
      </c>
      <c r="AD171">
        <v>23</v>
      </c>
      <c r="AE171">
        <v>9</v>
      </c>
      <c r="AF171">
        <v>7</v>
      </c>
      <c r="AG171">
        <v>4</v>
      </c>
      <c r="AH171">
        <v>5</v>
      </c>
      <c r="AI171">
        <v>8</v>
      </c>
      <c r="AJ171">
        <v>5</v>
      </c>
      <c r="AK171">
        <v>5</v>
      </c>
      <c r="AL171">
        <v>5</v>
      </c>
      <c r="AM171">
        <v>18</v>
      </c>
      <c r="AN171">
        <v>6</v>
      </c>
      <c r="AO171">
        <v>3</v>
      </c>
      <c r="AP171">
        <v>5</v>
      </c>
      <c r="AQ171">
        <v>5</v>
      </c>
      <c r="AR171">
        <v>8</v>
      </c>
      <c r="AS171">
        <v>6</v>
      </c>
      <c r="AT171">
        <v>4</v>
      </c>
      <c r="AU171">
        <v>3</v>
      </c>
      <c r="AV171">
        <v>3</v>
      </c>
      <c r="AW171">
        <v>5</v>
      </c>
      <c r="AX171">
        <v>62</v>
      </c>
      <c r="AZ171" s="2">
        <f t="shared" si="2"/>
        <v>180</v>
      </c>
    </row>
    <row r="172" spans="1:52" ht="13" x14ac:dyDescent="0.3">
      <c r="A172">
        <v>42868</v>
      </c>
      <c r="B172">
        <v>1</v>
      </c>
      <c r="C172">
        <v>2004</v>
      </c>
      <c r="D172" s="99">
        <v>45961.576388888891</v>
      </c>
      <c r="E172" t="s">
        <v>268</v>
      </c>
      <c r="F172">
        <v>4</v>
      </c>
      <c r="G172">
        <v>3</v>
      </c>
      <c r="H172">
        <v>4</v>
      </c>
      <c r="I172">
        <v>4</v>
      </c>
      <c r="J172">
        <v>2</v>
      </c>
      <c r="K172">
        <v>4</v>
      </c>
      <c r="L172">
        <v>1</v>
      </c>
      <c r="M172">
        <v>2</v>
      </c>
      <c r="N172">
        <v>4</v>
      </c>
      <c r="O172">
        <v>4</v>
      </c>
      <c r="P172">
        <v>4</v>
      </c>
      <c r="Q172">
        <v>2</v>
      </c>
      <c r="R172">
        <v>3</v>
      </c>
      <c r="S172">
        <v>2</v>
      </c>
      <c r="T172">
        <v>4</v>
      </c>
      <c r="U172">
        <v>4</v>
      </c>
      <c r="V172">
        <v>3</v>
      </c>
      <c r="W172">
        <v>2</v>
      </c>
      <c r="X172">
        <v>2</v>
      </c>
      <c r="Y172">
        <v>3</v>
      </c>
      <c r="Z172">
        <v>4</v>
      </c>
      <c r="AA172">
        <v>3</v>
      </c>
      <c r="AB172">
        <v>24</v>
      </c>
      <c r="AC172">
        <v>5</v>
      </c>
      <c r="AD172">
        <v>5</v>
      </c>
      <c r="AE172">
        <v>3</v>
      </c>
      <c r="AF172">
        <v>11</v>
      </c>
      <c r="AG172">
        <v>13</v>
      </c>
      <c r="AH172">
        <v>3</v>
      </c>
      <c r="AI172">
        <v>4</v>
      </c>
      <c r="AJ172">
        <v>5</v>
      </c>
      <c r="AK172">
        <v>3</v>
      </c>
      <c r="AL172">
        <v>2</v>
      </c>
      <c r="AM172">
        <v>6</v>
      </c>
      <c r="AN172">
        <v>4</v>
      </c>
      <c r="AO172">
        <v>3</v>
      </c>
      <c r="AP172">
        <v>4</v>
      </c>
      <c r="AQ172">
        <v>4</v>
      </c>
      <c r="AR172">
        <v>22</v>
      </c>
      <c r="AS172">
        <v>11</v>
      </c>
      <c r="AT172">
        <v>6</v>
      </c>
      <c r="AU172">
        <v>5</v>
      </c>
      <c r="AV172">
        <v>2</v>
      </c>
      <c r="AW172">
        <v>2</v>
      </c>
      <c r="AX172">
        <v>61</v>
      </c>
      <c r="AZ172" s="2">
        <f t="shared" si="2"/>
        <v>147</v>
      </c>
    </row>
    <row r="173" spans="1:52" ht="13" x14ac:dyDescent="0.3">
      <c r="A173">
        <v>46466</v>
      </c>
      <c r="B173">
        <v>0</v>
      </c>
      <c r="C173">
        <v>2004</v>
      </c>
      <c r="D173" s="99">
        <v>45973.463888888888</v>
      </c>
      <c r="E173" t="s">
        <v>283</v>
      </c>
      <c r="F173">
        <v>3</v>
      </c>
      <c r="G173">
        <v>3</v>
      </c>
      <c r="H173">
        <v>4</v>
      </c>
      <c r="I173">
        <v>4</v>
      </c>
      <c r="J173">
        <v>2</v>
      </c>
      <c r="K173">
        <v>3</v>
      </c>
      <c r="L173">
        <v>3</v>
      </c>
      <c r="M173">
        <v>2</v>
      </c>
      <c r="N173">
        <v>2</v>
      </c>
      <c r="O173">
        <v>3</v>
      </c>
      <c r="P173">
        <v>3</v>
      </c>
      <c r="Q173">
        <v>3</v>
      </c>
      <c r="R173">
        <v>3</v>
      </c>
      <c r="S173">
        <v>2</v>
      </c>
      <c r="T173">
        <v>3</v>
      </c>
      <c r="U173">
        <v>3</v>
      </c>
      <c r="V173">
        <v>3</v>
      </c>
      <c r="W173">
        <v>3</v>
      </c>
      <c r="X173">
        <v>2</v>
      </c>
      <c r="Y173">
        <v>2</v>
      </c>
      <c r="Z173">
        <v>3</v>
      </c>
      <c r="AA173">
        <v>3</v>
      </c>
      <c r="AB173">
        <v>7</v>
      </c>
      <c r="AC173">
        <v>5</v>
      </c>
      <c r="AD173">
        <v>5</v>
      </c>
      <c r="AE173">
        <v>4</v>
      </c>
      <c r="AF173">
        <v>6</v>
      </c>
      <c r="AG173">
        <v>9</v>
      </c>
      <c r="AH173">
        <v>3</v>
      </c>
      <c r="AI173">
        <v>6</v>
      </c>
      <c r="AJ173">
        <v>5</v>
      </c>
      <c r="AK173">
        <v>5</v>
      </c>
      <c r="AL173">
        <v>15</v>
      </c>
      <c r="AM173">
        <v>7</v>
      </c>
      <c r="AN173">
        <v>8</v>
      </c>
      <c r="AO173">
        <v>5</v>
      </c>
      <c r="AP173">
        <v>4</v>
      </c>
      <c r="AQ173">
        <v>4</v>
      </c>
      <c r="AR173">
        <v>5</v>
      </c>
      <c r="AS173">
        <v>4</v>
      </c>
      <c r="AT173">
        <v>5</v>
      </c>
      <c r="AU173">
        <v>6</v>
      </c>
      <c r="AV173">
        <v>3</v>
      </c>
      <c r="AW173">
        <v>3</v>
      </c>
      <c r="AX173">
        <v>55</v>
      </c>
      <c r="AZ173" s="2">
        <f t="shared" si="2"/>
        <v>124</v>
      </c>
    </row>
    <row r="174" spans="1:52" ht="13" x14ac:dyDescent="0.3">
      <c r="A174">
        <v>43659</v>
      </c>
      <c r="B174">
        <v>0</v>
      </c>
      <c r="C174">
        <v>2004</v>
      </c>
      <c r="D174" s="99">
        <v>45963.802083333336</v>
      </c>
      <c r="E174" t="s">
        <v>300</v>
      </c>
      <c r="F174">
        <v>4</v>
      </c>
      <c r="G174">
        <v>3</v>
      </c>
      <c r="H174">
        <v>3</v>
      </c>
      <c r="I174">
        <v>4</v>
      </c>
      <c r="J174">
        <v>3</v>
      </c>
      <c r="K174">
        <v>4</v>
      </c>
      <c r="L174">
        <v>1</v>
      </c>
      <c r="M174">
        <v>3</v>
      </c>
      <c r="N174">
        <v>4</v>
      </c>
      <c r="O174">
        <v>4</v>
      </c>
      <c r="P174">
        <v>3</v>
      </c>
      <c r="Q174">
        <v>3</v>
      </c>
      <c r="R174">
        <v>4</v>
      </c>
      <c r="S174">
        <v>3</v>
      </c>
      <c r="T174">
        <v>2</v>
      </c>
      <c r="U174">
        <v>4</v>
      </c>
      <c r="V174">
        <v>2</v>
      </c>
      <c r="W174">
        <v>4</v>
      </c>
      <c r="X174">
        <v>2</v>
      </c>
      <c r="Y174">
        <v>4</v>
      </c>
      <c r="Z174">
        <v>4</v>
      </c>
      <c r="AA174">
        <v>3</v>
      </c>
      <c r="AB174">
        <v>9</v>
      </c>
      <c r="AC174">
        <v>26</v>
      </c>
      <c r="AD174">
        <v>7</v>
      </c>
      <c r="AE174">
        <v>3</v>
      </c>
      <c r="AF174">
        <v>10</v>
      </c>
      <c r="AG174">
        <v>6</v>
      </c>
      <c r="AH174">
        <v>12</v>
      </c>
      <c r="AI174">
        <v>9</v>
      </c>
      <c r="AJ174">
        <v>19</v>
      </c>
      <c r="AK174">
        <v>4</v>
      </c>
      <c r="AL174">
        <v>3</v>
      </c>
      <c r="AM174">
        <v>6</v>
      </c>
      <c r="AN174">
        <v>5</v>
      </c>
      <c r="AO174">
        <v>7</v>
      </c>
      <c r="AP174">
        <v>4</v>
      </c>
      <c r="AQ174">
        <v>6</v>
      </c>
      <c r="AR174">
        <v>20</v>
      </c>
      <c r="AS174">
        <v>4</v>
      </c>
      <c r="AT174">
        <v>8</v>
      </c>
      <c r="AU174">
        <v>45</v>
      </c>
      <c r="AV174">
        <v>6</v>
      </c>
      <c r="AW174">
        <v>7</v>
      </c>
      <c r="AX174">
        <v>47</v>
      </c>
      <c r="AZ174" s="2">
        <f t="shared" si="2"/>
        <v>226</v>
      </c>
    </row>
    <row r="175" spans="1:52" ht="14" x14ac:dyDescent="0.3">
      <c r="A175" s="101">
        <v>46437</v>
      </c>
      <c r="B175" s="101">
        <v>0</v>
      </c>
      <c r="C175" s="101">
        <v>1998</v>
      </c>
      <c r="D175" s="102">
        <v>45972.988194444442</v>
      </c>
      <c r="E175" s="101" t="s">
        <v>279</v>
      </c>
      <c r="F175" s="101">
        <v>3</v>
      </c>
      <c r="G175" s="101">
        <v>3</v>
      </c>
      <c r="H175" s="101">
        <v>4</v>
      </c>
      <c r="I175" s="101">
        <v>3</v>
      </c>
      <c r="J175" s="101">
        <v>2</v>
      </c>
      <c r="K175" s="101">
        <v>2</v>
      </c>
      <c r="L175" s="101">
        <v>3</v>
      </c>
      <c r="M175" s="101">
        <v>2</v>
      </c>
      <c r="N175" s="101">
        <v>2</v>
      </c>
      <c r="O175" s="101">
        <v>3</v>
      </c>
      <c r="P175" s="101">
        <v>3</v>
      </c>
      <c r="Q175" s="101">
        <v>3</v>
      </c>
      <c r="R175" s="101">
        <v>2</v>
      </c>
      <c r="S175" s="101">
        <v>4</v>
      </c>
      <c r="T175" s="101">
        <v>4</v>
      </c>
      <c r="U175" s="101">
        <v>4</v>
      </c>
      <c r="V175" s="101">
        <v>2</v>
      </c>
      <c r="W175" s="101">
        <v>3</v>
      </c>
      <c r="X175" s="101">
        <v>3</v>
      </c>
      <c r="Y175" s="101">
        <v>3</v>
      </c>
      <c r="Z175" s="101">
        <v>3</v>
      </c>
      <c r="AA175" s="101">
        <v>3</v>
      </c>
      <c r="AB175" s="101">
        <v>5</v>
      </c>
      <c r="AC175" s="101">
        <v>5</v>
      </c>
      <c r="AD175" s="101">
        <v>4</v>
      </c>
      <c r="AE175" s="101">
        <v>5</v>
      </c>
      <c r="AF175" s="101">
        <v>9</v>
      </c>
      <c r="AG175" s="101">
        <v>10</v>
      </c>
      <c r="AH175" s="101">
        <v>4</v>
      </c>
      <c r="AI175" s="101">
        <v>6</v>
      </c>
      <c r="AJ175" s="101">
        <v>7</v>
      </c>
      <c r="AK175" s="101">
        <v>3</v>
      </c>
      <c r="AL175" s="101">
        <v>1</v>
      </c>
      <c r="AM175" s="101">
        <v>4</v>
      </c>
      <c r="AN175" s="101">
        <v>6</v>
      </c>
      <c r="AO175" s="101">
        <v>2</v>
      </c>
      <c r="AP175" s="101">
        <v>5</v>
      </c>
      <c r="AQ175" s="101">
        <v>3</v>
      </c>
      <c r="AR175" s="101">
        <v>6</v>
      </c>
      <c r="AS175" s="101">
        <v>4</v>
      </c>
      <c r="AT175" s="101">
        <v>4</v>
      </c>
      <c r="AU175" s="101">
        <v>4</v>
      </c>
      <c r="AV175" s="101">
        <v>6</v>
      </c>
      <c r="AW175" s="101">
        <v>4</v>
      </c>
      <c r="AX175" s="101">
        <v>58</v>
      </c>
      <c r="AZ175" s="2">
        <f t="shared" si="2"/>
        <v>107</v>
      </c>
    </row>
    <row r="176" spans="1:52" ht="13" x14ac:dyDescent="0.3">
      <c r="A176">
        <v>42751</v>
      </c>
      <c r="B176">
        <v>1</v>
      </c>
      <c r="C176">
        <v>2002</v>
      </c>
      <c r="D176" s="99">
        <v>45961.36041666667</v>
      </c>
      <c r="E176" t="s">
        <v>250</v>
      </c>
      <c r="F176">
        <v>4</v>
      </c>
      <c r="G176">
        <v>3</v>
      </c>
      <c r="H176">
        <v>3</v>
      </c>
      <c r="I176">
        <v>3</v>
      </c>
      <c r="J176">
        <v>2</v>
      </c>
      <c r="K176">
        <v>2</v>
      </c>
      <c r="L176">
        <v>1</v>
      </c>
      <c r="M176">
        <v>2</v>
      </c>
      <c r="N176">
        <v>4</v>
      </c>
      <c r="O176">
        <v>4</v>
      </c>
      <c r="P176">
        <v>3</v>
      </c>
      <c r="Q176">
        <v>3</v>
      </c>
      <c r="R176">
        <v>4</v>
      </c>
      <c r="S176">
        <v>3</v>
      </c>
      <c r="T176">
        <v>3</v>
      </c>
      <c r="U176">
        <v>2</v>
      </c>
      <c r="V176">
        <v>2</v>
      </c>
      <c r="W176">
        <v>2</v>
      </c>
      <c r="X176">
        <v>2</v>
      </c>
      <c r="Y176">
        <v>3</v>
      </c>
      <c r="Z176">
        <v>3</v>
      </c>
      <c r="AA176">
        <v>3</v>
      </c>
      <c r="AB176">
        <v>16</v>
      </c>
      <c r="AC176">
        <v>6</v>
      </c>
      <c r="AD176">
        <v>6</v>
      </c>
      <c r="AE176">
        <v>3</v>
      </c>
      <c r="AF176">
        <v>7</v>
      </c>
      <c r="AG176">
        <v>13</v>
      </c>
      <c r="AH176">
        <v>4</v>
      </c>
      <c r="AI176">
        <v>6</v>
      </c>
      <c r="AJ176">
        <v>4</v>
      </c>
      <c r="AK176">
        <v>6</v>
      </c>
      <c r="AL176">
        <v>7</v>
      </c>
      <c r="AM176">
        <v>7</v>
      </c>
      <c r="AN176">
        <v>4</v>
      </c>
      <c r="AO176">
        <v>4</v>
      </c>
      <c r="AP176">
        <v>6</v>
      </c>
      <c r="AQ176">
        <v>5</v>
      </c>
      <c r="AR176">
        <v>7</v>
      </c>
      <c r="AS176">
        <v>14</v>
      </c>
      <c r="AT176">
        <v>4</v>
      </c>
      <c r="AU176">
        <v>12</v>
      </c>
      <c r="AV176">
        <v>4</v>
      </c>
      <c r="AW176">
        <v>2</v>
      </c>
      <c r="AX176">
        <v>67</v>
      </c>
      <c r="AZ176" s="2">
        <f t="shared" si="2"/>
        <v>147</v>
      </c>
    </row>
    <row r="177" spans="1:52" ht="13" x14ac:dyDescent="0.3">
      <c r="A177">
        <v>44315</v>
      </c>
      <c r="B177">
        <v>0</v>
      </c>
      <c r="C177">
        <v>2003</v>
      </c>
      <c r="D177" s="99">
        <v>45965.443749999999</v>
      </c>
      <c r="E177" t="s">
        <v>290</v>
      </c>
      <c r="F177">
        <v>3</v>
      </c>
      <c r="G177">
        <v>3</v>
      </c>
      <c r="H177">
        <v>3</v>
      </c>
      <c r="I177">
        <v>3</v>
      </c>
      <c r="J177">
        <v>3</v>
      </c>
      <c r="K177">
        <v>2</v>
      </c>
      <c r="L177">
        <v>2</v>
      </c>
      <c r="M177">
        <v>2</v>
      </c>
      <c r="N177">
        <v>2</v>
      </c>
      <c r="O177">
        <v>3</v>
      </c>
      <c r="P177">
        <v>3</v>
      </c>
      <c r="Q177">
        <v>2</v>
      </c>
      <c r="R177">
        <v>3</v>
      </c>
      <c r="S177">
        <v>3</v>
      </c>
      <c r="T177">
        <v>3</v>
      </c>
      <c r="U177">
        <v>3</v>
      </c>
      <c r="V177">
        <v>2</v>
      </c>
      <c r="W177">
        <v>3</v>
      </c>
      <c r="X177">
        <v>2</v>
      </c>
      <c r="Y177">
        <v>3</v>
      </c>
      <c r="Z177">
        <v>3</v>
      </c>
      <c r="AA177">
        <v>3</v>
      </c>
      <c r="AB177">
        <v>27</v>
      </c>
      <c r="AC177">
        <v>12</v>
      </c>
      <c r="AD177">
        <v>11</v>
      </c>
      <c r="AE177">
        <v>12</v>
      </c>
      <c r="AF177">
        <v>8</v>
      </c>
      <c r="AG177">
        <v>7</v>
      </c>
      <c r="AH177">
        <v>32</v>
      </c>
      <c r="AI177">
        <v>8</v>
      </c>
      <c r="AJ177">
        <v>6</v>
      </c>
      <c r="AK177">
        <v>13</v>
      </c>
      <c r="AL177">
        <v>4</v>
      </c>
      <c r="AM177">
        <v>8</v>
      </c>
      <c r="AN177">
        <v>6</v>
      </c>
      <c r="AO177">
        <v>4</v>
      </c>
      <c r="AP177">
        <v>3</v>
      </c>
      <c r="AQ177">
        <v>26</v>
      </c>
      <c r="AR177">
        <v>15</v>
      </c>
      <c r="AS177">
        <v>4</v>
      </c>
      <c r="AT177">
        <v>7</v>
      </c>
      <c r="AU177">
        <v>8</v>
      </c>
      <c r="AV177">
        <v>16</v>
      </c>
      <c r="AW177">
        <v>10</v>
      </c>
      <c r="AX177">
        <v>52</v>
      </c>
      <c r="AZ177" s="2">
        <f t="shared" si="2"/>
        <v>247</v>
      </c>
    </row>
    <row r="178" spans="1:52" ht="13" x14ac:dyDescent="0.3">
      <c r="A178">
        <v>44104</v>
      </c>
      <c r="B178">
        <v>0</v>
      </c>
      <c r="C178">
        <v>2005</v>
      </c>
      <c r="D178" s="99">
        <v>45964.720833333333</v>
      </c>
      <c r="E178" t="s">
        <v>259</v>
      </c>
      <c r="F178">
        <v>3</v>
      </c>
      <c r="G178">
        <v>3</v>
      </c>
      <c r="H178">
        <v>4</v>
      </c>
      <c r="I178">
        <v>4</v>
      </c>
      <c r="J178">
        <v>2</v>
      </c>
      <c r="K178">
        <v>3</v>
      </c>
      <c r="L178">
        <v>3</v>
      </c>
      <c r="M178">
        <v>1</v>
      </c>
      <c r="N178">
        <v>4</v>
      </c>
      <c r="O178">
        <v>3</v>
      </c>
      <c r="P178">
        <v>3</v>
      </c>
      <c r="Q178">
        <v>4</v>
      </c>
      <c r="R178">
        <v>2</v>
      </c>
      <c r="S178">
        <v>2</v>
      </c>
      <c r="T178">
        <v>3</v>
      </c>
      <c r="U178">
        <v>3</v>
      </c>
      <c r="V178">
        <v>2</v>
      </c>
      <c r="W178">
        <v>4</v>
      </c>
      <c r="X178">
        <v>4</v>
      </c>
      <c r="Y178">
        <v>2</v>
      </c>
      <c r="Z178">
        <v>3</v>
      </c>
      <c r="AA178">
        <v>2</v>
      </c>
      <c r="AB178">
        <v>13</v>
      </c>
      <c r="AC178">
        <v>9</v>
      </c>
      <c r="AD178">
        <v>5</v>
      </c>
      <c r="AE178">
        <v>4</v>
      </c>
      <c r="AF178">
        <v>6</v>
      </c>
      <c r="AG178">
        <v>4</v>
      </c>
      <c r="AH178">
        <v>4</v>
      </c>
      <c r="AI178">
        <v>5</v>
      </c>
      <c r="AJ178">
        <v>9</v>
      </c>
      <c r="AK178">
        <v>6</v>
      </c>
      <c r="AL178">
        <v>4</v>
      </c>
      <c r="AM178">
        <v>5</v>
      </c>
      <c r="AN178">
        <v>10</v>
      </c>
      <c r="AO178">
        <v>7</v>
      </c>
      <c r="AP178">
        <v>4</v>
      </c>
      <c r="AQ178">
        <v>4</v>
      </c>
      <c r="AR178">
        <v>4</v>
      </c>
      <c r="AS178">
        <v>6</v>
      </c>
      <c r="AT178">
        <v>4</v>
      </c>
      <c r="AU178">
        <v>4</v>
      </c>
      <c r="AV178">
        <v>23</v>
      </c>
      <c r="AW178">
        <v>3</v>
      </c>
      <c r="AX178">
        <v>64</v>
      </c>
      <c r="AZ178" s="2">
        <f t="shared" si="2"/>
        <v>143</v>
      </c>
    </row>
    <row r="179" spans="1:52" ht="14" x14ac:dyDescent="0.3">
      <c r="A179" s="101">
        <v>40722</v>
      </c>
      <c r="B179" s="101">
        <v>1</v>
      </c>
      <c r="C179" s="101">
        <v>2003</v>
      </c>
      <c r="D179" s="102">
        <v>45958.447916666664</v>
      </c>
      <c r="E179" s="101" t="s">
        <v>329</v>
      </c>
      <c r="F179" s="101">
        <v>2</v>
      </c>
      <c r="G179" s="101">
        <v>2</v>
      </c>
      <c r="H179" s="101">
        <v>2</v>
      </c>
      <c r="I179" s="101">
        <v>2</v>
      </c>
      <c r="J179" s="101">
        <v>2</v>
      </c>
      <c r="K179" s="101">
        <v>2</v>
      </c>
      <c r="L179" s="101">
        <v>2</v>
      </c>
      <c r="M179" s="101">
        <v>2</v>
      </c>
      <c r="N179" s="101">
        <v>2</v>
      </c>
      <c r="O179" s="101">
        <v>2</v>
      </c>
      <c r="P179" s="101">
        <v>2</v>
      </c>
      <c r="Q179" s="101">
        <v>2</v>
      </c>
      <c r="R179" s="101">
        <v>2</v>
      </c>
      <c r="S179" s="101">
        <v>2</v>
      </c>
      <c r="T179" s="101">
        <v>2</v>
      </c>
      <c r="U179" s="101">
        <v>2</v>
      </c>
      <c r="V179" s="101">
        <v>2</v>
      </c>
      <c r="W179" s="101">
        <v>2</v>
      </c>
      <c r="X179" s="101">
        <v>2</v>
      </c>
      <c r="Y179" s="101">
        <v>2</v>
      </c>
      <c r="Z179" s="101">
        <v>2</v>
      </c>
      <c r="AA179" s="101">
        <v>2</v>
      </c>
      <c r="AB179" s="101">
        <v>112</v>
      </c>
      <c r="AC179" s="101">
        <v>2</v>
      </c>
      <c r="AD179" s="101">
        <v>1</v>
      </c>
      <c r="AE179" s="101">
        <v>2</v>
      </c>
      <c r="AF179" s="101">
        <v>1</v>
      </c>
      <c r="AG179" s="101">
        <v>1</v>
      </c>
      <c r="AH179" s="101">
        <v>1</v>
      </c>
      <c r="AI179" s="101">
        <v>2</v>
      </c>
      <c r="AJ179" s="101">
        <v>1</v>
      </c>
      <c r="AK179" s="101">
        <v>1</v>
      </c>
      <c r="AL179" s="101">
        <v>2</v>
      </c>
      <c r="AM179" s="101">
        <v>1</v>
      </c>
      <c r="AN179" s="101">
        <v>2</v>
      </c>
      <c r="AO179" s="101">
        <v>1</v>
      </c>
      <c r="AP179" s="101">
        <v>1</v>
      </c>
      <c r="AQ179" s="101">
        <v>1</v>
      </c>
      <c r="AR179" s="101">
        <v>2</v>
      </c>
      <c r="AS179" s="101">
        <v>1</v>
      </c>
      <c r="AT179" s="101">
        <v>1</v>
      </c>
      <c r="AU179" s="101">
        <v>3</v>
      </c>
      <c r="AV179" s="101">
        <v>2</v>
      </c>
      <c r="AW179" s="101">
        <v>3</v>
      </c>
      <c r="AX179" s="101">
        <v>5</v>
      </c>
      <c r="AZ179" s="2">
        <f t="shared" si="2"/>
        <v>144</v>
      </c>
    </row>
    <row r="180" spans="1:52" ht="13" x14ac:dyDescent="0.3">
      <c r="A180">
        <v>41290</v>
      </c>
      <c r="B180">
        <v>0</v>
      </c>
      <c r="C180">
        <v>2004</v>
      </c>
      <c r="D180" s="99">
        <v>45959.49722222222</v>
      </c>
      <c r="E180" t="s">
        <v>315</v>
      </c>
      <c r="F180">
        <v>4</v>
      </c>
      <c r="G180">
        <v>4</v>
      </c>
      <c r="H180">
        <v>3</v>
      </c>
      <c r="I180">
        <v>4</v>
      </c>
      <c r="J180">
        <v>3</v>
      </c>
      <c r="K180">
        <v>4</v>
      </c>
      <c r="L180">
        <v>2</v>
      </c>
      <c r="M180">
        <v>2</v>
      </c>
      <c r="N180">
        <v>3</v>
      </c>
      <c r="O180">
        <v>4</v>
      </c>
      <c r="P180">
        <v>4</v>
      </c>
      <c r="Q180">
        <v>3</v>
      </c>
      <c r="R180">
        <v>3</v>
      </c>
      <c r="S180">
        <v>3</v>
      </c>
      <c r="T180">
        <v>4</v>
      </c>
      <c r="U180">
        <v>4</v>
      </c>
      <c r="V180">
        <v>3</v>
      </c>
      <c r="W180">
        <v>4</v>
      </c>
      <c r="X180">
        <v>2</v>
      </c>
      <c r="Y180">
        <v>3</v>
      </c>
      <c r="Z180">
        <v>4</v>
      </c>
      <c r="AA180">
        <v>3</v>
      </c>
      <c r="AB180">
        <v>6</v>
      </c>
      <c r="AC180">
        <v>9</v>
      </c>
      <c r="AD180">
        <v>8</v>
      </c>
      <c r="AE180">
        <v>6</v>
      </c>
      <c r="AF180">
        <v>8</v>
      </c>
      <c r="AG180">
        <v>6</v>
      </c>
      <c r="AH180">
        <v>11</v>
      </c>
      <c r="AI180">
        <v>9</v>
      </c>
      <c r="AJ180">
        <v>7</v>
      </c>
      <c r="AK180">
        <v>12</v>
      </c>
      <c r="AL180">
        <v>2</v>
      </c>
      <c r="AM180">
        <v>4</v>
      </c>
      <c r="AN180">
        <v>3</v>
      </c>
      <c r="AO180">
        <v>3</v>
      </c>
      <c r="AP180">
        <v>2</v>
      </c>
      <c r="AQ180">
        <v>3</v>
      </c>
      <c r="AR180">
        <v>4</v>
      </c>
      <c r="AS180">
        <v>4</v>
      </c>
      <c r="AT180">
        <v>4</v>
      </c>
      <c r="AU180">
        <v>5</v>
      </c>
      <c r="AV180">
        <v>24</v>
      </c>
      <c r="AW180">
        <v>2</v>
      </c>
      <c r="AX180">
        <v>29</v>
      </c>
      <c r="AZ180" s="2">
        <f t="shared" si="2"/>
        <v>142</v>
      </c>
    </row>
    <row r="181" spans="1:52" ht="13" x14ac:dyDescent="0.3">
      <c r="A181">
        <v>43084</v>
      </c>
      <c r="B181">
        <v>0</v>
      </c>
      <c r="C181">
        <v>2004</v>
      </c>
      <c r="D181" s="99">
        <v>45961.763194444444</v>
      </c>
      <c r="E181" t="s">
        <v>285</v>
      </c>
      <c r="F181">
        <v>3</v>
      </c>
      <c r="G181">
        <v>3</v>
      </c>
      <c r="H181">
        <v>3</v>
      </c>
      <c r="I181">
        <v>4</v>
      </c>
      <c r="J181">
        <v>4</v>
      </c>
      <c r="K181">
        <v>3</v>
      </c>
      <c r="L181">
        <v>1</v>
      </c>
      <c r="M181">
        <v>2</v>
      </c>
      <c r="N181">
        <v>3</v>
      </c>
      <c r="O181">
        <v>4</v>
      </c>
      <c r="P181">
        <v>3</v>
      </c>
      <c r="Q181">
        <v>4</v>
      </c>
      <c r="R181">
        <v>2</v>
      </c>
      <c r="S181">
        <v>2</v>
      </c>
      <c r="T181">
        <v>4</v>
      </c>
      <c r="U181">
        <v>4</v>
      </c>
      <c r="V181">
        <v>3</v>
      </c>
      <c r="W181">
        <v>4</v>
      </c>
      <c r="X181">
        <v>3</v>
      </c>
      <c r="Y181">
        <v>3</v>
      </c>
      <c r="Z181">
        <v>3</v>
      </c>
      <c r="AA181">
        <v>3</v>
      </c>
      <c r="AB181">
        <v>8</v>
      </c>
      <c r="AC181">
        <v>16</v>
      </c>
      <c r="AD181">
        <v>11</v>
      </c>
      <c r="AE181">
        <v>7</v>
      </c>
      <c r="AF181">
        <v>6</v>
      </c>
      <c r="AG181">
        <v>28</v>
      </c>
      <c r="AH181">
        <v>6</v>
      </c>
      <c r="AI181">
        <v>8</v>
      </c>
      <c r="AJ181">
        <v>18</v>
      </c>
      <c r="AK181">
        <v>3</v>
      </c>
      <c r="AL181">
        <v>4</v>
      </c>
      <c r="AM181">
        <v>5</v>
      </c>
      <c r="AN181">
        <v>4</v>
      </c>
      <c r="AO181">
        <v>4</v>
      </c>
      <c r="AP181">
        <v>5</v>
      </c>
      <c r="AQ181">
        <v>3</v>
      </c>
      <c r="AR181">
        <v>14</v>
      </c>
      <c r="AS181">
        <v>4</v>
      </c>
      <c r="AT181">
        <v>7</v>
      </c>
      <c r="AU181">
        <v>3</v>
      </c>
      <c r="AV181">
        <v>6</v>
      </c>
      <c r="AW181">
        <v>3</v>
      </c>
      <c r="AX181">
        <v>53</v>
      </c>
      <c r="AZ181" s="2">
        <f t="shared" si="2"/>
        <v>173</v>
      </c>
    </row>
    <row r="182" spans="1:52" ht="13" x14ac:dyDescent="0.3">
      <c r="A182">
        <v>43123</v>
      </c>
      <c r="B182">
        <v>1</v>
      </c>
      <c r="C182">
        <v>2002</v>
      </c>
      <c r="D182" s="99">
        <v>45961.842361111114</v>
      </c>
      <c r="E182" t="s">
        <v>285</v>
      </c>
      <c r="F182">
        <v>2</v>
      </c>
      <c r="G182">
        <v>2</v>
      </c>
      <c r="H182">
        <v>3</v>
      </c>
      <c r="I182">
        <v>2</v>
      </c>
      <c r="J182">
        <v>3</v>
      </c>
      <c r="K182">
        <v>2</v>
      </c>
      <c r="L182">
        <v>3</v>
      </c>
      <c r="M182">
        <v>1</v>
      </c>
      <c r="N182">
        <v>1</v>
      </c>
      <c r="O182">
        <v>3</v>
      </c>
      <c r="P182">
        <v>3</v>
      </c>
      <c r="Q182">
        <v>2</v>
      </c>
      <c r="R182">
        <v>1</v>
      </c>
      <c r="S182">
        <v>3</v>
      </c>
      <c r="T182">
        <v>3</v>
      </c>
      <c r="U182">
        <v>3</v>
      </c>
      <c r="V182">
        <v>1</v>
      </c>
      <c r="W182">
        <v>1</v>
      </c>
      <c r="X182">
        <v>3</v>
      </c>
      <c r="Y182">
        <v>3</v>
      </c>
      <c r="Z182">
        <v>3</v>
      </c>
      <c r="AA182">
        <v>3</v>
      </c>
      <c r="AB182">
        <v>17</v>
      </c>
      <c r="AC182">
        <v>9</v>
      </c>
      <c r="AD182">
        <v>20</v>
      </c>
      <c r="AE182">
        <v>5</v>
      </c>
      <c r="AF182">
        <v>4</v>
      </c>
      <c r="AG182">
        <v>7</v>
      </c>
      <c r="AH182">
        <v>11</v>
      </c>
      <c r="AI182">
        <v>9</v>
      </c>
      <c r="AJ182">
        <v>6</v>
      </c>
      <c r="AK182">
        <v>32</v>
      </c>
      <c r="AL182">
        <v>2</v>
      </c>
      <c r="AM182">
        <v>5</v>
      </c>
      <c r="AN182">
        <v>6</v>
      </c>
      <c r="AO182">
        <v>5</v>
      </c>
      <c r="AP182">
        <v>6</v>
      </c>
      <c r="AQ182">
        <v>4</v>
      </c>
      <c r="AR182">
        <v>17</v>
      </c>
      <c r="AS182">
        <v>14</v>
      </c>
      <c r="AT182">
        <v>5</v>
      </c>
      <c r="AU182">
        <v>7</v>
      </c>
      <c r="AV182">
        <v>6</v>
      </c>
      <c r="AW182">
        <v>4</v>
      </c>
      <c r="AX182">
        <v>47</v>
      </c>
      <c r="AZ182" s="2">
        <f t="shared" si="2"/>
        <v>201</v>
      </c>
    </row>
    <row r="183" spans="1:52" ht="13" x14ac:dyDescent="0.3">
      <c r="A183">
        <v>41667</v>
      </c>
      <c r="B183">
        <v>0</v>
      </c>
      <c r="C183">
        <v>2005</v>
      </c>
      <c r="D183" s="99">
        <v>45959.720138888886</v>
      </c>
      <c r="E183" t="s">
        <v>293</v>
      </c>
      <c r="F183">
        <v>4</v>
      </c>
      <c r="G183">
        <v>4</v>
      </c>
      <c r="H183">
        <v>4</v>
      </c>
      <c r="I183">
        <v>4</v>
      </c>
      <c r="J183">
        <v>3</v>
      </c>
      <c r="K183">
        <v>3</v>
      </c>
      <c r="L183">
        <v>3</v>
      </c>
      <c r="M183">
        <v>2</v>
      </c>
      <c r="N183">
        <v>3</v>
      </c>
      <c r="O183">
        <v>4</v>
      </c>
      <c r="P183">
        <v>4</v>
      </c>
      <c r="Q183">
        <v>4</v>
      </c>
      <c r="R183">
        <v>4</v>
      </c>
      <c r="S183">
        <v>3</v>
      </c>
      <c r="T183">
        <v>4</v>
      </c>
      <c r="U183">
        <v>4</v>
      </c>
      <c r="V183">
        <v>1</v>
      </c>
      <c r="W183">
        <v>3</v>
      </c>
      <c r="X183">
        <v>3</v>
      </c>
      <c r="Y183">
        <v>4</v>
      </c>
      <c r="Z183">
        <v>1</v>
      </c>
      <c r="AA183">
        <v>2</v>
      </c>
      <c r="AB183">
        <v>13</v>
      </c>
      <c r="AC183">
        <v>9</v>
      </c>
      <c r="AD183">
        <v>4</v>
      </c>
      <c r="AE183">
        <v>6</v>
      </c>
      <c r="AF183">
        <v>7</v>
      </c>
      <c r="AG183">
        <v>6</v>
      </c>
      <c r="AH183">
        <v>4</v>
      </c>
      <c r="AI183">
        <v>24</v>
      </c>
      <c r="AJ183">
        <v>9</v>
      </c>
      <c r="AK183">
        <v>3</v>
      </c>
      <c r="AL183">
        <v>2</v>
      </c>
      <c r="AM183">
        <v>7</v>
      </c>
      <c r="AN183">
        <v>3</v>
      </c>
      <c r="AO183">
        <v>8</v>
      </c>
      <c r="AP183">
        <v>4</v>
      </c>
      <c r="AQ183">
        <v>4</v>
      </c>
      <c r="AR183">
        <v>7</v>
      </c>
      <c r="AS183">
        <v>8</v>
      </c>
      <c r="AT183">
        <v>6</v>
      </c>
      <c r="AU183">
        <v>5</v>
      </c>
      <c r="AV183">
        <v>5</v>
      </c>
      <c r="AW183">
        <v>10</v>
      </c>
      <c r="AX183">
        <v>49</v>
      </c>
      <c r="AZ183" s="2">
        <f t="shared" si="2"/>
        <v>154</v>
      </c>
    </row>
    <row r="184" spans="1:52" ht="13" x14ac:dyDescent="0.3">
      <c r="A184">
        <v>44438</v>
      </c>
      <c r="B184">
        <v>1</v>
      </c>
      <c r="C184">
        <v>2005</v>
      </c>
      <c r="D184" s="99">
        <v>45965.566666666666</v>
      </c>
      <c r="E184" t="s">
        <v>239</v>
      </c>
      <c r="F184">
        <v>2</v>
      </c>
      <c r="G184">
        <v>3</v>
      </c>
      <c r="H184">
        <v>4</v>
      </c>
      <c r="I184">
        <v>4</v>
      </c>
      <c r="J184">
        <v>4</v>
      </c>
      <c r="K184">
        <v>3</v>
      </c>
      <c r="L184">
        <v>4</v>
      </c>
      <c r="M184">
        <v>4</v>
      </c>
      <c r="N184">
        <v>3</v>
      </c>
      <c r="O184">
        <v>4</v>
      </c>
      <c r="P184">
        <v>2</v>
      </c>
      <c r="Q184">
        <v>3</v>
      </c>
      <c r="R184">
        <v>2</v>
      </c>
      <c r="S184">
        <v>3</v>
      </c>
      <c r="T184">
        <v>1</v>
      </c>
      <c r="U184">
        <v>1</v>
      </c>
      <c r="V184">
        <v>2</v>
      </c>
      <c r="W184">
        <v>2</v>
      </c>
      <c r="X184">
        <v>1</v>
      </c>
      <c r="Y184">
        <v>2</v>
      </c>
      <c r="Z184">
        <v>2</v>
      </c>
      <c r="AA184">
        <v>2</v>
      </c>
      <c r="AB184">
        <v>7</v>
      </c>
      <c r="AC184">
        <v>5</v>
      </c>
      <c r="AD184">
        <v>3</v>
      </c>
      <c r="AE184">
        <v>13</v>
      </c>
      <c r="AF184">
        <v>4</v>
      </c>
      <c r="AG184">
        <v>5</v>
      </c>
      <c r="AH184">
        <v>4</v>
      </c>
      <c r="AI184">
        <v>7</v>
      </c>
      <c r="AJ184">
        <v>5</v>
      </c>
      <c r="AK184">
        <v>23</v>
      </c>
      <c r="AL184">
        <v>4</v>
      </c>
      <c r="AM184">
        <v>5</v>
      </c>
      <c r="AN184">
        <v>6</v>
      </c>
      <c r="AO184">
        <v>5</v>
      </c>
      <c r="AP184">
        <v>5</v>
      </c>
      <c r="AQ184">
        <v>57</v>
      </c>
      <c r="AR184">
        <v>52</v>
      </c>
      <c r="AS184">
        <v>4</v>
      </c>
      <c r="AT184">
        <v>7</v>
      </c>
      <c r="AU184">
        <v>8</v>
      </c>
      <c r="AV184">
        <v>5</v>
      </c>
      <c r="AW184">
        <v>3</v>
      </c>
      <c r="AX184">
        <v>73</v>
      </c>
      <c r="AZ184" s="2">
        <f t="shared" si="2"/>
        <v>237</v>
      </c>
    </row>
    <row r="185" spans="1:52" ht="13" x14ac:dyDescent="0.3">
      <c r="A185">
        <v>45585</v>
      </c>
      <c r="B185">
        <v>1</v>
      </c>
      <c r="C185">
        <v>2002</v>
      </c>
      <c r="D185" s="99">
        <v>45977.669444444444</v>
      </c>
      <c r="E185" t="s">
        <v>335</v>
      </c>
      <c r="F185">
        <v>2</v>
      </c>
      <c r="G185">
        <v>4</v>
      </c>
      <c r="H185">
        <v>4</v>
      </c>
      <c r="I185">
        <v>4</v>
      </c>
      <c r="J185">
        <v>3</v>
      </c>
      <c r="K185">
        <v>4</v>
      </c>
      <c r="L185">
        <v>3</v>
      </c>
      <c r="M185">
        <v>3</v>
      </c>
      <c r="N185">
        <v>4</v>
      </c>
      <c r="O185">
        <v>3</v>
      </c>
      <c r="P185">
        <v>4</v>
      </c>
      <c r="Q185">
        <v>3</v>
      </c>
      <c r="R185">
        <v>4</v>
      </c>
      <c r="S185">
        <v>4</v>
      </c>
      <c r="T185">
        <v>4</v>
      </c>
      <c r="U185">
        <v>4</v>
      </c>
      <c r="V185">
        <v>3</v>
      </c>
      <c r="W185">
        <v>4</v>
      </c>
      <c r="X185">
        <v>3</v>
      </c>
      <c r="Y185">
        <v>4</v>
      </c>
      <c r="Z185">
        <v>4</v>
      </c>
      <c r="AA185">
        <v>4</v>
      </c>
      <c r="AB185">
        <v>31</v>
      </c>
      <c r="AC185">
        <v>10</v>
      </c>
      <c r="AD185">
        <v>5</v>
      </c>
      <c r="AE185">
        <v>3</v>
      </c>
      <c r="AF185">
        <v>8</v>
      </c>
      <c r="AG185">
        <v>4</v>
      </c>
      <c r="AH185">
        <v>9</v>
      </c>
      <c r="AI185">
        <v>9</v>
      </c>
      <c r="AJ185">
        <v>4</v>
      </c>
      <c r="AK185">
        <v>5</v>
      </c>
      <c r="AL185">
        <v>5</v>
      </c>
      <c r="AM185">
        <v>8</v>
      </c>
      <c r="AN185">
        <v>3</v>
      </c>
      <c r="AO185">
        <v>3</v>
      </c>
      <c r="AP185">
        <v>3</v>
      </c>
      <c r="AQ185">
        <v>4</v>
      </c>
      <c r="AR185">
        <v>12</v>
      </c>
      <c r="AS185">
        <v>4</v>
      </c>
      <c r="AT185">
        <v>8</v>
      </c>
      <c r="AU185">
        <v>5</v>
      </c>
      <c r="AV185">
        <v>3</v>
      </c>
      <c r="AW185">
        <v>3</v>
      </c>
      <c r="AX185">
        <v>5</v>
      </c>
      <c r="AZ185" s="2">
        <f t="shared" si="2"/>
        <v>149</v>
      </c>
    </row>
    <row r="186" spans="1:52" ht="13" x14ac:dyDescent="0.3">
      <c r="A186">
        <v>33680</v>
      </c>
      <c r="B186">
        <v>0</v>
      </c>
      <c r="C186">
        <v>2000</v>
      </c>
      <c r="D186" s="99">
        <v>45962.510416666664</v>
      </c>
      <c r="E186" t="s">
        <v>247</v>
      </c>
      <c r="F186">
        <v>3</v>
      </c>
      <c r="G186">
        <v>4</v>
      </c>
      <c r="H186">
        <v>2</v>
      </c>
      <c r="I186">
        <v>4</v>
      </c>
      <c r="J186">
        <v>3</v>
      </c>
      <c r="K186">
        <v>3</v>
      </c>
      <c r="L186">
        <v>4</v>
      </c>
      <c r="M186">
        <v>2</v>
      </c>
      <c r="N186">
        <v>3</v>
      </c>
      <c r="O186">
        <v>4</v>
      </c>
      <c r="P186">
        <v>2</v>
      </c>
      <c r="Q186">
        <v>4</v>
      </c>
      <c r="R186">
        <v>3</v>
      </c>
      <c r="S186">
        <v>1</v>
      </c>
      <c r="T186">
        <v>3</v>
      </c>
      <c r="U186">
        <v>4</v>
      </c>
      <c r="V186">
        <v>1</v>
      </c>
      <c r="W186">
        <v>3</v>
      </c>
      <c r="X186">
        <v>1</v>
      </c>
      <c r="Y186">
        <v>1</v>
      </c>
      <c r="Z186">
        <v>3</v>
      </c>
      <c r="AA186">
        <v>4</v>
      </c>
      <c r="AB186">
        <v>11</v>
      </c>
      <c r="AC186">
        <v>6</v>
      </c>
      <c r="AD186">
        <v>13</v>
      </c>
      <c r="AE186">
        <v>7</v>
      </c>
      <c r="AF186">
        <v>61</v>
      </c>
      <c r="AG186">
        <v>9</v>
      </c>
      <c r="AH186">
        <v>11</v>
      </c>
      <c r="AI186">
        <v>11</v>
      </c>
      <c r="AJ186">
        <v>7</v>
      </c>
      <c r="AK186">
        <v>8</v>
      </c>
      <c r="AL186">
        <v>5</v>
      </c>
      <c r="AM186">
        <v>17</v>
      </c>
      <c r="AN186">
        <v>5</v>
      </c>
      <c r="AO186">
        <v>18</v>
      </c>
      <c r="AP186">
        <v>5</v>
      </c>
      <c r="AQ186">
        <v>5</v>
      </c>
      <c r="AR186">
        <v>6</v>
      </c>
      <c r="AS186">
        <v>23</v>
      </c>
      <c r="AT186">
        <v>7</v>
      </c>
      <c r="AU186">
        <v>10</v>
      </c>
      <c r="AV186">
        <v>7</v>
      </c>
      <c r="AW186">
        <v>4</v>
      </c>
      <c r="AX186">
        <v>69</v>
      </c>
      <c r="AZ186" s="2">
        <f t="shared" si="2"/>
        <v>256</v>
      </c>
    </row>
    <row r="187" spans="1:52" ht="14" x14ac:dyDescent="0.3">
      <c r="A187" s="101">
        <v>41026</v>
      </c>
      <c r="B187" s="101">
        <v>0</v>
      </c>
      <c r="C187" s="101">
        <v>1997</v>
      </c>
      <c r="D187" s="102">
        <v>45977.586111111108</v>
      </c>
      <c r="E187" s="101" t="s">
        <v>317</v>
      </c>
      <c r="F187" s="101">
        <v>3</v>
      </c>
      <c r="G187" s="101">
        <v>4</v>
      </c>
      <c r="H187" s="101">
        <v>3</v>
      </c>
      <c r="I187" s="101">
        <v>4</v>
      </c>
      <c r="J187" s="101">
        <v>3</v>
      </c>
      <c r="K187" s="101">
        <v>4</v>
      </c>
      <c r="L187" s="101">
        <v>4</v>
      </c>
      <c r="M187" s="101">
        <v>4</v>
      </c>
      <c r="N187" s="101">
        <v>3</v>
      </c>
      <c r="O187" s="101">
        <v>3</v>
      </c>
      <c r="P187" s="101">
        <v>3</v>
      </c>
      <c r="Q187" s="101">
        <v>4</v>
      </c>
      <c r="R187" s="101">
        <v>2</v>
      </c>
      <c r="S187" s="101">
        <v>3</v>
      </c>
      <c r="T187" s="101">
        <v>4</v>
      </c>
      <c r="U187" s="101">
        <v>3</v>
      </c>
      <c r="V187" s="101">
        <v>3</v>
      </c>
      <c r="W187" s="101">
        <v>4</v>
      </c>
      <c r="X187" s="101">
        <v>3</v>
      </c>
      <c r="Y187" s="101">
        <v>3</v>
      </c>
      <c r="Z187" s="101">
        <v>4</v>
      </c>
      <c r="AA187" s="101">
        <v>4</v>
      </c>
      <c r="AB187" s="101">
        <v>9</v>
      </c>
      <c r="AC187" s="101">
        <v>8</v>
      </c>
      <c r="AD187" s="101">
        <v>4</v>
      </c>
      <c r="AE187" s="101">
        <v>3</v>
      </c>
      <c r="AF187" s="101">
        <v>3</v>
      </c>
      <c r="AG187" s="101">
        <v>4</v>
      </c>
      <c r="AH187" s="101">
        <v>4</v>
      </c>
      <c r="AI187" s="101">
        <v>5</v>
      </c>
      <c r="AJ187" s="101">
        <v>7</v>
      </c>
      <c r="AK187" s="101">
        <v>6</v>
      </c>
      <c r="AL187" s="101">
        <v>3</v>
      </c>
      <c r="AM187" s="101">
        <v>8</v>
      </c>
      <c r="AN187" s="101">
        <v>5</v>
      </c>
      <c r="AO187" s="101">
        <v>14</v>
      </c>
      <c r="AP187" s="101">
        <v>3</v>
      </c>
      <c r="AQ187" s="101">
        <v>4</v>
      </c>
      <c r="AR187" s="101">
        <v>13</v>
      </c>
      <c r="AS187" s="101">
        <v>4</v>
      </c>
      <c r="AT187" s="101">
        <v>13</v>
      </c>
      <c r="AU187" s="101">
        <v>3</v>
      </c>
      <c r="AV187" s="101">
        <v>5</v>
      </c>
      <c r="AW187" s="101">
        <v>3</v>
      </c>
      <c r="AX187" s="101">
        <v>29</v>
      </c>
      <c r="AZ187" s="2">
        <f t="shared" si="2"/>
        <v>131</v>
      </c>
    </row>
    <row r="188" spans="1:52" ht="13" x14ac:dyDescent="0.3">
      <c r="A188">
        <v>45832</v>
      </c>
      <c r="B188">
        <v>0</v>
      </c>
      <c r="C188">
        <v>2006</v>
      </c>
      <c r="D188" s="99">
        <v>45970.421527777777</v>
      </c>
      <c r="E188" t="s">
        <v>297</v>
      </c>
      <c r="F188">
        <v>3</v>
      </c>
      <c r="G188">
        <v>3</v>
      </c>
      <c r="H188">
        <v>4</v>
      </c>
      <c r="I188">
        <v>4</v>
      </c>
      <c r="J188">
        <v>2</v>
      </c>
      <c r="K188">
        <v>3</v>
      </c>
      <c r="L188">
        <v>3</v>
      </c>
      <c r="M188">
        <v>2</v>
      </c>
      <c r="N188">
        <v>3</v>
      </c>
      <c r="O188">
        <v>3</v>
      </c>
      <c r="P188">
        <v>3</v>
      </c>
      <c r="Q188">
        <v>3</v>
      </c>
      <c r="R188">
        <v>3</v>
      </c>
      <c r="S188">
        <v>3</v>
      </c>
      <c r="T188">
        <v>3</v>
      </c>
      <c r="U188">
        <v>3</v>
      </c>
      <c r="V188">
        <v>2</v>
      </c>
      <c r="W188">
        <v>3</v>
      </c>
      <c r="X188">
        <v>3</v>
      </c>
      <c r="Y188">
        <v>3</v>
      </c>
      <c r="Z188">
        <v>3</v>
      </c>
      <c r="AA188">
        <v>3</v>
      </c>
      <c r="AB188">
        <v>19</v>
      </c>
      <c r="AC188">
        <v>15</v>
      </c>
      <c r="AD188">
        <v>9</v>
      </c>
      <c r="AE188">
        <v>9</v>
      </c>
      <c r="AF188">
        <v>8</v>
      </c>
      <c r="AG188">
        <v>8</v>
      </c>
      <c r="AH188">
        <v>6</v>
      </c>
      <c r="AI188">
        <v>7</v>
      </c>
      <c r="AJ188">
        <v>6</v>
      </c>
      <c r="AK188">
        <v>3</v>
      </c>
      <c r="AL188">
        <v>4</v>
      </c>
      <c r="AM188">
        <v>9</v>
      </c>
      <c r="AN188">
        <v>4</v>
      </c>
      <c r="AO188">
        <v>3</v>
      </c>
      <c r="AP188">
        <v>2</v>
      </c>
      <c r="AQ188">
        <v>3</v>
      </c>
      <c r="AR188">
        <v>5</v>
      </c>
      <c r="AS188">
        <v>5</v>
      </c>
      <c r="AT188">
        <v>3</v>
      </c>
      <c r="AU188">
        <v>3</v>
      </c>
      <c r="AV188">
        <v>3</v>
      </c>
      <c r="AW188">
        <v>2</v>
      </c>
      <c r="AX188">
        <v>48</v>
      </c>
      <c r="AZ188" s="2">
        <f t="shared" si="2"/>
        <v>136</v>
      </c>
    </row>
    <row r="189" spans="1:52" ht="14" x14ac:dyDescent="0.3">
      <c r="A189">
        <v>41658</v>
      </c>
      <c r="B189">
        <v>1</v>
      </c>
      <c r="C189">
        <v>2003</v>
      </c>
      <c r="D189" s="99">
        <v>45959.720138888886</v>
      </c>
      <c r="E189" t="s">
        <v>288</v>
      </c>
      <c r="F189">
        <v>3</v>
      </c>
      <c r="G189">
        <v>3</v>
      </c>
      <c r="H189">
        <v>3</v>
      </c>
      <c r="I189">
        <v>3</v>
      </c>
      <c r="J189">
        <v>3</v>
      </c>
      <c r="K189">
        <v>3</v>
      </c>
      <c r="L189">
        <v>3</v>
      </c>
      <c r="M189">
        <v>1</v>
      </c>
      <c r="N189">
        <v>3</v>
      </c>
      <c r="O189">
        <v>3</v>
      </c>
      <c r="P189">
        <v>3</v>
      </c>
      <c r="Q189">
        <v>3</v>
      </c>
      <c r="R189">
        <v>1</v>
      </c>
      <c r="S189">
        <v>1</v>
      </c>
      <c r="T189">
        <v>3</v>
      </c>
      <c r="U189">
        <v>3</v>
      </c>
      <c r="V189">
        <v>1</v>
      </c>
      <c r="W189">
        <v>2</v>
      </c>
      <c r="X189">
        <v>2</v>
      </c>
      <c r="Y189">
        <v>2</v>
      </c>
      <c r="Z189">
        <v>3</v>
      </c>
      <c r="AA189">
        <v>3</v>
      </c>
      <c r="AB189">
        <v>9</v>
      </c>
      <c r="AC189">
        <v>4</v>
      </c>
      <c r="AD189">
        <v>3</v>
      </c>
      <c r="AE189">
        <v>2</v>
      </c>
      <c r="AF189">
        <v>2</v>
      </c>
      <c r="AG189">
        <v>3</v>
      </c>
      <c r="AH189">
        <v>3</v>
      </c>
      <c r="AI189">
        <v>5</v>
      </c>
      <c r="AJ189">
        <v>4</v>
      </c>
      <c r="AK189">
        <v>3</v>
      </c>
      <c r="AL189">
        <v>1</v>
      </c>
      <c r="AM189">
        <v>2</v>
      </c>
      <c r="AN189">
        <v>7</v>
      </c>
      <c r="AO189">
        <v>4</v>
      </c>
      <c r="AP189">
        <v>2</v>
      </c>
      <c r="AQ189">
        <v>2</v>
      </c>
      <c r="AR189">
        <v>5</v>
      </c>
      <c r="AS189">
        <v>5</v>
      </c>
      <c r="AT189">
        <v>3</v>
      </c>
      <c r="AU189">
        <v>2</v>
      </c>
      <c r="AV189">
        <v>4</v>
      </c>
      <c r="AW189">
        <v>3</v>
      </c>
      <c r="AX189">
        <v>52</v>
      </c>
      <c r="AY189" s="101"/>
      <c r="AZ189" s="101">
        <f t="shared" si="2"/>
        <v>78</v>
      </c>
    </row>
    <row r="190" spans="1:52" ht="14" x14ac:dyDescent="0.3">
      <c r="A190">
        <v>44659</v>
      </c>
      <c r="B190">
        <v>0</v>
      </c>
      <c r="C190">
        <v>2003</v>
      </c>
      <c r="D190" s="99">
        <v>45965.833333333336</v>
      </c>
      <c r="E190" t="s">
        <v>308</v>
      </c>
      <c r="F190">
        <v>3</v>
      </c>
      <c r="G190">
        <v>3</v>
      </c>
      <c r="H190">
        <v>3</v>
      </c>
      <c r="I190">
        <v>4</v>
      </c>
      <c r="J190">
        <v>3</v>
      </c>
      <c r="K190">
        <v>4</v>
      </c>
      <c r="L190">
        <v>2</v>
      </c>
      <c r="M190">
        <v>3</v>
      </c>
      <c r="N190">
        <v>4</v>
      </c>
      <c r="O190">
        <v>4</v>
      </c>
      <c r="P190">
        <v>4</v>
      </c>
      <c r="Q190">
        <v>3</v>
      </c>
      <c r="R190">
        <v>3</v>
      </c>
      <c r="S190">
        <v>4</v>
      </c>
      <c r="T190">
        <v>4</v>
      </c>
      <c r="U190">
        <v>4</v>
      </c>
      <c r="V190">
        <v>1</v>
      </c>
      <c r="W190">
        <v>2</v>
      </c>
      <c r="X190">
        <v>3</v>
      </c>
      <c r="Y190">
        <v>4</v>
      </c>
      <c r="Z190">
        <v>4</v>
      </c>
      <c r="AA190">
        <v>3</v>
      </c>
      <c r="AB190">
        <v>12</v>
      </c>
      <c r="AC190">
        <v>8</v>
      </c>
      <c r="AD190">
        <v>5</v>
      </c>
      <c r="AE190">
        <v>6</v>
      </c>
      <c r="AF190">
        <v>5</v>
      </c>
      <c r="AG190">
        <v>9</v>
      </c>
      <c r="AH190">
        <v>7</v>
      </c>
      <c r="AI190">
        <v>4</v>
      </c>
      <c r="AJ190">
        <v>5</v>
      </c>
      <c r="AK190">
        <v>3</v>
      </c>
      <c r="AL190">
        <v>2</v>
      </c>
      <c r="AM190">
        <v>5</v>
      </c>
      <c r="AN190">
        <v>9</v>
      </c>
      <c r="AO190">
        <v>4</v>
      </c>
      <c r="AP190">
        <v>5</v>
      </c>
      <c r="AQ190">
        <v>3</v>
      </c>
      <c r="AR190">
        <v>5</v>
      </c>
      <c r="AS190">
        <v>5</v>
      </c>
      <c r="AT190">
        <v>5</v>
      </c>
      <c r="AU190">
        <v>2</v>
      </c>
      <c r="AV190">
        <v>38</v>
      </c>
      <c r="AW190">
        <v>3</v>
      </c>
      <c r="AX190">
        <v>40</v>
      </c>
      <c r="AY190" s="101"/>
      <c r="AZ190" s="101">
        <f t="shared" si="2"/>
        <v>150</v>
      </c>
    </row>
    <row r="191" spans="1:52" ht="13" x14ac:dyDescent="0.3">
      <c r="A191">
        <v>43147</v>
      </c>
      <c r="B191">
        <v>0</v>
      </c>
      <c r="C191">
        <v>2006</v>
      </c>
      <c r="D191" s="99">
        <v>45961.881944444445</v>
      </c>
      <c r="E191" t="s">
        <v>240</v>
      </c>
      <c r="F191">
        <v>1</v>
      </c>
      <c r="G191">
        <v>4</v>
      </c>
      <c r="H191">
        <v>3</v>
      </c>
      <c r="I191">
        <v>2</v>
      </c>
      <c r="J191">
        <v>4</v>
      </c>
      <c r="K191">
        <v>4</v>
      </c>
      <c r="L191">
        <v>3</v>
      </c>
      <c r="M191">
        <v>2</v>
      </c>
      <c r="N191">
        <v>3</v>
      </c>
      <c r="O191">
        <v>3</v>
      </c>
      <c r="P191">
        <v>2</v>
      </c>
      <c r="Q191">
        <v>2</v>
      </c>
      <c r="R191">
        <v>4</v>
      </c>
      <c r="S191">
        <v>4</v>
      </c>
      <c r="T191">
        <v>3</v>
      </c>
      <c r="U191">
        <v>4</v>
      </c>
      <c r="V191">
        <v>1</v>
      </c>
      <c r="W191">
        <v>3</v>
      </c>
      <c r="X191">
        <v>3</v>
      </c>
      <c r="Y191">
        <v>4</v>
      </c>
      <c r="Z191">
        <v>2</v>
      </c>
      <c r="AA191">
        <v>2</v>
      </c>
      <c r="AB191">
        <v>27</v>
      </c>
      <c r="AC191">
        <v>18</v>
      </c>
      <c r="AD191">
        <v>14</v>
      </c>
      <c r="AE191">
        <v>15</v>
      </c>
      <c r="AF191">
        <v>15</v>
      </c>
      <c r="AG191">
        <v>29</v>
      </c>
      <c r="AH191">
        <v>240</v>
      </c>
      <c r="AI191">
        <v>7</v>
      </c>
      <c r="AJ191">
        <v>6</v>
      </c>
      <c r="AK191">
        <v>7</v>
      </c>
      <c r="AL191">
        <v>7</v>
      </c>
      <c r="AM191">
        <v>8</v>
      </c>
      <c r="AN191">
        <v>6</v>
      </c>
      <c r="AO191">
        <v>4</v>
      </c>
      <c r="AP191">
        <v>5</v>
      </c>
      <c r="AQ191">
        <v>7</v>
      </c>
      <c r="AR191">
        <v>8</v>
      </c>
      <c r="AS191">
        <v>8</v>
      </c>
      <c r="AT191">
        <v>8</v>
      </c>
      <c r="AU191">
        <v>10</v>
      </c>
      <c r="AV191">
        <v>5</v>
      </c>
      <c r="AW191">
        <v>6</v>
      </c>
      <c r="AX191">
        <v>72</v>
      </c>
      <c r="AZ191" s="2">
        <f t="shared" si="2"/>
        <v>460</v>
      </c>
    </row>
    <row r="192" spans="1:52" ht="13" x14ac:dyDescent="0.3">
      <c r="A192">
        <v>43052</v>
      </c>
      <c r="B192">
        <v>0</v>
      </c>
      <c r="C192">
        <v>2001</v>
      </c>
      <c r="D192" s="99">
        <v>45961.71875</v>
      </c>
      <c r="E192" t="s">
        <v>265</v>
      </c>
      <c r="F192">
        <v>3</v>
      </c>
      <c r="G192">
        <v>3</v>
      </c>
      <c r="H192">
        <v>3</v>
      </c>
      <c r="I192">
        <v>3</v>
      </c>
      <c r="J192">
        <v>3</v>
      </c>
      <c r="K192">
        <v>3</v>
      </c>
      <c r="L192">
        <v>3</v>
      </c>
      <c r="M192">
        <v>3</v>
      </c>
      <c r="N192">
        <v>3</v>
      </c>
      <c r="O192">
        <v>4</v>
      </c>
      <c r="P192">
        <v>3</v>
      </c>
      <c r="Q192">
        <v>4</v>
      </c>
      <c r="R192">
        <v>4</v>
      </c>
      <c r="S192">
        <v>4</v>
      </c>
      <c r="T192">
        <v>4</v>
      </c>
      <c r="U192">
        <v>4</v>
      </c>
      <c r="V192">
        <v>2</v>
      </c>
      <c r="W192">
        <v>2</v>
      </c>
      <c r="X192">
        <v>2</v>
      </c>
      <c r="Y192">
        <v>3</v>
      </c>
      <c r="Z192">
        <v>2</v>
      </c>
      <c r="AA192">
        <v>2</v>
      </c>
      <c r="AB192">
        <v>31</v>
      </c>
      <c r="AC192">
        <v>5</v>
      </c>
      <c r="AD192">
        <v>27</v>
      </c>
      <c r="AE192">
        <v>2</v>
      </c>
      <c r="AF192">
        <v>16</v>
      </c>
      <c r="AG192">
        <v>13</v>
      </c>
      <c r="AH192">
        <v>5</v>
      </c>
      <c r="AI192">
        <v>6</v>
      </c>
      <c r="AJ192">
        <v>12</v>
      </c>
      <c r="AK192">
        <v>4</v>
      </c>
      <c r="AL192">
        <v>3</v>
      </c>
      <c r="AM192">
        <v>6</v>
      </c>
      <c r="AN192">
        <v>5</v>
      </c>
      <c r="AO192">
        <v>2</v>
      </c>
      <c r="AP192">
        <v>3</v>
      </c>
      <c r="AQ192">
        <v>4</v>
      </c>
      <c r="AR192">
        <v>7</v>
      </c>
      <c r="AS192">
        <v>5</v>
      </c>
      <c r="AT192">
        <v>9</v>
      </c>
      <c r="AU192">
        <v>5</v>
      </c>
      <c r="AV192">
        <v>12</v>
      </c>
      <c r="AW192">
        <v>4</v>
      </c>
      <c r="AX192">
        <v>62</v>
      </c>
      <c r="AZ192" s="2">
        <f t="shared" si="2"/>
        <v>186</v>
      </c>
    </row>
    <row r="193" spans="1:52" s="101" customFormat="1" ht="14" x14ac:dyDescent="0.3">
      <c r="A193" s="101">
        <v>45780</v>
      </c>
      <c r="B193" s="101">
        <v>0</v>
      </c>
      <c r="C193" s="101">
        <v>1990</v>
      </c>
      <c r="D193" s="102">
        <v>45969.857638888891</v>
      </c>
      <c r="E193" s="101" t="s">
        <v>253</v>
      </c>
      <c r="F193" s="101">
        <v>3</v>
      </c>
      <c r="G193" s="101">
        <v>4</v>
      </c>
      <c r="H193" s="101">
        <v>4</v>
      </c>
      <c r="I193" s="101">
        <v>2</v>
      </c>
      <c r="J193" s="101">
        <v>3</v>
      </c>
      <c r="K193" s="101">
        <v>3</v>
      </c>
      <c r="L193" s="101">
        <v>4</v>
      </c>
      <c r="M193" s="101">
        <v>2</v>
      </c>
      <c r="N193" s="101">
        <v>2</v>
      </c>
      <c r="O193" s="101">
        <v>2</v>
      </c>
      <c r="P193" s="101">
        <v>2</v>
      </c>
      <c r="Q193" s="101">
        <v>3</v>
      </c>
      <c r="R193" s="101">
        <v>2</v>
      </c>
      <c r="S193" s="101">
        <v>4</v>
      </c>
      <c r="T193" s="101">
        <v>2</v>
      </c>
      <c r="U193" s="101">
        <v>2</v>
      </c>
      <c r="V193" s="101">
        <v>2</v>
      </c>
      <c r="W193" s="101">
        <v>2</v>
      </c>
      <c r="X193" s="101">
        <v>3</v>
      </c>
      <c r="Y193" s="101">
        <v>3</v>
      </c>
      <c r="Z193" s="101">
        <v>4</v>
      </c>
      <c r="AA193" s="101">
        <v>2</v>
      </c>
      <c r="AB193" s="101">
        <v>4</v>
      </c>
      <c r="AC193" s="101">
        <v>3</v>
      </c>
      <c r="AD193" s="101">
        <v>3</v>
      </c>
      <c r="AE193" s="101">
        <v>5</v>
      </c>
      <c r="AF193" s="101">
        <v>2</v>
      </c>
      <c r="AG193" s="101">
        <v>4</v>
      </c>
      <c r="AH193" s="101">
        <v>4</v>
      </c>
      <c r="AI193" s="101">
        <v>4</v>
      </c>
      <c r="AJ193" s="101">
        <v>2</v>
      </c>
      <c r="AK193" s="101">
        <v>2</v>
      </c>
      <c r="AL193" s="101">
        <v>3</v>
      </c>
      <c r="AM193" s="101">
        <v>3</v>
      </c>
      <c r="AN193" s="101">
        <v>2</v>
      </c>
      <c r="AO193" s="101">
        <v>3</v>
      </c>
      <c r="AP193" s="101">
        <v>3</v>
      </c>
      <c r="AQ193" s="101">
        <v>3</v>
      </c>
      <c r="AR193" s="101">
        <v>2</v>
      </c>
      <c r="AS193" s="101">
        <v>4</v>
      </c>
      <c r="AT193" s="101">
        <v>2</v>
      </c>
      <c r="AU193" s="101">
        <v>1</v>
      </c>
      <c r="AV193" s="101">
        <v>2</v>
      </c>
      <c r="AW193" s="101">
        <v>4</v>
      </c>
      <c r="AX193" s="101">
        <v>67</v>
      </c>
      <c r="AY193" s="2"/>
      <c r="AZ193" s="2">
        <f t="shared" si="2"/>
        <v>65</v>
      </c>
    </row>
    <row r="194" spans="1:52" ht="13" x14ac:dyDescent="0.3">
      <c r="A194">
        <v>44211</v>
      </c>
      <c r="B194">
        <v>0</v>
      </c>
      <c r="C194">
        <v>1999</v>
      </c>
      <c r="D194" s="99">
        <v>45964.914583333331</v>
      </c>
      <c r="E194" t="s">
        <v>278</v>
      </c>
      <c r="F194">
        <v>4</v>
      </c>
      <c r="G194">
        <v>4</v>
      </c>
      <c r="H194">
        <v>2</v>
      </c>
      <c r="I194">
        <v>2</v>
      </c>
      <c r="J194">
        <v>4</v>
      </c>
      <c r="K194">
        <v>3</v>
      </c>
      <c r="L194">
        <v>2</v>
      </c>
      <c r="M194">
        <v>2</v>
      </c>
      <c r="N194">
        <v>3</v>
      </c>
      <c r="O194">
        <v>3</v>
      </c>
      <c r="P194">
        <v>3</v>
      </c>
      <c r="Q194">
        <v>4</v>
      </c>
      <c r="R194">
        <v>2</v>
      </c>
      <c r="S194">
        <v>3</v>
      </c>
      <c r="T194">
        <v>3</v>
      </c>
      <c r="U194">
        <v>3</v>
      </c>
      <c r="V194">
        <v>2</v>
      </c>
      <c r="W194">
        <v>3</v>
      </c>
      <c r="X194">
        <v>2</v>
      </c>
      <c r="Y194">
        <v>2</v>
      </c>
      <c r="Z194">
        <v>3</v>
      </c>
      <c r="AA194">
        <v>3</v>
      </c>
      <c r="AB194">
        <v>8</v>
      </c>
      <c r="AC194">
        <v>5</v>
      </c>
      <c r="AD194">
        <v>9</v>
      </c>
      <c r="AE194">
        <v>7</v>
      </c>
      <c r="AF194">
        <v>4</v>
      </c>
      <c r="AG194">
        <v>5</v>
      </c>
      <c r="AH194">
        <v>9</v>
      </c>
      <c r="AI194">
        <v>5</v>
      </c>
      <c r="AJ194">
        <v>7</v>
      </c>
      <c r="AK194">
        <v>5</v>
      </c>
      <c r="AL194">
        <v>4</v>
      </c>
      <c r="AM194">
        <v>13</v>
      </c>
      <c r="AN194">
        <v>11</v>
      </c>
      <c r="AO194">
        <v>2</v>
      </c>
      <c r="AP194">
        <v>4</v>
      </c>
      <c r="AQ194">
        <v>7</v>
      </c>
      <c r="AR194">
        <v>8</v>
      </c>
      <c r="AS194">
        <v>11</v>
      </c>
      <c r="AT194">
        <v>6</v>
      </c>
      <c r="AU194">
        <v>4</v>
      </c>
      <c r="AV194">
        <v>7</v>
      </c>
      <c r="AW194">
        <v>2</v>
      </c>
      <c r="AX194">
        <v>58</v>
      </c>
      <c r="AZ194" s="2">
        <f t="shared" si="2"/>
        <v>143</v>
      </c>
    </row>
    <row r="195" spans="1:52" ht="14" x14ac:dyDescent="0.3">
      <c r="A195">
        <v>40902</v>
      </c>
      <c r="B195">
        <v>0</v>
      </c>
      <c r="C195">
        <v>2003</v>
      </c>
      <c r="D195" s="99">
        <v>45958.606944444444</v>
      </c>
      <c r="E195" t="s">
        <v>280</v>
      </c>
      <c r="F195">
        <v>1</v>
      </c>
      <c r="G195">
        <v>2</v>
      </c>
      <c r="H195">
        <v>4</v>
      </c>
      <c r="I195">
        <v>3</v>
      </c>
      <c r="J195">
        <v>2</v>
      </c>
      <c r="K195">
        <v>3</v>
      </c>
      <c r="L195">
        <v>2</v>
      </c>
      <c r="M195">
        <v>2</v>
      </c>
      <c r="N195">
        <v>4</v>
      </c>
      <c r="O195">
        <v>3</v>
      </c>
      <c r="P195">
        <v>3</v>
      </c>
      <c r="Q195">
        <v>3</v>
      </c>
      <c r="R195">
        <v>3</v>
      </c>
      <c r="S195">
        <v>3</v>
      </c>
      <c r="T195">
        <v>3</v>
      </c>
      <c r="U195">
        <v>3</v>
      </c>
      <c r="V195">
        <v>2</v>
      </c>
      <c r="W195">
        <v>3</v>
      </c>
      <c r="X195">
        <v>2</v>
      </c>
      <c r="Y195">
        <v>2</v>
      </c>
      <c r="Z195">
        <v>2</v>
      </c>
      <c r="AA195">
        <v>3</v>
      </c>
      <c r="AB195">
        <v>6</v>
      </c>
      <c r="AC195">
        <v>7</v>
      </c>
      <c r="AD195">
        <v>3</v>
      </c>
      <c r="AE195">
        <v>6</v>
      </c>
      <c r="AF195">
        <v>6</v>
      </c>
      <c r="AG195">
        <v>6</v>
      </c>
      <c r="AH195">
        <v>6</v>
      </c>
      <c r="AI195">
        <v>6</v>
      </c>
      <c r="AJ195">
        <v>5</v>
      </c>
      <c r="AK195">
        <v>4</v>
      </c>
      <c r="AL195">
        <v>3</v>
      </c>
      <c r="AM195">
        <v>4</v>
      </c>
      <c r="AN195">
        <v>4</v>
      </c>
      <c r="AO195">
        <v>2</v>
      </c>
      <c r="AP195">
        <v>3</v>
      </c>
      <c r="AQ195">
        <v>2</v>
      </c>
      <c r="AR195">
        <v>8</v>
      </c>
      <c r="AS195">
        <v>4</v>
      </c>
      <c r="AT195">
        <v>3</v>
      </c>
      <c r="AU195">
        <v>2</v>
      </c>
      <c r="AV195">
        <v>4</v>
      </c>
      <c r="AW195">
        <v>7</v>
      </c>
      <c r="AX195">
        <v>55</v>
      </c>
      <c r="AY195" s="101"/>
      <c r="AZ195" s="101">
        <f t="shared" si="2"/>
        <v>101</v>
      </c>
    </row>
    <row r="196" spans="1:52" ht="13" x14ac:dyDescent="0.3">
      <c r="A196">
        <v>42874</v>
      </c>
      <c r="B196">
        <v>1</v>
      </c>
      <c r="C196">
        <v>2005</v>
      </c>
      <c r="D196" s="99">
        <v>45961.586805555555</v>
      </c>
      <c r="E196" t="s">
        <v>251</v>
      </c>
      <c r="F196">
        <v>4</v>
      </c>
      <c r="G196">
        <v>4</v>
      </c>
      <c r="H196">
        <v>2</v>
      </c>
      <c r="I196">
        <v>1</v>
      </c>
      <c r="J196">
        <v>3</v>
      </c>
      <c r="K196">
        <v>2</v>
      </c>
      <c r="L196">
        <v>1</v>
      </c>
      <c r="M196">
        <v>2</v>
      </c>
      <c r="N196">
        <v>2</v>
      </c>
      <c r="O196">
        <v>3</v>
      </c>
      <c r="P196">
        <v>3</v>
      </c>
      <c r="Q196">
        <v>1</v>
      </c>
      <c r="R196">
        <v>3</v>
      </c>
      <c r="S196">
        <v>3</v>
      </c>
      <c r="T196">
        <v>4</v>
      </c>
      <c r="U196">
        <v>4</v>
      </c>
      <c r="V196">
        <v>1</v>
      </c>
      <c r="W196">
        <v>3</v>
      </c>
      <c r="X196">
        <v>2</v>
      </c>
      <c r="Y196">
        <v>3</v>
      </c>
      <c r="Z196">
        <v>2</v>
      </c>
      <c r="AA196">
        <v>1</v>
      </c>
      <c r="AB196">
        <v>14</v>
      </c>
      <c r="AC196">
        <v>6</v>
      </c>
      <c r="AD196">
        <v>8</v>
      </c>
      <c r="AE196">
        <v>4</v>
      </c>
      <c r="AF196">
        <v>7</v>
      </c>
      <c r="AG196">
        <v>19</v>
      </c>
      <c r="AH196">
        <v>5</v>
      </c>
      <c r="AI196">
        <v>4</v>
      </c>
      <c r="AJ196">
        <v>23</v>
      </c>
      <c r="AK196">
        <v>5</v>
      </c>
      <c r="AL196">
        <v>4</v>
      </c>
      <c r="AM196">
        <v>5</v>
      </c>
      <c r="AN196">
        <v>5</v>
      </c>
      <c r="AO196">
        <v>5</v>
      </c>
      <c r="AP196">
        <v>4</v>
      </c>
      <c r="AQ196">
        <v>3</v>
      </c>
      <c r="AR196">
        <v>6</v>
      </c>
      <c r="AS196">
        <v>7</v>
      </c>
      <c r="AT196">
        <v>3</v>
      </c>
      <c r="AU196">
        <v>4</v>
      </c>
      <c r="AV196">
        <v>4</v>
      </c>
      <c r="AW196">
        <v>4</v>
      </c>
      <c r="AX196">
        <v>67</v>
      </c>
      <c r="AZ196" s="2">
        <f t="shared" si="2"/>
        <v>149</v>
      </c>
    </row>
    <row r="197" spans="1:52" ht="14" x14ac:dyDescent="0.3">
      <c r="A197" s="101">
        <v>42800</v>
      </c>
      <c r="B197" s="101">
        <v>1</v>
      </c>
      <c r="C197" s="101">
        <v>1997</v>
      </c>
      <c r="D197" s="102">
        <v>45961.457638888889</v>
      </c>
      <c r="E197" s="101" t="s">
        <v>244</v>
      </c>
      <c r="F197" s="101">
        <v>4</v>
      </c>
      <c r="G197" s="101">
        <v>4</v>
      </c>
      <c r="H197" s="101">
        <v>4</v>
      </c>
      <c r="I197" s="101">
        <v>4</v>
      </c>
      <c r="J197" s="101">
        <v>4</v>
      </c>
      <c r="K197" s="101">
        <v>4</v>
      </c>
      <c r="L197" s="101">
        <v>3</v>
      </c>
      <c r="M197" s="101">
        <v>2</v>
      </c>
      <c r="N197" s="101">
        <v>4</v>
      </c>
      <c r="O197" s="101">
        <v>3</v>
      </c>
      <c r="P197" s="101">
        <v>3</v>
      </c>
      <c r="Q197" s="101">
        <v>2</v>
      </c>
      <c r="R197" s="101">
        <v>2</v>
      </c>
      <c r="S197" s="101">
        <v>2</v>
      </c>
      <c r="T197" s="101">
        <v>2</v>
      </c>
      <c r="U197" s="101">
        <v>2</v>
      </c>
      <c r="V197" s="101">
        <v>2</v>
      </c>
      <c r="W197" s="101">
        <v>3</v>
      </c>
      <c r="X197" s="101">
        <v>4</v>
      </c>
      <c r="Y197" s="101">
        <v>4</v>
      </c>
      <c r="Z197" s="101">
        <v>4</v>
      </c>
      <c r="AA197" s="101">
        <v>4</v>
      </c>
      <c r="AB197" s="101">
        <v>21</v>
      </c>
      <c r="AC197" s="101">
        <v>5</v>
      </c>
      <c r="AD197" s="101">
        <v>6</v>
      </c>
      <c r="AE197" s="101">
        <v>11</v>
      </c>
      <c r="AF197" s="101">
        <v>9</v>
      </c>
      <c r="AG197" s="101">
        <v>6</v>
      </c>
      <c r="AH197" s="101">
        <v>9</v>
      </c>
      <c r="AI197" s="101">
        <v>8</v>
      </c>
      <c r="AJ197" s="101">
        <v>7</v>
      </c>
      <c r="AK197" s="101">
        <v>10</v>
      </c>
      <c r="AL197" s="101">
        <v>3</v>
      </c>
      <c r="AM197" s="101">
        <v>5</v>
      </c>
      <c r="AN197" s="101">
        <v>5</v>
      </c>
      <c r="AO197" s="101">
        <v>3</v>
      </c>
      <c r="AP197" s="101">
        <v>5</v>
      </c>
      <c r="AQ197" s="101">
        <v>4</v>
      </c>
      <c r="AR197" s="101">
        <v>5</v>
      </c>
      <c r="AS197" s="101">
        <v>9</v>
      </c>
      <c r="AT197" s="101">
        <v>4</v>
      </c>
      <c r="AU197" s="101">
        <v>3</v>
      </c>
      <c r="AV197" s="101">
        <v>3</v>
      </c>
      <c r="AW197" s="101">
        <v>4</v>
      </c>
      <c r="AX197" s="101">
        <v>70</v>
      </c>
      <c r="AZ197" s="2">
        <f t="shared" si="2"/>
        <v>145</v>
      </c>
    </row>
    <row r="198" spans="1:52" ht="14" x14ac:dyDescent="0.3">
      <c r="A198">
        <v>43361</v>
      </c>
      <c r="B198">
        <v>1</v>
      </c>
      <c r="C198">
        <v>2002</v>
      </c>
      <c r="D198" s="99">
        <v>45962.631944444445</v>
      </c>
      <c r="E198" t="s">
        <v>233</v>
      </c>
      <c r="F198">
        <v>4</v>
      </c>
      <c r="G198">
        <v>4</v>
      </c>
      <c r="H198">
        <v>4</v>
      </c>
      <c r="I198">
        <v>4</v>
      </c>
      <c r="J198">
        <v>4</v>
      </c>
      <c r="K198">
        <v>4</v>
      </c>
      <c r="L198">
        <v>1</v>
      </c>
      <c r="M198">
        <v>2</v>
      </c>
      <c r="N198">
        <v>2</v>
      </c>
      <c r="O198">
        <v>4</v>
      </c>
      <c r="P198">
        <v>4</v>
      </c>
      <c r="Q198">
        <v>2</v>
      </c>
      <c r="R198">
        <v>1</v>
      </c>
      <c r="S198">
        <v>4</v>
      </c>
      <c r="T198">
        <v>3</v>
      </c>
      <c r="U198">
        <v>2</v>
      </c>
      <c r="V198">
        <v>4</v>
      </c>
      <c r="W198">
        <v>3</v>
      </c>
      <c r="X198">
        <v>1</v>
      </c>
      <c r="Y198">
        <v>1</v>
      </c>
      <c r="Z198">
        <v>2</v>
      </c>
      <c r="AA198">
        <v>3</v>
      </c>
      <c r="AB198">
        <v>8</v>
      </c>
      <c r="AC198">
        <v>6</v>
      </c>
      <c r="AD198">
        <v>4</v>
      </c>
      <c r="AE198">
        <v>7</v>
      </c>
      <c r="AF198">
        <v>4</v>
      </c>
      <c r="AG198">
        <v>6</v>
      </c>
      <c r="AH198">
        <v>8</v>
      </c>
      <c r="AI198">
        <v>7</v>
      </c>
      <c r="AJ198">
        <v>12</v>
      </c>
      <c r="AK198">
        <v>4</v>
      </c>
      <c r="AL198">
        <v>5</v>
      </c>
      <c r="AM198">
        <v>11</v>
      </c>
      <c r="AN198">
        <v>4</v>
      </c>
      <c r="AO198">
        <v>4</v>
      </c>
      <c r="AP198">
        <v>7</v>
      </c>
      <c r="AQ198">
        <v>13</v>
      </c>
      <c r="AR198">
        <v>4</v>
      </c>
      <c r="AS198">
        <v>5</v>
      </c>
      <c r="AT198">
        <v>7</v>
      </c>
      <c r="AU198">
        <v>8</v>
      </c>
      <c r="AV198">
        <v>12</v>
      </c>
      <c r="AW198">
        <v>4</v>
      </c>
      <c r="AX198">
        <v>81</v>
      </c>
      <c r="AY198" s="101"/>
      <c r="AZ198" s="101">
        <f t="shared" si="2"/>
        <v>150</v>
      </c>
    </row>
    <row r="199" spans="1:52" ht="14" x14ac:dyDescent="0.3">
      <c r="A199">
        <v>44446</v>
      </c>
      <c r="B199">
        <v>1</v>
      </c>
      <c r="C199">
        <v>2000</v>
      </c>
      <c r="D199" s="99">
        <v>45965.581250000003</v>
      </c>
      <c r="E199" t="s">
        <v>324</v>
      </c>
      <c r="F199">
        <v>3</v>
      </c>
      <c r="G199">
        <v>4</v>
      </c>
      <c r="H199">
        <v>4</v>
      </c>
      <c r="I199">
        <v>4</v>
      </c>
      <c r="J199">
        <v>2</v>
      </c>
      <c r="K199">
        <v>3</v>
      </c>
      <c r="L199">
        <v>3</v>
      </c>
      <c r="M199">
        <v>3</v>
      </c>
      <c r="N199">
        <v>3</v>
      </c>
      <c r="O199">
        <v>3</v>
      </c>
      <c r="P199">
        <v>4</v>
      </c>
      <c r="Q199">
        <v>4</v>
      </c>
      <c r="R199">
        <v>4</v>
      </c>
      <c r="S199">
        <v>4</v>
      </c>
      <c r="T199">
        <v>4</v>
      </c>
      <c r="U199">
        <v>4</v>
      </c>
      <c r="V199">
        <v>2</v>
      </c>
      <c r="W199">
        <v>3</v>
      </c>
      <c r="X199">
        <v>4</v>
      </c>
      <c r="Y199">
        <v>4</v>
      </c>
      <c r="Z199">
        <v>4</v>
      </c>
      <c r="AA199">
        <v>4</v>
      </c>
      <c r="AB199">
        <v>9</v>
      </c>
      <c r="AC199">
        <v>5</v>
      </c>
      <c r="AD199">
        <v>8</v>
      </c>
      <c r="AE199">
        <v>2</v>
      </c>
      <c r="AF199">
        <v>7</v>
      </c>
      <c r="AG199">
        <v>5</v>
      </c>
      <c r="AH199">
        <v>3</v>
      </c>
      <c r="AI199">
        <v>9</v>
      </c>
      <c r="AJ199">
        <v>5</v>
      </c>
      <c r="AK199">
        <v>3</v>
      </c>
      <c r="AL199">
        <v>3</v>
      </c>
      <c r="AM199">
        <v>4</v>
      </c>
      <c r="AN199">
        <v>3</v>
      </c>
      <c r="AO199">
        <v>3</v>
      </c>
      <c r="AP199">
        <v>1</v>
      </c>
      <c r="AQ199">
        <v>2</v>
      </c>
      <c r="AR199">
        <v>5</v>
      </c>
      <c r="AS199">
        <v>4</v>
      </c>
      <c r="AT199">
        <v>2</v>
      </c>
      <c r="AU199">
        <v>2</v>
      </c>
      <c r="AV199">
        <v>2</v>
      </c>
      <c r="AW199">
        <v>2</v>
      </c>
      <c r="AX199">
        <v>18</v>
      </c>
      <c r="AY199" s="101"/>
      <c r="AZ199" s="101">
        <f t="shared" si="2"/>
        <v>89</v>
      </c>
    </row>
    <row r="200" spans="1:52" ht="13" x14ac:dyDescent="0.3">
      <c r="A200">
        <v>41396</v>
      </c>
      <c r="B200">
        <v>1</v>
      </c>
      <c r="C200">
        <v>1999</v>
      </c>
      <c r="D200" s="99">
        <v>45976.761805555558</v>
      </c>
      <c r="E200" t="s">
        <v>272</v>
      </c>
      <c r="F200">
        <v>2</v>
      </c>
      <c r="G200">
        <v>4</v>
      </c>
      <c r="H200">
        <v>3</v>
      </c>
      <c r="I200">
        <v>3</v>
      </c>
      <c r="J200">
        <v>4</v>
      </c>
      <c r="K200">
        <v>4</v>
      </c>
      <c r="L200">
        <v>1</v>
      </c>
      <c r="M200">
        <v>1</v>
      </c>
      <c r="N200">
        <v>4</v>
      </c>
      <c r="O200">
        <v>4</v>
      </c>
      <c r="P200">
        <v>4</v>
      </c>
      <c r="Q200">
        <v>3</v>
      </c>
      <c r="R200">
        <v>4</v>
      </c>
      <c r="S200">
        <v>3</v>
      </c>
      <c r="T200">
        <v>3</v>
      </c>
      <c r="U200">
        <v>4</v>
      </c>
      <c r="V200">
        <v>2</v>
      </c>
      <c r="W200">
        <v>2</v>
      </c>
      <c r="X200">
        <v>2</v>
      </c>
      <c r="Y200">
        <v>3</v>
      </c>
      <c r="Z200">
        <v>3</v>
      </c>
      <c r="AA200">
        <v>3</v>
      </c>
      <c r="AB200">
        <v>7</v>
      </c>
      <c r="AC200">
        <v>5</v>
      </c>
      <c r="AD200">
        <v>3</v>
      </c>
      <c r="AE200">
        <v>3</v>
      </c>
      <c r="AF200">
        <v>4</v>
      </c>
      <c r="AG200">
        <v>3</v>
      </c>
      <c r="AH200">
        <v>4</v>
      </c>
      <c r="AI200">
        <v>4</v>
      </c>
      <c r="AJ200">
        <v>3</v>
      </c>
      <c r="AK200">
        <v>3</v>
      </c>
      <c r="AL200">
        <v>3</v>
      </c>
      <c r="AM200">
        <v>3</v>
      </c>
      <c r="AN200">
        <v>5</v>
      </c>
      <c r="AO200">
        <v>4</v>
      </c>
      <c r="AP200">
        <v>3</v>
      </c>
      <c r="AQ200">
        <v>2</v>
      </c>
      <c r="AR200">
        <v>7</v>
      </c>
      <c r="AS200">
        <v>3</v>
      </c>
      <c r="AT200">
        <v>3</v>
      </c>
      <c r="AU200">
        <v>4</v>
      </c>
      <c r="AV200">
        <v>3</v>
      </c>
      <c r="AW200">
        <v>3</v>
      </c>
      <c r="AX200">
        <v>61</v>
      </c>
      <c r="AZ200" s="2">
        <f t="shared" si="2"/>
        <v>82</v>
      </c>
    </row>
    <row r="201" spans="1:52" ht="13" x14ac:dyDescent="0.3">
      <c r="A201">
        <v>41588</v>
      </c>
      <c r="B201">
        <v>0</v>
      </c>
      <c r="C201">
        <v>2003</v>
      </c>
      <c r="D201" s="99">
        <v>45959.670138888891</v>
      </c>
      <c r="E201" t="s">
        <v>320</v>
      </c>
      <c r="F201">
        <v>4</v>
      </c>
      <c r="G201">
        <v>4</v>
      </c>
      <c r="H201">
        <v>3</v>
      </c>
      <c r="I201">
        <v>4</v>
      </c>
      <c r="J201">
        <v>3</v>
      </c>
      <c r="K201">
        <v>3</v>
      </c>
      <c r="L201">
        <v>4</v>
      </c>
      <c r="M201">
        <v>4</v>
      </c>
      <c r="N201">
        <v>4</v>
      </c>
      <c r="O201">
        <v>3</v>
      </c>
      <c r="P201">
        <v>4</v>
      </c>
      <c r="Q201">
        <v>2</v>
      </c>
      <c r="R201">
        <v>4</v>
      </c>
      <c r="S201">
        <v>2</v>
      </c>
      <c r="T201">
        <v>4</v>
      </c>
      <c r="U201">
        <v>4</v>
      </c>
      <c r="V201">
        <v>3</v>
      </c>
      <c r="W201">
        <v>4</v>
      </c>
      <c r="X201">
        <v>4</v>
      </c>
      <c r="Y201">
        <v>4</v>
      </c>
      <c r="Z201">
        <v>4</v>
      </c>
      <c r="AA201">
        <v>4</v>
      </c>
      <c r="AB201">
        <v>13</v>
      </c>
      <c r="AC201">
        <v>2</v>
      </c>
      <c r="AD201">
        <v>3</v>
      </c>
      <c r="AE201">
        <v>1</v>
      </c>
      <c r="AF201">
        <v>5</v>
      </c>
      <c r="AG201">
        <v>2</v>
      </c>
      <c r="AH201">
        <v>1</v>
      </c>
      <c r="AI201">
        <v>2</v>
      </c>
      <c r="AJ201">
        <v>2</v>
      </c>
      <c r="AK201">
        <v>2</v>
      </c>
      <c r="AL201">
        <v>2</v>
      </c>
      <c r="AM201">
        <v>5</v>
      </c>
      <c r="AN201">
        <v>3</v>
      </c>
      <c r="AO201">
        <v>2</v>
      </c>
      <c r="AP201">
        <v>3</v>
      </c>
      <c r="AQ201">
        <v>2</v>
      </c>
      <c r="AR201">
        <v>4</v>
      </c>
      <c r="AS201">
        <v>2</v>
      </c>
      <c r="AT201">
        <v>2</v>
      </c>
      <c r="AU201">
        <v>2</v>
      </c>
      <c r="AV201">
        <v>2</v>
      </c>
      <c r="AW201">
        <v>2</v>
      </c>
      <c r="AX201">
        <v>24</v>
      </c>
      <c r="AZ201" s="2">
        <f t="shared" si="2"/>
        <v>64</v>
      </c>
    </row>
    <row r="202" spans="1:52" ht="13" x14ac:dyDescent="0.3">
      <c r="A202">
        <v>43362</v>
      </c>
      <c r="B202">
        <v>0</v>
      </c>
      <c r="C202">
        <v>2004</v>
      </c>
      <c r="D202" s="99">
        <v>45962.632638888892</v>
      </c>
      <c r="E202" t="s">
        <v>299</v>
      </c>
      <c r="F202">
        <v>3</v>
      </c>
      <c r="G202">
        <v>4</v>
      </c>
      <c r="H202">
        <v>3</v>
      </c>
      <c r="I202">
        <v>2</v>
      </c>
      <c r="J202">
        <v>3</v>
      </c>
      <c r="K202">
        <v>3</v>
      </c>
      <c r="L202">
        <v>1</v>
      </c>
      <c r="M202">
        <v>2</v>
      </c>
      <c r="N202">
        <v>2</v>
      </c>
      <c r="O202">
        <v>2</v>
      </c>
      <c r="P202">
        <v>2</v>
      </c>
      <c r="Q202">
        <v>3</v>
      </c>
      <c r="R202">
        <v>2</v>
      </c>
      <c r="S202">
        <v>2</v>
      </c>
      <c r="T202">
        <v>3</v>
      </c>
      <c r="U202">
        <v>3</v>
      </c>
      <c r="V202">
        <v>1</v>
      </c>
      <c r="W202">
        <v>3</v>
      </c>
      <c r="X202">
        <v>1</v>
      </c>
      <c r="Y202">
        <v>2</v>
      </c>
      <c r="Z202">
        <v>3</v>
      </c>
      <c r="AA202">
        <v>3</v>
      </c>
      <c r="AB202">
        <v>4</v>
      </c>
      <c r="AC202">
        <v>6</v>
      </c>
      <c r="AD202">
        <v>3</v>
      </c>
      <c r="AE202">
        <v>3</v>
      </c>
      <c r="AF202">
        <v>2</v>
      </c>
      <c r="AG202">
        <v>1</v>
      </c>
      <c r="AH202">
        <v>3</v>
      </c>
      <c r="AI202">
        <v>4</v>
      </c>
      <c r="AJ202">
        <v>4</v>
      </c>
      <c r="AK202">
        <v>4</v>
      </c>
      <c r="AL202">
        <v>3</v>
      </c>
      <c r="AM202">
        <v>4</v>
      </c>
      <c r="AN202">
        <v>3</v>
      </c>
      <c r="AO202">
        <v>4</v>
      </c>
      <c r="AP202">
        <v>2</v>
      </c>
      <c r="AQ202">
        <v>5</v>
      </c>
      <c r="AR202">
        <v>5</v>
      </c>
      <c r="AS202">
        <v>3</v>
      </c>
      <c r="AT202">
        <v>4</v>
      </c>
      <c r="AU202">
        <v>17</v>
      </c>
      <c r="AV202">
        <v>4</v>
      </c>
      <c r="AW202">
        <v>3</v>
      </c>
      <c r="AX202">
        <v>47</v>
      </c>
      <c r="AZ202" s="2">
        <f t="shared" si="2"/>
        <v>91</v>
      </c>
    </row>
    <row r="203" spans="1:52" ht="13" x14ac:dyDescent="0.3">
      <c r="A203">
        <v>43111</v>
      </c>
      <c r="B203">
        <v>1</v>
      </c>
      <c r="C203">
        <v>2006</v>
      </c>
      <c r="D203" s="99">
        <v>45961.813888888886</v>
      </c>
      <c r="E203" t="s">
        <v>245</v>
      </c>
      <c r="F203">
        <v>3</v>
      </c>
      <c r="G203">
        <v>2</v>
      </c>
      <c r="H203">
        <v>4</v>
      </c>
      <c r="I203">
        <v>2</v>
      </c>
      <c r="J203">
        <v>3</v>
      </c>
      <c r="K203">
        <v>3</v>
      </c>
      <c r="L203">
        <v>1</v>
      </c>
      <c r="M203">
        <v>1</v>
      </c>
      <c r="N203">
        <v>3</v>
      </c>
      <c r="O203">
        <v>3</v>
      </c>
      <c r="P203">
        <v>1</v>
      </c>
      <c r="Q203">
        <v>3</v>
      </c>
      <c r="R203">
        <v>4</v>
      </c>
      <c r="S203">
        <v>4</v>
      </c>
      <c r="T203">
        <v>3</v>
      </c>
      <c r="U203">
        <v>3</v>
      </c>
      <c r="V203">
        <v>1</v>
      </c>
      <c r="W203">
        <v>1</v>
      </c>
      <c r="X203">
        <v>3</v>
      </c>
      <c r="Y203">
        <v>4</v>
      </c>
      <c r="Z203">
        <v>4</v>
      </c>
      <c r="AA203">
        <v>3</v>
      </c>
      <c r="AB203">
        <v>8</v>
      </c>
      <c r="AC203">
        <v>25</v>
      </c>
      <c r="AD203">
        <v>7</v>
      </c>
      <c r="AE203">
        <v>7</v>
      </c>
      <c r="AF203">
        <v>6</v>
      </c>
      <c r="AG203">
        <v>22</v>
      </c>
      <c r="AH203">
        <v>12</v>
      </c>
      <c r="AI203">
        <v>6</v>
      </c>
      <c r="AJ203">
        <v>4</v>
      </c>
      <c r="AK203">
        <v>5</v>
      </c>
      <c r="AL203">
        <v>4</v>
      </c>
      <c r="AM203">
        <v>6</v>
      </c>
      <c r="AN203">
        <v>4</v>
      </c>
      <c r="AO203">
        <v>3</v>
      </c>
      <c r="AP203">
        <v>4</v>
      </c>
      <c r="AQ203">
        <v>5</v>
      </c>
      <c r="AR203">
        <v>7</v>
      </c>
      <c r="AS203">
        <v>8</v>
      </c>
      <c r="AT203">
        <v>4</v>
      </c>
      <c r="AU203">
        <v>12</v>
      </c>
      <c r="AV203">
        <v>6</v>
      </c>
      <c r="AW203">
        <v>12</v>
      </c>
      <c r="AX203">
        <v>70</v>
      </c>
      <c r="AZ203" s="2">
        <f t="shared" si="2"/>
        <v>177</v>
      </c>
    </row>
    <row r="204" spans="1:52" s="101" customFormat="1" ht="14" x14ac:dyDescent="0.3">
      <c r="A204">
        <v>43083</v>
      </c>
      <c r="B204">
        <v>0</v>
      </c>
      <c r="C204">
        <v>2002</v>
      </c>
      <c r="D204" s="99">
        <v>45961.762499999997</v>
      </c>
      <c r="E204" t="s">
        <v>236</v>
      </c>
      <c r="F204">
        <v>4</v>
      </c>
      <c r="G204">
        <v>4</v>
      </c>
      <c r="H204">
        <v>2</v>
      </c>
      <c r="I204">
        <v>3</v>
      </c>
      <c r="J204">
        <v>3</v>
      </c>
      <c r="K204">
        <v>4</v>
      </c>
      <c r="L204">
        <v>2</v>
      </c>
      <c r="M204">
        <v>2</v>
      </c>
      <c r="N204">
        <v>3</v>
      </c>
      <c r="O204">
        <v>4</v>
      </c>
      <c r="P204">
        <v>1</v>
      </c>
      <c r="Q204">
        <v>4</v>
      </c>
      <c r="R204">
        <v>4</v>
      </c>
      <c r="S204">
        <v>3</v>
      </c>
      <c r="T204">
        <v>4</v>
      </c>
      <c r="U204">
        <v>4</v>
      </c>
      <c r="V204">
        <v>2</v>
      </c>
      <c r="W204">
        <v>2</v>
      </c>
      <c r="X204">
        <v>2</v>
      </c>
      <c r="Y204">
        <v>2</v>
      </c>
      <c r="Z204">
        <v>2</v>
      </c>
      <c r="AA204">
        <v>2</v>
      </c>
      <c r="AB204">
        <v>12</v>
      </c>
      <c r="AC204">
        <v>3</v>
      </c>
      <c r="AD204">
        <v>6</v>
      </c>
      <c r="AE204">
        <v>7</v>
      </c>
      <c r="AF204">
        <v>8</v>
      </c>
      <c r="AG204">
        <v>6</v>
      </c>
      <c r="AH204">
        <v>5</v>
      </c>
      <c r="AI204">
        <v>4</v>
      </c>
      <c r="AJ204">
        <v>6</v>
      </c>
      <c r="AK204">
        <v>4</v>
      </c>
      <c r="AL204">
        <v>4</v>
      </c>
      <c r="AM204">
        <v>5</v>
      </c>
      <c r="AN204">
        <v>3</v>
      </c>
      <c r="AO204">
        <v>4</v>
      </c>
      <c r="AP204">
        <v>3</v>
      </c>
      <c r="AQ204">
        <v>3</v>
      </c>
      <c r="AR204">
        <v>5</v>
      </c>
      <c r="AS204">
        <v>6</v>
      </c>
      <c r="AT204">
        <v>3</v>
      </c>
      <c r="AU204">
        <v>3</v>
      </c>
      <c r="AV204">
        <v>3</v>
      </c>
      <c r="AW204">
        <v>3</v>
      </c>
      <c r="AX204">
        <v>73</v>
      </c>
      <c r="AY204" s="2"/>
      <c r="AZ204" s="2">
        <f t="shared" si="2"/>
        <v>106</v>
      </c>
    </row>
    <row r="205" spans="1:52" ht="13" x14ac:dyDescent="0.3">
      <c r="A205">
        <v>43701</v>
      </c>
      <c r="B205">
        <v>0</v>
      </c>
      <c r="C205">
        <v>2006</v>
      </c>
      <c r="D205" s="99">
        <v>45963.861111111109</v>
      </c>
      <c r="E205" t="s">
        <v>332</v>
      </c>
      <c r="F205">
        <v>4</v>
      </c>
      <c r="G205">
        <v>4</v>
      </c>
      <c r="H205">
        <v>4</v>
      </c>
      <c r="I205">
        <v>4</v>
      </c>
      <c r="J205">
        <v>2</v>
      </c>
      <c r="K205">
        <v>4</v>
      </c>
      <c r="L205">
        <v>4</v>
      </c>
      <c r="M205">
        <v>4</v>
      </c>
      <c r="N205">
        <v>3</v>
      </c>
      <c r="O205">
        <v>4</v>
      </c>
      <c r="P205">
        <v>4</v>
      </c>
      <c r="Q205">
        <v>4</v>
      </c>
      <c r="R205">
        <v>4</v>
      </c>
      <c r="S205">
        <v>4</v>
      </c>
      <c r="T205">
        <v>4</v>
      </c>
      <c r="U205">
        <v>4</v>
      </c>
      <c r="V205">
        <v>3</v>
      </c>
      <c r="W205">
        <v>4</v>
      </c>
      <c r="X205">
        <v>4</v>
      </c>
      <c r="Y205">
        <v>4</v>
      </c>
      <c r="Z205">
        <v>4</v>
      </c>
      <c r="AA205">
        <v>4</v>
      </c>
      <c r="AB205">
        <v>11</v>
      </c>
      <c r="AC205">
        <v>13</v>
      </c>
      <c r="AD205">
        <v>4</v>
      </c>
      <c r="AE205">
        <v>4</v>
      </c>
      <c r="AF205">
        <v>9</v>
      </c>
      <c r="AG205">
        <v>6</v>
      </c>
      <c r="AH205">
        <v>4</v>
      </c>
      <c r="AI205">
        <v>5</v>
      </c>
      <c r="AJ205">
        <v>6</v>
      </c>
      <c r="AK205">
        <v>6</v>
      </c>
      <c r="AL205">
        <v>2</v>
      </c>
      <c r="AM205">
        <v>5</v>
      </c>
      <c r="AN205">
        <v>4</v>
      </c>
      <c r="AO205">
        <v>4</v>
      </c>
      <c r="AP205">
        <v>4</v>
      </c>
      <c r="AQ205">
        <v>3</v>
      </c>
      <c r="AR205">
        <v>7</v>
      </c>
      <c r="AS205">
        <v>7</v>
      </c>
      <c r="AT205">
        <v>4</v>
      </c>
      <c r="AU205">
        <v>5</v>
      </c>
      <c r="AV205">
        <v>5</v>
      </c>
      <c r="AW205">
        <v>4</v>
      </c>
      <c r="AX205">
        <v>5</v>
      </c>
      <c r="AZ205" s="2">
        <f t="shared" si="2"/>
        <v>122</v>
      </c>
    </row>
    <row r="206" spans="1:52" ht="13" x14ac:dyDescent="0.3">
      <c r="A206">
        <v>45441</v>
      </c>
      <c r="B206">
        <v>1</v>
      </c>
      <c r="C206">
        <v>2003</v>
      </c>
      <c r="D206" s="99">
        <v>45968.606249999997</v>
      </c>
      <c r="E206" t="s">
        <v>313</v>
      </c>
      <c r="F206">
        <v>3</v>
      </c>
      <c r="G206">
        <v>2</v>
      </c>
      <c r="H206">
        <v>3</v>
      </c>
      <c r="I206">
        <v>3</v>
      </c>
      <c r="J206">
        <v>3</v>
      </c>
      <c r="K206">
        <v>3</v>
      </c>
      <c r="L206">
        <v>2</v>
      </c>
      <c r="M206">
        <v>3</v>
      </c>
      <c r="N206">
        <v>4</v>
      </c>
      <c r="O206">
        <v>4</v>
      </c>
      <c r="P206">
        <v>3</v>
      </c>
      <c r="Q206">
        <v>4</v>
      </c>
      <c r="R206">
        <v>4</v>
      </c>
      <c r="S206">
        <v>4</v>
      </c>
      <c r="T206">
        <v>4</v>
      </c>
      <c r="U206">
        <v>4</v>
      </c>
      <c r="V206">
        <v>2</v>
      </c>
      <c r="W206">
        <v>4</v>
      </c>
      <c r="X206">
        <v>4</v>
      </c>
      <c r="Y206">
        <v>2</v>
      </c>
      <c r="Z206">
        <v>4</v>
      </c>
      <c r="AA206">
        <v>4</v>
      </c>
      <c r="AB206">
        <v>12</v>
      </c>
      <c r="AC206">
        <v>5</v>
      </c>
      <c r="AD206">
        <v>3</v>
      </c>
      <c r="AE206">
        <v>3</v>
      </c>
      <c r="AF206">
        <v>4</v>
      </c>
      <c r="AG206">
        <v>10</v>
      </c>
      <c r="AH206">
        <v>4</v>
      </c>
      <c r="AI206">
        <v>10</v>
      </c>
      <c r="AJ206">
        <v>17</v>
      </c>
      <c r="AK206">
        <v>3</v>
      </c>
      <c r="AL206">
        <v>2</v>
      </c>
      <c r="AM206">
        <v>10</v>
      </c>
      <c r="AN206">
        <v>4</v>
      </c>
      <c r="AO206">
        <v>3</v>
      </c>
      <c r="AP206">
        <v>1</v>
      </c>
      <c r="AQ206">
        <v>3</v>
      </c>
      <c r="AR206">
        <v>6</v>
      </c>
      <c r="AS206">
        <v>2</v>
      </c>
      <c r="AT206">
        <v>3</v>
      </c>
      <c r="AU206">
        <v>4</v>
      </c>
      <c r="AV206">
        <v>8</v>
      </c>
      <c r="AW206">
        <v>1</v>
      </c>
      <c r="AX206">
        <v>36</v>
      </c>
      <c r="AZ206" s="2">
        <f t="shared" si="2"/>
        <v>118</v>
      </c>
    </row>
    <row r="207" spans="1:52" s="101" customFormat="1" ht="14" x14ac:dyDescent="0.3">
      <c r="A207">
        <v>41292</v>
      </c>
      <c r="B207">
        <v>1</v>
      </c>
      <c r="C207">
        <v>2002</v>
      </c>
      <c r="D207" s="99">
        <v>45959.497916666667</v>
      </c>
      <c r="E207" t="s">
        <v>254</v>
      </c>
      <c r="F207">
        <v>3</v>
      </c>
      <c r="G207">
        <v>4</v>
      </c>
      <c r="H207">
        <v>2</v>
      </c>
      <c r="I207">
        <v>2</v>
      </c>
      <c r="J207">
        <v>3</v>
      </c>
      <c r="K207">
        <v>4</v>
      </c>
      <c r="L207">
        <v>1</v>
      </c>
      <c r="M207">
        <v>3</v>
      </c>
      <c r="N207">
        <v>3</v>
      </c>
      <c r="O207">
        <v>3</v>
      </c>
      <c r="P207">
        <v>3</v>
      </c>
      <c r="Q207">
        <v>4</v>
      </c>
      <c r="R207">
        <v>2</v>
      </c>
      <c r="S207">
        <v>2</v>
      </c>
      <c r="T207">
        <v>4</v>
      </c>
      <c r="U207">
        <v>4</v>
      </c>
      <c r="V207">
        <v>4</v>
      </c>
      <c r="W207">
        <v>3</v>
      </c>
      <c r="X207">
        <v>3</v>
      </c>
      <c r="Y207">
        <v>1</v>
      </c>
      <c r="Z207">
        <v>3</v>
      </c>
      <c r="AA207">
        <v>3</v>
      </c>
      <c r="AB207">
        <v>6</v>
      </c>
      <c r="AC207">
        <v>5</v>
      </c>
      <c r="AD207">
        <v>5</v>
      </c>
      <c r="AE207">
        <v>5</v>
      </c>
      <c r="AF207">
        <v>4</v>
      </c>
      <c r="AG207">
        <v>4</v>
      </c>
      <c r="AH207">
        <v>3</v>
      </c>
      <c r="AI207">
        <v>6</v>
      </c>
      <c r="AJ207">
        <v>3</v>
      </c>
      <c r="AK207">
        <v>2</v>
      </c>
      <c r="AL207">
        <v>2</v>
      </c>
      <c r="AM207">
        <v>4</v>
      </c>
      <c r="AN207">
        <v>4</v>
      </c>
      <c r="AO207">
        <v>3</v>
      </c>
      <c r="AP207">
        <v>3</v>
      </c>
      <c r="AQ207">
        <v>3</v>
      </c>
      <c r="AR207">
        <v>4</v>
      </c>
      <c r="AS207">
        <v>4</v>
      </c>
      <c r="AT207">
        <v>3</v>
      </c>
      <c r="AU207">
        <v>4</v>
      </c>
      <c r="AV207">
        <v>6</v>
      </c>
      <c r="AW207">
        <v>4</v>
      </c>
      <c r="AX207">
        <v>65</v>
      </c>
      <c r="AY207" s="2"/>
      <c r="AZ207" s="2">
        <f t="shared" si="2"/>
        <v>87</v>
      </c>
    </row>
    <row r="208" spans="1:52" ht="13" x14ac:dyDescent="0.3">
      <c r="A208">
        <v>42960</v>
      </c>
      <c r="B208">
        <v>0</v>
      </c>
      <c r="C208">
        <v>2006</v>
      </c>
      <c r="D208" s="99">
        <v>45961.629861111112</v>
      </c>
      <c r="E208" t="s">
        <v>235</v>
      </c>
      <c r="F208">
        <v>2</v>
      </c>
      <c r="G208">
        <v>2</v>
      </c>
      <c r="H208">
        <v>4</v>
      </c>
      <c r="I208">
        <v>4</v>
      </c>
      <c r="J208">
        <v>1</v>
      </c>
      <c r="K208">
        <v>3</v>
      </c>
      <c r="L208">
        <v>3</v>
      </c>
      <c r="M208">
        <v>2</v>
      </c>
      <c r="N208">
        <v>4</v>
      </c>
      <c r="O208">
        <v>3</v>
      </c>
      <c r="P208">
        <v>2</v>
      </c>
      <c r="Q208">
        <v>4</v>
      </c>
      <c r="R208">
        <v>4</v>
      </c>
      <c r="S208">
        <v>4</v>
      </c>
      <c r="T208">
        <v>3</v>
      </c>
      <c r="U208">
        <v>1</v>
      </c>
      <c r="V208">
        <v>1</v>
      </c>
      <c r="W208">
        <v>2</v>
      </c>
      <c r="X208">
        <v>4</v>
      </c>
      <c r="Y208">
        <v>4</v>
      </c>
      <c r="Z208">
        <v>2</v>
      </c>
      <c r="AA208">
        <v>2</v>
      </c>
      <c r="AB208">
        <v>12</v>
      </c>
      <c r="AC208">
        <v>15</v>
      </c>
      <c r="AD208">
        <v>6</v>
      </c>
      <c r="AE208">
        <v>5</v>
      </c>
      <c r="AF208">
        <v>6</v>
      </c>
      <c r="AG208">
        <v>6</v>
      </c>
      <c r="AH208">
        <v>5</v>
      </c>
      <c r="AI208">
        <v>6</v>
      </c>
      <c r="AJ208">
        <v>8</v>
      </c>
      <c r="AK208">
        <v>6</v>
      </c>
      <c r="AL208">
        <v>4</v>
      </c>
      <c r="AM208">
        <v>5</v>
      </c>
      <c r="AN208">
        <v>2</v>
      </c>
      <c r="AO208">
        <v>2</v>
      </c>
      <c r="AP208">
        <v>4</v>
      </c>
      <c r="AQ208">
        <v>4</v>
      </c>
      <c r="AR208">
        <v>2</v>
      </c>
      <c r="AS208">
        <v>5</v>
      </c>
      <c r="AT208">
        <v>3</v>
      </c>
      <c r="AU208">
        <v>2</v>
      </c>
      <c r="AV208">
        <v>6</v>
      </c>
      <c r="AW208">
        <v>4</v>
      </c>
      <c r="AX208">
        <v>75</v>
      </c>
      <c r="AZ208" s="2">
        <f t="shared" si="2"/>
        <v>118</v>
      </c>
    </row>
    <row r="209" spans="1:52" ht="13" x14ac:dyDescent="0.3">
      <c r="A209">
        <v>43127</v>
      </c>
      <c r="B209">
        <v>0</v>
      </c>
      <c r="C209">
        <v>2006</v>
      </c>
      <c r="D209" s="99">
        <v>45961.852083333331</v>
      </c>
      <c r="E209" t="s">
        <v>32</v>
      </c>
      <c r="F209">
        <v>3</v>
      </c>
      <c r="G209">
        <v>4</v>
      </c>
      <c r="H209">
        <v>4</v>
      </c>
      <c r="I209">
        <v>4</v>
      </c>
      <c r="J209">
        <v>4</v>
      </c>
      <c r="K209">
        <v>4</v>
      </c>
      <c r="L209">
        <v>2</v>
      </c>
      <c r="M209">
        <v>2</v>
      </c>
      <c r="N209">
        <v>2</v>
      </c>
      <c r="O209">
        <v>2</v>
      </c>
      <c r="P209">
        <v>2</v>
      </c>
      <c r="Q209">
        <v>3</v>
      </c>
      <c r="R209">
        <v>2</v>
      </c>
      <c r="S209">
        <v>2</v>
      </c>
      <c r="T209">
        <v>4</v>
      </c>
      <c r="U209">
        <v>4</v>
      </c>
      <c r="V209">
        <v>1</v>
      </c>
      <c r="W209">
        <v>2</v>
      </c>
      <c r="X209">
        <v>2</v>
      </c>
      <c r="Y209">
        <v>3</v>
      </c>
      <c r="Z209">
        <v>2</v>
      </c>
      <c r="AA209">
        <v>2</v>
      </c>
      <c r="AB209">
        <v>8</v>
      </c>
      <c r="AC209">
        <v>5</v>
      </c>
      <c r="AD209">
        <v>3</v>
      </c>
      <c r="AE209">
        <v>3</v>
      </c>
      <c r="AF209">
        <v>3</v>
      </c>
      <c r="AG209">
        <v>3</v>
      </c>
      <c r="AH209">
        <v>3</v>
      </c>
      <c r="AI209">
        <v>5</v>
      </c>
      <c r="AJ209">
        <v>5</v>
      </c>
      <c r="AK209">
        <v>5</v>
      </c>
      <c r="AL209">
        <v>3</v>
      </c>
      <c r="AM209">
        <v>4</v>
      </c>
      <c r="AN209">
        <v>4</v>
      </c>
      <c r="AO209">
        <v>3</v>
      </c>
      <c r="AP209">
        <v>4</v>
      </c>
      <c r="AQ209">
        <v>4</v>
      </c>
      <c r="AR209">
        <v>3</v>
      </c>
      <c r="AS209">
        <v>4</v>
      </c>
      <c r="AT209">
        <v>3</v>
      </c>
      <c r="AU209">
        <v>4</v>
      </c>
      <c r="AV209">
        <v>3</v>
      </c>
      <c r="AW209">
        <v>2</v>
      </c>
      <c r="AX209">
        <v>71</v>
      </c>
      <c r="AZ209" s="2">
        <f t="shared" si="2"/>
        <v>84</v>
      </c>
    </row>
    <row r="210" spans="1:52" ht="13" x14ac:dyDescent="0.3">
      <c r="A210">
        <v>43909</v>
      </c>
      <c r="B210">
        <v>0</v>
      </c>
      <c r="C210">
        <v>2006</v>
      </c>
      <c r="D210" s="99">
        <v>45964.47152777778</v>
      </c>
      <c r="E210" t="s">
        <v>235</v>
      </c>
      <c r="F210">
        <v>1</v>
      </c>
      <c r="G210">
        <v>4</v>
      </c>
      <c r="H210">
        <v>4</v>
      </c>
      <c r="I210">
        <v>4</v>
      </c>
      <c r="J210">
        <v>3</v>
      </c>
      <c r="K210">
        <v>4</v>
      </c>
      <c r="L210">
        <v>2</v>
      </c>
      <c r="M210">
        <v>4</v>
      </c>
      <c r="N210">
        <v>2</v>
      </c>
      <c r="O210">
        <v>1</v>
      </c>
      <c r="P210">
        <v>3</v>
      </c>
      <c r="Q210">
        <v>4</v>
      </c>
      <c r="R210">
        <v>4</v>
      </c>
      <c r="S210">
        <v>3</v>
      </c>
      <c r="T210">
        <v>4</v>
      </c>
      <c r="U210">
        <v>4</v>
      </c>
      <c r="V210">
        <v>4</v>
      </c>
      <c r="W210">
        <v>4</v>
      </c>
      <c r="X210">
        <v>2</v>
      </c>
      <c r="Y210">
        <v>4</v>
      </c>
      <c r="Z210">
        <v>2</v>
      </c>
      <c r="AA210">
        <v>2</v>
      </c>
      <c r="AB210">
        <v>19</v>
      </c>
      <c r="AC210">
        <v>12</v>
      </c>
      <c r="AD210">
        <v>11</v>
      </c>
      <c r="AE210">
        <v>7</v>
      </c>
      <c r="AF210">
        <v>35</v>
      </c>
      <c r="AG210">
        <v>8</v>
      </c>
      <c r="AH210">
        <v>8</v>
      </c>
      <c r="AI210">
        <v>6</v>
      </c>
      <c r="AJ210">
        <v>8</v>
      </c>
      <c r="AK210">
        <v>6</v>
      </c>
      <c r="AL210">
        <v>7</v>
      </c>
      <c r="AM210">
        <v>7</v>
      </c>
      <c r="AN210">
        <v>6</v>
      </c>
      <c r="AO210">
        <v>4</v>
      </c>
      <c r="AP210">
        <v>4</v>
      </c>
      <c r="AQ210">
        <v>8</v>
      </c>
      <c r="AR210">
        <v>6</v>
      </c>
      <c r="AS210">
        <v>6</v>
      </c>
      <c r="AT210">
        <v>8</v>
      </c>
      <c r="AU210">
        <v>7</v>
      </c>
      <c r="AV210">
        <v>6</v>
      </c>
      <c r="AW210">
        <v>8</v>
      </c>
      <c r="AX210">
        <v>66</v>
      </c>
      <c r="AZ210" s="2">
        <f t="shared" si="2"/>
        <v>197</v>
      </c>
    </row>
    <row r="211" spans="1:52" ht="13" x14ac:dyDescent="0.3">
      <c r="A211">
        <v>42921</v>
      </c>
      <c r="B211">
        <v>0</v>
      </c>
      <c r="C211">
        <v>2006</v>
      </c>
      <c r="D211" s="99">
        <v>45961.616666666669</v>
      </c>
      <c r="E211" t="s">
        <v>32</v>
      </c>
      <c r="F211">
        <v>3</v>
      </c>
      <c r="G211">
        <v>4</v>
      </c>
      <c r="H211">
        <v>3</v>
      </c>
      <c r="I211">
        <v>2</v>
      </c>
      <c r="J211">
        <v>3</v>
      </c>
      <c r="K211">
        <v>4</v>
      </c>
      <c r="L211">
        <v>2</v>
      </c>
      <c r="M211">
        <v>1</v>
      </c>
      <c r="N211">
        <v>2</v>
      </c>
      <c r="O211">
        <v>3</v>
      </c>
      <c r="P211">
        <v>3</v>
      </c>
      <c r="Q211">
        <v>3</v>
      </c>
      <c r="R211">
        <v>2</v>
      </c>
      <c r="S211">
        <v>2</v>
      </c>
      <c r="T211">
        <v>2</v>
      </c>
      <c r="U211">
        <v>3</v>
      </c>
      <c r="V211">
        <v>1</v>
      </c>
      <c r="W211">
        <v>4</v>
      </c>
      <c r="X211">
        <v>3</v>
      </c>
      <c r="Y211">
        <v>4</v>
      </c>
      <c r="Z211">
        <v>2</v>
      </c>
      <c r="AA211">
        <v>2</v>
      </c>
      <c r="AB211">
        <v>28</v>
      </c>
      <c r="AC211">
        <v>14</v>
      </c>
      <c r="AD211">
        <v>6</v>
      </c>
      <c r="AE211">
        <v>9</v>
      </c>
      <c r="AF211">
        <v>10</v>
      </c>
      <c r="AG211">
        <v>6</v>
      </c>
      <c r="AH211">
        <v>8</v>
      </c>
      <c r="AI211">
        <v>12</v>
      </c>
      <c r="AJ211">
        <v>5</v>
      </c>
      <c r="AK211">
        <v>14</v>
      </c>
      <c r="AL211">
        <v>14</v>
      </c>
      <c r="AM211">
        <v>6</v>
      </c>
      <c r="AN211">
        <v>6</v>
      </c>
      <c r="AO211">
        <v>4</v>
      </c>
      <c r="AP211">
        <v>15</v>
      </c>
      <c r="AQ211">
        <v>13</v>
      </c>
      <c r="AR211">
        <v>10</v>
      </c>
      <c r="AS211">
        <v>6</v>
      </c>
      <c r="AT211">
        <v>7</v>
      </c>
      <c r="AU211">
        <v>6</v>
      </c>
      <c r="AV211">
        <v>15</v>
      </c>
      <c r="AW211">
        <v>4</v>
      </c>
      <c r="AX211">
        <v>64</v>
      </c>
      <c r="AZ211" s="2">
        <f t="shared" si="2"/>
        <v>218</v>
      </c>
    </row>
    <row r="212" spans="1:52" ht="14" x14ac:dyDescent="0.3">
      <c r="A212">
        <v>42989</v>
      </c>
      <c r="B212">
        <v>0</v>
      </c>
      <c r="C212">
        <v>2006</v>
      </c>
      <c r="D212" s="99">
        <v>45961.646527777775</v>
      </c>
      <c r="E212" t="s">
        <v>32</v>
      </c>
      <c r="F212">
        <v>2</v>
      </c>
      <c r="G212">
        <v>4</v>
      </c>
      <c r="H212">
        <v>4</v>
      </c>
      <c r="I212">
        <v>2</v>
      </c>
      <c r="J212">
        <v>3</v>
      </c>
      <c r="K212">
        <v>3</v>
      </c>
      <c r="L212">
        <v>2</v>
      </c>
      <c r="M212">
        <v>2</v>
      </c>
      <c r="N212">
        <v>3</v>
      </c>
      <c r="O212">
        <v>3</v>
      </c>
      <c r="P212">
        <v>2</v>
      </c>
      <c r="Q212">
        <v>3</v>
      </c>
      <c r="R212">
        <v>4</v>
      </c>
      <c r="S212">
        <v>3</v>
      </c>
      <c r="T212">
        <v>4</v>
      </c>
      <c r="U212">
        <v>4</v>
      </c>
      <c r="V212">
        <v>1</v>
      </c>
      <c r="W212">
        <v>3</v>
      </c>
      <c r="X212">
        <v>3</v>
      </c>
      <c r="Y212">
        <v>3</v>
      </c>
      <c r="Z212">
        <v>4</v>
      </c>
      <c r="AA212">
        <v>2</v>
      </c>
      <c r="AB212">
        <v>9</v>
      </c>
      <c r="AC212">
        <v>12</v>
      </c>
      <c r="AD212">
        <v>5</v>
      </c>
      <c r="AE212">
        <v>54</v>
      </c>
      <c r="AF212">
        <v>6</v>
      </c>
      <c r="AG212">
        <v>7</v>
      </c>
      <c r="AH212">
        <v>7</v>
      </c>
      <c r="AI212">
        <v>6</v>
      </c>
      <c r="AJ212">
        <v>9</v>
      </c>
      <c r="AK212">
        <v>11</v>
      </c>
      <c r="AL212">
        <v>18</v>
      </c>
      <c r="AM212">
        <v>6</v>
      </c>
      <c r="AN212">
        <v>5</v>
      </c>
      <c r="AO212">
        <v>4</v>
      </c>
      <c r="AP212">
        <v>4</v>
      </c>
      <c r="AQ212">
        <v>5</v>
      </c>
      <c r="AR212">
        <v>9</v>
      </c>
      <c r="AS212">
        <v>10</v>
      </c>
      <c r="AT212">
        <v>9</v>
      </c>
      <c r="AU212">
        <v>4</v>
      </c>
      <c r="AV212">
        <v>5</v>
      </c>
      <c r="AW212">
        <v>3</v>
      </c>
      <c r="AX212">
        <v>63</v>
      </c>
      <c r="AY212" s="101"/>
      <c r="AZ212" s="101">
        <f t="shared" si="2"/>
        <v>208</v>
      </c>
    </row>
    <row r="213" spans="1:52" ht="13" x14ac:dyDescent="0.3">
      <c r="A213">
        <v>46565</v>
      </c>
      <c r="B213">
        <v>0</v>
      </c>
      <c r="C213">
        <v>2006</v>
      </c>
      <c r="D213" s="99">
        <v>45975.561111111114</v>
      </c>
      <c r="E213" t="s">
        <v>235</v>
      </c>
      <c r="F213">
        <v>3</v>
      </c>
      <c r="G213">
        <v>3</v>
      </c>
      <c r="H213">
        <v>2</v>
      </c>
      <c r="I213">
        <v>3</v>
      </c>
      <c r="J213">
        <v>3</v>
      </c>
      <c r="K213">
        <v>2</v>
      </c>
      <c r="L213">
        <v>2</v>
      </c>
      <c r="M213">
        <v>2</v>
      </c>
      <c r="N213">
        <v>4</v>
      </c>
      <c r="O213">
        <v>4</v>
      </c>
      <c r="P213">
        <v>3</v>
      </c>
      <c r="Q213">
        <v>3</v>
      </c>
      <c r="R213">
        <v>3</v>
      </c>
      <c r="S213">
        <v>3</v>
      </c>
      <c r="T213">
        <v>2</v>
      </c>
      <c r="U213">
        <v>3</v>
      </c>
      <c r="V213">
        <v>2</v>
      </c>
      <c r="W213">
        <v>3</v>
      </c>
      <c r="X213">
        <v>2</v>
      </c>
      <c r="Y213">
        <v>2</v>
      </c>
      <c r="Z213">
        <v>3</v>
      </c>
      <c r="AA213">
        <v>3</v>
      </c>
      <c r="AB213">
        <v>11</v>
      </c>
      <c r="AC213">
        <v>7</v>
      </c>
      <c r="AD213">
        <v>5</v>
      </c>
      <c r="AE213">
        <v>7</v>
      </c>
      <c r="AF213">
        <v>4</v>
      </c>
      <c r="AG213">
        <v>9</v>
      </c>
      <c r="AH213">
        <v>6</v>
      </c>
      <c r="AI213">
        <v>5</v>
      </c>
      <c r="AJ213">
        <v>7</v>
      </c>
      <c r="AK213">
        <v>4</v>
      </c>
      <c r="AL213">
        <v>3</v>
      </c>
      <c r="AM213">
        <v>5</v>
      </c>
      <c r="AN213">
        <v>4</v>
      </c>
      <c r="AO213">
        <v>3</v>
      </c>
      <c r="AP213">
        <v>5</v>
      </c>
      <c r="AQ213">
        <v>4</v>
      </c>
      <c r="AR213">
        <v>10</v>
      </c>
      <c r="AS213">
        <v>6</v>
      </c>
      <c r="AT213">
        <v>6</v>
      </c>
      <c r="AU213">
        <v>5</v>
      </c>
      <c r="AV213">
        <v>4</v>
      </c>
      <c r="AW213">
        <v>2</v>
      </c>
      <c r="AX213">
        <v>60</v>
      </c>
      <c r="AZ213" s="2">
        <f t="shared" si="2"/>
        <v>122</v>
      </c>
    </row>
    <row r="214" spans="1:52" ht="13" x14ac:dyDescent="0.3">
      <c r="A214">
        <v>41216</v>
      </c>
      <c r="B214">
        <v>0</v>
      </c>
      <c r="C214">
        <v>2006</v>
      </c>
      <c r="D214" s="99">
        <v>45959.463888888888</v>
      </c>
      <c r="E214" t="s">
        <v>32</v>
      </c>
      <c r="F214">
        <v>4</v>
      </c>
      <c r="G214">
        <v>3</v>
      </c>
      <c r="H214">
        <v>2</v>
      </c>
      <c r="I214">
        <v>3</v>
      </c>
      <c r="J214">
        <v>2</v>
      </c>
      <c r="K214">
        <v>4</v>
      </c>
      <c r="L214">
        <v>1</v>
      </c>
      <c r="M214">
        <v>2</v>
      </c>
      <c r="N214">
        <v>3</v>
      </c>
      <c r="O214">
        <v>3</v>
      </c>
      <c r="P214">
        <v>2</v>
      </c>
      <c r="Q214">
        <v>3</v>
      </c>
      <c r="R214">
        <v>1</v>
      </c>
      <c r="S214">
        <v>2</v>
      </c>
      <c r="T214">
        <v>3</v>
      </c>
      <c r="U214">
        <v>4</v>
      </c>
      <c r="V214">
        <v>1</v>
      </c>
      <c r="W214">
        <v>2</v>
      </c>
      <c r="X214">
        <v>2</v>
      </c>
      <c r="Y214">
        <v>2</v>
      </c>
      <c r="Z214">
        <v>2</v>
      </c>
      <c r="AA214">
        <v>2</v>
      </c>
      <c r="AB214">
        <v>9</v>
      </c>
      <c r="AC214">
        <v>27</v>
      </c>
      <c r="AD214">
        <v>11</v>
      </c>
      <c r="AE214">
        <v>11</v>
      </c>
      <c r="AF214">
        <v>9</v>
      </c>
      <c r="AG214">
        <v>8</v>
      </c>
      <c r="AH214">
        <v>9</v>
      </c>
      <c r="AI214">
        <v>10</v>
      </c>
      <c r="AJ214">
        <v>6</v>
      </c>
      <c r="AK214">
        <v>6</v>
      </c>
      <c r="AL214">
        <v>6</v>
      </c>
      <c r="AM214">
        <v>10</v>
      </c>
      <c r="AN214">
        <v>8</v>
      </c>
      <c r="AO214">
        <v>5</v>
      </c>
      <c r="AP214">
        <v>4</v>
      </c>
      <c r="AQ214">
        <v>7</v>
      </c>
      <c r="AR214">
        <v>16</v>
      </c>
      <c r="AS214">
        <v>5</v>
      </c>
      <c r="AT214">
        <v>4</v>
      </c>
      <c r="AU214">
        <v>5</v>
      </c>
      <c r="AV214">
        <v>6</v>
      </c>
      <c r="AW214">
        <v>4</v>
      </c>
      <c r="AX214">
        <v>56</v>
      </c>
      <c r="AZ214" s="2">
        <f t="shared" si="2"/>
        <v>186</v>
      </c>
    </row>
    <row r="215" spans="1:52" s="101" customFormat="1" ht="14" x14ac:dyDescent="0.3">
      <c r="A215">
        <v>42930</v>
      </c>
      <c r="B215">
        <v>0</v>
      </c>
      <c r="C215">
        <v>2006</v>
      </c>
      <c r="D215" s="99">
        <v>45961.616666666669</v>
      </c>
      <c r="E215" t="s">
        <v>235</v>
      </c>
      <c r="F215">
        <v>3</v>
      </c>
      <c r="G215">
        <v>2</v>
      </c>
      <c r="H215">
        <v>3</v>
      </c>
      <c r="I215">
        <v>3</v>
      </c>
      <c r="J215">
        <v>3</v>
      </c>
      <c r="K215">
        <v>3</v>
      </c>
      <c r="L215">
        <v>3</v>
      </c>
      <c r="M215">
        <v>2</v>
      </c>
      <c r="N215">
        <v>4</v>
      </c>
      <c r="O215">
        <v>4</v>
      </c>
      <c r="P215">
        <v>3</v>
      </c>
      <c r="Q215">
        <v>3</v>
      </c>
      <c r="R215">
        <v>3</v>
      </c>
      <c r="S215">
        <v>3</v>
      </c>
      <c r="T215">
        <v>3</v>
      </c>
      <c r="U215">
        <v>3</v>
      </c>
      <c r="V215">
        <v>1</v>
      </c>
      <c r="W215">
        <v>2</v>
      </c>
      <c r="X215">
        <v>2</v>
      </c>
      <c r="Y215">
        <v>3</v>
      </c>
      <c r="Z215">
        <v>3</v>
      </c>
      <c r="AA215">
        <v>2</v>
      </c>
      <c r="AB215">
        <v>8</v>
      </c>
      <c r="AC215">
        <v>12</v>
      </c>
      <c r="AD215">
        <v>5</v>
      </c>
      <c r="AE215">
        <v>5</v>
      </c>
      <c r="AF215">
        <v>4</v>
      </c>
      <c r="AG215">
        <v>12</v>
      </c>
      <c r="AH215">
        <v>7</v>
      </c>
      <c r="AI215">
        <v>9</v>
      </c>
      <c r="AJ215">
        <v>4</v>
      </c>
      <c r="AK215">
        <v>5</v>
      </c>
      <c r="AL215">
        <v>2</v>
      </c>
      <c r="AM215">
        <v>4</v>
      </c>
      <c r="AN215">
        <v>2</v>
      </c>
      <c r="AO215">
        <v>5</v>
      </c>
      <c r="AP215">
        <v>4</v>
      </c>
      <c r="AQ215">
        <v>5</v>
      </c>
      <c r="AR215">
        <v>8</v>
      </c>
      <c r="AS215">
        <v>6</v>
      </c>
      <c r="AT215">
        <v>4</v>
      </c>
      <c r="AU215">
        <v>4</v>
      </c>
      <c r="AV215">
        <v>5</v>
      </c>
      <c r="AW215">
        <v>8</v>
      </c>
      <c r="AX215">
        <v>56</v>
      </c>
      <c r="AY215" s="2"/>
      <c r="AZ215" s="2">
        <f t="shared" si="2"/>
        <v>128</v>
      </c>
    </row>
    <row r="216" spans="1:52" s="101" customFormat="1" ht="14" x14ac:dyDescent="0.3">
      <c r="A216">
        <v>42431</v>
      </c>
      <c r="B216">
        <v>1</v>
      </c>
      <c r="C216">
        <v>2006</v>
      </c>
      <c r="D216" s="99">
        <v>45960.544444444444</v>
      </c>
      <c r="E216" t="s">
        <v>32</v>
      </c>
      <c r="F216">
        <v>3</v>
      </c>
      <c r="G216">
        <v>3</v>
      </c>
      <c r="H216">
        <v>4</v>
      </c>
      <c r="I216">
        <v>2</v>
      </c>
      <c r="J216">
        <v>3</v>
      </c>
      <c r="K216">
        <v>4</v>
      </c>
      <c r="L216">
        <v>2</v>
      </c>
      <c r="M216">
        <v>2</v>
      </c>
      <c r="N216">
        <v>3</v>
      </c>
      <c r="O216">
        <v>3</v>
      </c>
      <c r="P216">
        <v>3</v>
      </c>
      <c r="Q216">
        <v>2</v>
      </c>
      <c r="R216">
        <v>2</v>
      </c>
      <c r="S216">
        <v>3</v>
      </c>
      <c r="T216">
        <v>3</v>
      </c>
      <c r="U216">
        <v>3</v>
      </c>
      <c r="V216">
        <v>2</v>
      </c>
      <c r="W216">
        <v>2</v>
      </c>
      <c r="X216">
        <v>2</v>
      </c>
      <c r="Y216">
        <v>2</v>
      </c>
      <c r="Z216">
        <v>2</v>
      </c>
      <c r="AA216">
        <v>2</v>
      </c>
      <c r="AB216">
        <v>15</v>
      </c>
      <c r="AC216">
        <v>8</v>
      </c>
      <c r="AD216">
        <v>3</v>
      </c>
      <c r="AE216">
        <v>6</v>
      </c>
      <c r="AF216">
        <v>8</v>
      </c>
      <c r="AG216">
        <v>4</v>
      </c>
      <c r="AH216">
        <v>5</v>
      </c>
      <c r="AI216">
        <v>8</v>
      </c>
      <c r="AJ216">
        <v>4</v>
      </c>
      <c r="AK216">
        <v>7</v>
      </c>
      <c r="AL216">
        <v>3</v>
      </c>
      <c r="AM216">
        <v>4</v>
      </c>
      <c r="AN216">
        <v>6</v>
      </c>
      <c r="AO216">
        <v>3</v>
      </c>
      <c r="AP216">
        <v>6</v>
      </c>
      <c r="AQ216">
        <v>5</v>
      </c>
      <c r="AR216">
        <v>6</v>
      </c>
      <c r="AS216">
        <v>7</v>
      </c>
      <c r="AT216">
        <v>5</v>
      </c>
      <c r="AU216">
        <v>5</v>
      </c>
      <c r="AV216">
        <v>7</v>
      </c>
      <c r="AW216">
        <v>3</v>
      </c>
      <c r="AX216">
        <v>54</v>
      </c>
      <c r="AY216" s="2"/>
      <c r="AZ216" s="2">
        <f t="shared" si="2"/>
        <v>128</v>
      </c>
    </row>
    <row r="217" spans="1:52" s="101" customFormat="1" ht="14" x14ac:dyDescent="0.3">
      <c r="A217">
        <v>42631</v>
      </c>
      <c r="B217">
        <v>0</v>
      </c>
      <c r="C217">
        <v>2006</v>
      </c>
      <c r="D217" s="99">
        <v>45960.798611111109</v>
      </c>
      <c r="E217" t="s">
        <v>235</v>
      </c>
      <c r="F217">
        <v>3</v>
      </c>
      <c r="G217">
        <v>3</v>
      </c>
      <c r="H217">
        <v>2</v>
      </c>
      <c r="I217">
        <v>2</v>
      </c>
      <c r="J217">
        <v>3</v>
      </c>
      <c r="K217">
        <v>3</v>
      </c>
      <c r="L217">
        <v>2</v>
      </c>
      <c r="M217">
        <v>2</v>
      </c>
      <c r="N217">
        <v>3</v>
      </c>
      <c r="O217">
        <v>3</v>
      </c>
      <c r="P217">
        <v>3</v>
      </c>
      <c r="Q217">
        <v>3</v>
      </c>
      <c r="R217">
        <v>3</v>
      </c>
      <c r="S217">
        <v>3</v>
      </c>
      <c r="T217">
        <v>3</v>
      </c>
      <c r="U217">
        <v>3</v>
      </c>
      <c r="V217">
        <v>3</v>
      </c>
      <c r="W217">
        <v>3</v>
      </c>
      <c r="X217">
        <v>2</v>
      </c>
      <c r="Y217">
        <v>2</v>
      </c>
      <c r="Z217">
        <v>3</v>
      </c>
      <c r="AA217">
        <v>2</v>
      </c>
      <c r="AB217">
        <v>7</v>
      </c>
      <c r="AC217">
        <v>11</v>
      </c>
      <c r="AD217">
        <v>1</v>
      </c>
      <c r="AE217">
        <v>3</v>
      </c>
      <c r="AF217">
        <v>3</v>
      </c>
      <c r="AG217">
        <v>5</v>
      </c>
      <c r="AH217">
        <v>4</v>
      </c>
      <c r="AI217">
        <v>4</v>
      </c>
      <c r="AJ217">
        <v>10</v>
      </c>
      <c r="AK217">
        <v>2</v>
      </c>
      <c r="AL217">
        <v>1</v>
      </c>
      <c r="AM217">
        <v>2</v>
      </c>
      <c r="AN217">
        <v>6</v>
      </c>
      <c r="AO217">
        <v>3</v>
      </c>
      <c r="AP217">
        <v>1</v>
      </c>
      <c r="AQ217">
        <v>12</v>
      </c>
      <c r="AR217">
        <v>3</v>
      </c>
      <c r="AS217">
        <v>2</v>
      </c>
      <c r="AT217">
        <v>1</v>
      </c>
      <c r="AU217">
        <v>3</v>
      </c>
      <c r="AV217">
        <v>1</v>
      </c>
      <c r="AW217">
        <v>1</v>
      </c>
      <c r="AX217">
        <v>52</v>
      </c>
      <c r="AY217" s="2"/>
      <c r="AZ217" s="2">
        <f t="shared" si="2"/>
        <v>86</v>
      </c>
    </row>
    <row r="218" spans="1:52" ht="13" x14ac:dyDescent="0.3">
      <c r="A218">
        <v>46547</v>
      </c>
      <c r="B218">
        <v>0</v>
      </c>
      <c r="C218">
        <v>2006</v>
      </c>
      <c r="D218" s="99">
        <v>45974.1</v>
      </c>
      <c r="E218" t="s">
        <v>32</v>
      </c>
      <c r="F218">
        <v>3</v>
      </c>
      <c r="G218">
        <v>3</v>
      </c>
      <c r="H218">
        <v>3</v>
      </c>
      <c r="I218">
        <v>3</v>
      </c>
      <c r="J218">
        <v>2</v>
      </c>
      <c r="K218">
        <v>3</v>
      </c>
      <c r="L218">
        <v>3</v>
      </c>
      <c r="M218">
        <v>2</v>
      </c>
      <c r="N218">
        <v>3</v>
      </c>
      <c r="O218">
        <v>3</v>
      </c>
      <c r="P218">
        <v>3</v>
      </c>
      <c r="Q218">
        <v>3</v>
      </c>
      <c r="R218">
        <v>3</v>
      </c>
      <c r="S218">
        <v>2</v>
      </c>
      <c r="T218">
        <v>3</v>
      </c>
      <c r="U218">
        <v>3</v>
      </c>
      <c r="V218">
        <v>2</v>
      </c>
      <c r="W218">
        <v>2</v>
      </c>
      <c r="X218">
        <v>2</v>
      </c>
      <c r="Y218">
        <v>3</v>
      </c>
      <c r="Z218">
        <v>3</v>
      </c>
      <c r="AA218">
        <v>3</v>
      </c>
      <c r="AB218">
        <v>14</v>
      </c>
      <c r="AC218">
        <v>8</v>
      </c>
      <c r="AD218">
        <v>6</v>
      </c>
      <c r="AE218">
        <v>7</v>
      </c>
      <c r="AF218">
        <v>5</v>
      </c>
      <c r="AG218">
        <v>5</v>
      </c>
      <c r="AH218">
        <v>3</v>
      </c>
      <c r="AI218">
        <v>5</v>
      </c>
      <c r="AJ218">
        <v>3</v>
      </c>
      <c r="AK218">
        <v>7</v>
      </c>
      <c r="AL218">
        <v>2</v>
      </c>
      <c r="AM218">
        <v>4</v>
      </c>
      <c r="AN218">
        <v>3</v>
      </c>
      <c r="AO218">
        <v>6</v>
      </c>
      <c r="AP218">
        <v>3</v>
      </c>
      <c r="AQ218">
        <v>2</v>
      </c>
      <c r="AR218">
        <v>6</v>
      </c>
      <c r="AS218">
        <v>9</v>
      </c>
      <c r="AT218">
        <v>4</v>
      </c>
      <c r="AU218">
        <v>4</v>
      </c>
      <c r="AV218">
        <v>2</v>
      </c>
      <c r="AW218">
        <v>3</v>
      </c>
      <c r="AX218">
        <v>50</v>
      </c>
      <c r="AZ218" s="2">
        <f t="shared" si="2"/>
        <v>111</v>
      </c>
    </row>
    <row r="219" spans="1:52" ht="13" x14ac:dyDescent="0.3">
      <c r="A219">
        <v>42796</v>
      </c>
      <c r="B219">
        <v>1</v>
      </c>
      <c r="C219">
        <v>2006</v>
      </c>
      <c r="D219" s="99">
        <v>45961.447916666664</v>
      </c>
      <c r="E219" t="s">
        <v>32</v>
      </c>
      <c r="F219">
        <v>3</v>
      </c>
      <c r="G219">
        <v>3</v>
      </c>
      <c r="H219">
        <v>3</v>
      </c>
      <c r="I219">
        <v>2</v>
      </c>
      <c r="J219">
        <v>2</v>
      </c>
      <c r="K219">
        <v>3</v>
      </c>
      <c r="L219">
        <v>2</v>
      </c>
      <c r="M219">
        <v>2</v>
      </c>
      <c r="N219">
        <v>3</v>
      </c>
      <c r="O219">
        <v>3</v>
      </c>
      <c r="P219">
        <v>2</v>
      </c>
      <c r="Q219">
        <v>2</v>
      </c>
      <c r="R219">
        <v>3</v>
      </c>
      <c r="S219">
        <v>3</v>
      </c>
      <c r="T219">
        <v>3</v>
      </c>
      <c r="U219">
        <v>3</v>
      </c>
      <c r="V219">
        <v>2</v>
      </c>
      <c r="W219">
        <v>2</v>
      </c>
      <c r="X219">
        <v>2</v>
      </c>
      <c r="Y219">
        <v>2</v>
      </c>
      <c r="Z219">
        <v>3</v>
      </c>
      <c r="AA219">
        <v>3</v>
      </c>
      <c r="AB219">
        <v>7</v>
      </c>
      <c r="AC219">
        <v>3</v>
      </c>
      <c r="AD219">
        <v>2</v>
      </c>
      <c r="AE219">
        <v>4</v>
      </c>
      <c r="AF219">
        <v>4</v>
      </c>
      <c r="AG219">
        <v>3</v>
      </c>
      <c r="AH219">
        <v>3</v>
      </c>
      <c r="AI219">
        <v>4</v>
      </c>
      <c r="AJ219">
        <v>3</v>
      </c>
      <c r="AK219">
        <v>2</v>
      </c>
      <c r="AL219">
        <v>2</v>
      </c>
      <c r="AM219">
        <v>6</v>
      </c>
      <c r="AN219">
        <v>3</v>
      </c>
      <c r="AO219">
        <v>1</v>
      </c>
      <c r="AP219">
        <v>3</v>
      </c>
      <c r="AQ219">
        <v>3</v>
      </c>
      <c r="AR219">
        <v>5</v>
      </c>
      <c r="AS219">
        <v>3</v>
      </c>
      <c r="AT219">
        <v>4</v>
      </c>
      <c r="AU219">
        <v>2</v>
      </c>
      <c r="AV219">
        <v>4</v>
      </c>
      <c r="AW219">
        <v>1</v>
      </c>
      <c r="AX219">
        <v>49</v>
      </c>
      <c r="AZ219" s="2">
        <f t="shared" si="2"/>
        <v>72</v>
      </c>
    </row>
    <row r="220" spans="1:52" ht="13" x14ac:dyDescent="0.3">
      <c r="A220">
        <v>42829</v>
      </c>
      <c r="B220">
        <v>0</v>
      </c>
      <c r="C220">
        <v>2006</v>
      </c>
      <c r="D220" s="99">
        <v>45961.530555555553</v>
      </c>
      <c r="E220" t="s">
        <v>235</v>
      </c>
      <c r="F220">
        <v>2</v>
      </c>
      <c r="G220">
        <v>4</v>
      </c>
      <c r="H220">
        <v>3</v>
      </c>
      <c r="I220">
        <v>4</v>
      </c>
      <c r="J220">
        <v>3</v>
      </c>
      <c r="K220">
        <v>4</v>
      </c>
      <c r="L220">
        <v>3</v>
      </c>
      <c r="M220">
        <v>1</v>
      </c>
      <c r="N220">
        <v>3</v>
      </c>
      <c r="O220">
        <v>4</v>
      </c>
      <c r="P220">
        <v>4</v>
      </c>
      <c r="Q220">
        <v>3</v>
      </c>
      <c r="R220">
        <v>3</v>
      </c>
      <c r="S220">
        <v>4</v>
      </c>
      <c r="T220">
        <v>4</v>
      </c>
      <c r="U220">
        <v>4</v>
      </c>
      <c r="V220">
        <v>1</v>
      </c>
      <c r="W220">
        <v>4</v>
      </c>
      <c r="X220">
        <v>3</v>
      </c>
      <c r="Y220">
        <v>3</v>
      </c>
      <c r="Z220">
        <v>3</v>
      </c>
      <c r="AA220">
        <v>3</v>
      </c>
      <c r="AB220">
        <v>18</v>
      </c>
      <c r="AC220">
        <v>10</v>
      </c>
      <c r="AD220">
        <v>14</v>
      </c>
      <c r="AE220">
        <v>10</v>
      </c>
      <c r="AF220">
        <v>7</v>
      </c>
      <c r="AG220">
        <v>8</v>
      </c>
      <c r="AH220">
        <v>4</v>
      </c>
      <c r="AI220">
        <v>7</v>
      </c>
      <c r="AJ220">
        <v>15</v>
      </c>
      <c r="AK220">
        <v>7</v>
      </c>
      <c r="AL220">
        <v>2</v>
      </c>
      <c r="AM220">
        <v>6</v>
      </c>
      <c r="AN220">
        <v>8</v>
      </c>
      <c r="AO220">
        <v>4</v>
      </c>
      <c r="AP220">
        <v>5</v>
      </c>
      <c r="AQ220">
        <v>4</v>
      </c>
      <c r="AR220">
        <v>9</v>
      </c>
      <c r="AS220">
        <v>8</v>
      </c>
      <c r="AT220">
        <v>4</v>
      </c>
      <c r="AU220">
        <v>5</v>
      </c>
      <c r="AV220">
        <v>6</v>
      </c>
      <c r="AW220">
        <v>3</v>
      </c>
      <c r="AX220">
        <v>46</v>
      </c>
      <c r="AZ220" s="2">
        <f t="shared" si="2"/>
        <v>164</v>
      </c>
    </row>
    <row r="221" spans="1:52" ht="13" x14ac:dyDescent="0.3">
      <c r="A221">
        <v>43027</v>
      </c>
      <c r="B221">
        <v>1</v>
      </c>
      <c r="C221">
        <v>2005</v>
      </c>
      <c r="D221" s="99">
        <v>45961.682638888888</v>
      </c>
      <c r="E221" t="s">
        <v>235</v>
      </c>
      <c r="F221">
        <v>1</v>
      </c>
      <c r="G221">
        <v>3</v>
      </c>
      <c r="H221">
        <v>2</v>
      </c>
      <c r="I221">
        <v>4</v>
      </c>
      <c r="J221">
        <v>2</v>
      </c>
      <c r="K221">
        <v>2</v>
      </c>
      <c r="L221">
        <v>3</v>
      </c>
      <c r="M221">
        <v>1</v>
      </c>
      <c r="N221">
        <v>4</v>
      </c>
      <c r="O221">
        <v>4</v>
      </c>
      <c r="P221">
        <v>4</v>
      </c>
      <c r="Q221">
        <v>4</v>
      </c>
      <c r="R221">
        <v>2</v>
      </c>
      <c r="S221">
        <v>2</v>
      </c>
      <c r="T221">
        <v>4</v>
      </c>
      <c r="U221">
        <v>4</v>
      </c>
      <c r="V221">
        <v>3</v>
      </c>
      <c r="W221">
        <v>4</v>
      </c>
      <c r="X221">
        <v>2</v>
      </c>
      <c r="Y221">
        <v>4</v>
      </c>
      <c r="Z221">
        <v>4</v>
      </c>
      <c r="AA221">
        <v>4</v>
      </c>
      <c r="AB221">
        <v>31</v>
      </c>
      <c r="AC221">
        <v>5</v>
      </c>
      <c r="AD221">
        <v>8</v>
      </c>
      <c r="AE221">
        <v>4</v>
      </c>
      <c r="AF221">
        <v>15</v>
      </c>
      <c r="AG221">
        <v>64</v>
      </c>
      <c r="AH221">
        <v>6</v>
      </c>
      <c r="AI221">
        <v>5</v>
      </c>
      <c r="AJ221">
        <v>4</v>
      </c>
      <c r="AK221">
        <v>5</v>
      </c>
      <c r="AL221">
        <v>2</v>
      </c>
      <c r="AM221">
        <v>3</v>
      </c>
      <c r="AN221">
        <v>6</v>
      </c>
      <c r="AO221">
        <v>4</v>
      </c>
      <c r="AP221">
        <v>47</v>
      </c>
      <c r="AQ221">
        <v>2</v>
      </c>
      <c r="AR221">
        <v>6</v>
      </c>
      <c r="AS221">
        <v>2</v>
      </c>
      <c r="AT221">
        <v>5</v>
      </c>
      <c r="AU221">
        <v>6</v>
      </c>
      <c r="AV221">
        <v>3</v>
      </c>
      <c r="AW221">
        <v>2</v>
      </c>
      <c r="AX221">
        <v>73</v>
      </c>
      <c r="AZ221" s="2">
        <f t="shared" si="2"/>
        <v>235</v>
      </c>
    </row>
    <row r="222" spans="1:52" ht="13" x14ac:dyDescent="0.3">
      <c r="A222">
        <v>42931</v>
      </c>
      <c r="B222">
        <v>0</v>
      </c>
      <c r="C222">
        <v>2005</v>
      </c>
      <c r="D222" s="99">
        <v>45961.618055555555</v>
      </c>
      <c r="E222" t="s">
        <v>32</v>
      </c>
      <c r="F222">
        <v>2</v>
      </c>
      <c r="G222">
        <v>3</v>
      </c>
      <c r="H222">
        <v>4</v>
      </c>
      <c r="I222">
        <v>2</v>
      </c>
      <c r="J222">
        <v>1</v>
      </c>
      <c r="K222">
        <v>4</v>
      </c>
      <c r="L222">
        <v>1</v>
      </c>
      <c r="M222">
        <v>1</v>
      </c>
      <c r="N222">
        <v>3</v>
      </c>
      <c r="O222">
        <v>3</v>
      </c>
      <c r="P222">
        <v>1</v>
      </c>
      <c r="Q222">
        <v>2</v>
      </c>
      <c r="R222">
        <v>1</v>
      </c>
      <c r="S222">
        <v>2</v>
      </c>
      <c r="T222">
        <v>3</v>
      </c>
      <c r="U222">
        <v>4</v>
      </c>
      <c r="V222">
        <v>1</v>
      </c>
      <c r="W222">
        <v>4</v>
      </c>
      <c r="X222">
        <v>4</v>
      </c>
      <c r="Y222">
        <v>4</v>
      </c>
      <c r="Z222">
        <v>2</v>
      </c>
      <c r="AA222">
        <v>2</v>
      </c>
      <c r="AB222">
        <v>5</v>
      </c>
      <c r="AC222">
        <v>12</v>
      </c>
      <c r="AD222">
        <v>5</v>
      </c>
      <c r="AE222">
        <v>17</v>
      </c>
      <c r="AF222">
        <v>15</v>
      </c>
      <c r="AG222">
        <v>9</v>
      </c>
      <c r="AH222">
        <v>6</v>
      </c>
      <c r="AI222">
        <v>7</v>
      </c>
      <c r="AJ222">
        <v>8</v>
      </c>
      <c r="AK222">
        <v>8</v>
      </c>
      <c r="AL222">
        <v>4</v>
      </c>
      <c r="AM222">
        <v>10</v>
      </c>
      <c r="AN222">
        <v>6</v>
      </c>
      <c r="AO222">
        <v>5</v>
      </c>
      <c r="AP222">
        <v>8</v>
      </c>
      <c r="AQ222">
        <v>13</v>
      </c>
      <c r="AR222">
        <v>9</v>
      </c>
      <c r="AS222">
        <v>5</v>
      </c>
      <c r="AT222">
        <v>6</v>
      </c>
      <c r="AU222">
        <v>4</v>
      </c>
      <c r="AV222">
        <v>11</v>
      </c>
      <c r="AW222">
        <v>4</v>
      </c>
      <c r="AX222">
        <v>71</v>
      </c>
      <c r="AZ222" s="2">
        <f t="shared" si="2"/>
        <v>177</v>
      </c>
    </row>
    <row r="223" spans="1:52" ht="13" x14ac:dyDescent="0.3">
      <c r="A223">
        <v>41491</v>
      </c>
      <c r="B223">
        <v>0</v>
      </c>
      <c r="C223">
        <v>2005</v>
      </c>
      <c r="D223" s="99">
        <v>45959.607638888891</v>
      </c>
      <c r="E223" t="s">
        <v>32</v>
      </c>
      <c r="F223">
        <v>2</v>
      </c>
      <c r="G223">
        <v>2</v>
      </c>
      <c r="H223">
        <v>3</v>
      </c>
      <c r="I223">
        <v>2</v>
      </c>
      <c r="J223">
        <v>3</v>
      </c>
      <c r="K223">
        <v>2</v>
      </c>
      <c r="L223">
        <v>1</v>
      </c>
      <c r="M223">
        <v>2</v>
      </c>
      <c r="N223">
        <v>3</v>
      </c>
      <c r="O223">
        <v>3</v>
      </c>
      <c r="P223">
        <v>3</v>
      </c>
      <c r="Q223">
        <v>2</v>
      </c>
      <c r="R223">
        <v>3</v>
      </c>
      <c r="S223">
        <v>4</v>
      </c>
      <c r="T223">
        <v>3</v>
      </c>
      <c r="U223">
        <v>3</v>
      </c>
      <c r="V223">
        <v>3</v>
      </c>
      <c r="W223">
        <v>3</v>
      </c>
      <c r="X223">
        <v>2</v>
      </c>
      <c r="Y223">
        <v>2</v>
      </c>
      <c r="Z223">
        <v>4</v>
      </c>
      <c r="AA223">
        <v>4</v>
      </c>
      <c r="AB223">
        <v>11</v>
      </c>
      <c r="AC223">
        <v>9</v>
      </c>
      <c r="AD223">
        <v>4</v>
      </c>
      <c r="AE223">
        <v>4</v>
      </c>
      <c r="AF223">
        <v>6</v>
      </c>
      <c r="AG223">
        <v>6</v>
      </c>
      <c r="AH223">
        <v>6</v>
      </c>
      <c r="AI223">
        <v>4</v>
      </c>
      <c r="AJ223">
        <v>5</v>
      </c>
      <c r="AK223">
        <v>9</v>
      </c>
      <c r="AL223">
        <v>3</v>
      </c>
      <c r="AM223">
        <v>7</v>
      </c>
      <c r="AN223">
        <v>7</v>
      </c>
      <c r="AO223">
        <v>6</v>
      </c>
      <c r="AP223">
        <v>2</v>
      </c>
      <c r="AQ223">
        <v>3</v>
      </c>
      <c r="AR223">
        <v>4</v>
      </c>
      <c r="AS223">
        <v>3</v>
      </c>
      <c r="AT223">
        <v>4</v>
      </c>
      <c r="AU223">
        <v>6</v>
      </c>
      <c r="AV223">
        <v>5</v>
      </c>
      <c r="AW223">
        <v>2</v>
      </c>
      <c r="AX223">
        <v>70</v>
      </c>
      <c r="AZ223" s="2">
        <f t="shared" si="2"/>
        <v>116</v>
      </c>
    </row>
    <row r="224" spans="1:52" s="101" customFormat="1" ht="14" x14ac:dyDescent="0.3">
      <c r="A224">
        <v>42917</v>
      </c>
      <c r="B224">
        <v>1</v>
      </c>
      <c r="C224">
        <v>2005</v>
      </c>
      <c r="D224" s="99">
        <v>45961.613888888889</v>
      </c>
      <c r="E224" t="s">
        <v>32</v>
      </c>
      <c r="F224">
        <v>1</v>
      </c>
      <c r="G224">
        <v>1</v>
      </c>
      <c r="H224">
        <v>4</v>
      </c>
      <c r="I224">
        <v>3</v>
      </c>
      <c r="J224">
        <v>4</v>
      </c>
      <c r="K224">
        <v>4</v>
      </c>
      <c r="L224">
        <v>1</v>
      </c>
      <c r="M224">
        <v>2</v>
      </c>
      <c r="N224">
        <v>3</v>
      </c>
      <c r="O224">
        <v>4</v>
      </c>
      <c r="P224">
        <v>3</v>
      </c>
      <c r="Q224">
        <v>4</v>
      </c>
      <c r="R224">
        <v>2</v>
      </c>
      <c r="S224">
        <v>1</v>
      </c>
      <c r="T224">
        <v>4</v>
      </c>
      <c r="U224">
        <v>4</v>
      </c>
      <c r="V224">
        <v>2</v>
      </c>
      <c r="W224">
        <v>4</v>
      </c>
      <c r="X224">
        <v>1</v>
      </c>
      <c r="Y224">
        <v>2</v>
      </c>
      <c r="Z224">
        <v>3</v>
      </c>
      <c r="AA224">
        <v>3</v>
      </c>
      <c r="AB224">
        <v>13</v>
      </c>
      <c r="AC224">
        <v>2</v>
      </c>
      <c r="AD224">
        <v>7</v>
      </c>
      <c r="AE224">
        <v>11</v>
      </c>
      <c r="AF224">
        <v>7</v>
      </c>
      <c r="AG224">
        <v>4</v>
      </c>
      <c r="AH224">
        <v>6</v>
      </c>
      <c r="AI224">
        <v>7</v>
      </c>
      <c r="AJ224">
        <v>4</v>
      </c>
      <c r="AK224">
        <v>3</v>
      </c>
      <c r="AL224">
        <v>6</v>
      </c>
      <c r="AM224">
        <v>3</v>
      </c>
      <c r="AN224">
        <v>6</v>
      </c>
      <c r="AO224">
        <v>3</v>
      </c>
      <c r="AP224">
        <v>2</v>
      </c>
      <c r="AQ224">
        <v>3</v>
      </c>
      <c r="AR224">
        <v>6</v>
      </c>
      <c r="AS224">
        <v>2</v>
      </c>
      <c r="AT224">
        <v>4</v>
      </c>
      <c r="AU224">
        <v>2</v>
      </c>
      <c r="AV224">
        <v>3</v>
      </c>
      <c r="AW224">
        <v>3</v>
      </c>
      <c r="AX224">
        <v>69</v>
      </c>
      <c r="AY224" s="2"/>
      <c r="AZ224" s="2">
        <f t="shared" si="2"/>
        <v>107</v>
      </c>
    </row>
    <row r="225" spans="1:52" ht="13" x14ac:dyDescent="0.3">
      <c r="A225">
        <v>43141</v>
      </c>
      <c r="B225">
        <v>0</v>
      </c>
      <c r="C225">
        <v>2005</v>
      </c>
      <c r="D225" s="99">
        <v>45961.868055555555</v>
      </c>
      <c r="E225" t="s">
        <v>235</v>
      </c>
      <c r="F225">
        <v>3</v>
      </c>
      <c r="G225">
        <v>3</v>
      </c>
      <c r="H225">
        <v>3</v>
      </c>
      <c r="I225">
        <v>2</v>
      </c>
      <c r="J225">
        <v>4</v>
      </c>
      <c r="K225">
        <v>4</v>
      </c>
      <c r="L225">
        <v>2</v>
      </c>
      <c r="M225">
        <v>1</v>
      </c>
      <c r="N225">
        <v>4</v>
      </c>
      <c r="O225">
        <v>4</v>
      </c>
      <c r="P225">
        <v>2</v>
      </c>
      <c r="Q225">
        <v>4</v>
      </c>
      <c r="R225">
        <v>2</v>
      </c>
      <c r="S225">
        <v>3</v>
      </c>
      <c r="T225">
        <v>2</v>
      </c>
      <c r="U225">
        <v>2</v>
      </c>
      <c r="V225">
        <v>1</v>
      </c>
      <c r="W225">
        <v>3</v>
      </c>
      <c r="X225">
        <v>1</v>
      </c>
      <c r="Y225">
        <v>1</v>
      </c>
      <c r="Z225">
        <v>1</v>
      </c>
      <c r="AA225">
        <v>2</v>
      </c>
      <c r="AB225">
        <v>15</v>
      </c>
      <c r="AC225">
        <v>17</v>
      </c>
      <c r="AD225">
        <v>8</v>
      </c>
      <c r="AE225">
        <v>18</v>
      </c>
      <c r="AF225">
        <v>6</v>
      </c>
      <c r="AG225">
        <v>5</v>
      </c>
      <c r="AH225">
        <v>5</v>
      </c>
      <c r="AI225">
        <v>8</v>
      </c>
      <c r="AJ225">
        <v>3</v>
      </c>
      <c r="AK225">
        <v>5</v>
      </c>
      <c r="AL225">
        <v>4</v>
      </c>
      <c r="AM225">
        <v>13</v>
      </c>
      <c r="AN225">
        <v>6</v>
      </c>
      <c r="AO225">
        <v>4</v>
      </c>
      <c r="AP225">
        <v>14</v>
      </c>
      <c r="AQ225">
        <v>15</v>
      </c>
      <c r="AR225">
        <v>52</v>
      </c>
      <c r="AS225">
        <v>17</v>
      </c>
      <c r="AT225">
        <v>5</v>
      </c>
      <c r="AU225">
        <v>5</v>
      </c>
      <c r="AV225">
        <v>6</v>
      </c>
      <c r="AW225">
        <v>4</v>
      </c>
      <c r="AX225">
        <v>66</v>
      </c>
      <c r="AZ225" s="2">
        <f t="shared" si="2"/>
        <v>235</v>
      </c>
    </row>
    <row r="226" spans="1:52" ht="13" x14ac:dyDescent="0.3">
      <c r="A226">
        <v>42834</v>
      </c>
      <c r="B226">
        <v>0</v>
      </c>
      <c r="C226">
        <v>2005</v>
      </c>
      <c r="D226" s="99">
        <v>45961.537499999999</v>
      </c>
      <c r="E226" t="s">
        <v>32</v>
      </c>
      <c r="F226">
        <v>4</v>
      </c>
      <c r="G226">
        <v>4</v>
      </c>
      <c r="H226">
        <v>3</v>
      </c>
      <c r="I226">
        <v>2</v>
      </c>
      <c r="J226">
        <v>2</v>
      </c>
      <c r="K226">
        <v>4</v>
      </c>
      <c r="L226">
        <v>2</v>
      </c>
      <c r="M226">
        <v>1</v>
      </c>
      <c r="N226">
        <v>2</v>
      </c>
      <c r="O226">
        <v>3</v>
      </c>
      <c r="P226">
        <v>3</v>
      </c>
      <c r="Q226">
        <v>2</v>
      </c>
      <c r="R226">
        <v>4</v>
      </c>
      <c r="S226">
        <v>4</v>
      </c>
      <c r="T226">
        <v>4</v>
      </c>
      <c r="U226">
        <v>4</v>
      </c>
      <c r="V226">
        <v>2</v>
      </c>
      <c r="W226">
        <v>3</v>
      </c>
      <c r="X226">
        <v>4</v>
      </c>
      <c r="Y226">
        <v>4</v>
      </c>
      <c r="Z226">
        <v>4</v>
      </c>
      <c r="AA226">
        <v>4</v>
      </c>
      <c r="AB226">
        <v>10</v>
      </c>
      <c r="AC226">
        <v>5</v>
      </c>
      <c r="AD226">
        <v>5</v>
      </c>
      <c r="AE226">
        <v>6</v>
      </c>
      <c r="AF226">
        <v>5</v>
      </c>
      <c r="AG226">
        <v>7</v>
      </c>
      <c r="AH226">
        <v>5</v>
      </c>
      <c r="AI226">
        <v>7</v>
      </c>
      <c r="AJ226">
        <v>8</v>
      </c>
      <c r="AK226">
        <v>5</v>
      </c>
      <c r="AL226">
        <v>4</v>
      </c>
      <c r="AM226">
        <v>4</v>
      </c>
      <c r="AN226">
        <v>6</v>
      </c>
      <c r="AO226">
        <v>3</v>
      </c>
      <c r="AP226">
        <v>3</v>
      </c>
      <c r="AQ226">
        <v>10</v>
      </c>
      <c r="AR226">
        <v>9</v>
      </c>
      <c r="AS226">
        <v>3</v>
      </c>
      <c r="AT226">
        <v>3</v>
      </c>
      <c r="AU226">
        <v>3</v>
      </c>
      <c r="AV226">
        <v>4</v>
      </c>
      <c r="AW226">
        <v>2</v>
      </c>
      <c r="AX226">
        <v>65</v>
      </c>
      <c r="AZ226" s="2">
        <f t="shared" si="2"/>
        <v>117</v>
      </c>
    </row>
    <row r="227" spans="1:52" ht="13" x14ac:dyDescent="0.3">
      <c r="A227">
        <v>41111</v>
      </c>
      <c r="B227">
        <v>0</v>
      </c>
      <c r="C227">
        <v>2005</v>
      </c>
      <c r="D227" s="99">
        <v>45963.654861111114</v>
      </c>
      <c r="E227" t="s">
        <v>32</v>
      </c>
      <c r="F227">
        <v>3</v>
      </c>
      <c r="G227">
        <v>3</v>
      </c>
      <c r="H227">
        <v>4</v>
      </c>
      <c r="I227">
        <v>3</v>
      </c>
      <c r="J227">
        <v>2</v>
      </c>
      <c r="K227">
        <v>2</v>
      </c>
      <c r="L227">
        <v>1</v>
      </c>
      <c r="M227">
        <v>1</v>
      </c>
      <c r="N227">
        <v>4</v>
      </c>
      <c r="O227">
        <v>4</v>
      </c>
      <c r="P227">
        <v>4</v>
      </c>
      <c r="Q227">
        <v>2</v>
      </c>
      <c r="R227">
        <v>2</v>
      </c>
      <c r="S227">
        <v>1</v>
      </c>
      <c r="T227">
        <v>2</v>
      </c>
      <c r="U227">
        <v>3</v>
      </c>
      <c r="V227">
        <v>2</v>
      </c>
      <c r="W227">
        <v>2</v>
      </c>
      <c r="X227">
        <v>3</v>
      </c>
      <c r="Y227">
        <v>3</v>
      </c>
      <c r="Z227">
        <v>2</v>
      </c>
      <c r="AA227">
        <v>2</v>
      </c>
      <c r="AB227">
        <v>31</v>
      </c>
      <c r="AC227">
        <v>3</v>
      </c>
      <c r="AD227">
        <v>3</v>
      </c>
      <c r="AE227">
        <v>3</v>
      </c>
      <c r="AF227">
        <v>5</v>
      </c>
      <c r="AG227">
        <v>6</v>
      </c>
      <c r="AH227">
        <v>4</v>
      </c>
      <c r="AI227">
        <v>2</v>
      </c>
      <c r="AJ227">
        <v>3</v>
      </c>
      <c r="AK227">
        <v>21</v>
      </c>
      <c r="AL227">
        <v>2</v>
      </c>
      <c r="AM227">
        <v>4</v>
      </c>
      <c r="AN227">
        <v>3</v>
      </c>
      <c r="AO227">
        <v>4</v>
      </c>
      <c r="AP227">
        <v>3</v>
      </c>
      <c r="AQ227">
        <v>6</v>
      </c>
      <c r="AR227">
        <v>4</v>
      </c>
      <c r="AS227">
        <v>3</v>
      </c>
      <c r="AT227">
        <v>5</v>
      </c>
      <c r="AU227">
        <v>3</v>
      </c>
      <c r="AV227">
        <v>8</v>
      </c>
      <c r="AW227">
        <v>1</v>
      </c>
      <c r="AX227">
        <v>62</v>
      </c>
      <c r="AZ227" s="2">
        <f t="shared" si="2"/>
        <v>127</v>
      </c>
    </row>
    <row r="228" spans="1:52" ht="13" x14ac:dyDescent="0.3">
      <c r="A228">
        <v>43021</v>
      </c>
      <c r="B228">
        <v>1</v>
      </c>
      <c r="C228">
        <v>2005</v>
      </c>
      <c r="D228" s="99">
        <v>45961.67083333333</v>
      </c>
      <c r="E228" t="s">
        <v>32</v>
      </c>
      <c r="F228">
        <v>2</v>
      </c>
      <c r="G228">
        <v>3</v>
      </c>
      <c r="H228">
        <v>4</v>
      </c>
      <c r="I228">
        <v>3</v>
      </c>
      <c r="J228">
        <v>3</v>
      </c>
      <c r="K228">
        <v>4</v>
      </c>
      <c r="L228">
        <v>2</v>
      </c>
      <c r="M228">
        <v>3</v>
      </c>
      <c r="N228">
        <v>3</v>
      </c>
      <c r="O228">
        <v>2</v>
      </c>
      <c r="P228">
        <v>2</v>
      </c>
      <c r="Q228">
        <v>2</v>
      </c>
      <c r="R228">
        <v>3</v>
      </c>
      <c r="S228">
        <v>2</v>
      </c>
      <c r="T228">
        <v>2</v>
      </c>
      <c r="U228">
        <v>4</v>
      </c>
      <c r="V228">
        <v>2</v>
      </c>
      <c r="W228">
        <v>3</v>
      </c>
      <c r="X228">
        <v>2</v>
      </c>
      <c r="Y228">
        <v>2</v>
      </c>
      <c r="Z228">
        <v>3</v>
      </c>
      <c r="AA228">
        <v>2</v>
      </c>
      <c r="AB228">
        <v>12</v>
      </c>
      <c r="AC228">
        <v>9</v>
      </c>
      <c r="AD228">
        <v>10</v>
      </c>
      <c r="AE228">
        <v>5</v>
      </c>
      <c r="AF228">
        <v>6</v>
      </c>
      <c r="AG228">
        <v>5</v>
      </c>
      <c r="AH228">
        <v>7</v>
      </c>
      <c r="AI228">
        <v>8</v>
      </c>
      <c r="AJ228">
        <v>5</v>
      </c>
      <c r="AK228">
        <v>6</v>
      </c>
      <c r="AL228">
        <v>24</v>
      </c>
      <c r="AM228">
        <v>6</v>
      </c>
      <c r="AN228">
        <v>3</v>
      </c>
      <c r="AO228">
        <v>5</v>
      </c>
      <c r="AP228">
        <v>3</v>
      </c>
      <c r="AQ228">
        <v>4</v>
      </c>
      <c r="AR228">
        <v>12</v>
      </c>
      <c r="AS228">
        <v>3</v>
      </c>
      <c r="AT228">
        <v>6</v>
      </c>
      <c r="AU228">
        <v>8</v>
      </c>
      <c r="AV228">
        <v>5</v>
      </c>
      <c r="AW228">
        <v>3</v>
      </c>
      <c r="AX228">
        <v>61</v>
      </c>
      <c r="AZ228" s="2">
        <f t="shared" si="2"/>
        <v>155</v>
      </c>
    </row>
    <row r="229" spans="1:52" ht="13" x14ac:dyDescent="0.3">
      <c r="A229">
        <v>43039</v>
      </c>
      <c r="B229">
        <v>0</v>
      </c>
      <c r="C229">
        <v>2005</v>
      </c>
      <c r="D229" s="99">
        <v>45961.690972222219</v>
      </c>
      <c r="E229" t="s">
        <v>235</v>
      </c>
      <c r="F229">
        <v>3</v>
      </c>
      <c r="G229">
        <v>4</v>
      </c>
      <c r="H229">
        <v>4</v>
      </c>
      <c r="I229">
        <v>3</v>
      </c>
      <c r="J229">
        <v>3</v>
      </c>
      <c r="K229">
        <v>3</v>
      </c>
      <c r="L229">
        <v>3</v>
      </c>
      <c r="M229">
        <v>3</v>
      </c>
      <c r="N229">
        <v>2</v>
      </c>
      <c r="O229">
        <v>2</v>
      </c>
      <c r="P229">
        <v>2</v>
      </c>
      <c r="Q229">
        <v>3</v>
      </c>
      <c r="R229">
        <v>2</v>
      </c>
      <c r="S229">
        <v>3</v>
      </c>
      <c r="T229">
        <v>3</v>
      </c>
      <c r="U229">
        <v>3</v>
      </c>
      <c r="V229">
        <v>1</v>
      </c>
      <c r="W229">
        <v>2</v>
      </c>
      <c r="X229">
        <v>3</v>
      </c>
      <c r="Y229">
        <v>3</v>
      </c>
      <c r="Z229">
        <v>3</v>
      </c>
      <c r="AA229">
        <v>2</v>
      </c>
      <c r="AB229">
        <v>8</v>
      </c>
      <c r="AC229">
        <v>3</v>
      </c>
      <c r="AD229">
        <v>3</v>
      </c>
      <c r="AE229">
        <v>4</v>
      </c>
      <c r="AF229">
        <v>8</v>
      </c>
      <c r="AG229">
        <v>3</v>
      </c>
      <c r="AH229">
        <v>3</v>
      </c>
      <c r="AI229">
        <v>2</v>
      </c>
      <c r="AJ229">
        <v>4</v>
      </c>
      <c r="AK229">
        <v>4</v>
      </c>
      <c r="AL229">
        <v>2</v>
      </c>
      <c r="AM229">
        <v>3</v>
      </c>
      <c r="AN229">
        <v>2</v>
      </c>
      <c r="AO229">
        <v>1</v>
      </c>
      <c r="AP229">
        <v>4</v>
      </c>
      <c r="AQ229">
        <v>2</v>
      </c>
      <c r="AR229">
        <v>4</v>
      </c>
      <c r="AS229">
        <v>5</v>
      </c>
      <c r="AT229">
        <v>3</v>
      </c>
      <c r="AU229">
        <v>3</v>
      </c>
      <c r="AV229">
        <v>4</v>
      </c>
      <c r="AW229">
        <v>2</v>
      </c>
      <c r="AX229">
        <v>55</v>
      </c>
      <c r="AZ229" s="2">
        <f t="shared" si="2"/>
        <v>77</v>
      </c>
    </row>
    <row r="230" spans="1:52" ht="13" x14ac:dyDescent="0.3">
      <c r="A230">
        <v>40751</v>
      </c>
      <c r="B230">
        <v>0</v>
      </c>
      <c r="C230">
        <v>2005</v>
      </c>
      <c r="D230" s="99">
        <v>45958.459027777775</v>
      </c>
      <c r="E230" t="s">
        <v>235</v>
      </c>
      <c r="F230">
        <v>3</v>
      </c>
      <c r="G230">
        <v>3</v>
      </c>
      <c r="H230">
        <v>3</v>
      </c>
      <c r="I230">
        <v>3</v>
      </c>
      <c r="J230">
        <v>3</v>
      </c>
      <c r="K230">
        <v>3</v>
      </c>
      <c r="L230">
        <v>2</v>
      </c>
      <c r="M230">
        <v>2</v>
      </c>
      <c r="N230">
        <v>3</v>
      </c>
      <c r="O230">
        <v>3</v>
      </c>
      <c r="P230">
        <v>3</v>
      </c>
      <c r="Q230">
        <v>3</v>
      </c>
      <c r="R230">
        <v>2</v>
      </c>
      <c r="S230">
        <v>2</v>
      </c>
      <c r="T230">
        <v>3</v>
      </c>
      <c r="U230">
        <v>3</v>
      </c>
      <c r="V230">
        <v>2</v>
      </c>
      <c r="W230">
        <v>2</v>
      </c>
      <c r="X230">
        <v>4</v>
      </c>
      <c r="Y230">
        <v>3</v>
      </c>
      <c r="Z230">
        <v>3</v>
      </c>
      <c r="AA230">
        <v>3</v>
      </c>
      <c r="AB230">
        <v>28</v>
      </c>
      <c r="AC230">
        <v>12</v>
      </c>
      <c r="AD230">
        <v>8</v>
      </c>
      <c r="AE230">
        <v>18</v>
      </c>
      <c r="AF230">
        <v>8</v>
      </c>
      <c r="AG230">
        <v>26</v>
      </c>
      <c r="AH230">
        <v>5</v>
      </c>
      <c r="AI230">
        <v>7</v>
      </c>
      <c r="AJ230">
        <v>3</v>
      </c>
      <c r="AK230">
        <v>7</v>
      </c>
      <c r="AL230">
        <v>4</v>
      </c>
      <c r="AM230">
        <v>14</v>
      </c>
      <c r="AN230">
        <v>4</v>
      </c>
      <c r="AO230">
        <v>7</v>
      </c>
      <c r="AP230">
        <v>3</v>
      </c>
      <c r="AQ230">
        <v>5</v>
      </c>
      <c r="AR230">
        <v>5</v>
      </c>
      <c r="AS230">
        <v>4</v>
      </c>
      <c r="AT230">
        <v>6</v>
      </c>
      <c r="AU230">
        <v>5</v>
      </c>
      <c r="AV230">
        <v>9</v>
      </c>
      <c r="AW230">
        <v>3</v>
      </c>
      <c r="AX230">
        <v>53</v>
      </c>
      <c r="AZ230" s="2">
        <f t="shared" si="2"/>
        <v>191</v>
      </c>
    </row>
    <row r="231" spans="1:52" ht="13" x14ac:dyDescent="0.3">
      <c r="A231">
        <v>40810</v>
      </c>
      <c r="B231">
        <v>0</v>
      </c>
      <c r="C231">
        <v>2005</v>
      </c>
      <c r="D231" s="99">
        <v>45958.476388888892</v>
      </c>
      <c r="E231" t="s">
        <v>32</v>
      </c>
      <c r="F231">
        <v>3</v>
      </c>
      <c r="G231">
        <v>3</v>
      </c>
      <c r="H231">
        <v>3</v>
      </c>
      <c r="I231">
        <v>2</v>
      </c>
      <c r="J231">
        <v>3</v>
      </c>
      <c r="K231">
        <v>4</v>
      </c>
      <c r="L231">
        <v>3</v>
      </c>
      <c r="M231">
        <v>2</v>
      </c>
      <c r="N231">
        <v>3</v>
      </c>
      <c r="O231">
        <v>3</v>
      </c>
      <c r="P231">
        <v>2</v>
      </c>
      <c r="Q231">
        <v>3</v>
      </c>
      <c r="R231">
        <v>3</v>
      </c>
      <c r="S231">
        <v>3</v>
      </c>
      <c r="T231">
        <v>3</v>
      </c>
      <c r="U231">
        <v>3</v>
      </c>
      <c r="V231">
        <v>2</v>
      </c>
      <c r="W231">
        <v>3</v>
      </c>
      <c r="X231">
        <v>3</v>
      </c>
      <c r="Y231">
        <v>3</v>
      </c>
      <c r="Z231">
        <v>3</v>
      </c>
      <c r="AA231">
        <v>3</v>
      </c>
      <c r="AB231">
        <v>32</v>
      </c>
      <c r="AC231">
        <v>15</v>
      </c>
      <c r="AD231">
        <v>3</v>
      </c>
      <c r="AE231">
        <v>12</v>
      </c>
      <c r="AF231">
        <v>6</v>
      </c>
      <c r="AG231">
        <v>4</v>
      </c>
      <c r="AH231">
        <v>4</v>
      </c>
      <c r="AI231">
        <v>6</v>
      </c>
      <c r="AJ231">
        <v>5</v>
      </c>
      <c r="AK231">
        <v>3</v>
      </c>
      <c r="AL231">
        <v>4</v>
      </c>
      <c r="AM231">
        <v>10</v>
      </c>
      <c r="AN231">
        <v>3</v>
      </c>
      <c r="AO231">
        <v>2</v>
      </c>
      <c r="AP231">
        <v>2</v>
      </c>
      <c r="AQ231">
        <v>2</v>
      </c>
      <c r="AR231">
        <v>7</v>
      </c>
      <c r="AS231">
        <v>6</v>
      </c>
      <c r="AT231">
        <v>3</v>
      </c>
      <c r="AU231">
        <v>2</v>
      </c>
      <c r="AV231">
        <v>3</v>
      </c>
      <c r="AW231">
        <v>1</v>
      </c>
      <c r="AX231">
        <v>51</v>
      </c>
      <c r="AZ231" s="2">
        <f t="shared" ref="AZ231:AZ294" si="3">SUM(AB231:AW231)</f>
        <v>135</v>
      </c>
    </row>
    <row r="232" spans="1:52" ht="13" x14ac:dyDescent="0.3">
      <c r="A232">
        <v>43008</v>
      </c>
      <c r="B232">
        <v>0</v>
      </c>
      <c r="C232">
        <v>2005</v>
      </c>
      <c r="D232" s="99">
        <v>45961.662499999999</v>
      </c>
      <c r="E232" t="s">
        <v>235</v>
      </c>
      <c r="F232">
        <v>2</v>
      </c>
      <c r="G232">
        <v>4</v>
      </c>
      <c r="H232">
        <v>3</v>
      </c>
      <c r="I232">
        <v>3</v>
      </c>
      <c r="J232">
        <v>3</v>
      </c>
      <c r="K232">
        <v>4</v>
      </c>
      <c r="L232">
        <v>3</v>
      </c>
      <c r="M232">
        <v>1</v>
      </c>
      <c r="N232">
        <v>3</v>
      </c>
      <c r="O232">
        <v>4</v>
      </c>
      <c r="P232">
        <v>2</v>
      </c>
      <c r="Q232">
        <v>4</v>
      </c>
      <c r="R232">
        <v>3</v>
      </c>
      <c r="S232">
        <v>3</v>
      </c>
      <c r="T232">
        <v>4</v>
      </c>
      <c r="U232">
        <v>4</v>
      </c>
      <c r="V232">
        <v>2</v>
      </c>
      <c r="W232">
        <v>3</v>
      </c>
      <c r="X232">
        <v>2</v>
      </c>
      <c r="Y232">
        <v>4</v>
      </c>
      <c r="Z232">
        <v>4</v>
      </c>
      <c r="AA232">
        <v>4</v>
      </c>
      <c r="AB232">
        <v>15</v>
      </c>
      <c r="AC232">
        <v>6</v>
      </c>
      <c r="AD232">
        <v>3</v>
      </c>
      <c r="AE232">
        <v>3</v>
      </c>
      <c r="AF232">
        <v>8</v>
      </c>
      <c r="AG232">
        <v>5</v>
      </c>
      <c r="AH232">
        <v>9</v>
      </c>
      <c r="AI232">
        <v>7</v>
      </c>
      <c r="AJ232">
        <v>22</v>
      </c>
      <c r="AK232">
        <v>3</v>
      </c>
      <c r="AL232">
        <v>3</v>
      </c>
      <c r="AM232">
        <v>3</v>
      </c>
      <c r="AN232">
        <v>5</v>
      </c>
      <c r="AO232">
        <v>2</v>
      </c>
      <c r="AP232">
        <v>2</v>
      </c>
      <c r="AQ232">
        <v>3</v>
      </c>
      <c r="AR232">
        <v>3</v>
      </c>
      <c r="AS232">
        <v>2</v>
      </c>
      <c r="AT232">
        <v>4</v>
      </c>
      <c r="AU232">
        <v>3</v>
      </c>
      <c r="AV232">
        <v>4</v>
      </c>
      <c r="AW232">
        <v>3</v>
      </c>
      <c r="AX232">
        <v>50</v>
      </c>
      <c r="AZ232" s="2">
        <f t="shared" si="3"/>
        <v>118</v>
      </c>
    </row>
    <row r="233" spans="1:52" ht="13" x14ac:dyDescent="0.3">
      <c r="A233">
        <v>45463</v>
      </c>
      <c r="B233">
        <v>0</v>
      </c>
      <c r="C233">
        <v>2005</v>
      </c>
      <c r="D233" s="99">
        <v>45968.63958333333</v>
      </c>
      <c r="E233" t="s">
        <v>235</v>
      </c>
      <c r="F233">
        <v>3</v>
      </c>
      <c r="G233">
        <v>2</v>
      </c>
      <c r="H233">
        <v>3</v>
      </c>
      <c r="I233">
        <v>3</v>
      </c>
      <c r="J233">
        <v>3</v>
      </c>
      <c r="K233">
        <v>3</v>
      </c>
      <c r="L233">
        <v>2</v>
      </c>
      <c r="M233">
        <v>3</v>
      </c>
      <c r="N233">
        <v>2</v>
      </c>
      <c r="O233">
        <v>3</v>
      </c>
      <c r="P233">
        <v>3</v>
      </c>
      <c r="Q233">
        <v>3</v>
      </c>
      <c r="R233">
        <v>3</v>
      </c>
      <c r="S233">
        <v>3</v>
      </c>
      <c r="T233">
        <v>3</v>
      </c>
      <c r="U233">
        <v>3</v>
      </c>
      <c r="V233">
        <v>2</v>
      </c>
      <c r="W233">
        <v>3</v>
      </c>
      <c r="X233">
        <v>2</v>
      </c>
      <c r="Y233">
        <v>3</v>
      </c>
      <c r="Z233">
        <v>3</v>
      </c>
      <c r="AA233">
        <v>3</v>
      </c>
      <c r="AB233">
        <v>8</v>
      </c>
      <c r="AC233">
        <v>5</v>
      </c>
      <c r="AD233">
        <v>5</v>
      </c>
      <c r="AE233">
        <v>1</v>
      </c>
      <c r="AF233">
        <v>11</v>
      </c>
      <c r="AG233">
        <v>7</v>
      </c>
      <c r="AH233">
        <v>6</v>
      </c>
      <c r="AI233">
        <v>5</v>
      </c>
      <c r="AJ233">
        <v>9</v>
      </c>
      <c r="AK233">
        <v>5</v>
      </c>
      <c r="AL233">
        <v>7</v>
      </c>
      <c r="AM233">
        <v>4</v>
      </c>
      <c r="AN233">
        <v>4</v>
      </c>
      <c r="AO233">
        <v>2</v>
      </c>
      <c r="AP233">
        <v>4</v>
      </c>
      <c r="AQ233">
        <v>2</v>
      </c>
      <c r="AR233">
        <v>24</v>
      </c>
      <c r="AS233">
        <v>3</v>
      </c>
      <c r="AT233">
        <v>5</v>
      </c>
      <c r="AU233">
        <v>3</v>
      </c>
      <c r="AV233">
        <v>2</v>
      </c>
      <c r="AW233">
        <v>2</v>
      </c>
      <c r="AX233">
        <v>49</v>
      </c>
      <c r="AZ233" s="2">
        <f t="shared" si="3"/>
        <v>124</v>
      </c>
    </row>
    <row r="234" spans="1:52" ht="13" x14ac:dyDescent="0.3">
      <c r="A234">
        <v>46652</v>
      </c>
      <c r="B234">
        <v>0</v>
      </c>
      <c r="C234">
        <v>2005</v>
      </c>
      <c r="D234" s="99">
        <v>45975.947916666664</v>
      </c>
      <c r="E234" t="s">
        <v>32</v>
      </c>
      <c r="F234">
        <v>3</v>
      </c>
      <c r="G234">
        <v>3</v>
      </c>
      <c r="H234">
        <v>3</v>
      </c>
      <c r="I234">
        <v>3</v>
      </c>
      <c r="J234">
        <v>2</v>
      </c>
      <c r="K234">
        <v>3</v>
      </c>
      <c r="L234">
        <v>3</v>
      </c>
      <c r="M234">
        <v>3</v>
      </c>
      <c r="N234">
        <v>3</v>
      </c>
      <c r="O234">
        <v>3</v>
      </c>
      <c r="P234">
        <v>3</v>
      </c>
      <c r="Q234">
        <v>3</v>
      </c>
      <c r="R234">
        <v>3</v>
      </c>
      <c r="S234">
        <v>3</v>
      </c>
      <c r="T234">
        <v>3</v>
      </c>
      <c r="U234">
        <v>3</v>
      </c>
      <c r="V234">
        <v>2</v>
      </c>
      <c r="W234">
        <v>3</v>
      </c>
      <c r="X234">
        <v>2</v>
      </c>
      <c r="Y234">
        <v>2</v>
      </c>
      <c r="Z234">
        <v>3</v>
      </c>
      <c r="AA234">
        <v>2</v>
      </c>
      <c r="AB234">
        <v>16</v>
      </c>
      <c r="AC234">
        <v>8</v>
      </c>
      <c r="AD234">
        <v>2</v>
      </c>
      <c r="AE234">
        <v>4</v>
      </c>
      <c r="AF234">
        <v>4</v>
      </c>
      <c r="AG234">
        <v>9</v>
      </c>
      <c r="AH234">
        <v>4</v>
      </c>
      <c r="AI234">
        <v>3</v>
      </c>
      <c r="AJ234">
        <v>5</v>
      </c>
      <c r="AK234">
        <v>3</v>
      </c>
      <c r="AL234">
        <v>2</v>
      </c>
      <c r="AM234">
        <v>5</v>
      </c>
      <c r="AN234">
        <v>3</v>
      </c>
      <c r="AO234">
        <v>2</v>
      </c>
      <c r="AP234">
        <v>1</v>
      </c>
      <c r="AQ234">
        <v>3</v>
      </c>
      <c r="AR234">
        <v>6</v>
      </c>
      <c r="AS234">
        <v>3</v>
      </c>
      <c r="AT234">
        <v>3</v>
      </c>
      <c r="AU234">
        <v>3</v>
      </c>
      <c r="AV234">
        <v>3</v>
      </c>
      <c r="AW234">
        <v>4</v>
      </c>
      <c r="AX234">
        <v>49</v>
      </c>
      <c r="AZ234" s="2">
        <f t="shared" si="3"/>
        <v>96</v>
      </c>
    </row>
    <row r="235" spans="1:52" ht="13" x14ac:dyDescent="0.3">
      <c r="A235">
        <v>45469</v>
      </c>
      <c r="B235">
        <v>0</v>
      </c>
      <c r="C235">
        <v>2005</v>
      </c>
      <c r="D235" s="99">
        <v>45968.644444444442</v>
      </c>
      <c r="E235" t="s">
        <v>32</v>
      </c>
      <c r="F235">
        <v>2</v>
      </c>
      <c r="G235">
        <v>2</v>
      </c>
      <c r="H235">
        <v>3</v>
      </c>
      <c r="I235">
        <v>3</v>
      </c>
      <c r="J235">
        <v>2</v>
      </c>
      <c r="K235">
        <v>3</v>
      </c>
      <c r="L235">
        <v>3</v>
      </c>
      <c r="M235">
        <v>2</v>
      </c>
      <c r="N235">
        <v>3</v>
      </c>
      <c r="O235">
        <v>3</v>
      </c>
      <c r="P235">
        <v>2</v>
      </c>
      <c r="Q235">
        <v>3</v>
      </c>
      <c r="R235">
        <v>3</v>
      </c>
      <c r="S235">
        <v>2</v>
      </c>
      <c r="T235">
        <v>3</v>
      </c>
      <c r="U235">
        <v>3</v>
      </c>
      <c r="V235">
        <v>2</v>
      </c>
      <c r="W235">
        <v>3</v>
      </c>
      <c r="X235">
        <v>2</v>
      </c>
      <c r="Y235">
        <v>2</v>
      </c>
      <c r="Z235">
        <v>2</v>
      </c>
      <c r="AA235">
        <v>2</v>
      </c>
      <c r="AB235">
        <v>45</v>
      </c>
      <c r="AC235">
        <v>30</v>
      </c>
      <c r="AD235">
        <v>12</v>
      </c>
      <c r="AE235">
        <v>14</v>
      </c>
      <c r="AF235">
        <v>5</v>
      </c>
      <c r="AG235">
        <v>7</v>
      </c>
      <c r="AH235">
        <v>5</v>
      </c>
      <c r="AI235">
        <v>6</v>
      </c>
      <c r="AJ235">
        <v>14</v>
      </c>
      <c r="AK235">
        <v>7</v>
      </c>
      <c r="AL235">
        <v>3</v>
      </c>
      <c r="AM235">
        <v>4</v>
      </c>
      <c r="AN235">
        <v>6</v>
      </c>
      <c r="AO235">
        <v>29</v>
      </c>
      <c r="AP235">
        <v>3</v>
      </c>
      <c r="AQ235">
        <v>9</v>
      </c>
      <c r="AR235">
        <v>15</v>
      </c>
      <c r="AS235">
        <v>5</v>
      </c>
      <c r="AT235">
        <v>6</v>
      </c>
      <c r="AU235">
        <v>19</v>
      </c>
      <c r="AV235">
        <v>6</v>
      </c>
      <c r="AW235">
        <v>3</v>
      </c>
      <c r="AX235">
        <v>46</v>
      </c>
      <c r="AZ235" s="2">
        <f t="shared" si="3"/>
        <v>253</v>
      </c>
    </row>
    <row r="236" spans="1:52" ht="13" x14ac:dyDescent="0.3">
      <c r="A236">
        <v>42099</v>
      </c>
      <c r="B236">
        <v>1</v>
      </c>
      <c r="C236">
        <v>2005</v>
      </c>
      <c r="D236" s="99">
        <v>45959.92083333333</v>
      </c>
      <c r="E236" t="s">
        <v>235</v>
      </c>
      <c r="F236">
        <v>2</v>
      </c>
      <c r="G236">
        <v>3</v>
      </c>
      <c r="H236">
        <v>3</v>
      </c>
      <c r="I236">
        <v>3</v>
      </c>
      <c r="J236">
        <v>2</v>
      </c>
      <c r="K236">
        <v>2</v>
      </c>
      <c r="L236">
        <v>3</v>
      </c>
      <c r="M236">
        <v>3</v>
      </c>
      <c r="N236">
        <v>2</v>
      </c>
      <c r="O236">
        <v>2</v>
      </c>
      <c r="P236">
        <v>2</v>
      </c>
      <c r="Q236">
        <v>3</v>
      </c>
      <c r="R236">
        <v>2</v>
      </c>
      <c r="S236">
        <v>2</v>
      </c>
      <c r="T236">
        <v>2</v>
      </c>
      <c r="U236">
        <v>2</v>
      </c>
      <c r="V236">
        <v>2</v>
      </c>
      <c r="W236">
        <v>3</v>
      </c>
      <c r="X236">
        <v>3</v>
      </c>
      <c r="Y236">
        <v>3</v>
      </c>
      <c r="Z236">
        <v>2</v>
      </c>
      <c r="AA236">
        <v>2</v>
      </c>
      <c r="AB236">
        <v>8</v>
      </c>
      <c r="AC236">
        <v>23</v>
      </c>
      <c r="AD236">
        <v>4</v>
      </c>
      <c r="AE236">
        <v>2</v>
      </c>
      <c r="AF236">
        <v>2</v>
      </c>
      <c r="AG236">
        <v>4</v>
      </c>
      <c r="AH236">
        <v>1</v>
      </c>
      <c r="AI236">
        <v>10</v>
      </c>
      <c r="AJ236">
        <v>2</v>
      </c>
      <c r="AK236">
        <v>12</v>
      </c>
      <c r="AL236">
        <v>4</v>
      </c>
      <c r="AM236">
        <v>19</v>
      </c>
      <c r="AN236">
        <v>2</v>
      </c>
      <c r="AO236">
        <v>2</v>
      </c>
      <c r="AP236">
        <v>2</v>
      </c>
      <c r="AQ236">
        <v>2</v>
      </c>
      <c r="AR236">
        <v>3</v>
      </c>
      <c r="AS236">
        <v>2</v>
      </c>
      <c r="AT236">
        <v>2</v>
      </c>
      <c r="AU236">
        <v>3</v>
      </c>
      <c r="AV236">
        <v>9</v>
      </c>
      <c r="AW236">
        <v>1</v>
      </c>
      <c r="AX236">
        <v>44</v>
      </c>
      <c r="AZ236" s="2">
        <f t="shared" si="3"/>
        <v>119</v>
      </c>
    </row>
    <row r="237" spans="1:52" ht="13" x14ac:dyDescent="0.3">
      <c r="A237">
        <v>42916</v>
      </c>
      <c r="B237">
        <v>0</v>
      </c>
      <c r="C237">
        <v>2005</v>
      </c>
      <c r="D237" s="99">
        <v>45961.613888888889</v>
      </c>
      <c r="E237" t="s">
        <v>235</v>
      </c>
      <c r="F237">
        <v>3</v>
      </c>
      <c r="G237">
        <v>4</v>
      </c>
      <c r="H237">
        <v>4</v>
      </c>
      <c r="I237">
        <v>4</v>
      </c>
      <c r="J237">
        <v>3</v>
      </c>
      <c r="K237">
        <v>4</v>
      </c>
      <c r="L237">
        <v>2</v>
      </c>
      <c r="M237">
        <v>2</v>
      </c>
      <c r="N237">
        <v>3</v>
      </c>
      <c r="O237">
        <v>4</v>
      </c>
      <c r="P237">
        <v>4</v>
      </c>
      <c r="Q237">
        <v>3</v>
      </c>
      <c r="R237">
        <v>4</v>
      </c>
      <c r="S237">
        <v>2</v>
      </c>
      <c r="T237">
        <v>3</v>
      </c>
      <c r="U237">
        <v>3</v>
      </c>
      <c r="V237">
        <v>2</v>
      </c>
      <c r="W237">
        <v>4</v>
      </c>
      <c r="X237">
        <v>2</v>
      </c>
      <c r="Y237">
        <v>4</v>
      </c>
      <c r="Z237">
        <v>4</v>
      </c>
      <c r="AA237">
        <v>3</v>
      </c>
      <c r="AB237">
        <v>10</v>
      </c>
      <c r="AC237">
        <v>12</v>
      </c>
      <c r="AD237">
        <v>2</v>
      </c>
      <c r="AE237">
        <v>3</v>
      </c>
      <c r="AF237">
        <v>5</v>
      </c>
      <c r="AG237">
        <v>5</v>
      </c>
      <c r="AH237">
        <v>7</v>
      </c>
      <c r="AI237">
        <v>6</v>
      </c>
      <c r="AJ237">
        <v>7</v>
      </c>
      <c r="AK237">
        <v>4</v>
      </c>
      <c r="AL237">
        <v>1</v>
      </c>
      <c r="AM237">
        <v>5</v>
      </c>
      <c r="AN237">
        <v>3</v>
      </c>
      <c r="AO237">
        <v>4</v>
      </c>
      <c r="AP237">
        <v>3</v>
      </c>
      <c r="AQ237">
        <v>5</v>
      </c>
      <c r="AR237">
        <v>6</v>
      </c>
      <c r="AS237">
        <v>4</v>
      </c>
      <c r="AT237">
        <v>4</v>
      </c>
      <c r="AU237">
        <v>4</v>
      </c>
      <c r="AV237">
        <v>2</v>
      </c>
      <c r="AW237">
        <v>2</v>
      </c>
      <c r="AX237">
        <v>43</v>
      </c>
      <c r="AZ237" s="2">
        <f t="shared" si="3"/>
        <v>104</v>
      </c>
    </row>
    <row r="238" spans="1:52" ht="13" x14ac:dyDescent="0.3">
      <c r="A238">
        <v>43024</v>
      </c>
      <c r="B238">
        <v>0</v>
      </c>
      <c r="C238">
        <v>2005</v>
      </c>
      <c r="D238" s="99">
        <v>45961.678472222222</v>
      </c>
      <c r="E238" t="s">
        <v>32</v>
      </c>
      <c r="F238">
        <v>3</v>
      </c>
      <c r="G238">
        <v>3</v>
      </c>
      <c r="H238">
        <v>4</v>
      </c>
      <c r="I238">
        <v>2</v>
      </c>
      <c r="J238">
        <v>2</v>
      </c>
      <c r="K238">
        <v>3</v>
      </c>
      <c r="L238">
        <v>1</v>
      </c>
      <c r="M238">
        <v>2</v>
      </c>
      <c r="N238">
        <v>3</v>
      </c>
      <c r="O238">
        <v>3</v>
      </c>
      <c r="P238">
        <v>3</v>
      </c>
      <c r="Q238">
        <v>3</v>
      </c>
      <c r="R238">
        <v>2</v>
      </c>
      <c r="S238">
        <v>2</v>
      </c>
      <c r="T238">
        <v>2</v>
      </c>
      <c r="U238">
        <v>3</v>
      </c>
      <c r="V238">
        <v>1</v>
      </c>
      <c r="W238">
        <v>2</v>
      </c>
      <c r="X238">
        <v>2</v>
      </c>
      <c r="Y238">
        <v>2</v>
      </c>
      <c r="Z238">
        <v>3</v>
      </c>
      <c r="AA238">
        <v>2</v>
      </c>
      <c r="AB238">
        <v>4</v>
      </c>
      <c r="AC238">
        <v>3</v>
      </c>
      <c r="AD238">
        <v>6</v>
      </c>
      <c r="AE238">
        <v>4</v>
      </c>
      <c r="AF238">
        <v>4</v>
      </c>
      <c r="AG238">
        <v>3</v>
      </c>
      <c r="AH238">
        <v>3</v>
      </c>
      <c r="AI238">
        <v>3</v>
      </c>
      <c r="AJ238">
        <v>4</v>
      </c>
      <c r="AK238">
        <v>3</v>
      </c>
      <c r="AL238">
        <v>3</v>
      </c>
      <c r="AM238">
        <v>3</v>
      </c>
      <c r="AN238">
        <v>3</v>
      </c>
      <c r="AO238">
        <v>3</v>
      </c>
      <c r="AP238">
        <v>2</v>
      </c>
      <c r="AQ238">
        <v>10</v>
      </c>
      <c r="AR238">
        <v>4</v>
      </c>
      <c r="AS238">
        <v>3</v>
      </c>
      <c r="AT238">
        <v>2</v>
      </c>
      <c r="AU238">
        <v>5</v>
      </c>
      <c r="AV238">
        <v>2</v>
      </c>
      <c r="AW238">
        <v>2</v>
      </c>
      <c r="AX238">
        <v>43</v>
      </c>
      <c r="AZ238" s="2">
        <f t="shared" si="3"/>
        <v>79</v>
      </c>
    </row>
    <row r="239" spans="1:52" ht="13" x14ac:dyDescent="0.3">
      <c r="A239">
        <v>44031</v>
      </c>
      <c r="B239">
        <v>0</v>
      </c>
      <c r="C239">
        <v>2005</v>
      </c>
      <c r="D239" s="99">
        <v>45964.826388888891</v>
      </c>
      <c r="E239" t="s">
        <v>32</v>
      </c>
      <c r="F239">
        <v>2</v>
      </c>
      <c r="G239">
        <v>2</v>
      </c>
      <c r="H239">
        <v>4</v>
      </c>
      <c r="I239">
        <v>2</v>
      </c>
      <c r="J239">
        <v>3</v>
      </c>
      <c r="K239">
        <v>2</v>
      </c>
      <c r="L239">
        <v>1</v>
      </c>
      <c r="M239">
        <v>1</v>
      </c>
      <c r="N239">
        <v>1</v>
      </c>
      <c r="O239">
        <v>2</v>
      </c>
      <c r="P239">
        <v>3</v>
      </c>
      <c r="Q239">
        <v>2</v>
      </c>
      <c r="R239">
        <v>3</v>
      </c>
      <c r="S239">
        <v>4</v>
      </c>
      <c r="T239">
        <v>2</v>
      </c>
      <c r="U239">
        <v>2</v>
      </c>
      <c r="V239">
        <v>3</v>
      </c>
      <c r="W239">
        <v>2</v>
      </c>
      <c r="X239">
        <v>1</v>
      </c>
      <c r="Y239">
        <v>3</v>
      </c>
      <c r="Z239">
        <v>3</v>
      </c>
      <c r="AA239">
        <v>2</v>
      </c>
      <c r="AB239">
        <v>10</v>
      </c>
      <c r="AC239">
        <v>14</v>
      </c>
      <c r="AD239">
        <v>3</v>
      </c>
      <c r="AE239">
        <v>21</v>
      </c>
      <c r="AF239">
        <v>13</v>
      </c>
      <c r="AG239">
        <v>7</v>
      </c>
      <c r="AH239">
        <v>23</v>
      </c>
      <c r="AI239">
        <v>31</v>
      </c>
      <c r="AJ239">
        <v>6</v>
      </c>
      <c r="AK239">
        <v>4</v>
      </c>
      <c r="AL239">
        <v>3</v>
      </c>
      <c r="AM239">
        <v>25</v>
      </c>
      <c r="AN239">
        <v>7</v>
      </c>
      <c r="AO239">
        <v>3</v>
      </c>
      <c r="AP239">
        <v>39</v>
      </c>
      <c r="AQ239">
        <v>5</v>
      </c>
      <c r="AR239">
        <v>6</v>
      </c>
      <c r="AS239">
        <v>4</v>
      </c>
      <c r="AT239">
        <v>12</v>
      </c>
      <c r="AU239">
        <v>6</v>
      </c>
      <c r="AV239">
        <v>5</v>
      </c>
      <c r="AW239">
        <v>6</v>
      </c>
      <c r="AX239">
        <v>43</v>
      </c>
      <c r="AZ239" s="2">
        <f t="shared" si="3"/>
        <v>253</v>
      </c>
    </row>
    <row r="240" spans="1:52" ht="13" x14ac:dyDescent="0.3">
      <c r="A240">
        <v>41174</v>
      </c>
      <c r="B240">
        <v>0</v>
      </c>
      <c r="C240">
        <v>2005</v>
      </c>
      <c r="D240" s="99">
        <v>45959.440972222219</v>
      </c>
      <c r="E240" t="s">
        <v>235</v>
      </c>
      <c r="F240">
        <v>2</v>
      </c>
      <c r="G240">
        <v>3</v>
      </c>
      <c r="H240">
        <v>4</v>
      </c>
      <c r="I240">
        <v>2</v>
      </c>
      <c r="J240">
        <v>3</v>
      </c>
      <c r="K240">
        <v>3</v>
      </c>
      <c r="L240">
        <v>3</v>
      </c>
      <c r="M240">
        <v>2</v>
      </c>
      <c r="N240">
        <v>2</v>
      </c>
      <c r="O240">
        <v>3</v>
      </c>
      <c r="P240">
        <v>2</v>
      </c>
      <c r="Q240">
        <v>2</v>
      </c>
      <c r="R240">
        <v>2</v>
      </c>
      <c r="S240">
        <v>2</v>
      </c>
      <c r="T240">
        <v>2</v>
      </c>
      <c r="U240">
        <v>3</v>
      </c>
      <c r="V240">
        <v>1</v>
      </c>
      <c r="W240">
        <v>3</v>
      </c>
      <c r="X240">
        <v>2</v>
      </c>
      <c r="Y240">
        <v>2</v>
      </c>
      <c r="Z240">
        <v>2</v>
      </c>
      <c r="AA240">
        <v>2</v>
      </c>
      <c r="AB240">
        <v>11</v>
      </c>
      <c r="AC240">
        <v>11</v>
      </c>
      <c r="AD240">
        <v>4</v>
      </c>
      <c r="AE240">
        <v>6</v>
      </c>
      <c r="AF240">
        <v>7</v>
      </c>
      <c r="AG240">
        <v>6</v>
      </c>
      <c r="AH240">
        <v>4</v>
      </c>
      <c r="AI240">
        <v>7</v>
      </c>
      <c r="AJ240">
        <v>4</v>
      </c>
      <c r="AK240">
        <v>8</v>
      </c>
      <c r="AL240">
        <v>5</v>
      </c>
      <c r="AM240">
        <v>6</v>
      </c>
      <c r="AN240">
        <v>3</v>
      </c>
      <c r="AO240">
        <v>2</v>
      </c>
      <c r="AP240">
        <v>3</v>
      </c>
      <c r="AQ240">
        <v>6</v>
      </c>
      <c r="AR240">
        <v>6</v>
      </c>
      <c r="AS240">
        <v>5</v>
      </c>
      <c r="AT240">
        <v>3</v>
      </c>
      <c r="AU240">
        <v>4</v>
      </c>
      <c r="AV240">
        <v>5</v>
      </c>
      <c r="AW240">
        <v>3</v>
      </c>
      <c r="AX240">
        <v>39</v>
      </c>
      <c r="AZ240" s="2">
        <f t="shared" si="3"/>
        <v>119</v>
      </c>
    </row>
    <row r="241" spans="1:52" ht="13" x14ac:dyDescent="0.3">
      <c r="A241">
        <v>42837</v>
      </c>
      <c r="B241">
        <v>1</v>
      </c>
      <c r="C241">
        <v>2004</v>
      </c>
      <c r="D241" s="99">
        <v>45961.544444444444</v>
      </c>
      <c r="E241" t="s">
        <v>32</v>
      </c>
      <c r="F241">
        <v>3</v>
      </c>
      <c r="G241">
        <v>2</v>
      </c>
      <c r="H241">
        <v>3</v>
      </c>
      <c r="I241">
        <v>3</v>
      </c>
      <c r="J241">
        <v>2</v>
      </c>
      <c r="K241">
        <v>4</v>
      </c>
      <c r="L241">
        <v>4</v>
      </c>
      <c r="M241">
        <v>2</v>
      </c>
      <c r="N241">
        <v>1</v>
      </c>
      <c r="O241">
        <v>3</v>
      </c>
      <c r="P241">
        <v>4</v>
      </c>
      <c r="Q241">
        <v>2</v>
      </c>
      <c r="R241">
        <v>3</v>
      </c>
      <c r="S241">
        <v>4</v>
      </c>
      <c r="T241">
        <v>3</v>
      </c>
      <c r="U241">
        <v>2</v>
      </c>
      <c r="V241">
        <v>3</v>
      </c>
      <c r="W241">
        <v>3</v>
      </c>
      <c r="X241">
        <v>3</v>
      </c>
      <c r="Y241">
        <v>2</v>
      </c>
      <c r="Z241">
        <v>4</v>
      </c>
      <c r="AA241">
        <v>1</v>
      </c>
      <c r="AB241">
        <v>59</v>
      </c>
      <c r="AC241">
        <v>8</v>
      </c>
      <c r="AD241">
        <v>6</v>
      </c>
      <c r="AE241">
        <v>5</v>
      </c>
      <c r="AF241">
        <v>11</v>
      </c>
      <c r="AG241">
        <v>5</v>
      </c>
      <c r="AH241">
        <v>3</v>
      </c>
      <c r="AI241">
        <v>6</v>
      </c>
      <c r="AJ241">
        <v>6</v>
      </c>
      <c r="AK241">
        <v>3</v>
      </c>
      <c r="AL241">
        <v>6</v>
      </c>
      <c r="AM241">
        <v>5</v>
      </c>
      <c r="AN241">
        <v>3</v>
      </c>
      <c r="AO241">
        <v>5</v>
      </c>
      <c r="AP241">
        <v>3</v>
      </c>
      <c r="AQ241">
        <v>4</v>
      </c>
      <c r="AR241">
        <v>5</v>
      </c>
      <c r="AS241">
        <v>3</v>
      </c>
      <c r="AT241">
        <v>2</v>
      </c>
      <c r="AU241">
        <v>3</v>
      </c>
      <c r="AV241">
        <v>4</v>
      </c>
      <c r="AW241">
        <v>5</v>
      </c>
      <c r="AX241">
        <v>72</v>
      </c>
      <c r="AZ241" s="2">
        <f t="shared" si="3"/>
        <v>160</v>
      </c>
    </row>
    <row r="242" spans="1:52" ht="13" x14ac:dyDescent="0.3">
      <c r="A242">
        <v>41341</v>
      </c>
      <c r="B242">
        <v>1</v>
      </c>
      <c r="C242">
        <v>2004</v>
      </c>
      <c r="D242" s="99">
        <v>45959.523611111108</v>
      </c>
      <c r="E242" t="s">
        <v>32</v>
      </c>
      <c r="F242">
        <v>3</v>
      </c>
      <c r="G242">
        <v>3</v>
      </c>
      <c r="H242">
        <v>3</v>
      </c>
      <c r="I242">
        <v>3</v>
      </c>
      <c r="J242">
        <v>3</v>
      </c>
      <c r="K242">
        <v>3</v>
      </c>
      <c r="L242">
        <v>1</v>
      </c>
      <c r="M242">
        <v>2</v>
      </c>
      <c r="N242">
        <v>3</v>
      </c>
      <c r="O242">
        <v>2</v>
      </c>
      <c r="P242">
        <v>3</v>
      </c>
      <c r="Q242">
        <v>4</v>
      </c>
      <c r="R242">
        <v>4</v>
      </c>
      <c r="S242">
        <v>2</v>
      </c>
      <c r="T242">
        <v>3</v>
      </c>
      <c r="U242">
        <v>4</v>
      </c>
      <c r="V242">
        <v>3</v>
      </c>
      <c r="W242">
        <v>3</v>
      </c>
      <c r="X242">
        <v>2</v>
      </c>
      <c r="Y242">
        <v>1</v>
      </c>
      <c r="Z242">
        <v>4</v>
      </c>
      <c r="AA242">
        <v>4</v>
      </c>
      <c r="AB242">
        <v>11</v>
      </c>
      <c r="AC242">
        <v>10</v>
      </c>
      <c r="AD242">
        <v>3</v>
      </c>
      <c r="AE242">
        <v>15</v>
      </c>
      <c r="AF242">
        <v>12</v>
      </c>
      <c r="AG242">
        <v>5</v>
      </c>
      <c r="AH242">
        <v>4</v>
      </c>
      <c r="AI242">
        <v>4</v>
      </c>
      <c r="AJ242">
        <v>4</v>
      </c>
      <c r="AK242">
        <v>7</v>
      </c>
      <c r="AL242">
        <v>3</v>
      </c>
      <c r="AM242">
        <v>4</v>
      </c>
      <c r="AN242">
        <v>2</v>
      </c>
      <c r="AO242">
        <v>5</v>
      </c>
      <c r="AP242">
        <v>3</v>
      </c>
      <c r="AQ242">
        <v>3</v>
      </c>
      <c r="AR242">
        <v>8</v>
      </c>
      <c r="AS242">
        <v>4</v>
      </c>
      <c r="AT242">
        <v>4</v>
      </c>
      <c r="AU242">
        <v>3</v>
      </c>
      <c r="AV242">
        <v>4</v>
      </c>
      <c r="AW242">
        <v>2</v>
      </c>
      <c r="AX242">
        <v>69</v>
      </c>
      <c r="AZ242" s="2">
        <f t="shared" si="3"/>
        <v>120</v>
      </c>
    </row>
    <row r="243" spans="1:52" ht="13" x14ac:dyDescent="0.3">
      <c r="A243">
        <v>42549</v>
      </c>
      <c r="B243">
        <v>0</v>
      </c>
      <c r="C243">
        <v>2004</v>
      </c>
      <c r="D243" s="99">
        <v>45960.780555555553</v>
      </c>
      <c r="E243" t="s">
        <v>32</v>
      </c>
      <c r="F243">
        <v>3</v>
      </c>
      <c r="G243">
        <v>3</v>
      </c>
      <c r="H243">
        <v>4</v>
      </c>
      <c r="I243">
        <v>2</v>
      </c>
      <c r="J243">
        <v>3</v>
      </c>
      <c r="K243">
        <v>2</v>
      </c>
      <c r="L243">
        <v>3</v>
      </c>
      <c r="M243">
        <v>4</v>
      </c>
      <c r="N243">
        <v>2</v>
      </c>
      <c r="O243">
        <v>3</v>
      </c>
      <c r="P243">
        <v>3</v>
      </c>
      <c r="Q243">
        <v>4</v>
      </c>
      <c r="R243">
        <v>2</v>
      </c>
      <c r="S243">
        <v>2</v>
      </c>
      <c r="T243">
        <v>3</v>
      </c>
      <c r="U243">
        <v>3</v>
      </c>
      <c r="V243">
        <v>3</v>
      </c>
      <c r="W243">
        <v>3</v>
      </c>
      <c r="X243">
        <v>4</v>
      </c>
      <c r="Y243">
        <v>4</v>
      </c>
      <c r="Z243">
        <v>2</v>
      </c>
      <c r="AA243">
        <v>3</v>
      </c>
      <c r="AB243">
        <v>5</v>
      </c>
      <c r="AC243">
        <v>2</v>
      </c>
      <c r="AD243">
        <v>6</v>
      </c>
      <c r="AE243">
        <v>6</v>
      </c>
      <c r="AF243">
        <v>3</v>
      </c>
      <c r="AG243">
        <v>4</v>
      </c>
      <c r="AH243">
        <v>2</v>
      </c>
      <c r="AI243">
        <v>3</v>
      </c>
      <c r="AJ243">
        <v>3</v>
      </c>
      <c r="AK243">
        <v>2</v>
      </c>
      <c r="AL243">
        <v>2</v>
      </c>
      <c r="AM243">
        <v>3</v>
      </c>
      <c r="AN243">
        <v>2</v>
      </c>
      <c r="AO243">
        <v>7</v>
      </c>
      <c r="AP243">
        <v>3</v>
      </c>
      <c r="AQ243">
        <v>2</v>
      </c>
      <c r="AR243">
        <v>3</v>
      </c>
      <c r="AS243">
        <v>2</v>
      </c>
      <c r="AT243">
        <v>3</v>
      </c>
      <c r="AU243">
        <v>6</v>
      </c>
      <c r="AV243">
        <v>3</v>
      </c>
      <c r="AW243">
        <v>1</v>
      </c>
      <c r="AX243">
        <v>68</v>
      </c>
      <c r="AZ243" s="2">
        <f t="shared" si="3"/>
        <v>73</v>
      </c>
    </row>
    <row r="244" spans="1:52" s="101" customFormat="1" ht="14" x14ac:dyDescent="0.3">
      <c r="A244">
        <v>42953</v>
      </c>
      <c r="B244">
        <v>0</v>
      </c>
      <c r="C244">
        <v>2004</v>
      </c>
      <c r="D244" s="99">
        <v>45961.625694444447</v>
      </c>
      <c r="E244" t="s">
        <v>235</v>
      </c>
      <c r="F244">
        <v>2</v>
      </c>
      <c r="G244">
        <v>4</v>
      </c>
      <c r="H244">
        <v>3</v>
      </c>
      <c r="I244">
        <v>4</v>
      </c>
      <c r="J244">
        <v>4</v>
      </c>
      <c r="K244">
        <v>4</v>
      </c>
      <c r="L244">
        <v>3</v>
      </c>
      <c r="M244">
        <v>2</v>
      </c>
      <c r="N244">
        <v>2</v>
      </c>
      <c r="O244">
        <v>3</v>
      </c>
      <c r="P244">
        <v>3</v>
      </c>
      <c r="Q244">
        <v>3</v>
      </c>
      <c r="R244">
        <v>4</v>
      </c>
      <c r="S244">
        <v>4</v>
      </c>
      <c r="T244">
        <v>4</v>
      </c>
      <c r="U244">
        <v>4</v>
      </c>
      <c r="V244">
        <v>1</v>
      </c>
      <c r="W244">
        <v>4</v>
      </c>
      <c r="X244">
        <v>1</v>
      </c>
      <c r="Y244">
        <v>1</v>
      </c>
      <c r="Z244">
        <v>2</v>
      </c>
      <c r="AA244">
        <v>3</v>
      </c>
      <c r="AB244">
        <v>8</v>
      </c>
      <c r="AC244">
        <v>13</v>
      </c>
      <c r="AD244">
        <v>15</v>
      </c>
      <c r="AE244">
        <v>5</v>
      </c>
      <c r="AF244">
        <v>6</v>
      </c>
      <c r="AG244">
        <v>5</v>
      </c>
      <c r="AH244">
        <v>6</v>
      </c>
      <c r="AI244">
        <v>6</v>
      </c>
      <c r="AJ244">
        <v>25</v>
      </c>
      <c r="AK244">
        <v>7</v>
      </c>
      <c r="AL244">
        <v>6</v>
      </c>
      <c r="AM244">
        <v>17</v>
      </c>
      <c r="AN244">
        <v>4</v>
      </c>
      <c r="AO244">
        <v>4</v>
      </c>
      <c r="AP244">
        <v>3</v>
      </c>
      <c r="AQ244">
        <v>3</v>
      </c>
      <c r="AR244">
        <v>9</v>
      </c>
      <c r="AS244">
        <v>4</v>
      </c>
      <c r="AT244">
        <v>14</v>
      </c>
      <c r="AU244">
        <v>3</v>
      </c>
      <c r="AV244">
        <v>11</v>
      </c>
      <c r="AW244">
        <v>7</v>
      </c>
      <c r="AX244">
        <v>68</v>
      </c>
      <c r="AY244" s="2"/>
      <c r="AZ244" s="2">
        <f t="shared" si="3"/>
        <v>181</v>
      </c>
    </row>
    <row r="245" spans="1:52" ht="14" x14ac:dyDescent="0.3">
      <c r="A245" s="101">
        <v>42317</v>
      </c>
      <c r="B245" s="101">
        <v>0</v>
      </c>
      <c r="C245" s="101">
        <v>2004</v>
      </c>
      <c r="D245" s="102">
        <v>45960.430555555555</v>
      </c>
      <c r="E245" s="101" t="s">
        <v>32</v>
      </c>
      <c r="F245" s="101">
        <v>4</v>
      </c>
      <c r="G245" s="101">
        <v>4</v>
      </c>
      <c r="H245" s="101">
        <v>3</v>
      </c>
      <c r="I245" s="101">
        <v>3</v>
      </c>
      <c r="J245" s="101">
        <v>2</v>
      </c>
      <c r="K245" s="101">
        <v>3</v>
      </c>
      <c r="L245" s="101">
        <v>4</v>
      </c>
      <c r="M245" s="101">
        <v>3</v>
      </c>
      <c r="N245" s="101">
        <v>3</v>
      </c>
      <c r="O245" s="101">
        <v>4</v>
      </c>
      <c r="P245" s="101">
        <v>4</v>
      </c>
      <c r="Q245" s="101">
        <v>2</v>
      </c>
      <c r="R245" s="101">
        <v>1</v>
      </c>
      <c r="S245" s="101">
        <v>1</v>
      </c>
      <c r="T245" s="101">
        <v>3</v>
      </c>
      <c r="U245" s="101">
        <v>4</v>
      </c>
      <c r="V245" s="101">
        <v>4</v>
      </c>
      <c r="W245" s="101">
        <v>3</v>
      </c>
      <c r="X245" s="101">
        <v>4</v>
      </c>
      <c r="Y245" s="101">
        <v>4</v>
      </c>
      <c r="Z245" s="101">
        <v>3</v>
      </c>
      <c r="AA245" s="101">
        <v>3</v>
      </c>
      <c r="AB245" s="101">
        <v>4</v>
      </c>
      <c r="AC245" s="101">
        <v>2</v>
      </c>
      <c r="AD245" s="101">
        <v>4</v>
      </c>
      <c r="AE245" s="101">
        <v>2</v>
      </c>
      <c r="AF245" s="101">
        <v>2</v>
      </c>
      <c r="AG245" s="101">
        <v>1</v>
      </c>
      <c r="AH245" s="101">
        <v>1</v>
      </c>
      <c r="AI245" s="101">
        <v>2</v>
      </c>
      <c r="AJ245" s="101">
        <v>1</v>
      </c>
      <c r="AK245" s="101">
        <v>2</v>
      </c>
      <c r="AL245" s="101">
        <v>1</v>
      </c>
      <c r="AM245" s="101">
        <v>5</v>
      </c>
      <c r="AN245" s="101">
        <v>2</v>
      </c>
      <c r="AO245" s="101">
        <v>2</v>
      </c>
      <c r="AP245" s="101">
        <v>2</v>
      </c>
      <c r="AQ245" s="101">
        <v>2</v>
      </c>
      <c r="AR245" s="101">
        <v>2</v>
      </c>
      <c r="AS245" s="101">
        <v>1</v>
      </c>
      <c r="AT245" s="101">
        <v>2</v>
      </c>
      <c r="AU245" s="101">
        <v>2</v>
      </c>
      <c r="AV245" s="101">
        <v>1</v>
      </c>
      <c r="AW245" s="101">
        <v>2</v>
      </c>
      <c r="AX245" s="101">
        <v>65</v>
      </c>
      <c r="AZ245" s="2">
        <f t="shared" si="3"/>
        <v>45</v>
      </c>
    </row>
    <row r="246" spans="1:52" ht="13" x14ac:dyDescent="0.3">
      <c r="A246">
        <v>42941</v>
      </c>
      <c r="B246">
        <v>0</v>
      </c>
      <c r="C246">
        <v>2004</v>
      </c>
      <c r="D246" s="99">
        <v>45961.620138888888</v>
      </c>
      <c r="E246" t="s">
        <v>32</v>
      </c>
      <c r="F246">
        <v>2</v>
      </c>
      <c r="G246">
        <v>3</v>
      </c>
      <c r="H246">
        <v>4</v>
      </c>
      <c r="I246">
        <v>4</v>
      </c>
      <c r="J246">
        <v>3</v>
      </c>
      <c r="K246">
        <v>4</v>
      </c>
      <c r="L246">
        <v>2</v>
      </c>
      <c r="M246">
        <v>1</v>
      </c>
      <c r="N246">
        <v>3</v>
      </c>
      <c r="O246">
        <v>3</v>
      </c>
      <c r="P246">
        <v>3</v>
      </c>
      <c r="Q246">
        <v>3</v>
      </c>
      <c r="R246">
        <v>3</v>
      </c>
      <c r="S246">
        <v>4</v>
      </c>
      <c r="T246">
        <v>4</v>
      </c>
      <c r="U246">
        <v>3</v>
      </c>
      <c r="V246">
        <v>1</v>
      </c>
      <c r="W246">
        <v>3</v>
      </c>
      <c r="X246">
        <v>2</v>
      </c>
      <c r="Y246">
        <v>2</v>
      </c>
      <c r="Z246">
        <v>2</v>
      </c>
      <c r="AA246">
        <v>3</v>
      </c>
      <c r="AB246">
        <v>9</v>
      </c>
      <c r="AC246">
        <v>17</v>
      </c>
      <c r="AD246">
        <v>5</v>
      </c>
      <c r="AE246">
        <v>3</v>
      </c>
      <c r="AF246">
        <v>15</v>
      </c>
      <c r="AG246">
        <v>6</v>
      </c>
      <c r="AH246">
        <v>4</v>
      </c>
      <c r="AI246">
        <v>6</v>
      </c>
      <c r="AJ246">
        <v>6</v>
      </c>
      <c r="AK246">
        <v>3</v>
      </c>
      <c r="AL246">
        <v>6</v>
      </c>
      <c r="AM246">
        <v>5</v>
      </c>
      <c r="AN246">
        <v>3</v>
      </c>
      <c r="AO246">
        <v>2</v>
      </c>
      <c r="AP246">
        <v>4</v>
      </c>
      <c r="AQ246">
        <v>8</v>
      </c>
      <c r="AR246">
        <v>4</v>
      </c>
      <c r="AS246">
        <v>27</v>
      </c>
      <c r="AT246">
        <v>11</v>
      </c>
      <c r="AU246">
        <v>5</v>
      </c>
      <c r="AV246">
        <v>7</v>
      </c>
      <c r="AW246">
        <v>2</v>
      </c>
      <c r="AX246">
        <v>62</v>
      </c>
      <c r="AZ246" s="2">
        <f t="shared" si="3"/>
        <v>158</v>
      </c>
    </row>
    <row r="247" spans="1:52" ht="13" x14ac:dyDescent="0.3">
      <c r="A247">
        <v>43744</v>
      </c>
      <c r="B247">
        <v>0</v>
      </c>
      <c r="C247">
        <v>2004</v>
      </c>
      <c r="D247" s="99">
        <v>45964.074305555558</v>
      </c>
      <c r="E247" t="s">
        <v>235</v>
      </c>
      <c r="F247">
        <v>3</v>
      </c>
      <c r="G247">
        <v>3</v>
      </c>
      <c r="H247">
        <v>3</v>
      </c>
      <c r="I247">
        <v>2</v>
      </c>
      <c r="J247">
        <v>3</v>
      </c>
      <c r="K247">
        <v>3</v>
      </c>
      <c r="L247">
        <v>2</v>
      </c>
      <c r="M247">
        <v>3</v>
      </c>
      <c r="N247">
        <v>3</v>
      </c>
      <c r="O247">
        <v>4</v>
      </c>
      <c r="P247">
        <v>4</v>
      </c>
      <c r="Q247">
        <v>3</v>
      </c>
      <c r="R247">
        <v>2</v>
      </c>
      <c r="S247">
        <v>2</v>
      </c>
      <c r="T247">
        <v>3</v>
      </c>
      <c r="U247">
        <v>3</v>
      </c>
      <c r="V247">
        <v>2</v>
      </c>
      <c r="W247">
        <v>2</v>
      </c>
      <c r="X247">
        <v>3</v>
      </c>
      <c r="Y247">
        <v>3</v>
      </c>
      <c r="Z247">
        <v>3</v>
      </c>
      <c r="AA247">
        <v>3</v>
      </c>
      <c r="AB247">
        <v>20</v>
      </c>
      <c r="AC247">
        <v>5</v>
      </c>
      <c r="AD247">
        <v>8</v>
      </c>
      <c r="AE247">
        <v>8</v>
      </c>
      <c r="AF247">
        <v>5</v>
      </c>
      <c r="AG247">
        <v>6</v>
      </c>
      <c r="AH247">
        <v>5</v>
      </c>
      <c r="AI247">
        <v>7</v>
      </c>
      <c r="AJ247">
        <v>9</v>
      </c>
      <c r="AK247">
        <v>5</v>
      </c>
      <c r="AL247">
        <v>3</v>
      </c>
      <c r="AM247">
        <v>4</v>
      </c>
      <c r="AN247">
        <v>9</v>
      </c>
      <c r="AO247">
        <v>5</v>
      </c>
      <c r="AP247">
        <v>3</v>
      </c>
      <c r="AQ247">
        <v>3</v>
      </c>
      <c r="AR247">
        <v>7</v>
      </c>
      <c r="AS247">
        <v>4</v>
      </c>
      <c r="AT247">
        <v>7</v>
      </c>
      <c r="AU247">
        <v>3</v>
      </c>
      <c r="AV247">
        <v>6</v>
      </c>
      <c r="AW247">
        <v>4</v>
      </c>
      <c r="AX247">
        <v>59</v>
      </c>
      <c r="AZ247" s="2">
        <f t="shared" si="3"/>
        <v>136</v>
      </c>
    </row>
    <row r="248" spans="1:52" ht="13" x14ac:dyDescent="0.3">
      <c r="A248">
        <v>43779</v>
      </c>
      <c r="B248">
        <v>0</v>
      </c>
      <c r="C248">
        <v>2004</v>
      </c>
      <c r="D248" s="99">
        <v>45964.350694444445</v>
      </c>
      <c r="E248" t="s">
        <v>32</v>
      </c>
      <c r="F248">
        <v>4</v>
      </c>
      <c r="G248">
        <v>4</v>
      </c>
      <c r="H248">
        <v>4</v>
      </c>
      <c r="I248">
        <v>4</v>
      </c>
      <c r="J248">
        <v>2</v>
      </c>
      <c r="K248">
        <v>4</v>
      </c>
      <c r="L248">
        <v>2</v>
      </c>
      <c r="M248">
        <v>4</v>
      </c>
      <c r="N248">
        <v>3</v>
      </c>
      <c r="O248">
        <v>2</v>
      </c>
      <c r="P248">
        <v>4</v>
      </c>
      <c r="Q248">
        <v>4</v>
      </c>
      <c r="R248">
        <v>3</v>
      </c>
      <c r="S248">
        <v>4</v>
      </c>
      <c r="T248">
        <v>4</v>
      </c>
      <c r="U248">
        <v>4</v>
      </c>
      <c r="V248">
        <v>3</v>
      </c>
      <c r="W248">
        <v>3</v>
      </c>
      <c r="X248">
        <v>1</v>
      </c>
      <c r="Y248">
        <v>2</v>
      </c>
      <c r="Z248">
        <v>3</v>
      </c>
      <c r="AA248">
        <v>2</v>
      </c>
      <c r="AB248">
        <v>16</v>
      </c>
      <c r="AC248">
        <v>6</v>
      </c>
      <c r="AD248">
        <v>2</v>
      </c>
      <c r="AE248">
        <v>3</v>
      </c>
      <c r="AF248">
        <v>5</v>
      </c>
      <c r="AG248">
        <v>5</v>
      </c>
      <c r="AH248">
        <v>4</v>
      </c>
      <c r="AI248">
        <v>3</v>
      </c>
      <c r="AJ248">
        <v>6</v>
      </c>
      <c r="AK248">
        <v>7</v>
      </c>
      <c r="AL248">
        <v>3</v>
      </c>
      <c r="AM248">
        <v>3</v>
      </c>
      <c r="AN248">
        <v>5</v>
      </c>
      <c r="AO248">
        <v>2</v>
      </c>
      <c r="AP248">
        <v>1</v>
      </c>
      <c r="AQ248">
        <v>3</v>
      </c>
      <c r="AR248">
        <v>5</v>
      </c>
      <c r="AS248">
        <v>4</v>
      </c>
      <c r="AT248">
        <v>9</v>
      </c>
      <c r="AU248">
        <v>4</v>
      </c>
      <c r="AV248">
        <v>4</v>
      </c>
      <c r="AW248">
        <v>3</v>
      </c>
      <c r="AX248">
        <v>58</v>
      </c>
      <c r="AZ248" s="2">
        <f t="shared" si="3"/>
        <v>103</v>
      </c>
    </row>
    <row r="249" spans="1:52" ht="13" x14ac:dyDescent="0.3">
      <c r="A249">
        <v>45163</v>
      </c>
      <c r="B249">
        <v>0</v>
      </c>
      <c r="C249">
        <v>2004</v>
      </c>
      <c r="D249" s="99">
        <v>45967.739583333336</v>
      </c>
      <c r="E249" t="s">
        <v>32</v>
      </c>
      <c r="F249">
        <v>3</v>
      </c>
      <c r="G249">
        <v>3</v>
      </c>
      <c r="H249">
        <v>3</v>
      </c>
      <c r="I249">
        <v>3</v>
      </c>
      <c r="J249">
        <v>4</v>
      </c>
      <c r="K249">
        <v>4</v>
      </c>
      <c r="L249">
        <v>2</v>
      </c>
      <c r="M249">
        <v>3</v>
      </c>
      <c r="N249">
        <v>3</v>
      </c>
      <c r="O249">
        <v>3</v>
      </c>
      <c r="P249">
        <v>2</v>
      </c>
      <c r="Q249">
        <v>4</v>
      </c>
      <c r="R249">
        <v>3</v>
      </c>
      <c r="S249">
        <v>3</v>
      </c>
      <c r="T249">
        <v>3</v>
      </c>
      <c r="U249">
        <v>3</v>
      </c>
      <c r="V249">
        <v>2</v>
      </c>
      <c r="W249">
        <v>4</v>
      </c>
      <c r="X249">
        <v>3</v>
      </c>
      <c r="Y249">
        <v>2</v>
      </c>
      <c r="Z249">
        <v>3</v>
      </c>
      <c r="AA249">
        <v>2</v>
      </c>
      <c r="AB249">
        <v>108</v>
      </c>
      <c r="AC249">
        <v>5</v>
      </c>
      <c r="AD249">
        <v>4</v>
      </c>
      <c r="AE249">
        <v>33</v>
      </c>
      <c r="AF249">
        <v>4</v>
      </c>
      <c r="AG249">
        <v>5</v>
      </c>
      <c r="AH249">
        <v>65</v>
      </c>
      <c r="AI249">
        <v>4</v>
      </c>
      <c r="AJ249">
        <v>59</v>
      </c>
      <c r="AK249">
        <v>191</v>
      </c>
      <c r="AL249">
        <v>4</v>
      </c>
      <c r="AM249">
        <v>4</v>
      </c>
      <c r="AN249">
        <v>3</v>
      </c>
      <c r="AO249">
        <v>5</v>
      </c>
      <c r="AP249">
        <v>3</v>
      </c>
      <c r="AQ249">
        <v>2</v>
      </c>
      <c r="AR249">
        <v>4</v>
      </c>
      <c r="AS249">
        <v>57</v>
      </c>
      <c r="AT249">
        <v>8</v>
      </c>
      <c r="AU249">
        <v>15</v>
      </c>
      <c r="AV249">
        <v>5</v>
      </c>
      <c r="AW249">
        <v>47</v>
      </c>
      <c r="AX249">
        <v>55</v>
      </c>
      <c r="AZ249" s="2">
        <f t="shared" si="3"/>
        <v>635</v>
      </c>
    </row>
    <row r="250" spans="1:52" s="101" customFormat="1" ht="14" x14ac:dyDescent="0.3">
      <c r="A250">
        <v>43589</v>
      </c>
      <c r="B250">
        <v>0</v>
      </c>
      <c r="C250">
        <v>2004</v>
      </c>
      <c r="D250" s="99">
        <v>45963.725694444445</v>
      </c>
      <c r="E250" t="s">
        <v>32</v>
      </c>
      <c r="F250">
        <v>3</v>
      </c>
      <c r="G250">
        <v>3</v>
      </c>
      <c r="H250">
        <v>3</v>
      </c>
      <c r="I250">
        <v>3</v>
      </c>
      <c r="J250">
        <v>3</v>
      </c>
      <c r="K250">
        <v>3</v>
      </c>
      <c r="L250">
        <v>3</v>
      </c>
      <c r="M250">
        <v>2</v>
      </c>
      <c r="N250">
        <v>3</v>
      </c>
      <c r="O250">
        <v>2</v>
      </c>
      <c r="P250">
        <v>3</v>
      </c>
      <c r="Q250">
        <v>3</v>
      </c>
      <c r="R250">
        <v>3</v>
      </c>
      <c r="S250">
        <v>3</v>
      </c>
      <c r="T250">
        <v>3</v>
      </c>
      <c r="U250">
        <v>3</v>
      </c>
      <c r="V250">
        <v>2</v>
      </c>
      <c r="W250">
        <v>3</v>
      </c>
      <c r="X250">
        <v>2</v>
      </c>
      <c r="Y250">
        <v>3</v>
      </c>
      <c r="Z250">
        <v>3</v>
      </c>
      <c r="AA250">
        <v>3</v>
      </c>
      <c r="AB250">
        <v>39</v>
      </c>
      <c r="AC250">
        <v>13</v>
      </c>
      <c r="AD250">
        <v>5</v>
      </c>
      <c r="AE250">
        <v>3</v>
      </c>
      <c r="AF250">
        <v>7</v>
      </c>
      <c r="AG250">
        <v>13</v>
      </c>
      <c r="AH250">
        <v>3</v>
      </c>
      <c r="AI250">
        <v>12</v>
      </c>
      <c r="AJ250">
        <v>8</v>
      </c>
      <c r="AK250">
        <v>20</v>
      </c>
      <c r="AL250">
        <v>4</v>
      </c>
      <c r="AM250">
        <v>10</v>
      </c>
      <c r="AN250">
        <v>4</v>
      </c>
      <c r="AO250">
        <v>4</v>
      </c>
      <c r="AP250">
        <v>3</v>
      </c>
      <c r="AQ250">
        <v>3</v>
      </c>
      <c r="AR250">
        <v>6</v>
      </c>
      <c r="AS250">
        <v>32</v>
      </c>
      <c r="AT250">
        <v>6</v>
      </c>
      <c r="AU250">
        <v>6</v>
      </c>
      <c r="AV250">
        <v>16</v>
      </c>
      <c r="AW250">
        <v>2</v>
      </c>
      <c r="AX250">
        <v>50</v>
      </c>
      <c r="AY250" s="2"/>
      <c r="AZ250" s="2">
        <f t="shared" si="3"/>
        <v>219</v>
      </c>
    </row>
    <row r="251" spans="1:52" s="101" customFormat="1" ht="14" x14ac:dyDescent="0.3">
      <c r="A251">
        <v>41212</v>
      </c>
      <c r="B251">
        <v>1</v>
      </c>
      <c r="C251">
        <v>2004</v>
      </c>
      <c r="D251" s="99">
        <v>45959.469444444447</v>
      </c>
      <c r="E251" t="s">
        <v>32</v>
      </c>
      <c r="F251">
        <v>3</v>
      </c>
      <c r="G251">
        <v>3</v>
      </c>
      <c r="H251">
        <v>4</v>
      </c>
      <c r="I251">
        <v>2</v>
      </c>
      <c r="J251">
        <v>3</v>
      </c>
      <c r="K251">
        <v>2</v>
      </c>
      <c r="L251">
        <v>2</v>
      </c>
      <c r="M251">
        <v>1</v>
      </c>
      <c r="N251">
        <v>2</v>
      </c>
      <c r="O251">
        <v>2</v>
      </c>
      <c r="P251">
        <v>3</v>
      </c>
      <c r="Q251">
        <v>2</v>
      </c>
      <c r="R251">
        <v>2</v>
      </c>
      <c r="S251">
        <v>2</v>
      </c>
      <c r="T251">
        <v>3</v>
      </c>
      <c r="U251">
        <v>2</v>
      </c>
      <c r="V251">
        <v>2</v>
      </c>
      <c r="W251">
        <v>2</v>
      </c>
      <c r="X251">
        <v>3</v>
      </c>
      <c r="Y251">
        <v>2</v>
      </c>
      <c r="Z251">
        <v>3</v>
      </c>
      <c r="AA251">
        <v>1</v>
      </c>
      <c r="AB251">
        <v>20</v>
      </c>
      <c r="AC251">
        <v>11</v>
      </c>
      <c r="AD251">
        <v>6</v>
      </c>
      <c r="AE251">
        <v>4</v>
      </c>
      <c r="AF251">
        <v>7</v>
      </c>
      <c r="AG251">
        <v>8</v>
      </c>
      <c r="AH251">
        <v>5</v>
      </c>
      <c r="AI251">
        <v>7</v>
      </c>
      <c r="AJ251">
        <v>3</v>
      </c>
      <c r="AK251">
        <v>8</v>
      </c>
      <c r="AL251">
        <v>7</v>
      </c>
      <c r="AM251">
        <v>6</v>
      </c>
      <c r="AN251">
        <v>4</v>
      </c>
      <c r="AO251">
        <v>5</v>
      </c>
      <c r="AP251">
        <v>5</v>
      </c>
      <c r="AQ251">
        <v>6</v>
      </c>
      <c r="AR251">
        <v>6</v>
      </c>
      <c r="AS251">
        <v>9</v>
      </c>
      <c r="AT251">
        <v>4</v>
      </c>
      <c r="AU251">
        <v>4</v>
      </c>
      <c r="AV251">
        <v>4</v>
      </c>
      <c r="AW251">
        <v>3</v>
      </c>
      <c r="AX251">
        <v>39</v>
      </c>
      <c r="AY251" s="2"/>
      <c r="AZ251" s="2">
        <f t="shared" si="3"/>
        <v>142</v>
      </c>
    </row>
    <row r="252" spans="1:52" ht="13" x14ac:dyDescent="0.3">
      <c r="A252">
        <v>42947</v>
      </c>
      <c r="B252">
        <v>0</v>
      </c>
      <c r="C252">
        <v>2004</v>
      </c>
      <c r="D252" s="99">
        <v>45961.624305555553</v>
      </c>
      <c r="E252" t="s">
        <v>32</v>
      </c>
      <c r="F252">
        <v>2</v>
      </c>
      <c r="G252">
        <v>2</v>
      </c>
      <c r="H252">
        <v>2</v>
      </c>
      <c r="I252">
        <v>1</v>
      </c>
      <c r="J252">
        <v>3</v>
      </c>
      <c r="K252">
        <v>4</v>
      </c>
      <c r="L252">
        <v>3</v>
      </c>
      <c r="M252">
        <v>1</v>
      </c>
      <c r="N252">
        <v>1</v>
      </c>
      <c r="O252">
        <v>2</v>
      </c>
      <c r="P252">
        <v>2</v>
      </c>
      <c r="Q252">
        <v>1</v>
      </c>
      <c r="R252">
        <v>1</v>
      </c>
      <c r="S252">
        <v>1</v>
      </c>
      <c r="T252">
        <v>3</v>
      </c>
      <c r="U252">
        <v>4</v>
      </c>
      <c r="V252">
        <v>1</v>
      </c>
      <c r="W252">
        <v>3</v>
      </c>
      <c r="X252">
        <v>1</v>
      </c>
      <c r="Y252">
        <v>1</v>
      </c>
      <c r="Z252">
        <v>3</v>
      </c>
      <c r="AA252">
        <v>2</v>
      </c>
      <c r="AB252">
        <v>48</v>
      </c>
      <c r="AC252">
        <v>68</v>
      </c>
      <c r="AD252">
        <v>9</v>
      </c>
      <c r="AE252">
        <v>10</v>
      </c>
      <c r="AF252">
        <v>7</v>
      </c>
      <c r="AG252">
        <v>6</v>
      </c>
      <c r="AH252">
        <v>4</v>
      </c>
      <c r="AI252">
        <v>23</v>
      </c>
      <c r="AJ252">
        <v>5</v>
      </c>
      <c r="AK252">
        <v>4</v>
      </c>
      <c r="AL252">
        <v>5</v>
      </c>
      <c r="AM252">
        <v>4</v>
      </c>
      <c r="AN252">
        <v>21</v>
      </c>
      <c r="AO252">
        <v>5</v>
      </c>
      <c r="AP252">
        <v>4</v>
      </c>
      <c r="AQ252">
        <v>9</v>
      </c>
      <c r="AR252">
        <v>7</v>
      </c>
      <c r="AS252">
        <v>5</v>
      </c>
      <c r="AT252">
        <v>60</v>
      </c>
      <c r="AU252">
        <v>4</v>
      </c>
      <c r="AV252">
        <v>13</v>
      </c>
      <c r="AW252">
        <v>5</v>
      </c>
      <c r="AX252">
        <v>39</v>
      </c>
      <c r="AZ252" s="2">
        <f t="shared" si="3"/>
        <v>326</v>
      </c>
    </row>
    <row r="253" spans="1:52" ht="13" x14ac:dyDescent="0.3">
      <c r="A253">
        <v>42127</v>
      </c>
      <c r="B253">
        <v>1</v>
      </c>
      <c r="C253">
        <v>2004</v>
      </c>
      <c r="D253" s="99">
        <v>45959.938888888886</v>
      </c>
      <c r="E253" t="s">
        <v>32</v>
      </c>
      <c r="F253">
        <v>3</v>
      </c>
      <c r="G253">
        <v>3</v>
      </c>
      <c r="H253">
        <v>3</v>
      </c>
      <c r="I253">
        <v>1</v>
      </c>
      <c r="J253">
        <v>2</v>
      </c>
      <c r="K253">
        <v>2</v>
      </c>
      <c r="L253">
        <v>3</v>
      </c>
      <c r="M253">
        <v>2</v>
      </c>
      <c r="N253">
        <v>2</v>
      </c>
      <c r="O253">
        <v>2</v>
      </c>
      <c r="P253">
        <v>2</v>
      </c>
      <c r="Q253">
        <v>3</v>
      </c>
      <c r="R253">
        <v>1</v>
      </c>
      <c r="S253">
        <v>1</v>
      </c>
      <c r="T253">
        <v>3</v>
      </c>
      <c r="U253">
        <v>3</v>
      </c>
      <c r="V253">
        <v>2</v>
      </c>
      <c r="W253">
        <v>3</v>
      </c>
      <c r="X253">
        <v>2</v>
      </c>
      <c r="Y253">
        <v>2</v>
      </c>
      <c r="Z253">
        <v>2</v>
      </c>
      <c r="AA253">
        <v>1</v>
      </c>
      <c r="AB253">
        <v>6</v>
      </c>
      <c r="AC253">
        <v>5</v>
      </c>
      <c r="AD253">
        <v>14</v>
      </c>
      <c r="AE253">
        <v>7</v>
      </c>
      <c r="AF253">
        <v>8</v>
      </c>
      <c r="AG253">
        <v>11</v>
      </c>
      <c r="AH253">
        <v>5</v>
      </c>
      <c r="AI253">
        <v>15</v>
      </c>
      <c r="AJ253">
        <v>6</v>
      </c>
      <c r="AK253">
        <v>5</v>
      </c>
      <c r="AL253">
        <v>5</v>
      </c>
      <c r="AM253">
        <v>9</v>
      </c>
      <c r="AN253">
        <v>6</v>
      </c>
      <c r="AO253">
        <v>7</v>
      </c>
      <c r="AP253">
        <v>3</v>
      </c>
      <c r="AQ253">
        <v>6</v>
      </c>
      <c r="AR253">
        <v>6</v>
      </c>
      <c r="AS253">
        <v>7</v>
      </c>
      <c r="AT253">
        <v>4</v>
      </c>
      <c r="AU253">
        <v>5</v>
      </c>
      <c r="AV253">
        <v>6</v>
      </c>
      <c r="AW253">
        <v>4</v>
      </c>
      <c r="AX253">
        <v>37</v>
      </c>
      <c r="AZ253" s="2">
        <f t="shared" si="3"/>
        <v>150</v>
      </c>
    </row>
    <row r="254" spans="1:52" ht="13" x14ac:dyDescent="0.3">
      <c r="A254">
        <v>43158</v>
      </c>
      <c r="B254">
        <v>0</v>
      </c>
      <c r="C254">
        <v>2004</v>
      </c>
      <c r="D254" s="99">
        <v>45961.897222222222</v>
      </c>
      <c r="E254" t="s">
        <v>235</v>
      </c>
      <c r="F254">
        <v>2</v>
      </c>
      <c r="G254">
        <v>2</v>
      </c>
      <c r="H254">
        <v>3</v>
      </c>
      <c r="I254">
        <v>2</v>
      </c>
      <c r="J254">
        <v>2</v>
      </c>
      <c r="K254">
        <v>2</v>
      </c>
      <c r="L254">
        <v>3</v>
      </c>
      <c r="M254">
        <v>2</v>
      </c>
      <c r="N254">
        <v>2</v>
      </c>
      <c r="O254">
        <v>2</v>
      </c>
      <c r="P254">
        <v>2</v>
      </c>
      <c r="Q254">
        <v>3</v>
      </c>
      <c r="R254">
        <v>2</v>
      </c>
      <c r="S254">
        <v>2</v>
      </c>
      <c r="T254">
        <v>3</v>
      </c>
      <c r="U254">
        <v>3</v>
      </c>
      <c r="V254">
        <v>1</v>
      </c>
      <c r="W254">
        <v>3</v>
      </c>
      <c r="X254">
        <v>2</v>
      </c>
      <c r="Y254">
        <v>2</v>
      </c>
      <c r="Z254">
        <v>1</v>
      </c>
      <c r="AA254">
        <v>1</v>
      </c>
      <c r="AB254">
        <v>7</v>
      </c>
      <c r="AC254">
        <v>14</v>
      </c>
      <c r="AD254">
        <v>6</v>
      </c>
      <c r="AE254">
        <v>8</v>
      </c>
      <c r="AF254">
        <v>8</v>
      </c>
      <c r="AG254">
        <v>4</v>
      </c>
      <c r="AH254">
        <v>10</v>
      </c>
      <c r="AI254">
        <v>14</v>
      </c>
      <c r="AJ254">
        <v>12</v>
      </c>
      <c r="AK254">
        <v>9</v>
      </c>
      <c r="AL254">
        <v>6</v>
      </c>
      <c r="AM254">
        <v>8</v>
      </c>
      <c r="AN254">
        <v>7</v>
      </c>
      <c r="AO254">
        <v>4</v>
      </c>
      <c r="AP254">
        <v>8</v>
      </c>
      <c r="AQ254">
        <v>12</v>
      </c>
      <c r="AR254">
        <v>6</v>
      </c>
      <c r="AS254">
        <v>7</v>
      </c>
      <c r="AT254">
        <v>10</v>
      </c>
      <c r="AU254">
        <v>13</v>
      </c>
      <c r="AV254">
        <v>9</v>
      </c>
      <c r="AW254">
        <v>5</v>
      </c>
      <c r="AX254">
        <v>29</v>
      </c>
      <c r="AZ254" s="2">
        <f t="shared" si="3"/>
        <v>187</v>
      </c>
    </row>
    <row r="255" spans="1:52" ht="13" x14ac:dyDescent="0.3">
      <c r="A255">
        <v>44878</v>
      </c>
      <c r="B255">
        <v>0</v>
      </c>
      <c r="C255">
        <v>2004</v>
      </c>
      <c r="D255" s="99">
        <v>45966.688194444447</v>
      </c>
      <c r="E255" t="s">
        <v>32</v>
      </c>
      <c r="F255">
        <v>2</v>
      </c>
      <c r="G255">
        <v>4</v>
      </c>
      <c r="H255">
        <v>4</v>
      </c>
      <c r="I255">
        <v>2</v>
      </c>
      <c r="J255">
        <v>2</v>
      </c>
      <c r="K255">
        <v>2</v>
      </c>
      <c r="L255">
        <v>2</v>
      </c>
      <c r="M255">
        <v>2</v>
      </c>
      <c r="N255">
        <v>2</v>
      </c>
      <c r="O255">
        <v>2</v>
      </c>
      <c r="P255">
        <v>2</v>
      </c>
      <c r="Q255">
        <v>2</v>
      </c>
      <c r="R255">
        <v>2</v>
      </c>
      <c r="S255">
        <v>2</v>
      </c>
      <c r="T255">
        <v>2</v>
      </c>
      <c r="U255">
        <v>2</v>
      </c>
      <c r="V255">
        <v>2</v>
      </c>
      <c r="W255">
        <v>2</v>
      </c>
      <c r="X255">
        <v>3</v>
      </c>
      <c r="Y255">
        <v>3</v>
      </c>
      <c r="Z255">
        <v>2</v>
      </c>
      <c r="AA255">
        <v>2</v>
      </c>
      <c r="AB255">
        <v>19</v>
      </c>
      <c r="AC255">
        <v>12</v>
      </c>
      <c r="AD255">
        <v>4</v>
      </c>
      <c r="AE255">
        <v>6</v>
      </c>
      <c r="AF255">
        <v>5</v>
      </c>
      <c r="AG255">
        <v>5</v>
      </c>
      <c r="AH255">
        <v>4</v>
      </c>
      <c r="AI255">
        <v>5</v>
      </c>
      <c r="AJ255">
        <v>6</v>
      </c>
      <c r="AK255">
        <v>3</v>
      </c>
      <c r="AL255">
        <v>3</v>
      </c>
      <c r="AM255">
        <v>3</v>
      </c>
      <c r="AN255">
        <v>4</v>
      </c>
      <c r="AO255">
        <v>3</v>
      </c>
      <c r="AP255">
        <v>2</v>
      </c>
      <c r="AQ255">
        <v>3</v>
      </c>
      <c r="AR255">
        <v>2</v>
      </c>
      <c r="AS255">
        <v>3</v>
      </c>
      <c r="AT255">
        <v>5</v>
      </c>
      <c r="AU255">
        <v>5</v>
      </c>
      <c r="AV255">
        <v>4</v>
      </c>
      <c r="AW255">
        <v>2</v>
      </c>
      <c r="AX255">
        <v>29</v>
      </c>
      <c r="AZ255" s="2">
        <f t="shared" si="3"/>
        <v>108</v>
      </c>
    </row>
    <row r="256" spans="1:52" ht="13" x14ac:dyDescent="0.3">
      <c r="A256">
        <v>44603</v>
      </c>
      <c r="B256">
        <v>1</v>
      </c>
      <c r="C256">
        <v>2004</v>
      </c>
      <c r="D256" s="99">
        <v>45965.719444444447</v>
      </c>
      <c r="E256" t="s">
        <v>32</v>
      </c>
      <c r="F256">
        <v>2</v>
      </c>
      <c r="G256">
        <v>3</v>
      </c>
      <c r="H256">
        <v>2</v>
      </c>
      <c r="I256">
        <v>2</v>
      </c>
      <c r="J256">
        <v>2</v>
      </c>
      <c r="K256">
        <v>1</v>
      </c>
      <c r="L256">
        <v>2</v>
      </c>
      <c r="M256">
        <v>3</v>
      </c>
      <c r="N256">
        <v>2</v>
      </c>
      <c r="O256">
        <v>2</v>
      </c>
      <c r="P256">
        <v>1</v>
      </c>
      <c r="Q256">
        <v>2</v>
      </c>
      <c r="R256">
        <v>1</v>
      </c>
      <c r="S256">
        <v>2</v>
      </c>
      <c r="T256">
        <v>2</v>
      </c>
      <c r="U256">
        <v>3</v>
      </c>
      <c r="V256">
        <v>1</v>
      </c>
      <c r="W256">
        <v>3</v>
      </c>
      <c r="X256">
        <v>2</v>
      </c>
      <c r="Y256">
        <v>1</v>
      </c>
      <c r="Z256">
        <v>2</v>
      </c>
      <c r="AA256">
        <v>1</v>
      </c>
      <c r="AB256">
        <v>11</v>
      </c>
      <c r="AC256">
        <v>7</v>
      </c>
      <c r="AD256">
        <v>6</v>
      </c>
      <c r="AE256">
        <v>4</v>
      </c>
      <c r="AF256">
        <v>10</v>
      </c>
      <c r="AG256">
        <v>6</v>
      </c>
      <c r="AH256">
        <v>7</v>
      </c>
      <c r="AI256">
        <v>24</v>
      </c>
      <c r="AJ256">
        <v>4</v>
      </c>
      <c r="AK256">
        <v>5</v>
      </c>
      <c r="AL256">
        <v>4</v>
      </c>
      <c r="AM256">
        <v>4</v>
      </c>
      <c r="AN256">
        <v>6</v>
      </c>
      <c r="AO256">
        <v>3</v>
      </c>
      <c r="AP256">
        <v>6</v>
      </c>
      <c r="AQ256">
        <v>14</v>
      </c>
      <c r="AR256">
        <v>6</v>
      </c>
      <c r="AS256">
        <v>9</v>
      </c>
      <c r="AT256">
        <v>8</v>
      </c>
      <c r="AU256">
        <v>13</v>
      </c>
      <c r="AV256">
        <v>5</v>
      </c>
      <c r="AW256">
        <v>10</v>
      </c>
      <c r="AX256">
        <v>7</v>
      </c>
      <c r="AZ256" s="2">
        <f t="shared" si="3"/>
        <v>172</v>
      </c>
    </row>
    <row r="257" spans="1:52" ht="13" x14ac:dyDescent="0.3">
      <c r="A257">
        <v>42925</v>
      </c>
      <c r="B257">
        <v>0</v>
      </c>
      <c r="C257">
        <v>2003</v>
      </c>
      <c r="D257" s="99">
        <v>45961.615972222222</v>
      </c>
      <c r="E257" t="s">
        <v>32</v>
      </c>
      <c r="F257">
        <v>2</v>
      </c>
      <c r="G257">
        <v>3</v>
      </c>
      <c r="H257">
        <v>4</v>
      </c>
      <c r="I257">
        <v>3</v>
      </c>
      <c r="J257">
        <v>4</v>
      </c>
      <c r="K257">
        <v>4</v>
      </c>
      <c r="L257">
        <v>2</v>
      </c>
      <c r="M257">
        <v>3</v>
      </c>
      <c r="N257">
        <v>4</v>
      </c>
      <c r="O257">
        <v>4</v>
      </c>
      <c r="P257">
        <v>2</v>
      </c>
      <c r="Q257">
        <v>4</v>
      </c>
      <c r="R257">
        <v>2</v>
      </c>
      <c r="S257">
        <v>4</v>
      </c>
      <c r="T257">
        <v>2</v>
      </c>
      <c r="U257">
        <v>2</v>
      </c>
      <c r="V257">
        <v>1</v>
      </c>
      <c r="W257">
        <v>2</v>
      </c>
      <c r="X257">
        <v>1</v>
      </c>
      <c r="Y257">
        <v>1</v>
      </c>
      <c r="Z257">
        <v>1</v>
      </c>
      <c r="AA257">
        <v>1</v>
      </c>
      <c r="AB257">
        <v>8</v>
      </c>
      <c r="AC257">
        <v>8</v>
      </c>
      <c r="AD257">
        <v>6</v>
      </c>
      <c r="AE257">
        <v>4</v>
      </c>
      <c r="AF257">
        <v>3</v>
      </c>
      <c r="AG257">
        <v>4</v>
      </c>
      <c r="AH257">
        <v>5</v>
      </c>
      <c r="AI257">
        <v>6</v>
      </c>
      <c r="AJ257">
        <v>2</v>
      </c>
      <c r="AK257">
        <v>4</v>
      </c>
      <c r="AL257">
        <v>2</v>
      </c>
      <c r="AM257">
        <v>5</v>
      </c>
      <c r="AN257">
        <v>6</v>
      </c>
      <c r="AO257">
        <v>2</v>
      </c>
      <c r="AP257">
        <v>2</v>
      </c>
      <c r="AQ257">
        <v>3</v>
      </c>
      <c r="AR257">
        <v>6</v>
      </c>
      <c r="AS257">
        <v>4</v>
      </c>
      <c r="AT257">
        <v>4</v>
      </c>
      <c r="AU257">
        <v>3</v>
      </c>
      <c r="AV257">
        <v>6</v>
      </c>
      <c r="AW257">
        <v>3</v>
      </c>
      <c r="AX257">
        <v>74</v>
      </c>
      <c r="AZ257" s="2">
        <f t="shared" si="3"/>
        <v>96</v>
      </c>
    </row>
    <row r="258" spans="1:52" ht="13" x14ac:dyDescent="0.3">
      <c r="A258">
        <v>45919</v>
      </c>
      <c r="B258">
        <v>0</v>
      </c>
      <c r="C258">
        <v>2003</v>
      </c>
      <c r="D258" s="99">
        <v>45970.765972222223</v>
      </c>
      <c r="E258" t="s">
        <v>32</v>
      </c>
      <c r="F258">
        <v>3</v>
      </c>
      <c r="G258">
        <v>3</v>
      </c>
      <c r="H258">
        <v>2</v>
      </c>
      <c r="I258">
        <v>3</v>
      </c>
      <c r="J258">
        <v>4</v>
      </c>
      <c r="K258">
        <v>4</v>
      </c>
      <c r="L258">
        <v>2</v>
      </c>
      <c r="M258">
        <v>3</v>
      </c>
      <c r="N258">
        <v>2</v>
      </c>
      <c r="O258">
        <v>4</v>
      </c>
      <c r="P258">
        <v>2</v>
      </c>
      <c r="Q258">
        <v>4</v>
      </c>
      <c r="R258">
        <v>3</v>
      </c>
      <c r="S258">
        <v>4</v>
      </c>
      <c r="T258">
        <v>2</v>
      </c>
      <c r="U258">
        <v>3</v>
      </c>
      <c r="V258">
        <v>1</v>
      </c>
      <c r="W258">
        <v>4</v>
      </c>
      <c r="X258">
        <v>1</v>
      </c>
      <c r="Y258">
        <v>2</v>
      </c>
      <c r="Z258">
        <v>3</v>
      </c>
      <c r="AA258">
        <v>3</v>
      </c>
      <c r="AB258">
        <v>21</v>
      </c>
      <c r="AC258">
        <v>13</v>
      </c>
      <c r="AD258">
        <v>4</v>
      </c>
      <c r="AE258">
        <v>12</v>
      </c>
      <c r="AF258">
        <v>7</v>
      </c>
      <c r="AG258">
        <v>3</v>
      </c>
      <c r="AH258">
        <v>5</v>
      </c>
      <c r="AI258">
        <v>7</v>
      </c>
      <c r="AJ258">
        <v>6</v>
      </c>
      <c r="AK258">
        <v>4</v>
      </c>
      <c r="AL258">
        <v>6</v>
      </c>
      <c r="AM258">
        <v>6</v>
      </c>
      <c r="AN258">
        <v>6</v>
      </c>
      <c r="AO258">
        <v>3</v>
      </c>
      <c r="AP258">
        <v>3</v>
      </c>
      <c r="AQ258">
        <v>5</v>
      </c>
      <c r="AR258">
        <v>7</v>
      </c>
      <c r="AS258">
        <v>5</v>
      </c>
      <c r="AT258">
        <v>6</v>
      </c>
      <c r="AU258">
        <v>5</v>
      </c>
      <c r="AV258">
        <v>13</v>
      </c>
      <c r="AW258">
        <v>3</v>
      </c>
      <c r="AX258">
        <v>68</v>
      </c>
      <c r="AZ258" s="2">
        <f t="shared" si="3"/>
        <v>150</v>
      </c>
    </row>
    <row r="259" spans="1:52" ht="13" x14ac:dyDescent="0.3">
      <c r="A259">
        <v>44605</v>
      </c>
      <c r="B259">
        <v>0</v>
      </c>
      <c r="C259">
        <v>2003</v>
      </c>
      <c r="D259" s="99">
        <v>45965.740972222222</v>
      </c>
      <c r="E259" t="s">
        <v>235</v>
      </c>
      <c r="F259">
        <v>1</v>
      </c>
      <c r="G259">
        <v>4</v>
      </c>
      <c r="H259">
        <v>3</v>
      </c>
      <c r="I259">
        <v>3</v>
      </c>
      <c r="J259">
        <v>3</v>
      </c>
      <c r="K259">
        <v>4</v>
      </c>
      <c r="L259">
        <v>2</v>
      </c>
      <c r="M259">
        <v>1</v>
      </c>
      <c r="N259">
        <v>3</v>
      </c>
      <c r="O259">
        <v>3</v>
      </c>
      <c r="P259">
        <v>3</v>
      </c>
      <c r="Q259">
        <v>3</v>
      </c>
      <c r="R259">
        <v>4</v>
      </c>
      <c r="S259">
        <v>4</v>
      </c>
      <c r="T259">
        <v>3</v>
      </c>
      <c r="U259">
        <v>4</v>
      </c>
      <c r="V259">
        <v>2</v>
      </c>
      <c r="W259">
        <v>1</v>
      </c>
      <c r="X259">
        <v>1</v>
      </c>
      <c r="Y259">
        <v>2</v>
      </c>
      <c r="Z259">
        <v>4</v>
      </c>
      <c r="AA259">
        <v>3</v>
      </c>
      <c r="AB259">
        <v>21</v>
      </c>
      <c r="AC259">
        <v>12</v>
      </c>
      <c r="AD259">
        <v>5</v>
      </c>
      <c r="AE259">
        <v>10</v>
      </c>
      <c r="AF259">
        <v>12</v>
      </c>
      <c r="AG259">
        <v>7</v>
      </c>
      <c r="AH259">
        <v>6</v>
      </c>
      <c r="AI259">
        <v>8</v>
      </c>
      <c r="AJ259">
        <v>7</v>
      </c>
      <c r="AK259">
        <v>9</v>
      </c>
      <c r="AL259">
        <v>4</v>
      </c>
      <c r="AM259">
        <v>5</v>
      </c>
      <c r="AN259">
        <v>3</v>
      </c>
      <c r="AO259">
        <v>3</v>
      </c>
      <c r="AP259">
        <v>3</v>
      </c>
      <c r="AQ259">
        <v>3</v>
      </c>
      <c r="AR259">
        <v>10</v>
      </c>
      <c r="AS259">
        <v>6</v>
      </c>
      <c r="AT259">
        <v>4</v>
      </c>
      <c r="AU259">
        <v>9</v>
      </c>
      <c r="AV259">
        <v>5</v>
      </c>
      <c r="AW259">
        <v>3</v>
      </c>
      <c r="AX259">
        <v>66</v>
      </c>
      <c r="AZ259" s="2">
        <f t="shared" si="3"/>
        <v>155</v>
      </c>
    </row>
    <row r="260" spans="1:52" ht="13" x14ac:dyDescent="0.3">
      <c r="A260">
        <v>41309</v>
      </c>
      <c r="B260">
        <v>0</v>
      </c>
      <c r="C260">
        <v>2003</v>
      </c>
      <c r="D260" s="99">
        <v>45959.509027777778</v>
      </c>
      <c r="E260" t="s">
        <v>32</v>
      </c>
      <c r="F260">
        <v>2</v>
      </c>
      <c r="G260">
        <v>4</v>
      </c>
      <c r="H260">
        <v>3</v>
      </c>
      <c r="I260">
        <v>2</v>
      </c>
      <c r="J260">
        <v>4</v>
      </c>
      <c r="K260">
        <v>4</v>
      </c>
      <c r="L260">
        <v>2</v>
      </c>
      <c r="M260">
        <v>2</v>
      </c>
      <c r="N260">
        <v>3</v>
      </c>
      <c r="O260">
        <v>3</v>
      </c>
      <c r="P260">
        <v>2</v>
      </c>
      <c r="Q260">
        <v>4</v>
      </c>
      <c r="R260">
        <v>2</v>
      </c>
      <c r="S260">
        <v>2</v>
      </c>
      <c r="T260">
        <v>3</v>
      </c>
      <c r="U260">
        <v>4</v>
      </c>
      <c r="V260">
        <v>3</v>
      </c>
      <c r="W260">
        <v>2</v>
      </c>
      <c r="X260">
        <v>3</v>
      </c>
      <c r="Y260">
        <v>3</v>
      </c>
      <c r="Z260">
        <v>3</v>
      </c>
      <c r="AA260">
        <v>2</v>
      </c>
      <c r="AB260">
        <v>19</v>
      </c>
      <c r="AC260">
        <v>12</v>
      </c>
      <c r="AD260">
        <v>6</v>
      </c>
      <c r="AE260">
        <v>6</v>
      </c>
      <c r="AF260">
        <v>5</v>
      </c>
      <c r="AG260">
        <v>11</v>
      </c>
      <c r="AH260">
        <v>4</v>
      </c>
      <c r="AI260">
        <v>6</v>
      </c>
      <c r="AJ260">
        <v>7</v>
      </c>
      <c r="AK260">
        <v>6</v>
      </c>
      <c r="AL260">
        <v>5</v>
      </c>
      <c r="AM260">
        <v>5</v>
      </c>
      <c r="AN260">
        <v>3</v>
      </c>
      <c r="AO260">
        <v>4</v>
      </c>
      <c r="AP260">
        <v>4</v>
      </c>
      <c r="AQ260">
        <v>4</v>
      </c>
      <c r="AR260">
        <v>5</v>
      </c>
      <c r="AS260">
        <v>4</v>
      </c>
      <c r="AT260">
        <v>5</v>
      </c>
      <c r="AU260">
        <v>4</v>
      </c>
      <c r="AV260">
        <v>16</v>
      </c>
      <c r="AW260">
        <v>5</v>
      </c>
      <c r="AX260">
        <v>64</v>
      </c>
      <c r="AZ260" s="2">
        <f t="shared" si="3"/>
        <v>146</v>
      </c>
    </row>
    <row r="261" spans="1:52" s="101" customFormat="1" ht="14" x14ac:dyDescent="0.3">
      <c r="A261">
        <v>41399</v>
      </c>
      <c r="B261">
        <v>0</v>
      </c>
      <c r="C261">
        <v>2003</v>
      </c>
      <c r="D261" s="99">
        <v>45959.554166666669</v>
      </c>
      <c r="E261" t="s">
        <v>32</v>
      </c>
      <c r="F261">
        <v>4</v>
      </c>
      <c r="G261">
        <v>4</v>
      </c>
      <c r="H261">
        <v>3</v>
      </c>
      <c r="I261">
        <v>4</v>
      </c>
      <c r="J261">
        <v>3</v>
      </c>
      <c r="K261">
        <v>4</v>
      </c>
      <c r="L261">
        <v>2</v>
      </c>
      <c r="M261">
        <v>2</v>
      </c>
      <c r="N261">
        <v>2</v>
      </c>
      <c r="O261">
        <v>3</v>
      </c>
      <c r="P261">
        <v>3</v>
      </c>
      <c r="Q261">
        <v>3</v>
      </c>
      <c r="R261">
        <v>3</v>
      </c>
      <c r="S261">
        <v>2</v>
      </c>
      <c r="T261">
        <v>3</v>
      </c>
      <c r="U261">
        <v>4</v>
      </c>
      <c r="V261">
        <v>2</v>
      </c>
      <c r="W261">
        <v>2</v>
      </c>
      <c r="X261">
        <v>2</v>
      </c>
      <c r="Y261">
        <v>2</v>
      </c>
      <c r="Z261">
        <v>3</v>
      </c>
      <c r="AA261">
        <v>2</v>
      </c>
      <c r="AB261">
        <v>11</v>
      </c>
      <c r="AC261">
        <v>33</v>
      </c>
      <c r="AD261">
        <v>8</v>
      </c>
      <c r="AE261">
        <v>6</v>
      </c>
      <c r="AF261">
        <v>7</v>
      </c>
      <c r="AG261">
        <v>5</v>
      </c>
      <c r="AH261">
        <v>6</v>
      </c>
      <c r="AI261">
        <v>3</v>
      </c>
      <c r="AJ261">
        <v>5</v>
      </c>
      <c r="AK261">
        <v>4</v>
      </c>
      <c r="AL261">
        <v>2</v>
      </c>
      <c r="AM261">
        <v>9</v>
      </c>
      <c r="AN261">
        <v>3</v>
      </c>
      <c r="AO261">
        <v>3</v>
      </c>
      <c r="AP261">
        <v>8</v>
      </c>
      <c r="AQ261">
        <v>6</v>
      </c>
      <c r="AR261">
        <v>5</v>
      </c>
      <c r="AS261">
        <v>8</v>
      </c>
      <c r="AT261">
        <v>5</v>
      </c>
      <c r="AU261">
        <v>6</v>
      </c>
      <c r="AV261">
        <v>3</v>
      </c>
      <c r="AW261">
        <v>3</v>
      </c>
      <c r="AX261">
        <v>62</v>
      </c>
      <c r="AZ261" s="101">
        <f t="shared" si="3"/>
        <v>149</v>
      </c>
    </row>
    <row r="262" spans="1:52" ht="13" x14ac:dyDescent="0.3">
      <c r="A262">
        <v>42992</v>
      </c>
      <c r="B262">
        <v>0</v>
      </c>
      <c r="C262">
        <v>2003</v>
      </c>
      <c r="D262" s="99">
        <v>45961.647916666669</v>
      </c>
      <c r="E262" t="s">
        <v>235</v>
      </c>
      <c r="F262">
        <v>3</v>
      </c>
      <c r="G262">
        <v>4</v>
      </c>
      <c r="H262">
        <v>3</v>
      </c>
      <c r="I262">
        <v>2</v>
      </c>
      <c r="J262">
        <v>2</v>
      </c>
      <c r="K262">
        <v>3</v>
      </c>
      <c r="L262">
        <v>1</v>
      </c>
      <c r="M262">
        <v>2</v>
      </c>
      <c r="N262">
        <v>2</v>
      </c>
      <c r="O262">
        <v>3</v>
      </c>
      <c r="P262">
        <v>2</v>
      </c>
      <c r="Q262">
        <v>3</v>
      </c>
      <c r="R262">
        <v>3</v>
      </c>
      <c r="S262">
        <v>4</v>
      </c>
      <c r="T262">
        <v>3</v>
      </c>
      <c r="U262">
        <v>3</v>
      </c>
      <c r="V262">
        <v>3</v>
      </c>
      <c r="W262">
        <v>3</v>
      </c>
      <c r="X262">
        <v>2</v>
      </c>
      <c r="Y262">
        <v>2</v>
      </c>
      <c r="Z262">
        <v>3</v>
      </c>
      <c r="AA262">
        <v>2</v>
      </c>
      <c r="AB262">
        <v>13</v>
      </c>
      <c r="AC262">
        <v>5</v>
      </c>
      <c r="AD262">
        <v>5</v>
      </c>
      <c r="AE262">
        <v>5</v>
      </c>
      <c r="AF262">
        <v>15</v>
      </c>
      <c r="AG262">
        <v>5</v>
      </c>
      <c r="AH262">
        <v>7</v>
      </c>
      <c r="AI262">
        <v>6</v>
      </c>
      <c r="AJ262">
        <v>7</v>
      </c>
      <c r="AK262">
        <v>6</v>
      </c>
      <c r="AL262">
        <v>4</v>
      </c>
      <c r="AM262">
        <v>3</v>
      </c>
      <c r="AN262">
        <v>4</v>
      </c>
      <c r="AO262">
        <v>3</v>
      </c>
      <c r="AP262">
        <v>4</v>
      </c>
      <c r="AQ262">
        <v>4</v>
      </c>
      <c r="AR262">
        <v>10</v>
      </c>
      <c r="AS262">
        <v>3</v>
      </c>
      <c r="AT262">
        <v>4</v>
      </c>
      <c r="AU262">
        <v>8</v>
      </c>
      <c r="AV262">
        <v>4</v>
      </c>
      <c r="AW262">
        <v>4</v>
      </c>
      <c r="AX262">
        <v>56</v>
      </c>
      <c r="AZ262" s="2">
        <f t="shared" si="3"/>
        <v>129</v>
      </c>
    </row>
    <row r="263" spans="1:52" ht="13" x14ac:dyDescent="0.3">
      <c r="A263">
        <v>42911</v>
      </c>
      <c r="B263">
        <v>0</v>
      </c>
      <c r="C263">
        <v>2003</v>
      </c>
      <c r="D263" s="99">
        <v>45961.612500000003</v>
      </c>
      <c r="E263" t="s">
        <v>32</v>
      </c>
      <c r="F263">
        <v>3</v>
      </c>
      <c r="G263">
        <v>3</v>
      </c>
      <c r="H263">
        <v>3</v>
      </c>
      <c r="I263">
        <v>3</v>
      </c>
      <c r="J263">
        <v>3</v>
      </c>
      <c r="K263">
        <v>4</v>
      </c>
      <c r="L263">
        <v>4</v>
      </c>
      <c r="M263">
        <v>3</v>
      </c>
      <c r="N263">
        <v>3</v>
      </c>
      <c r="O263">
        <v>3</v>
      </c>
      <c r="P263">
        <v>2</v>
      </c>
      <c r="Q263">
        <v>3</v>
      </c>
      <c r="R263">
        <v>2</v>
      </c>
      <c r="S263">
        <v>3</v>
      </c>
      <c r="T263">
        <v>3</v>
      </c>
      <c r="U263">
        <v>3</v>
      </c>
      <c r="V263">
        <v>1</v>
      </c>
      <c r="W263">
        <v>2</v>
      </c>
      <c r="X263">
        <v>4</v>
      </c>
      <c r="Y263">
        <v>3</v>
      </c>
      <c r="Z263">
        <v>3</v>
      </c>
      <c r="AA263">
        <v>3</v>
      </c>
      <c r="AB263">
        <v>12</v>
      </c>
      <c r="AC263">
        <v>7</v>
      </c>
      <c r="AD263">
        <v>2</v>
      </c>
      <c r="AE263">
        <v>4</v>
      </c>
      <c r="AF263">
        <v>4</v>
      </c>
      <c r="AG263">
        <v>5</v>
      </c>
      <c r="AH263">
        <v>2</v>
      </c>
      <c r="AI263">
        <v>5</v>
      </c>
      <c r="AJ263">
        <v>5</v>
      </c>
      <c r="AK263">
        <v>3</v>
      </c>
      <c r="AL263">
        <v>4</v>
      </c>
      <c r="AM263">
        <v>5</v>
      </c>
      <c r="AN263">
        <v>2</v>
      </c>
      <c r="AO263">
        <v>3</v>
      </c>
      <c r="AP263">
        <v>2</v>
      </c>
      <c r="AQ263">
        <v>2</v>
      </c>
      <c r="AR263">
        <v>6</v>
      </c>
      <c r="AS263">
        <v>4</v>
      </c>
      <c r="AT263">
        <v>5</v>
      </c>
      <c r="AU263">
        <v>3</v>
      </c>
      <c r="AV263">
        <v>3</v>
      </c>
      <c r="AW263">
        <v>2</v>
      </c>
      <c r="AX263">
        <v>55</v>
      </c>
      <c r="AZ263" s="2">
        <f t="shared" si="3"/>
        <v>90</v>
      </c>
    </row>
    <row r="264" spans="1:52" ht="13" x14ac:dyDescent="0.3">
      <c r="A264">
        <v>43165</v>
      </c>
      <c r="B264">
        <v>0</v>
      </c>
      <c r="C264">
        <v>2003</v>
      </c>
      <c r="D264" s="99">
        <v>45961.93472222222</v>
      </c>
      <c r="E264" t="s">
        <v>32</v>
      </c>
      <c r="F264">
        <v>3</v>
      </c>
      <c r="G264">
        <v>3</v>
      </c>
      <c r="H264">
        <v>3</v>
      </c>
      <c r="I264">
        <v>4</v>
      </c>
      <c r="J264">
        <v>3</v>
      </c>
      <c r="K264">
        <v>4</v>
      </c>
      <c r="L264">
        <v>3</v>
      </c>
      <c r="M264">
        <v>2</v>
      </c>
      <c r="N264">
        <v>2</v>
      </c>
      <c r="O264">
        <v>3</v>
      </c>
      <c r="P264">
        <v>3</v>
      </c>
      <c r="Q264">
        <v>3</v>
      </c>
      <c r="R264">
        <v>2</v>
      </c>
      <c r="S264">
        <v>3</v>
      </c>
      <c r="T264">
        <v>3</v>
      </c>
      <c r="U264">
        <v>3</v>
      </c>
      <c r="V264">
        <v>3</v>
      </c>
      <c r="W264">
        <v>3</v>
      </c>
      <c r="X264">
        <v>3</v>
      </c>
      <c r="Y264">
        <v>4</v>
      </c>
      <c r="Z264">
        <v>4</v>
      </c>
      <c r="AA264">
        <v>3</v>
      </c>
      <c r="AB264">
        <v>42</v>
      </c>
      <c r="AC264">
        <v>9</v>
      </c>
      <c r="AD264">
        <v>4</v>
      </c>
      <c r="AE264">
        <v>5</v>
      </c>
      <c r="AF264">
        <v>8</v>
      </c>
      <c r="AG264">
        <v>5</v>
      </c>
      <c r="AH264">
        <v>4</v>
      </c>
      <c r="AI264">
        <v>4</v>
      </c>
      <c r="AJ264">
        <v>8</v>
      </c>
      <c r="AK264">
        <v>4</v>
      </c>
      <c r="AL264">
        <v>3</v>
      </c>
      <c r="AM264">
        <v>5</v>
      </c>
      <c r="AN264">
        <v>6</v>
      </c>
      <c r="AO264">
        <v>2</v>
      </c>
      <c r="AP264">
        <v>4</v>
      </c>
      <c r="AQ264">
        <v>5</v>
      </c>
      <c r="AR264">
        <v>9</v>
      </c>
      <c r="AS264">
        <v>5</v>
      </c>
      <c r="AT264">
        <v>6</v>
      </c>
      <c r="AU264">
        <v>4</v>
      </c>
      <c r="AV264">
        <v>4</v>
      </c>
      <c r="AW264">
        <v>3</v>
      </c>
      <c r="AX264">
        <v>50</v>
      </c>
      <c r="AZ264" s="2">
        <f t="shared" si="3"/>
        <v>149</v>
      </c>
    </row>
    <row r="265" spans="1:52" ht="13" x14ac:dyDescent="0.3">
      <c r="A265">
        <v>41432</v>
      </c>
      <c r="B265">
        <v>0</v>
      </c>
      <c r="C265">
        <v>2003</v>
      </c>
      <c r="D265" s="99">
        <v>45960.365277777775</v>
      </c>
      <c r="E265" t="s">
        <v>32</v>
      </c>
      <c r="F265">
        <v>2</v>
      </c>
      <c r="G265">
        <v>2</v>
      </c>
      <c r="H265">
        <v>3</v>
      </c>
      <c r="I265">
        <v>3</v>
      </c>
      <c r="J265">
        <v>2</v>
      </c>
      <c r="K265">
        <v>3</v>
      </c>
      <c r="L265">
        <v>3</v>
      </c>
      <c r="M265">
        <v>2</v>
      </c>
      <c r="N265">
        <v>2</v>
      </c>
      <c r="O265">
        <v>3</v>
      </c>
      <c r="P265">
        <v>3</v>
      </c>
      <c r="Q265">
        <v>3</v>
      </c>
      <c r="R265">
        <v>2</v>
      </c>
      <c r="S265">
        <v>3</v>
      </c>
      <c r="T265">
        <v>3</v>
      </c>
      <c r="U265">
        <v>3</v>
      </c>
      <c r="V265">
        <v>2</v>
      </c>
      <c r="W265">
        <v>3</v>
      </c>
      <c r="X265">
        <v>2</v>
      </c>
      <c r="Y265">
        <v>3</v>
      </c>
      <c r="Z265">
        <v>3</v>
      </c>
      <c r="AA265">
        <v>3</v>
      </c>
      <c r="AB265">
        <v>9</v>
      </c>
      <c r="AC265">
        <v>12</v>
      </c>
      <c r="AD265">
        <v>4</v>
      </c>
      <c r="AE265">
        <v>4</v>
      </c>
      <c r="AF265">
        <v>4</v>
      </c>
      <c r="AG265">
        <v>4</v>
      </c>
      <c r="AH265">
        <v>3</v>
      </c>
      <c r="AI265">
        <v>5</v>
      </c>
      <c r="AJ265">
        <v>5</v>
      </c>
      <c r="AK265">
        <v>6</v>
      </c>
      <c r="AL265">
        <v>2</v>
      </c>
      <c r="AM265">
        <v>4</v>
      </c>
      <c r="AN265">
        <v>8</v>
      </c>
      <c r="AO265">
        <v>2</v>
      </c>
      <c r="AP265">
        <v>3</v>
      </c>
      <c r="AQ265">
        <v>4</v>
      </c>
      <c r="AR265">
        <v>3</v>
      </c>
      <c r="AS265">
        <v>4</v>
      </c>
      <c r="AT265">
        <v>6</v>
      </c>
      <c r="AU265">
        <v>3</v>
      </c>
      <c r="AV265">
        <v>1</v>
      </c>
      <c r="AW265">
        <v>4</v>
      </c>
      <c r="AX265">
        <v>48</v>
      </c>
      <c r="AZ265" s="2">
        <f t="shared" si="3"/>
        <v>100</v>
      </c>
    </row>
    <row r="266" spans="1:52" ht="13" x14ac:dyDescent="0.3">
      <c r="A266">
        <v>43117</v>
      </c>
      <c r="B266">
        <v>1</v>
      </c>
      <c r="C266">
        <v>2003</v>
      </c>
      <c r="D266" s="99">
        <v>45961.830555555556</v>
      </c>
      <c r="E266" t="s">
        <v>235</v>
      </c>
      <c r="F266">
        <v>1</v>
      </c>
      <c r="G266">
        <v>2</v>
      </c>
      <c r="H266">
        <v>3</v>
      </c>
      <c r="I266">
        <v>2</v>
      </c>
      <c r="J266">
        <v>3</v>
      </c>
      <c r="K266">
        <v>3</v>
      </c>
      <c r="L266">
        <v>2</v>
      </c>
      <c r="M266">
        <v>2</v>
      </c>
      <c r="N266">
        <v>1</v>
      </c>
      <c r="O266">
        <v>2</v>
      </c>
      <c r="P266">
        <v>3</v>
      </c>
      <c r="Q266">
        <v>1</v>
      </c>
      <c r="R266">
        <v>2</v>
      </c>
      <c r="S266">
        <v>2</v>
      </c>
      <c r="T266">
        <v>2</v>
      </c>
      <c r="U266">
        <v>3</v>
      </c>
      <c r="V266">
        <v>2</v>
      </c>
      <c r="W266">
        <v>2</v>
      </c>
      <c r="X266">
        <v>2</v>
      </c>
      <c r="Y266">
        <v>4</v>
      </c>
      <c r="Z266">
        <v>3</v>
      </c>
      <c r="AA266">
        <v>3</v>
      </c>
      <c r="AB266">
        <v>8</v>
      </c>
      <c r="AC266">
        <v>8</v>
      </c>
      <c r="AD266">
        <v>5</v>
      </c>
      <c r="AE266">
        <v>5</v>
      </c>
      <c r="AF266">
        <v>6</v>
      </c>
      <c r="AG266">
        <v>6</v>
      </c>
      <c r="AH266">
        <v>7</v>
      </c>
      <c r="AI266">
        <v>8</v>
      </c>
      <c r="AJ266">
        <v>6</v>
      </c>
      <c r="AK266">
        <v>5</v>
      </c>
      <c r="AL266">
        <v>6</v>
      </c>
      <c r="AM266">
        <v>5</v>
      </c>
      <c r="AN266">
        <v>6</v>
      </c>
      <c r="AO266">
        <v>6</v>
      </c>
      <c r="AP266">
        <v>2</v>
      </c>
      <c r="AQ266">
        <v>4</v>
      </c>
      <c r="AR266">
        <v>7</v>
      </c>
      <c r="AS266">
        <v>5</v>
      </c>
      <c r="AT266">
        <v>8</v>
      </c>
      <c r="AU266">
        <v>9</v>
      </c>
      <c r="AV266">
        <v>4</v>
      </c>
      <c r="AW266">
        <v>7</v>
      </c>
      <c r="AX266">
        <v>44</v>
      </c>
      <c r="AZ266" s="2">
        <f t="shared" si="3"/>
        <v>133</v>
      </c>
    </row>
    <row r="267" spans="1:52" s="101" customFormat="1" ht="14" x14ac:dyDescent="0.3">
      <c r="A267">
        <v>43870</v>
      </c>
      <c r="B267">
        <v>0</v>
      </c>
      <c r="C267">
        <v>2003</v>
      </c>
      <c r="D267" s="99">
        <v>45964.435416666667</v>
      </c>
      <c r="E267" t="s">
        <v>32</v>
      </c>
      <c r="F267">
        <v>3</v>
      </c>
      <c r="G267">
        <v>3</v>
      </c>
      <c r="H267">
        <v>3</v>
      </c>
      <c r="I267">
        <v>3</v>
      </c>
      <c r="J267">
        <v>2</v>
      </c>
      <c r="K267">
        <v>3</v>
      </c>
      <c r="L267">
        <v>3</v>
      </c>
      <c r="M267">
        <v>2</v>
      </c>
      <c r="N267">
        <v>3</v>
      </c>
      <c r="O267">
        <v>3</v>
      </c>
      <c r="P267">
        <v>4</v>
      </c>
      <c r="Q267">
        <v>4</v>
      </c>
      <c r="R267">
        <v>4</v>
      </c>
      <c r="S267">
        <v>4</v>
      </c>
      <c r="T267">
        <v>4</v>
      </c>
      <c r="U267">
        <v>4</v>
      </c>
      <c r="V267">
        <v>3</v>
      </c>
      <c r="W267">
        <v>4</v>
      </c>
      <c r="X267">
        <v>4</v>
      </c>
      <c r="Y267">
        <v>3</v>
      </c>
      <c r="Z267">
        <v>3</v>
      </c>
      <c r="AA267">
        <v>3</v>
      </c>
      <c r="AB267">
        <v>52</v>
      </c>
      <c r="AC267">
        <v>9</v>
      </c>
      <c r="AD267">
        <v>9</v>
      </c>
      <c r="AE267">
        <v>323</v>
      </c>
      <c r="AF267">
        <v>6</v>
      </c>
      <c r="AG267">
        <v>6</v>
      </c>
      <c r="AH267">
        <v>6</v>
      </c>
      <c r="AI267">
        <v>7</v>
      </c>
      <c r="AJ267">
        <v>7</v>
      </c>
      <c r="AK267">
        <v>3</v>
      </c>
      <c r="AL267">
        <v>5</v>
      </c>
      <c r="AM267">
        <v>59</v>
      </c>
      <c r="AN267">
        <v>3</v>
      </c>
      <c r="AO267">
        <v>3</v>
      </c>
      <c r="AP267">
        <v>3</v>
      </c>
      <c r="AQ267">
        <v>3</v>
      </c>
      <c r="AR267">
        <v>7</v>
      </c>
      <c r="AS267">
        <v>3</v>
      </c>
      <c r="AT267">
        <v>5</v>
      </c>
      <c r="AU267">
        <v>5</v>
      </c>
      <c r="AV267">
        <v>12</v>
      </c>
      <c r="AW267">
        <v>4</v>
      </c>
      <c r="AX267">
        <v>42</v>
      </c>
      <c r="AY267" s="2"/>
      <c r="AZ267" s="2">
        <f t="shared" si="3"/>
        <v>540</v>
      </c>
    </row>
    <row r="268" spans="1:52" ht="13" x14ac:dyDescent="0.3">
      <c r="A268">
        <v>44839</v>
      </c>
      <c r="B268">
        <v>0</v>
      </c>
      <c r="C268">
        <v>2003</v>
      </c>
      <c r="D268" s="99">
        <v>45966.664583333331</v>
      </c>
      <c r="E268" t="s">
        <v>32</v>
      </c>
      <c r="F268">
        <v>1</v>
      </c>
      <c r="G268">
        <v>3</v>
      </c>
      <c r="H268">
        <v>4</v>
      </c>
      <c r="I268">
        <v>4</v>
      </c>
      <c r="J268">
        <v>4</v>
      </c>
      <c r="K268">
        <v>1</v>
      </c>
      <c r="L268">
        <v>1</v>
      </c>
      <c r="M268">
        <v>4</v>
      </c>
      <c r="N268">
        <v>4</v>
      </c>
      <c r="O268">
        <v>4</v>
      </c>
      <c r="P268">
        <v>2</v>
      </c>
      <c r="Q268">
        <v>4</v>
      </c>
      <c r="R268">
        <v>4</v>
      </c>
      <c r="S268">
        <v>4</v>
      </c>
      <c r="T268">
        <v>4</v>
      </c>
      <c r="U268">
        <v>4</v>
      </c>
      <c r="V268">
        <v>1</v>
      </c>
      <c r="W268">
        <v>4</v>
      </c>
      <c r="X268">
        <v>4</v>
      </c>
      <c r="Y268">
        <v>4</v>
      </c>
      <c r="Z268">
        <v>4</v>
      </c>
      <c r="AA268">
        <v>4</v>
      </c>
      <c r="AB268">
        <v>15</v>
      </c>
      <c r="AC268">
        <v>10</v>
      </c>
      <c r="AD268">
        <v>6</v>
      </c>
      <c r="AE268">
        <v>7</v>
      </c>
      <c r="AF268">
        <v>4</v>
      </c>
      <c r="AG268">
        <v>8</v>
      </c>
      <c r="AH268">
        <v>4</v>
      </c>
      <c r="AI268">
        <v>6</v>
      </c>
      <c r="AJ268">
        <v>4</v>
      </c>
      <c r="AK268">
        <v>22</v>
      </c>
      <c r="AL268">
        <v>4</v>
      </c>
      <c r="AM268">
        <v>5</v>
      </c>
      <c r="AN268">
        <v>6</v>
      </c>
      <c r="AO268">
        <v>4</v>
      </c>
      <c r="AP268">
        <v>1</v>
      </c>
      <c r="AQ268">
        <v>3</v>
      </c>
      <c r="AR268">
        <v>5</v>
      </c>
      <c r="AS268">
        <v>5</v>
      </c>
      <c r="AT268">
        <v>3</v>
      </c>
      <c r="AU268">
        <v>2</v>
      </c>
      <c r="AV268">
        <v>2</v>
      </c>
      <c r="AW268">
        <v>2</v>
      </c>
      <c r="AX268">
        <v>42</v>
      </c>
      <c r="AZ268" s="2">
        <f t="shared" si="3"/>
        <v>128</v>
      </c>
    </row>
    <row r="269" spans="1:52" ht="13" x14ac:dyDescent="0.3">
      <c r="A269">
        <v>46022</v>
      </c>
      <c r="B269">
        <v>0</v>
      </c>
      <c r="C269">
        <v>2003</v>
      </c>
      <c r="D269" s="99">
        <v>45971.409722222219</v>
      </c>
      <c r="E269" t="s">
        <v>32</v>
      </c>
      <c r="F269">
        <v>3</v>
      </c>
      <c r="G269">
        <v>3</v>
      </c>
      <c r="H269">
        <v>2</v>
      </c>
      <c r="I269">
        <v>4</v>
      </c>
      <c r="J269">
        <v>3</v>
      </c>
      <c r="K269">
        <v>3</v>
      </c>
      <c r="L269">
        <v>1</v>
      </c>
      <c r="M269">
        <v>2</v>
      </c>
      <c r="N269">
        <v>2</v>
      </c>
      <c r="O269">
        <v>2</v>
      </c>
      <c r="P269">
        <v>2</v>
      </c>
      <c r="Q269">
        <v>3</v>
      </c>
      <c r="R269">
        <v>2</v>
      </c>
      <c r="S269">
        <v>2</v>
      </c>
      <c r="T269">
        <v>2</v>
      </c>
      <c r="U269">
        <v>2</v>
      </c>
      <c r="V269">
        <v>2</v>
      </c>
      <c r="W269">
        <v>2</v>
      </c>
      <c r="X269">
        <v>2</v>
      </c>
      <c r="Y269">
        <v>3</v>
      </c>
      <c r="Z269">
        <v>2</v>
      </c>
      <c r="AA269">
        <v>2</v>
      </c>
      <c r="AB269">
        <v>14</v>
      </c>
      <c r="AC269">
        <v>6</v>
      </c>
      <c r="AD269">
        <v>5</v>
      </c>
      <c r="AE269">
        <v>9</v>
      </c>
      <c r="AF269">
        <v>4</v>
      </c>
      <c r="AG269">
        <v>5</v>
      </c>
      <c r="AH269">
        <v>6</v>
      </c>
      <c r="AI269">
        <v>4</v>
      </c>
      <c r="AJ269">
        <v>4</v>
      </c>
      <c r="AK269">
        <v>4</v>
      </c>
      <c r="AL269">
        <v>2</v>
      </c>
      <c r="AM269">
        <v>5</v>
      </c>
      <c r="AN269">
        <v>7</v>
      </c>
      <c r="AO269">
        <v>6</v>
      </c>
      <c r="AP269">
        <v>5</v>
      </c>
      <c r="AQ269">
        <v>8</v>
      </c>
      <c r="AR269">
        <v>7</v>
      </c>
      <c r="AS269">
        <v>4</v>
      </c>
      <c r="AT269">
        <v>3</v>
      </c>
      <c r="AU269">
        <v>4</v>
      </c>
      <c r="AV269">
        <v>5</v>
      </c>
      <c r="AW269">
        <v>3</v>
      </c>
      <c r="AX269">
        <v>42</v>
      </c>
      <c r="AZ269" s="2">
        <f t="shared" si="3"/>
        <v>120</v>
      </c>
    </row>
    <row r="270" spans="1:52" ht="13" x14ac:dyDescent="0.3">
      <c r="A270">
        <v>34587</v>
      </c>
      <c r="B270">
        <v>1</v>
      </c>
      <c r="C270">
        <v>2003</v>
      </c>
      <c r="D270" s="99">
        <v>45959.51458333333</v>
      </c>
      <c r="E270" t="s">
        <v>32</v>
      </c>
      <c r="F270">
        <v>1</v>
      </c>
      <c r="G270">
        <v>4</v>
      </c>
      <c r="H270">
        <v>3</v>
      </c>
      <c r="I270">
        <v>1</v>
      </c>
      <c r="J270">
        <v>3</v>
      </c>
      <c r="K270">
        <v>3</v>
      </c>
      <c r="L270">
        <v>1</v>
      </c>
      <c r="M270">
        <v>2</v>
      </c>
      <c r="N270">
        <v>1</v>
      </c>
      <c r="O270">
        <v>1</v>
      </c>
      <c r="P270">
        <v>3</v>
      </c>
      <c r="Q270">
        <v>1</v>
      </c>
      <c r="R270">
        <v>2</v>
      </c>
      <c r="S270">
        <v>4</v>
      </c>
      <c r="T270">
        <v>1</v>
      </c>
      <c r="U270">
        <v>1</v>
      </c>
      <c r="V270">
        <v>1</v>
      </c>
      <c r="W270">
        <v>2</v>
      </c>
      <c r="X270">
        <v>3</v>
      </c>
      <c r="Y270">
        <v>3</v>
      </c>
      <c r="Z270">
        <v>2</v>
      </c>
      <c r="AA270">
        <v>2</v>
      </c>
      <c r="AB270">
        <v>6</v>
      </c>
      <c r="AC270">
        <v>10</v>
      </c>
      <c r="AD270">
        <v>4</v>
      </c>
      <c r="AE270">
        <v>3</v>
      </c>
      <c r="AF270">
        <v>4</v>
      </c>
      <c r="AG270">
        <v>4</v>
      </c>
      <c r="AH270">
        <v>4</v>
      </c>
      <c r="AI270">
        <v>4</v>
      </c>
      <c r="AJ270">
        <v>2</v>
      </c>
      <c r="AK270">
        <v>6</v>
      </c>
      <c r="AL270">
        <v>3</v>
      </c>
      <c r="AM270">
        <v>4</v>
      </c>
      <c r="AN270">
        <v>4</v>
      </c>
      <c r="AO270">
        <v>3</v>
      </c>
      <c r="AP270">
        <v>2</v>
      </c>
      <c r="AQ270">
        <v>5</v>
      </c>
      <c r="AR270">
        <v>2</v>
      </c>
      <c r="AS270">
        <v>3</v>
      </c>
      <c r="AT270">
        <v>3</v>
      </c>
      <c r="AU270">
        <v>4</v>
      </c>
      <c r="AV270">
        <v>5</v>
      </c>
      <c r="AW270">
        <v>1</v>
      </c>
      <c r="AX270">
        <v>38</v>
      </c>
      <c r="AZ270" s="2">
        <f t="shared" si="3"/>
        <v>86</v>
      </c>
    </row>
    <row r="271" spans="1:52" ht="13" x14ac:dyDescent="0.3">
      <c r="A271">
        <v>40693</v>
      </c>
      <c r="B271">
        <v>0</v>
      </c>
      <c r="C271">
        <v>2003</v>
      </c>
      <c r="D271" s="99">
        <v>45958.35833333333</v>
      </c>
      <c r="E271" t="s">
        <v>32</v>
      </c>
      <c r="F271">
        <v>3</v>
      </c>
      <c r="G271">
        <v>2</v>
      </c>
      <c r="H271">
        <v>3</v>
      </c>
      <c r="I271">
        <v>4</v>
      </c>
      <c r="J271">
        <v>4</v>
      </c>
      <c r="K271">
        <v>4</v>
      </c>
      <c r="L271">
        <v>3</v>
      </c>
      <c r="M271">
        <v>4</v>
      </c>
      <c r="N271">
        <v>4</v>
      </c>
      <c r="O271">
        <v>4</v>
      </c>
      <c r="P271">
        <v>2</v>
      </c>
      <c r="Q271">
        <v>4</v>
      </c>
      <c r="R271">
        <v>4</v>
      </c>
      <c r="S271">
        <v>3</v>
      </c>
      <c r="T271">
        <v>4</v>
      </c>
      <c r="U271">
        <v>3</v>
      </c>
      <c r="V271">
        <v>2</v>
      </c>
      <c r="W271">
        <v>3</v>
      </c>
      <c r="X271">
        <v>2</v>
      </c>
      <c r="Y271">
        <v>3</v>
      </c>
      <c r="Z271">
        <v>4</v>
      </c>
      <c r="AA271">
        <v>4</v>
      </c>
      <c r="AB271">
        <v>30</v>
      </c>
      <c r="AC271">
        <v>6</v>
      </c>
      <c r="AD271">
        <v>6</v>
      </c>
      <c r="AE271">
        <v>8</v>
      </c>
      <c r="AF271">
        <v>9</v>
      </c>
      <c r="AG271">
        <v>5</v>
      </c>
      <c r="AH271">
        <v>4</v>
      </c>
      <c r="AI271">
        <v>6</v>
      </c>
      <c r="AJ271">
        <v>3</v>
      </c>
      <c r="AK271">
        <v>4</v>
      </c>
      <c r="AL271">
        <v>12</v>
      </c>
      <c r="AM271">
        <v>5</v>
      </c>
      <c r="AN271">
        <v>3</v>
      </c>
      <c r="AO271">
        <v>4</v>
      </c>
      <c r="AP271">
        <v>4</v>
      </c>
      <c r="AQ271">
        <v>10</v>
      </c>
      <c r="AR271">
        <v>6</v>
      </c>
      <c r="AS271">
        <v>6</v>
      </c>
      <c r="AT271">
        <v>7</v>
      </c>
      <c r="AU271">
        <v>6</v>
      </c>
      <c r="AV271">
        <v>8</v>
      </c>
      <c r="AW271">
        <v>3</v>
      </c>
      <c r="AX271">
        <v>36</v>
      </c>
      <c r="AZ271" s="2">
        <f t="shared" si="3"/>
        <v>155</v>
      </c>
    </row>
    <row r="272" spans="1:52" ht="13" x14ac:dyDescent="0.3">
      <c r="A272">
        <v>46668</v>
      </c>
      <c r="B272">
        <v>0</v>
      </c>
      <c r="C272">
        <v>2003</v>
      </c>
      <c r="D272" s="99">
        <v>45976.336111111108</v>
      </c>
      <c r="E272" t="s">
        <v>235</v>
      </c>
      <c r="F272">
        <v>1</v>
      </c>
      <c r="G272">
        <v>2</v>
      </c>
      <c r="H272">
        <v>3</v>
      </c>
      <c r="I272">
        <v>2</v>
      </c>
      <c r="J272">
        <v>2</v>
      </c>
      <c r="K272">
        <v>2</v>
      </c>
      <c r="L272">
        <v>3</v>
      </c>
      <c r="M272">
        <v>3</v>
      </c>
      <c r="N272">
        <v>4</v>
      </c>
      <c r="O272">
        <v>3</v>
      </c>
      <c r="P272">
        <v>2</v>
      </c>
      <c r="Q272">
        <v>2</v>
      </c>
      <c r="R272">
        <v>2</v>
      </c>
      <c r="S272">
        <v>1</v>
      </c>
      <c r="T272">
        <v>1</v>
      </c>
      <c r="U272">
        <v>3</v>
      </c>
      <c r="V272">
        <v>1</v>
      </c>
      <c r="W272">
        <v>2</v>
      </c>
      <c r="X272">
        <v>2</v>
      </c>
      <c r="Y272">
        <v>1</v>
      </c>
      <c r="Z272">
        <v>2</v>
      </c>
      <c r="AA272">
        <v>2</v>
      </c>
      <c r="AB272">
        <v>22</v>
      </c>
      <c r="AC272">
        <v>8</v>
      </c>
      <c r="AD272">
        <v>6</v>
      </c>
      <c r="AE272">
        <v>7</v>
      </c>
      <c r="AF272">
        <v>6</v>
      </c>
      <c r="AG272">
        <v>4</v>
      </c>
      <c r="AH272">
        <v>4</v>
      </c>
      <c r="AI272">
        <v>3</v>
      </c>
      <c r="AJ272">
        <v>4</v>
      </c>
      <c r="AK272">
        <v>3</v>
      </c>
      <c r="AL272">
        <v>3</v>
      </c>
      <c r="AM272">
        <v>3</v>
      </c>
      <c r="AN272">
        <v>3</v>
      </c>
      <c r="AO272">
        <v>5</v>
      </c>
      <c r="AP272">
        <v>5</v>
      </c>
      <c r="AQ272">
        <v>5</v>
      </c>
      <c r="AR272">
        <v>4</v>
      </c>
      <c r="AS272">
        <v>3</v>
      </c>
      <c r="AT272">
        <v>4</v>
      </c>
      <c r="AU272">
        <v>3</v>
      </c>
      <c r="AV272">
        <v>2</v>
      </c>
      <c r="AW272">
        <v>2</v>
      </c>
      <c r="AX272">
        <v>28</v>
      </c>
      <c r="AZ272" s="2">
        <f t="shared" si="3"/>
        <v>109</v>
      </c>
    </row>
    <row r="273" spans="1:52" ht="13" x14ac:dyDescent="0.3">
      <c r="A273">
        <v>40683</v>
      </c>
      <c r="B273">
        <v>0</v>
      </c>
      <c r="C273">
        <v>2003</v>
      </c>
      <c r="D273" s="99">
        <v>45960.711111111108</v>
      </c>
      <c r="E273" t="s">
        <v>32</v>
      </c>
      <c r="F273">
        <v>2</v>
      </c>
      <c r="G273">
        <v>3</v>
      </c>
      <c r="H273">
        <v>3</v>
      </c>
      <c r="I273">
        <v>2</v>
      </c>
      <c r="J273">
        <v>2</v>
      </c>
      <c r="K273">
        <v>2</v>
      </c>
      <c r="L273">
        <v>2</v>
      </c>
      <c r="M273">
        <v>2</v>
      </c>
      <c r="N273">
        <v>3</v>
      </c>
      <c r="O273">
        <v>2</v>
      </c>
      <c r="P273">
        <v>2</v>
      </c>
      <c r="Q273">
        <v>3</v>
      </c>
      <c r="R273">
        <v>2</v>
      </c>
      <c r="S273">
        <v>3</v>
      </c>
      <c r="T273">
        <v>2</v>
      </c>
      <c r="U273">
        <v>2</v>
      </c>
      <c r="V273">
        <v>2</v>
      </c>
      <c r="W273">
        <v>2</v>
      </c>
      <c r="X273">
        <v>2</v>
      </c>
      <c r="Y273">
        <v>2</v>
      </c>
      <c r="Z273">
        <v>2</v>
      </c>
      <c r="AA273">
        <v>2</v>
      </c>
      <c r="AB273">
        <v>25</v>
      </c>
      <c r="AC273">
        <v>10</v>
      </c>
      <c r="AD273">
        <v>5</v>
      </c>
      <c r="AE273">
        <v>7</v>
      </c>
      <c r="AF273">
        <v>4</v>
      </c>
      <c r="AG273">
        <v>6</v>
      </c>
      <c r="AH273">
        <v>8</v>
      </c>
      <c r="AI273">
        <v>7</v>
      </c>
      <c r="AJ273">
        <v>4</v>
      </c>
      <c r="AK273">
        <v>6</v>
      </c>
      <c r="AL273">
        <v>3</v>
      </c>
      <c r="AM273">
        <v>9</v>
      </c>
      <c r="AN273">
        <v>4</v>
      </c>
      <c r="AO273">
        <v>7</v>
      </c>
      <c r="AP273">
        <v>4</v>
      </c>
      <c r="AQ273">
        <v>4</v>
      </c>
      <c r="AR273">
        <v>5</v>
      </c>
      <c r="AS273">
        <v>3</v>
      </c>
      <c r="AT273">
        <v>3</v>
      </c>
      <c r="AU273">
        <v>3</v>
      </c>
      <c r="AV273">
        <v>3</v>
      </c>
      <c r="AW273">
        <v>2</v>
      </c>
      <c r="AX273">
        <v>27</v>
      </c>
      <c r="AZ273" s="2">
        <f t="shared" si="3"/>
        <v>132</v>
      </c>
    </row>
    <row r="274" spans="1:52" ht="13" x14ac:dyDescent="0.3">
      <c r="A274">
        <v>43091</v>
      </c>
      <c r="B274">
        <v>0</v>
      </c>
      <c r="C274">
        <v>2003</v>
      </c>
      <c r="D274" s="99">
        <v>45961.773611111108</v>
      </c>
      <c r="E274" t="s">
        <v>235</v>
      </c>
      <c r="F274">
        <v>1</v>
      </c>
      <c r="G274">
        <v>3</v>
      </c>
      <c r="H274">
        <v>4</v>
      </c>
      <c r="I274">
        <v>2</v>
      </c>
      <c r="J274">
        <v>2</v>
      </c>
      <c r="K274">
        <v>2</v>
      </c>
      <c r="L274">
        <v>2</v>
      </c>
      <c r="M274">
        <v>2</v>
      </c>
      <c r="N274">
        <v>3</v>
      </c>
      <c r="O274">
        <v>2</v>
      </c>
      <c r="P274">
        <v>1</v>
      </c>
      <c r="Q274">
        <v>2</v>
      </c>
      <c r="R274">
        <v>1</v>
      </c>
      <c r="S274">
        <v>3</v>
      </c>
      <c r="T274">
        <v>2</v>
      </c>
      <c r="U274">
        <v>2</v>
      </c>
      <c r="V274">
        <v>2</v>
      </c>
      <c r="W274">
        <v>2</v>
      </c>
      <c r="X274">
        <v>1</v>
      </c>
      <c r="Y274">
        <v>3</v>
      </c>
      <c r="Z274">
        <v>3</v>
      </c>
      <c r="AA274">
        <v>2</v>
      </c>
      <c r="AB274">
        <v>11</v>
      </c>
      <c r="AC274">
        <v>9</v>
      </c>
      <c r="AD274">
        <v>6</v>
      </c>
      <c r="AE274">
        <v>6</v>
      </c>
      <c r="AF274">
        <v>7</v>
      </c>
      <c r="AG274">
        <v>16</v>
      </c>
      <c r="AH274">
        <v>4</v>
      </c>
      <c r="AI274">
        <v>15</v>
      </c>
      <c r="AJ274">
        <v>17</v>
      </c>
      <c r="AK274">
        <v>7</v>
      </c>
      <c r="AL274">
        <v>4</v>
      </c>
      <c r="AM274">
        <v>8</v>
      </c>
      <c r="AN274">
        <v>3</v>
      </c>
      <c r="AO274">
        <v>5</v>
      </c>
      <c r="AP274">
        <v>3</v>
      </c>
      <c r="AQ274">
        <v>4</v>
      </c>
      <c r="AR274">
        <v>6</v>
      </c>
      <c r="AS274">
        <v>11</v>
      </c>
      <c r="AT274">
        <v>3</v>
      </c>
      <c r="AU274">
        <v>6</v>
      </c>
      <c r="AV274">
        <v>6</v>
      </c>
      <c r="AW274">
        <v>2</v>
      </c>
      <c r="AX274">
        <v>22</v>
      </c>
      <c r="AZ274" s="2">
        <f t="shared" si="3"/>
        <v>159</v>
      </c>
    </row>
    <row r="275" spans="1:52" ht="13" x14ac:dyDescent="0.3">
      <c r="A275">
        <v>42228</v>
      </c>
      <c r="B275">
        <v>0</v>
      </c>
      <c r="C275">
        <v>2003</v>
      </c>
      <c r="D275" s="99">
        <v>45960.318055555559</v>
      </c>
      <c r="E275" t="s">
        <v>32</v>
      </c>
      <c r="F275">
        <v>1</v>
      </c>
      <c r="G275">
        <v>3</v>
      </c>
      <c r="H275">
        <v>4</v>
      </c>
      <c r="I275">
        <v>1</v>
      </c>
      <c r="J275">
        <v>1</v>
      </c>
      <c r="K275">
        <v>1</v>
      </c>
      <c r="L275">
        <v>1</v>
      </c>
      <c r="M275">
        <v>1</v>
      </c>
      <c r="N275">
        <v>2</v>
      </c>
      <c r="O275">
        <v>2</v>
      </c>
      <c r="P275">
        <v>2</v>
      </c>
      <c r="Q275">
        <v>2</v>
      </c>
      <c r="R275">
        <v>4</v>
      </c>
      <c r="S275">
        <v>2</v>
      </c>
      <c r="T275">
        <v>2</v>
      </c>
      <c r="U275">
        <v>2</v>
      </c>
      <c r="V275">
        <v>1</v>
      </c>
      <c r="W275">
        <v>1</v>
      </c>
      <c r="X275">
        <v>2</v>
      </c>
      <c r="Y275">
        <v>2</v>
      </c>
      <c r="Z275">
        <v>2</v>
      </c>
      <c r="AA275">
        <v>2</v>
      </c>
      <c r="AB275">
        <v>12</v>
      </c>
      <c r="AC275">
        <v>26</v>
      </c>
      <c r="AD275">
        <v>10</v>
      </c>
      <c r="AE275">
        <v>12</v>
      </c>
      <c r="AF275">
        <v>1</v>
      </c>
      <c r="AG275">
        <v>1</v>
      </c>
      <c r="AH275">
        <v>11</v>
      </c>
      <c r="AI275">
        <v>11</v>
      </c>
      <c r="AJ275">
        <v>7</v>
      </c>
      <c r="AK275">
        <v>1</v>
      </c>
      <c r="AL275">
        <v>1</v>
      </c>
      <c r="AM275">
        <v>10</v>
      </c>
      <c r="AN275">
        <v>7</v>
      </c>
      <c r="AO275">
        <v>11</v>
      </c>
      <c r="AP275">
        <v>1</v>
      </c>
      <c r="AQ275">
        <v>2</v>
      </c>
      <c r="AR275">
        <v>7</v>
      </c>
      <c r="AS275">
        <v>1</v>
      </c>
      <c r="AT275">
        <v>7</v>
      </c>
      <c r="AU275">
        <v>2</v>
      </c>
      <c r="AV275">
        <v>8</v>
      </c>
      <c r="AW275">
        <v>1</v>
      </c>
      <c r="AX275">
        <v>11</v>
      </c>
      <c r="AZ275" s="2">
        <f t="shared" si="3"/>
        <v>150</v>
      </c>
    </row>
    <row r="276" spans="1:52" ht="13" x14ac:dyDescent="0.3">
      <c r="A276">
        <v>40817</v>
      </c>
      <c r="B276">
        <v>0</v>
      </c>
      <c r="C276">
        <v>2003</v>
      </c>
      <c r="D276" s="99">
        <v>45958.486805555556</v>
      </c>
      <c r="E276" t="s">
        <v>32</v>
      </c>
      <c r="F276">
        <v>4</v>
      </c>
      <c r="G276">
        <v>4</v>
      </c>
      <c r="H276">
        <v>4</v>
      </c>
      <c r="I276">
        <v>4</v>
      </c>
      <c r="J276">
        <v>4</v>
      </c>
      <c r="K276">
        <v>4</v>
      </c>
      <c r="L276">
        <v>4</v>
      </c>
      <c r="M276">
        <v>3</v>
      </c>
      <c r="N276">
        <v>4</v>
      </c>
      <c r="O276">
        <v>4</v>
      </c>
      <c r="P276">
        <v>4</v>
      </c>
      <c r="Q276">
        <v>4</v>
      </c>
      <c r="R276">
        <v>4</v>
      </c>
      <c r="S276">
        <v>4</v>
      </c>
      <c r="T276">
        <v>4</v>
      </c>
      <c r="U276">
        <v>3</v>
      </c>
      <c r="V276">
        <v>3</v>
      </c>
      <c r="W276">
        <v>4</v>
      </c>
      <c r="X276">
        <v>3</v>
      </c>
      <c r="Y276">
        <v>3</v>
      </c>
      <c r="Z276">
        <v>3</v>
      </c>
      <c r="AA276">
        <v>3</v>
      </c>
      <c r="AB276">
        <v>10</v>
      </c>
      <c r="AC276">
        <v>9</v>
      </c>
      <c r="AD276">
        <v>2</v>
      </c>
      <c r="AE276">
        <v>2</v>
      </c>
      <c r="AF276">
        <v>6</v>
      </c>
      <c r="AG276">
        <v>4</v>
      </c>
      <c r="AH276">
        <v>2</v>
      </c>
      <c r="AI276">
        <v>7</v>
      </c>
      <c r="AJ276">
        <v>3</v>
      </c>
      <c r="AK276">
        <v>3</v>
      </c>
      <c r="AL276">
        <v>2</v>
      </c>
      <c r="AM276">
        <v>3</v>
      </c>
      <c r="AN276">
        <v>3</v>
      </c>
      <c r="AO276">
        <v>2</v>
      </c>
      <c r="AP276">
        <v>2</v>
      </c>
      <c r="AQ276">
        <v>4</v>
      </c>
      <c r="AR276">
        <v>5</v>
      </c>
      <c r="AS276">
        <v>3</v>
      </c>
      <c r="AT276">
        <v>3</v>
      </c>
      <c r="AU276">
        <v>9</v>
      </c>
      <c r="AV276">
        <v>3</v>
      </c>
      <c r="AW276">
        <v>2</v>
      </c>
      <c r="AX276">
        <v>5</v>
      </c>
      <c r="AZ276" s="2">
        <f t="shared" si="3"/>
        <v>89</v>
      </c>
    </row>
    <row r="277" spans="1:52" ht="13" x14ac:dyDescent="0.3">
      <c r="A277">
        <v>41702</v>
      </c>
      <c r="B277">
        <v>0</v>
      </c>
      <c r="C277">
        <v>2003</v>
      </c>
      <c r="D277" s="99">
        <v>45959.780555555553</v>
      </c>
      <c r="E277" t="s">
        <v>235</v>
      </c>
      <c r="F277">
        <v>1</v>
      </c>
      <c r="G277">
        <v>1</v>
      </c>
      <c r="H277">
        <v>3</v>
      </c>
      <c r="I277">
        <v>2</v>
      </c>
      <c r="J277">
        <v>2</v>
      </c>
      <c r="K277">
        <v>1</v>
      </c>
      <c r="L277">
        <v>2</v>
      </c>
      <c r="M277">
        <v>2</v>
      </c>
      <c r="N277">
        <v>2</v>
      </c>
      <c r="O277">
        <v>2</v>
      </c>
      <c r="P277">
        <v>1</v>
      </c>
      <c r="Q277">
        <v>2</v>
      </c>
      <c r="R277">
        <v>1</v>
      </c>
      <c r="S277">
        <v>3</v>
      </c>
      <c r="T277">
        <v>2</v>
      </c>
      <c r="U277">
        <v>2</v>
      </c>
      <c r="V277">
        <v>1</v>
      </c>
      <c r="W277">
        <v>1</v>
      </c>
      <c r="X277">
        <v>1</v>
      </c>
      <c r="Y277">
        <v>2</v>
      </c>
      <c r="Z277">
        <v>2</v>
      </c>
      <c r="AA277">
        <v>2</v>
      </c>
      <c r="AB277">
        <v>9</v>
      </c>
      <c r="AC277">
        <v>7</v>
      </c>
      <c r="AD277">
        <v>4</v>
      </c>
      <c r="AE277">
        <v>4</v>
      </c>
      <c r="AF277">
        <v>3</v>
      </c>
      <c r="AG277">
        <v>4</v>
      </c>
      <c r="AH277">
        <v>5</v>
      </c>
      <c r="AI277">
        <v>4</v>
      </c>
      <c r="AJ277">
        <v>3</v>
      </c>
      <c r="AK277">
        <v>4</v>
      </c>
      <c r="AL277">
        <v>4</v>
      </c>
      <c r="AM277">
        <v>4</v>
      </c>
      <c r="AN277">
        <v>5</v>
      </c>
      <c r="AO277">
        <v>4</v>
      </c>
      <c r="AP277">
        <v>3</v>
      </c>
      <c r="AQ277">
        <v>2</v>
      </c>
      <c r="AR277">
        <v>5</v>
      </c>
      <c r="AS277">
        <v>10</v>
      </c>
      <c r="AT277">
        <v>7</v>
      </c>
      <c r="AU277">
        <v>7</v>
      </c>
      <c r="AV277">
        <v>3</v>
      </c>
      <c r="AW277">
        <v>4</v>
      </c>
      <c r="AX277">
        <v>5</v>
      </c>
      <c r="AZ277" s="2">
        <f t="shared" si="3"/>
        <v>105</v>
      </c>
    </row>
    <row r="278" spans="1:52" ht="13" x14ac:dyDescent="0.3">
      <c r="A278">
        <v>43026</v>
      </c>
      <c r="B278">
        <v>0</v>
      </c>
      <c r="C278">
        <v>2002</v>
      </c>
      <c r="D278" s="99">
        <v>45961.679166666669</v>
      </c>
      <c r="E278" t="s">
        <v>32</v>
      </c>
      <c r="F278">
        <v>4</v>
      </c>
      <c r="G278">
        <v>3</v>
      </c>
      <c r="H278">
        <v>3</v>
      </c>
      <c r="I278">
        <v>4</v>
      </c>
      <c r="J278">
        <v>3</v>
      </c>
      <c r="K278">
        <v>4</v>
      </c>
      <c r="L278">
        <v>1</v>
      </c>
      <c r="M278">
        <v>1</v>
      </c>
      <c r="N278">
        <v>4</v>
      </c>
      <c r="O278">
        <v>4</v>
      </c>
      <c r="P278">
        <v>2</v>
      </c>
      <c r="Q278">
        <v>4</v>
      </c>
      <c r="R278">
        <v>2</v>
      </c>
      <c r="S278">
        <v>2</v>
      </c>
      <c r="T278">
        <v>2</v>
      </c>
      <c r="U278">
        <v>4</v>
      </c>
      <c r="V278">
        <v>2</v>
      </c>
      <c r="W278">
        <v>4</v>
      </c>
      <c r="X278">
        <v>2</v>
      </c>
      <c r="Y278">
        <v>1</v>
      </c>
      <c r="Z278">
        <v>4</v>
      </c>
      <c r="AA278">
        <v>3</v>
      </c>
      <c r="AB278">
        <v>6</v>
      </c>
      <c r="AC278">
        <v>4</v>
      </c>
      <c r="AD278">
        <v>4</v>
      </c>
      <c r="AE278">
        <v>3</v>
      </c>
      <c r="AF278">
        <v>6</v>
      </c>
      <c r="AG278">
        <v>5</v>
      </c>
      <c r="AH278">
        <v>5</v>
      </c>
      <c r="AI278">
        <v>6</v>
      </c>
      <c r="AJ278">
        <v>3</v>
      </c>
      <c r="AK278">
        <v>3</v>
      </c>
      <c r="AL278">
        <v>5</v>
      </c>
      <c r="AM278">
        <v>4</v>
      </c>
      <c r="AN278">
        <v>6</v>
      </c>
      <c r="AO278">
        <v>4</v>
      </c>
      <c r="AP278">
        <v>5</v>
      </c>
      <c r="AQ278">
        <v>6</v>
      </c>
      <c r="AR278">
        <v>8</v>
      </c>
      <c r="AS278">
        <v>6</v>
      </c>
      <c r="AT278">
        <v>4</v>
      </c>
      <c r="AU278">
        <v>6</v>
      </c>
      <c r="AV278">
        <v>5</v>
      </c>
      <c r="AW278">
        <v>3</v>
      </c>
      <c r="AX278">
        <v>74</v>
      </c>
      <c r="AZ278" s="2">
        <f t="shared" si="3"/>
        <v>107</v>
      </c>
    </row>
    <row r="279" spans="1:52" ht="13" x14ac:dyDescent="0.3">
      <c r="A279">
        <v>42777</v>
      </c>
      <c r="B279">
        <v>1</v>
      </c>
      <c r="C279">
        <v>2002</v>
      </c>
      <c r="D279" s="99">
        <v>45961.40625</v>
      </c>
      <c r="E279" t="s">
        <v>32</v>
      </c>
      <c r="F279">
        <v>2</v>
      </c>
      <c r="G279">
        <v>3</v>
      </c>
      <c r="H279">
        <v>4</v>
      </c>
      <c r="I279">
        <v>2</v>
      </c>
      <c r="J279">
        <v>3</v>
      </c>
      <c r="K279">
        <v>4</v>
      </c>
      <c r="L279">
        <v>4</v>
      </c>
      <c r="M279">
        <v>2</v>
      </c>
      <c r="N279">
        <v>2</v>
      </c>
      <c r="O279">
        <v>3</v>
      </c>
      <c r="P279">
        <v>1</v>
      </c>
      <c r="Q279">
        <v>3</v>
      </c>
      <c r="R279">
        <v>1</v>
      </c>
      <c r="S279">
        <v>1</v>
      </c>
      <c r="T279">
        <v>2</v>
      </c>
      <c r="U279">
        <v>2</v>
      </c>
      <c r="V279">
        <v>1</v>
      </c>
      <c r="W279">
        <v>2</v>
      </c>
      <c r="X279">
        <v>4</v>
      </c>
      <c r="Y279">
        <v>4</v>
      </c>
      <c r="Z279">
        <v>4</v>
      </c>
      <c r="AA279">
        <v>3</v>
      </c>
      <c r="AB279">
        <v>5</v>
      </c>
      <c r="AC279">
        <v>4</v>
      </c>
      <c r="AD279">
        <v>3</v>
      </c>
      <c r="AE279">
        <v>3</v>
      </c>
      <c r="AF279">
        <v>4</v>
      </c>
      <c r="AG279">
        <v>2</v>
      </c>
      <c r="AH279">
        <v>3</v>
      </c>
      <c r="AI279">
        <v>5</v>
      </c>
      <c r="AJ279">
        <v>4</v>
      </c>
      <c r="AK279">
        <v>3</v>
      </c>
      <c r="AL279">
        <v>2</v>
      </c>
      <c r="AM279">
        <v>3</v>
      </c>
      <c r="AN279">
        <v>4</v>
      </c>
      <c r="AO279">
        <v>2</v>
      </c>
      <c r="AP279">
        <v>5</v>
      </c>
      <c r="AQ279">
        <v>6</v>
      </c>
      <c r="AR279">
        <v>3</v>
      </c>
      <c r="AS279">
        <v>3</v>
      </c>
      <c r="AT279">
        <v>3</v>
      </c>
      <c r="AU279">
        <v>2</v>
      </c>
      <c r="AV279">
        <v>2</v>
      </c>
      <c r="AW279">
        <v>3</v>
      </c>
      <c r="AX279">
        <v>73</v>
      </c>
      <c r="AZ279" s="2">
        <f t="shared" si="3"/>
        <v>74</v>
      </c>
    </row>
    <row r="280" spans="1:52" ht="13" x14ac:dyDescent="0.3">
      <c r="A280">
        <v>42959</v>
      </c>
      <c r="B280">
        <v>0</v>
      </c>
      <c r="C280">
        <v>2002</v>
      </c>
      <c r="D280" s="99">
        <v>45961.628472222219</v>
      </c>
      <c r="E280" t="s">
        <v>235</v>
      </c>
      <c r="F280">
        <v>1</v>
      </c>
      <c r="G280">
        <v>1</v>
      </c>
      <c r="H280">
        <v>4</v>
      </c>
      <c r="I280">
        <v>2</v>
      </c>
      <c r="J280">
        <v>3</v>
      </c>
      <c r="K280">
        <v>3</v>
      </c>
      <c r="L280">
        <v>2</v>
      </c>
      <c r="M280">
        <v>1</v>
      </c>
      <c r="N280">
        <v>3</v>
      </c>
      <c r="O280">
        <v>4</v>
      </c>
      <c r="P280">
        <v>2</v>
      </c>
      <c r="Q280">
        <v>3</v>
      </c>
      <c r="R280">
        <v>3</v>
      </c>
      <c r="S280">
        <v>3</v>
      </c>
      <c r="T280">
        <v>3</v>
      </c>
      <c r="U280">
        <v>4</v>
      </c>
      <c r="V280">
        <v>1</v>
      </c>
      <c r="W280">
        <v>3</v>
      </c>
      <c r="X280">
        <v>3</v>
      </c>
      <c r="Y280">
        <v>4</v>
      </c>
      <c r="Z280">
        <v>2</v>
      </c>
      <c r="AA280">
        <v>2</v>
      </c>
      <c r="AB280">
        <v>7</v>
      </c>
      <c r="AC280">
        <v>9</v>
      </c>
      <c r="AD280">
        <v>4</v>
      </c>
      <c r="AE280">
        <v>6</v>
      </c>
      <c r="AF280">
        <v>7</v>
      </c>
      <c r="AG280">
        <v>8</v>
      </c>
      <c r="AH280">
        <v>4</v>
      </c>
      <c r="AI280">
        <v>18</v>
      </c>
      <c r="AJ280">
        <v>4</v>
      </c>
      <c r="AK280">
        <v>4</v>
      </c>
      <c r="AL280">
        <v>3</v>
      </c>
      <c r="AM280">
        <v>4</v>
      </c>
      <c r="AN280">
        <v>3</v>
      </c>
      <c r="AO280">
        <v>3</v>
      </c>
      <c r="AP280">
        <v>2</v>
      </c>
      <c r="AQ280">
        <v>4</v>
      </c>
      <c r="AR280">
        <v>4</v>
      </c>
      <c r="AS280">
        <v>3</v>
      </c>
      <c r="AT280">
        <v>5</v>
      </c>
      <c r="AU280">
        <v>3</v>
      </c>
      <c r="AV280">
        <v>4</v>
      </c>
      <c r="AW280">
        <v>2</v>
      </c>
      <c r="AX280">
        <v>65</v>
      </c>
      <c r="AZ280" s="2">
        <f t="shared" si="3"/>
        <v>111</v>
      </c>
    </row>
    <row r="281" spans="1:52" ht="13" x14ac:dyDescent="0.3">
      <c r="A281">
        <v>41578</v>
      </c>
      <c r="B281">
        <v>0</v>
      </c>
      <c r="C281">
        <v>2002</v>
      </c>
      <c r="D281" s="99">
        <v>45959.67291666667</v>
      </c>
      <c r="E281" t="s">
        <v>32</v>
      </c>
      <c r="F281">
        <v>1</v>
      </c>
      <c r="G281">
        <v>3</v>
      </c>
      <c r="H281">
        <v>3</v>
      </c>
      <c r="I281">
        <v>3</v>
      </c>
      <c r="J281">
        <v>4</v>
      </c>
      <c r="K281">
        <v>4</v>
      </c>
      <c r="L281">
        <v>1</v>
      </c>
      <c r="M281">
        <v>1</v>
      </c>
      <c r="N281">
        <v>2</v>
      </c>
      <c r="O281">
        <v>3</v>
      </c>
      <c r="P281">
        <v>1</v>
      </c>
      <c r="Q281">
        <v>4</v>
      </c>
      <c r="R281">
        <v>2</v>
      </c>
      <c r="S281">
        <v>1</v>
      </c>
      <c r="T281">
        <v>3</v>
      </c>
      <c r="U281">
        <v>4</v>
      </c>
      <c r="V281">
        <v>1</v>
      </c>
      <c r="W281">
        <v>2</v>
      </c>
      <c r="X281">
        <v>2</v>
      </c>
      <c r="Y281">
        <v>2</v>
      </c>
      <c r="Z281">
        <v>3</v>
      </c>
      <c r="AA281">
        <v>3</v>
      </c>
      <c r="AB281">
        <v>14</v>
      </c>
      <c r="AC281">
        <v>14</v>
      </c>
      <c r="AD281">
        <v>5</v>
      </c>
      <c r="AE281">
        <v>7</v>
      </c>
      <c r="AF281">
        <v>7</v>
      </c>
      <c r="AG281">
        <v>6</v>
      </c>
      <c r="AH281">
        <v>8</v>
      </c>
      <c r="AI281">
        <v>3</v>
      </c>
      <c r="AJ281">
        <v>9</v>
      </c>
      <c r="AK281">
        <v>4</v>
      </c>
      <c r="AL281">
        <v>4</v>
      </c>
      <c r="AM281">
        <v>12</v>
      </c>
      <c r="AN281">
        <v>11</v>
      </c>
      <c r="AO281">
        <v>3</v>
      </c>
      <c r="AP281">
        <v>5</v>
      </c>
      <c r="AQ281">
        <v>4</v>
      </c>
      <c r="AR281">
        <v>6</v>
      </c>
      <c r="AS281">
        <v>7</v>
      </c>
      <c r="AT281">
        <v>21</v>
      </c>
      <c r="AU281">
        <v>7</v>
      </c>
      <c r="AV281">
        <v>18</v>
      </c>
      <c r="AW281">
        <v>3</v>
      </c>
      <c r="AX281">
        <v>64</v>
      </c>
      <c r="AZ281" s="2">
        <f t="shared" si="3"/>
        <v>178</v>
      </c>
    </row>
    <row r="282" spans="1:52" ht="13" x14ac:dyDescent="0.3">
      <c r="A282">
        <v>43468</v>
      </c>
      <c r="B282">
        <v>0</v>
      </c>
      <c r="C282">
        <v>2002</v>
      </c>
      <c r="D282" s="99">
        <v>45962.932638888888</v>
      </c>
      <c r="E282" t="s">
        <v>235</v>
      </c>
      <c r="F282">
        <v>3</v>
      </c>
      <c r="G282">
        <v>4</v>
      </c>
      <c r="H282">
        <v>3</v>
      </c>
      <c r="I282">
        <v>4</v>
      </c>
      <c r="J282">
        <v>3</v>
      </c>
      <c r="K282">
        <v>4</v>
      </c>
      <c r="L282">
        <v>4</v>
      </c>
      <c r="M282">
        <v>2</v>
      </c>
      <c r="N282">
        <v>4</v>
      </c>
      <c r="O282">
        <v>4</v>
      </c>
      <c r="P282">
        <v>4</v>
      </c>
      <c r="Q282">
        <v>4</v>
      </c>
      <c r="R282">
        <v>3</v>
      </c>
      <c r="S282">
        <v>3</v>
      </c>
      <c r="T282">
        <v>3</v>
      </c>
      <c r="U282">
        <v>3</v>
      </c>
      <c r="V282">
        <v>3</v>
      </c>
      <c r="W282">
        <v>2</v>
      </c>
      <c r="X282">
        <v>2</v>
      </c>
      <c r="Y282">
        <v>3</v>
      </c>
      <c r="Z282">
        <v>2</v>
      </c>
      <c r="AA282">
        <v>2</v>
      </c>
      <c r="AB282">
        <v>7</v>
      </c>
      <c r="AC282">
        <v>4</v>
      </c>
      <c r="AD282">
        <v>4</v>
      </c>
      <c r="AE282">
        <v>3</v>
      </c>
      <c r="AF282">
        <v>5</v>
      </c>
      <c r="AG282">
        <v>4</v>
      </c>
      <c r="AH282">
        <v>2</v>
      </c>
      <c r="AI282">
        <v>4</v>
      </c>
      <c r="AJ282">
        <v>4</v>
      </c>
      <c r="AK282">
        <v>5</v>
      </c>
      <c r="AL282">
        <v>3</v>
      </c>
      <c r="AM282">
        <v>3</v>
      </c>
      <c r="AN282">
        <v>3</v>
      </c>
      <c r="AO282">
        <v>2</v>
      </c>
      <c r="AP282">
        <v>2</v>
      </c>
      <c r="AQ282">
        <v>2</v>
      </c>
      <c r="AR282">
        <v>6</v>
      </c>
      <c r="AS282">
        <v>4</v>
      </c>
      <c r="AT282">
        <v>3</v>
      </c>
      <c r="AU282">
        <v>6</v>
      </c>
      <c r="AV282">
        <v>3</v>
      </c>
      <c r="AW282">
        <v>3</v>
      </c>
      <c r="AX282">
        <v>59</v>
      </c>
      <c r="AZ282" s="2">
        <f t="shared" si="3"/>
        <v>82</v>
      </c>
    </row>
    <row r="283" spans="1:52" ht="13" x14ac:dyDescent="0.3">
      <c r="A283">
        <v>44208</v>
      </c>
      <c r="B283">
        <v>0</v>
      </c>
      <c r="C283">
        <v>2002</v>
      </c>
      <c r="D283" s="99">
        <v>45965.357638888891</v>
      </c>
      <c r="E283" t="s">
        <v>32</v>
      </c>
      <c r="F283">
        <v>2</v>
      </c>
      <c r="G283">
        <v>3</v>
      </c>
      <c r="H283">
        <v>3</v>
      </c>
      <c r="I283">
        <v>2</v>
      </c>
      <c r="J283">
        <v>2</v>
      </c>
      <c r="K283">
        <v>2</v>
      </c>
      <c r="L283">
        <v>3</v>
      </c>
      <c r="M283">
        <v>3</v>
      </c>
      <c r="N283">
        <v>3</v>
      </c>
      <c r="O283">
        <v>2</v>
      </c>
      <c r="P283">
        <v>2</v>
      </c>
      <c r="Q283">
        <v>3</v>
      </c>
      <c r="R283">
        <v>3</v>
      </c>
      <c r="S283">
        <v>3</v>
      </c>
      <c r="T283">
        <v>3</v>
      </c>
      <c r="U283">
        <v>3</v>
      </c>
      <c r="V283">
        <v>1</v>
      </c>
      <c r="W283">
        <v>3</v>
      </c>
      <c r="X283">
        <v>3</v>
      </c>
      <c r="Y283">
        <v>3</v>
      </c>
      <c r="Z283">
        <v>2</v>
      </c>
      <c r="AA283">
        <v>2</v>
      </c>
      <c r="AB283">
        <v>21</v>
      </c>
      <c r="AC283">
        <v>10</v>
      </c>
      <c r="AD283">
        <v>8</v>
      </c>
      <c r="AE283">
        <v>13</v>
      </c>
      <c r="AF283">
        <v>14</v>
      </c>
      <c r="AG283">
        <v>16</v>
      </c>
      <c r="AH283">
        <v>5</v>
      </c>
      <c r="AI283">
        <v>7</v>
      </c>
      <c r="AJ283">
        <v>8</v>
      </c>
      <c r="AK283">
        <v>13</v>
      </c>
      <c r="AL283">
        <v>8</v>
      </c>
      <c r="AM283">
        <v>10</v>
      </c>
      <c r="AN283">
        <v>5</v>
      </c>
      <c r="AO283">
        <v>4</v>
      </c>
      <c r="AP283">
        <v>7</v>
      </c>
      <c r="AQ283">
        <v>4</v>
      </c>
      <c r="AR283">
        <v>7</v>
      </c>
      <c r="AS283">
        <v>5</v>
      </c>
      <c r="AT283">
        <v>4</v>
      </c>
      <c r="AU283">
        <v>4</v>
      </c>
      <c r="AV283">
        <v>6</v>
      </c>
      <c r="AW283">
        <v>5</v>
      </c>
      <c r="AX283">
        <v>51</v>
      </c>
      <c r="AZ283" s="2">
        <f t="shared" si="3"/>
        <v>184</v>
      </c>
    </row>
    <row r="284" spans="1:52" s="101" customFormat="1" ht="14" x14ac:dyDescent="0.3">
      <c r="A284">
        <v>44872</v>
      </c>
      <c r="B284">
        <v>1</v>
      </c>
      <c r="C284">
        <v>2002</v>
      </c>
      <c r="D284" s="99">
        <v>45966.673611111109</v>
      </c>
      <c r="E284" t="s">
        <v>32</v>
      </c>
      <c r="F284">
        <v>3</v>
      </c>
      <c r="G284">
        <v>3</v>
      </c>
      <c r="H284">
        <v>2</v>
      </c>
      <c r="I284">
        <v>3</v>
      </c>
      <c r="J284">
        <v>3</v>
      </c>
      <c r="K284">
        <v>3</v>
      </c>
      <c r="L284">
        <v>2</v>
      </c>
      <c r="M284">
        <v>2</v>
      </c>
      <c r="N284">
        <v>3</v>
      </c>
      <c r="O284">
        <v>3</v>
      </c>
      <c r="P284">
        <v>3</v>
      </c>
      <c r="Q284">
        <v>3</v>
      </c>
      <c r="R284">
        <v>3</v>
      </c>
      <c r="S284">
        <v>3</v>
      </c>
      <c r="T284">
        <v>3</v>
      </c>
      <c r="U284">
        <v>3</v>
      </c>
      <c r="V284">
        <v>2</v>
      </c>
      <c r="W284">
        <v>3</v>
      </c>
      <c r="X284">
        <v>3</v>
      </c>
      <c r="Y284">
        <v>2</v>
      </c>
      <c r="Z284">
        <v>2</v>
      </c>
      <c r="AA284">
        <v>2</v>
      </c>
      <c r="AB284">
        <v>7</v>
      </c>
      <c r="AC284">
        <v>3</v>
      </c>
      <c r="AD284">
        <v>6</v>
      </c>
      <c r="AE284">
        <v>3</v>
      </c>
      <c r="AF284">
        <v>3</v>
      </c>
      <c r="AG284">
        <v>3</v>
      </c>
      <c r="AH284">
        <v>4</v>
      </c>
      <c r="AI284">
        <v>3</v>
      </c>
      <c r="AJ284">
        <v>2</v>
      </c>
      <c r="AK284">
        <v>3</v>
      </c>
      <c r="AL284">
        <v>2</v>
      </c>
      <c r="AM284">
        <v>3</v>
      </c>
      <c r="AN284">
        <v>3</v>
      </c>
      <c r="AO284">
        <v>2</v>
      </c>
      <c r="AP284">
        <v>2</v>
      </c>
      <c r="AQ284">
        <v>2</v>
      </c>
      <c r="AR284">
        <v>3</v>
      </c>
      <c r="AS284">
        <v>2</v>
      </c>
      <c r="AT284">
        <v>3</v>
      </c>
      <c r="AU284">
        <v>3</v>
      </c>
      <c r="AV284">
        <v>4</v>
      </c>
      <c r="AW284">
        <v>2</v>
      </c>
      <c r="AX284">
        <v>51</v>
      </c>
      <c r="AY284" s="2"/>
      <c r="AZ284" s="2">
        <f t="shared" si="3"/>
        <v>68</v>
      </c>
    </row>
    <row r="285" spans="1:52" ht="13" x14ac:dyDescent="0.3">
      <c r="A285">
        <v>46006</v>
      </c>
      <c r="B285">
        <v>1</v>
      </c>
      <c r="C285">
        <v>2002</v>
      </c>
      <c r="D285" s="99">
        <v>45971.42291666667</v>
      </c>
      <c r="E285" t="s">
        <v>235</v>
      </c>
      <c r="F285">
        <v>2</v>
      </c>
      <c r="G285">
        <v>1</v>
      </c>
      <c r="H285">
        <v>3</v>
      </c>
      <c r="I285">
        <v>2</v>
      </c>
      <c r="J285">
        <v>2</v>
      </c>
      <c r="K285">
        <v>3</v>
      </c>
      <c r="L285">
        <v>2</v>
      </c>
      <c r="M285">
        <v>2</v>
      </c>
      <c r="N285">
        <v>2</v>
      </c>
      <c r="O285">
        <v>4</v>
      </c>
      <c r="P285">
        <v>3</v>
      </c>
      <c r="Q285">
        <v>3</v>
      </c>
      <c r="R285">
        <v>2</v>
      </c>
      <c r="S285">
        <v>3</v>
      </c>
      <c r="T285">
        <v>3</v>
      </c>
      <c r="U285">
        <v>2</v>
      </c>
      <c r="V285">
        <v>2</v>
      </c>
      <c r="W285">
        <v>3</v>
      </c>
      <c r="X285">
        <v>2</v>
      </c>
      <c r="Y285">
        <v>2</v>
      </c>
      <c r="Z285">
        <v>3</v>
      </c>
      <c r="AA285">
        <v>2</v>
      </c>
      <c r="AB285">
        <v>16</v>
      </c>
      <c r="AC285">
        <v>8</v>
      </c>
      <c r="AD285">
        <v>5</v>
      </c>
      <c r="AE285">
        <v>5</v>
      </c>
      <c r="AF285">
        <v>5</v>
      </c>
      <c r="AG285">
        <v>5</v>
      </c>
      <c r="AH285">
        <v>4</v>
      </c>
      <c r="AI285">
        <v>9</v>
      </c>
      <c r="AJ285">
        <v>100</v>
      </c>
      <c r="AK285">
        <v>6</v>
      </c>
      <c r="AL285">
        <v>3</v>
      </c>
      <c r="AM285">
        <v>5</v>
      </c>
      <c r="AN285">
        <v>6</v>
      </c>
      <c r="AO285">
        <v>3</v>
      </c>
      <c r="AP285">
        <v>5</v>
      </c>
      <c r="AQ285">
        <v>4</v>
      </c>
      <c r="AR285">
        <v>8</v>
      </c>
      <c r="AS285">
        <v>54</v>
      </c>
      <c r="AT285">
        <v>5</v>
      </c>
      <c r="AU285">
        <v>7</v>
      </c>
      <c r="AV285">
        <v>43</v>
      </c>
      <c r="AW285">
        <v>4</v>
      </c>
      <c r="AX285">
        <v>51</v>
      </c>
      <c r="AZ285" s="2">
        <f t="shared" si="3"/>
        <v>310</v>
      </c>
    </row>
    <row r="286" spans="1:52" ht="13" x14ac:dyDescent="0.3">
      <c r="A286">
        <v>41752</v>
      </c>
      <c r="B286">
        <v>0</v>
      </c>
      <c r="C286">
        <v>2002</v>
      </c>
      <c r="D286" s="99">
        <v>45959.79791666667</v>
      </c>
      <c r="E286" t="s">
        <v>32</v>
      </c>
      <c r="F286">
        <v>3</v>
      </c>
      <c r="G286">
        <v>3</v>
      </c>
      <c r="H286">
        <v>3</v>
      </c>
      <c r="I286">
        <v>3</v>
      </c>
      <c r="J286">
        <v>3</v>
      </c>
      <c r="K286">
        <v>3</v>
      </c>
      <c r="L286">
        <v>3</v>
      </c>
      <c r="M286">
        <v>3</v>
      </c>
      <c r="N286">
        <v>3</v>
      </c>
      <c r="O286">
        <v>3</v>
      </c>
      <c r="P286">
        <v>3</v>
      </c>
      <c r="Q286">
        <v>3</v>
      </c>
      <c r="R286">
        <v>3</v>
      </c>
      <c r="S286">
        <v>3</v>
      </c>
      <c r="T286">
        <v>3</v>
      </c>
      <c r="U286">
        <v>3</v>
      </c>
      <c r="V286">
        <v>2</v>
      </c>
      <c r="W286">
        <v>3</v>
      </c>
      <c r="X286">
        <v>2</v>
      </c>
      <c r="Y286">
        <v>2</v>
      </c>
      <c r="Z286">
        <v>3</v>
      </c>
      <c r="AA286">
        <v>3</v>
      </c>
      <c r="AB286">
        <v>18</v>
      </c>
      <c r="AC286">
        <v>8</v>
      </c>
      <c r="AD286">
        <v>2</v>
      </c>
      <c r="AE286">
        <v>3</v>
      </c>
      <c r="AF286">
        <v>3</v>
      </c>
      <c r="AG286">
        <v>3</v>
      </c>
      <c r="AH286">
        <v>4</v>
      </c>
      <c r="AI286">
        <v>3</v>
      </c>
      <c r="AJ286">
        <v>2</v>
      </c>
      <c r="AK286">
        <v>2</v>
      </c>
      <c r="AL286">
        <v>1</v>
      </c>
      <c r="AM286">
        <v>14</v>
      </c>
      <c r="AN286">
        <v>1</v>
      </c>
      <c r="AO286">
        <v>1</v>
      </c>
      <c r="AP286">
        <v>6</v>
      </c>
      <c r="AQ286">
        <v>2</v>
      </c>
      <c r="AR286">
        <v>6</v>
      </c>
      <c r="AS286">
        <v>2</v>
      </c>
      <c r="AT286">
        <v>2</v>
      </c>
      <c r="AU286">
        <v>3</v>
      </c>
      <c r="AV286">
        <v>3</v>
      </c>
      <c r="AW286">
        <v>1</v>
      </c>
      <c r="AX286">
        <v>46</v>
      </c>
      <c r="AZ286" s="2">
        <f t="shared" si="3"/>
        <v>90</v>
      </c>
    </row>
    <row r="287" spans="1:52" s="101" customFormat="1" ht="14" x14ac:dyDescent="0.3">
      <c r="A287">
        <v>43717</v>
      </c>
      <c r="B287">
        <v>0</v>
      </c>
      <c r="C287">
        <v>2002</v>
      </c>
      <c r="D287" s="99">
        <v>45963.906944444447</v>
      </c>
      <c r="E287" t="s">
        <v>235</v>
      </c>
      <c r="F287">
        <v>2</v>
      </c>
      <c r="G287">
        <v>3</v>
      </c>
      <c r="H287">
        <v>4</v>
      </c>
      <c r="I287">
        <v>1</v>
      </c>
      <c r="J287">
        <v>4</v>
      </c>
      <c r="K287">
        <v>3</v>
      </c>
      <c r="L287">
        <v>2</v>
      </c>
      <c r="M287">
        <v>2</v>
      </c>
      <c r="N287">
        <v>2</v>
      </c>
      <c r="O287">
        <v>1</v>
      </c>
      <c r="P287">
        <v>1</v>
      </c>
      <c r="Q287">
        <v>3</v>
      </c>
      <c r="R287">
        <v>2</v>
      </c>
      <c r="S287">
        <v>3</v>
      </c>
      <c r="T287">
        <v>1</v>
      </c>
      <c r="U287">
        <v>1</v>
      </c>
      <c r="V287">
        <v>1</v>
      </c>
      <c r="W287">
        <v>3</v>
      </c>
      <c r="X287">
        <v>2</v>
      </c>
      <c r="Y287">
        <v>1</v>
      </c>
      <c r="Z287">
        <v>1</v>
      </c>
      <c r="AA287">
        <v>1</v>
      </c>
      <c r="AB287">
        <v>9</v>
      </c>
      <c r="AC287">
        <v>10</v>
      </c>
      <c r="AD287">
        <v>4</v>
      </c>
      <c r="AE287">
        <v>5</v>
      </c>
      <c r="AF287">
        <v>8</v>
      </c>
      <c r="AG287">
        <v>9</v>
      </c>
      <c r="AH287">
        <v>10</v>
      </c>
      <c r="AI287">
        <v>5</v>
      </c>
      <c r="AJ287">
        <v>6</v>
      </c>
      <c r="AK287">
        <v>6</v>
      </c>
      <c r="AL287">
        <v>3</v>
      </c>
      <c r="AM287">
        <v>4</v>
      </c>
      <c r="AN287">
        <v>4</v>
      </c>
      <c r="AO287">
        <v>4</v>
      </c>
      <c r="AP287">
        <v>5</v>
      </c>
      <c r="AQ287">
        <v>6</v>
      </c>
      <c r="AR287">
        <v>4</v>
      </c>
      <c r="AS287">
        <v>5</v>
      </c>
      <c r="AT287">
        <v>8</v>
      </c>
      <c r="AU287">
        <v>5</v>
      </c>
      <c r="AV287">
        <v>11</v>
      </c>
      <c r="AW287">
        <v>6</v>
      </c>
      <c r="AX287">
        <v>38</v>
      </c>
      <c r="AY287" s="2"/>
      <c r="AZ287" s="2">
        <f t="shared" si="3"/>
        <v>137</v>
      </c>
    </row>
    <row r="288" spans="1:52" ht="13" x14ac:dyDescent="0.3">
      <c r="A288">
        <v>43216</v>
      </c>
      <c r="B288">
        <v>0</v>
      </c>
      <c r="C288">
        <v>2002</v>
      </c>
      <c r="D288" s="99">
        <v>45962.381249999999</v>
      </c>
      <c r="E288" t="s">
        <v>32</v>
      </c>
      <c r="F288">
        <v>3</v>
      </c>
      <c r="G288">
        <v>2</v>
      </c>
      <c r="H288">
        <v>2</v>
      </c>
      <c r="I288">
        <v>3</v>
      </c>
      <c r="J288">
        <v>3</v>
      </c>
      <c r="K288">
        <v>2</v>
      </c>
      <c r="L288">
        <v>3</v>
      </c>
      <c r="M288">
        <v>1</v>
      </c>
      <c r="N288">
        <v>2</v>
      </c>
      <c r="O288">
        <v>2</v>
      </c>
      <c r="P288">
        <v>2</v>
      </c>
      <c r="Q288">
        <v>2</v>
      </c>
      <c r="R288">
        <v>2</v>
      </c>
      <c r="S288">
        <v>3</v>
      </c>
      <c r="T288">
        <v>3</v>
      </c>
      <c r="U288">
        <v>3</v>
      </c>
      <c r="V288">
        <v>1</v>
      </c>
      <c r="W288">
        <v>2</v>
      </c>
      <c r="X288">
        <v>2</v>
      </c>
      <c r="Y288">
        <v>3</v>
      </c>
      <c r="Z288">
        <v>2</v>
      </c>
      <c r="AA288">
        <v>2</v>
      </c>
      <c r="AB288">
        <v>12</v>
      </c>
      <c r="AC288">
        <v>7</v>
      </c>
      <c r="AD288">
        <v>8</v>
      </c>
      <c r="AE288">
        <v>8</v>
      </c>
      <c r="AF288">
        <v>10</v>
      </c>
      <c r="AG288">
        <v>5</v>
      </c>
      <c r="AH288">
        <v>5</v>
      </c>
      <c r="AI288">
        <v>8</v>
      </c>
      <c r="AJ288">
        <v>5</v>
      </c>
      <c r="AK288">
        <v>6</v>
      </c>
      <c r="AL288">
        <v>2</v>
      </c>
      <c r="AM288">
        <v>3</v>
      </c>
      <c r="AN288">
        <v>5</v>
      </c>
      <c r="AO288">
        <v>4</v>
      </c>
      <c r="AP288">
        <v>3</v>
      </c>
      <c r="AQ288">
        <v>4</v>
      </c>
      <c r="AR288">
        <v>6</v>
      </c>
      <c r="AS288">
        <v>4</v>
      </c>
      <c r="AT288">
        <v>4</v>
      </c>
      <c r="AU288">
        <v>5</v>
      </c>
      <c r="AV288">
        <v>5</v>
      </c>
      <c r="AW288">
        <v>3</v>
      </c>
      <c r="AX288">
        <v>34</v>
      </c>
      <c r="AZ288" s="2">
        <f t="shared" si="3"/>
        <v>122</v>
      </c>
    </row>
    <row r="289" spans="1:52" ht="13" x14ac:dyDescent="0.3">
      <c r="A289">
        <v>44105</v>
      </c>
      <c r="B289">
        <v>0</v>
      </c>
      <c r="C289">
        <v>2002</v>
      </c>
      <c r="D289" s="99">
        <v>45964.71875</v>
      </c>
      <c r="E289" t="s">
        <v>32</v>
      </c>
      <c r="F289">
        <v>1</v>
      </c>
      <c r="G289">
        <v>1</v>
      </c>
      <c r="H289">
        <v>3</v>
      </c>
      <c r="I289">
        <v>1</v>
      </c>
      <c r="J289">
        <v>1</v>
      </c>
      <c r="K289">
        <v>1</v>
      </c>
      <c r="L289">
        <v>3</v>
      </c>
      <c r="M289">
        <v>2</v>
      </c>
      <c r="N289">
        <v>2</v>
      </c>
      <c r="O289">
        <v>3</v>
      </c>
      <c r="P289">
        <v>1</v>
      </c>
      <c r="Q289">
        <v>4</v>
      </c>
      <c r="R289">
        <v>1</v>
      </c>
      <c r="S289">
        <v>2</v>
      </c>
      <c r="T289">
        <v>2</v>
      </c>
      <c r="U289">
        <v>2</v>
      </c>
      <c r="V289">
        <v>1</v>
      </c>
      <c r="W289">
        <v>1</v>
      </c>
      <c r="X289">
        <v>1</v>
      </c>
      <c r="Y289">
        <v>1</v>
      </c>
      <c r="Z289">
        <v>1</v>
      </c>
      <c r="AA289">
        <v>4</v>
      </c>
      <c r="AB289">
        <v>76</v>
      </c>
      <c r="AC289">
        <v>33</v>
      </c>
      <c r="AD289">
        <v>3</v>
      </c>
      <c r="AE289">
        <v>4</v>
      </c>
      <c r="AF289">
        <v>4</v>
      </c>
      <c r="AG289">
        <v>3</v>
      </c>
      <c r="AH289">
        <v>3</v>
      </c>
      <c r="AI289">
        <v>6</v>
      </c>
      <c r="AJ289">
        <v>5</v>
      </c>
      <c r="AK289">
        <v>14</v>
      </c>
      <c r="AL289">
        <v>5</v>
      </c>
      <c r="AM289">
        <v>5</v>
      </c>
      <c r="AN289">
        <v>6</v>
      </c>
      <c r="AO289">
        <v>4</v>
      </c>
      <c r="AP289">
        <v>4</v>
      </c>
      <c r="AQ289">
        <v>3</v>
      </c>
      <c r="AR289">
        <v>5</v>
      </c>
      <c r="AS289">
        <v>4</v>
      </c>
      <c r="AT289">
        <v>6</v>
      </c>
      <c r="AU289">
        <v>3</v>
      </c>
      <c r="AV289">
        <v>3</v>
      </c>
      <c r="AW289">
        <v>2</v>
      </c>
      <c r="AX289">
        <v>34</v>
      </c>
      <c r="AZ289" s="2">
        <f t="shared" si="3"/>
        <v>201</v>
      </c>
    </row>
    <row r="290" spans="1:52" ht="13" x14ac:dyDescent="0.3">
      <c r="A290">
        <v>42929</v>
      </c>
      <c r="B290">
        <v>0</v>
      </c>
      <c r="C290">
        <v>2002</v>
      </c>
      <c r="D290" s="99">
        <v>45961.616666666669</v>
      </c>
      <c r="E290" t="s">
        <v>32</v>
      </c>
      <c r="F290">
        <v>3</v>
      </c>
      <c r="G290">
        <v>3</v>
      </c>
      <c r="H290">
        <v>4</v>
      </c>
      <c r="I290">
        <v>3</v>
      </c>
      <c r="J290">
        <v>3</v>
      </c>
      <c r="K290">
        <v>3</v>
      </c>
      <c r="L290">
        <v>2</v>
      </c>
      <c r="M290">
        <v>2</v>
      </c>
      <c r="N290">
        <v>1</v>
      </c>
      <c r="O290">
        <v>3</v>
      </c>
      <c r="P290">
        <v>2</v>
      </c>
      <c r="Q290">
        <v>2</v>
      </c>
      <c r="R290">
        <v>1</v>
      </c>
      <c r="S290">
        <v>2</v>
      </c>
      <c r="T290">
        <v>3</v>
      </c>
      <c r="U290">
        <v>2</v>
      </c>
      <c r="V290">
        <v>1</v>
      </c>
      <c r="W290">
        <v>2</v>
      </c>
      <c r="X290">
        <v>1</v>
      </c>
      <c r="Y290">
        <v>1</v>
      </c>
      <c r="Z290">
        <v>1</v>
      </c>
      <c r="AA290">
        <v>2</v>
      </c>
      <c r="AB290">
        <v>9</v>
      </c>
      <c r="AC290">
        <v>9</v>
      </c>
      <c r="AD290">
        <v>4</v>
      </c>
      <c r="AE290">
        <v>7</v>
      </c>
      <c r="AF290">
        <v>6</v>
      </c>
      <c r="AG290">
        <v>6</v>
      </c>
      <c r="AH290">
        <v>4</v>
      </c>
      <c r="AI290">
        <v>5</v>
      </c>
      <c r="AJ290">
        <v>5</v>
      </c>
      <c r="AK290">
        <v>7</v>
      </c>
      <c r="AL290">
        <v>3</v>
      </c>
      <c r="AM290">
        <v>7</v>
      </c>
      <c r="AN290">
        <v>4</v>
      </c>
      <c r="AO290">
        <v>2</v>
      </c>
      <c r="AP290">
        <v>6</v>
      </c>
      <c r="AQ290">
        <v>3</v>
      </c>
      <c r="AR290">
        <v>4</v>
      </c>
      <c r="AS290">
        <v>2</v>
      </c>
      <c r="AT290">
        <v>3</v>
      </c>
      <c r="AU290">
        <v>3</v>
      </c>
      <c r="AV290">
        <v>3</v>
      </c>
      <c r="AW290">
        <v>4</v>
      </c>
      <c r="AX290">
        <v>30</v>
      </c>
      <c r="AZ290" s="2">
        <f t="shared" si="3"/>
        <v>106</v>
      </c>
    </row>
    <row r="291" spans="1:52" ht="13" x14ac:dyDescent="0.3">
      <c r="A291">
        <v>43042</v>
      </c>
      <c r="B291">
        <v>0</v>
      </c>
      <c r="C291">
        <v>2001</v>
      </c>
      <c r="D291" s="99">
        <v>45961.703472222223</v>
      </c>
      <c r="E291" t="s">
        <v>32</v>
      </c>
      <c r="F291">
        <v>1</v>
      </c>
      <c r="G291">
        <v>3</v>
      </c>
      <c r="H291">
        <v>3</v>
      </c>
      <c r="I291">
        <v>2</v>
      </c>
      <c r="J291">
        <v>3</v>
      </c>
      <c r="K291">
        <v>4</v>
      </c>
      <c r="L291">
        <v>2</v>
      </c>
      <c r="M291">
        <v>2</v>
      </c>
      <c r="N291">
        <v>1</v>
      </c>
      <c r="O291">
        <v>2</v>
      </c>
      <c r="P291">
        <v>2</v>
      </c>
      <c r="Q291">
        <v>3</v>
      </c>
      <c r="R291">
        <v>3</v>
      </c>
      <c r="S291">
        <v>2</v>
      </c>
      <c r="T291">
        <v>2</v>
      </c>
      <c r="U291">
        <v>2</v>
      </c>
      <c r="V291">
        <v>2</v>
      </c>
      <c r="W291">
        <v>3</v>
      </c>
      <c r="X291">
        <v>4</v>
      </c>
      <c r="Y291">
        <v>4</v>
      </c>
      <c r="Z291">
        <v>2</v>
      </c>
      <c r="AA291">
        <v>2</v>
      </c>
      <c r="AB291">
        <v>110</v>
      </c>
      <c r="AC291">
        <v>2</v>
      </c>
      <c r="AD291">
        <v>4</v>
      </c>
      <c r="AE291">
        <v>4</v>
      </c>
      <c r="AF291">
        <v>3</v>
      </c>
      <c r="AG291">
        <v>3</v>
      </c>
      <c r="AH291">
        <v>6</v>
      </c>
      <c r="AI291">
        <v>13</v>
      </c>
      <c r="AJ291">
        <v>2</v>
      </c>
      <c r="AK291">
        <v>7</v>
      </c>
      <c r="AL291">
        <v>8</v>
      </c>
      <c r="AM291">
        <v>7</v>
      </c>
      <c r="AN291">
        <v>11</v>
      </c>
      <c r="AO291">
        <v>4</v>
      </c>
      <c r="AP291">
        <v>4</v>
      </c>
      <c r="AQ291">
        <v>6</v>
      </c>
      <c r="AR291">
        <v>13</v>
      </c>
      <c r="AS291">
        <v>12</v>
      </c>
      <c r="AT291">
        <v>5</v>
      </c>
      <c r="AU291">
        <v>4</v>
      </c>
      <c r="AV291">
        <v>9</v>
      </c>
      <c r="AW291">
        <v>3</v>
      </c>
      <c r="AX291">
        <v>56</v>
      </c>
      <c r="AZ291" s="2">
        <f t="shared" si="3"/>
        <v>240</v>
      </c>
    </row>
    <row r="292" spans="1:52" ht="13" x14ac:dyDescent="0.3">
      <c r="A292">
        <v>43002</v>
      </c>
      <c r="B292">
        <v>0</v>
      </c>
      <c r="C292">
        <v>2001</v>
      </c>
      <c r="D292" s="99">
        <v>45961.660416666666</v>
      </c>
      <c r="E292" t="s">
        <v>32</v>
      </c>
      <c r="F292">
        <v>3</v>
      </c>
      <c r="G292">
        <v>3</v>
      </c>
      <c r="H292">
        <v>3</v>
      </c>
      <c r="I292">
        <v>2</v>
      </c>
      <c r="J292">
        <v>2</v>
      </c>
      <c r="K292">
        <v>3</v>
      </c>
      <c r="L292">
        <v>2</v>
      </c>
      <c r="M292">
        <v>1</v>
      </c>
      <c r="N292">
        <v>2</v>
      </c>
      <c r="O292">
        <v>3</v>
      </c>
      <c r="P292">
        <v>2</v>
      </c>
      <c r="Q292">
        <v>4</v>
      </c>
      <c r="R292">
        <v>2</v>
      </c>
      <c r="S292">
        <v>1</v>
      </c>
      <c r="T292">
        <v>2</v>
      </c>
      <c r="U292">
        <v>3</v>
      </c>
      <c r="V292">
        <v>1</v>
      </c>
      <c r="W292">
        <v>2</v>
      </c>
      <c r="X292">
        <v>3</v>
      </c>
      <c r="Y292">
        <v>4</v>
      </c>
      <c r="Z292">
        <v>2</v>
      </c>
      <c r="AA292">
        <v>3</v>
      </c>
      <c r="AB292">
        <v>9</v>
      </c>
      <c r="AC292">
        <v>10</v>
      </c>
      <c r="AD292">
        <v>5</v>
      </c>
      <c r="AE292">
        <v>9</v>
      </c>
      <c r="AF292">
        <v>4</v>
      </c>
      <c r="AG292">
        <v>5</v>
      </c>
      <c r="AH292">
        <v>14</v>
      </c>
      <c r="AI292">
        <v>5</v>
      </c>
      <c r="AJ292">
        <v>6</v>
      </c>
      <c r="AK292">
        <v>8</v>
      </c>
      <c r="AL292">
        <v>5</v>
      </c>
      <c r="AM292">
        <v>5</v>
      </c>
      <c r="AN292">
        <v>4</v>
      </c>
      <c r="AO292">
        <v>7</v>
      </c>
      <c r="AP292">
        <v>6</v>
      </c>
      <c r="AQ292">
        <v>13</v>
      </c>
      <c r="AR292">
        <v>21</v>
      </c>
      <c r="AS292">
        <v>9</v>
      </c>
      <c r="AT292">
        <v>6</v>
      </c>
      <c r="AU292">
        <v>3</v>
      </c>
      <c r="AV292">
        <v>3</v>
      </c>
      <c r="AW292">
        <v>5</v>
      </c>
      <c r="AX292">
        <v>53</v>
      </c>
      <c r="AZ292" s="2">
        <f t="shared" si="3"/>
        <v>162</v>
      </c>
    </row>
    <row r="293" spans="1:52" ht="13" x14ac:dyDescent="0.3">
      <c r="A293">
        <v>45636</v>
      </c>
      <c r="B293">
        <v>0</v>
      </c>
      <c r="C293">
        <v>2001</v>
      </c>
      <c r="D293" s="99">
        <v>45969.368055555555</v>
      </c>
      <c r="E293" t="s">
        <v>235</v>
      </c>
      <c r="F293">
        <v>3</v>
      </c>
      <c r="G293">
        <v>3</v>
      </c>
      <c r="H293">
        <v>3</v>
      </c>
      <c r="I293">
        <v>2</v>
      </c>
      <c r="J293">
        <v>3</v>
      </c>
      <c r="K293">
        <v>3</v>
      </c>
      <c r="L293">
        <v>2</v>
      </c>
      <c r="M293">
        <v>2</v>
      </c>
      <c r="N293">
        <v>3</v>
      </c>
      <c r="O293">
        <v>2</v>
      </c>
      <c r="P293">
        <v>2</v>
      </c>
      <c r="Q293">
        <v>3</v>
      </c>
      <c r="R293">
        <v>3</v>
      </c>
      <c r="S293">
        <v>3</v>
      </c>
      <c r="T293">
        <v>2</v>
      </c>
      <c r="U293">
        <v>3</v>
      </c>
      <c r="V293">
        <v>2</v>
      </c>
      <c r="W293">
        <v>2</v>
      </c>
      <c r="X293">
        <v>2</v>
      </c>
      <c r="Y293">
        <v>3</v>
      </c>
      <c r="Z293">
        <v>2</v>
      </c>
      <c r="AA293">
        <v>3</v>
      </c>
      <c r="AB293">
        <v>57</v>
      </c>
      <c r="AC293">
        <v>12</v>
      </c>
      <c r="AD293">
        <v>6</v>
      </c>
      <c r="AE293">
        <v>14</v>
      </c>
      <c r="AF293">
        <v>8</v>
      </c>
      <c r="AG293">
        <v>6</v>
      </c>
      <c r="AH293">
        <v>4</v>
      </c>
      <c r="AI293">
        <v>18</v>
      </c>
      <c r="AJ293">
        <v>8</v>
      </c>
      <c r="AK293">
        <v>18</v>
      </c>
      <c r="AL293">
        <v>3</v>
      </c>
      <c r="AM293">
        <v>7</v>
      </c>
      <c r="AN293">
        <v>5</v>
      </c>
      <c r="AO293">
        <v>2</v>
      </c>
      <c r="AP293">
        <v>5</v>
      </c>
      <c r="AQ293">
        <v>37</v>
      </c>
      <c r="AR293">
        <v>3</v>
      </c>
      <c r="AS293">
        <v>4</v>
      </c>
      <c r="AT293">
        <v>5</v>
      </c>
      <c r="AU293">
        <v>4</v>
      </c>
      <c r="AV293">
        <v>5</v>
      </c>
      <c r="AW293">
        <v>3</v>
      </c>
      <c r="AX293">
        <v>51</v>
      </c>
      <c r="AZ293" s="2">
        <f t="shared" si="3"/>
        <v>234</v>
      </c>
    </row>
    <row r="294" spans="1:52" ht="13" x14ac:dyDescent="0.3">
      <c r="A294">
        <v>43153</v>
      </c>
      <c r="B294">
        <v>0</v>
      </c>
      <c r="C294">
        <v>2001</v>
      </c>
      <c r="D294" s="99">
        <v>45961.89166666667</v>
      </c>
      <c r="E294" t="s">
        <v>32</v>
      </c>
      <c r="F294">
        <v>4</v>
      </c>
      <c r="G294">
        <v>4</v>
      </c>
      <c r="H294">
        <v>4</v>
      </c>
      <c r="I294">
        <v>4</v>
      </c>
      <c r="J294">
        <v>4</v>
      </c>
      <c r="K294">
        <v>4</v>
      </c>
      <c r="L294">
        <v>4</v>
      </c>
      <c r="M294">
        <v>3</v>
      </c>
      <c r="N294">
        <v>3</v>
      </c>
      <c r="O294">
        <v>4</v>
      </c>
      <c r="P294">
        <v>2</v>
      </c>
      <c r="Q294">
        <v>3</v>
      </c>
      <c r="R294">
        <v>3</v>
      </c>
      <c r="S294">
        <v>2</v>
      </c>
      <c r="T294">
        <v>4</v>
      </c>
      <c r="U294">
        <v>2</v>
      </c>
      <c r="V294">
        <v>2</v>
      </c>
      <c r="W294">
        <v>3</v>
      </c>
      <c r="X294">
        <v>3</v>
      </c>
      <c r="Y294">
        <v>3</v>
      </c>
      <c r="Z294">
        <v>4</v>
      </c>
      <c r="AA294">
        <v>4</v>
      </c>
      <c r="AB294">
        <v>10</v>
      </c>
      <c r="AC294">
        <v>7</v>
      </c>
      <c r="AD294">
        <v>5</v>
      </c>
      <c r="AE294">
        <v>2</v>
      </c>
      <c r="AF294">
        <v>4</v>
      </c>
      <c r="AG294">
        <v>5</v>
      </c>
      <c r="AH294">
        <v>3</v>
      </c>
      <c r="AI294">
        <v>6</v>
      </c>
      <c r="AJ294">
        <v>7</v>
      </c>
      <c r="AK294">
        <v>4</v>
      </c>
      <c r="AL294">
        <v>4</v>
      </c>
      <c r="AM294">
        <v>5</v>
      </c>
      <c r="AN294">
        <v>4</v>
      </c>
      <c r="AO294">
        <v>5</v>
      </c>
      <c r="AP294">
        <v>3</v>
      </c>
      <c r="AQ294">
        <v>7</v>
      </c>
      <c r="AR294">
        <v>6</v>
      </c>
      <c r="AS294">
        <v>5</v>
      </c>
      <c r="AT294">
        <v>4</v>
      </c>
      <c r="AU294">
        <v>4</v>
      </c>
      <c r="AV294">
        <v>2</v>
      </c>
      <c r="AW294">
        <v>3</v>
      </c>
      <c r="AX294">
        <v>46</v>
      </c>
      <c r="AZ294" s="2">
        <f t="shared" si="3"/>
        <v>105</v>
      </c>
    </row>
    <row r="295" spans="1:52" s="101" customFormat="1" ht="14" x14ac:dyDescent="0.3">
      <c r="A295">
        <v>46748</v>
      </c>
      <c r="B295">
        <v>1</v>
      </c>
      <c r="C295">
        <v>2001</v>
      </c>
      <c r="D295" s="99">
        <v>45977.036805555559</v>
      </c>
      <c r="E295" t="s">
        <v>32</v>
      </c>
      <c r="F295">
        <v>3</v>
      </c>
      <c r="G295">
        <v>3</v>
      </c>
      <c r="H295">
        <v>3</v>
      </c>
      <c r="I295">
        <v>3</v>
      </c>
      <c r="J295">
        <v>3</v>
      </c>
      <c r="K295">
        <v>3</v>
      </c>
      <c r="L295">
        <v>2</v>
      </c>
      <c r="M295">
        <v>2</v>
      </c>
      <c r="N295">
        <v>2</v>
      </c>
      <c r="O295">
        <v>3</v>
      </c>
      <c r="P295">
        <v>3</v>
      </c>
      <c r="Q295">
        <v>2</v>
      </c>
      <c r="R295">
        <v>3</v>
      </c>
      <c r="S295">
        <v>2</v>
      </c>
      <c r="T295">
        <v>3</v>
      </c>
      <c r="U295">
        <v>2</v>
      </c>
      <c r="V295">
        <v>2</v>
      </c>
      <c r="W295">
        <v>2</v>
      </c>
      <c r="X295">
        <v>2</v>
      </c>
      <c r="Y295">
        <v>2</v>
      </c>
      <c r="Z295">
        <v>2</v>
      </c>
      <c r="AA295">
        <v>2</v>
      </c>
      <c r="AB295">
        <v>5</v>
      </c>
      <c r="AC295">
        <v>8</v>
      </c>
      <c r="AD295">
        <v>3</v>
      </c>
      <c r="AE295">
        <v>5</v>
      </c>
      <c r="AF295">
        <v>4</v>
      </c>
      <c r="AG295">
        <v>4</v>
      </c>
      <c r="AH295">
        <v>3</v>
      </c>
      <c r="AI295">
        <v>5</v>
      </c>
      <c r="AJ295">
        <v>4</v>
      </c>
      <c r="AK295">
        <v>4</v>
      </c>
      <c r="AL295">
        <v>3</v>
      </c>
      <c r="AM295">
        <v>3</v>
      </c>
      <c r="AN295">
        <v>2</v>
      </c>
      <c r="AO295">
        <v>2</v>
      </c>
      <c r="AP295">
        <v>2</v>
      </c>
      <c r="AQ295">
        <v>3</v>
      </c>
      <c r="AR295">
        <v>3</v>
      </c>
      <c r="AS295">
        <v>3</v>
      </c>
      <c r="AT295">
        <v>3</v>
      </c>
      <c r="AU295">
        <v>2</v>
      </c>
      <c r="AV295">
        <v>4</v>
      </c>
      <c r="AW295">
        <v>1</v>
      </c>
      <c r="AX295">
        <v>45</v>
      </c>
      <c r="AY295" s="2"/>
      <c r="AZ295" s="2">
        <f t="shared" ref="AZ295:AZ358" si="4">SUM(AB295:AW295)</f>
        <v>76</v>
      </c>
    </row>
    <row r="296" spans="1:52" ht="13" x14ac:dyDescent="0.3">
      <c r="A296">
        <v>43077</v>
      </c>
      <c r="B296">
        <v>0</v>
      </c>
      <c r="C296">
        <v>2001</v>
      </c>
      <c r="D296" s="99">
        <v>45961.818055555559</v>
      </c>
      <c r="E296" t="s">
        <v>32</v>
      </c>
      <c r="F296">
        <v>1</v>
      </c>
      <c r="G296">
        <v>3</v>
      </c>
      <c r="H296">
        <v>3</v>
      </c>
      <c r="I296">
        <v>1</v>
      </c>
      <c r="J296">
        <v>2</v>
      </c>
      <c r="K296">
        <v>3</v>
      </c>
      <c r="L296">
        <v>2</v>
      </c>
      <c r="M296">
        <v>2</v>
      </c>
      <c r="N296">
        <v>3</v>
      </c>
      <c r="O296">
        <v>3</v>
      </c>
      <c r="P296">
        <v>1</v>
      </c>
      <c r="Q296">
        <v>3</v>
      </c>
      <c r="R296">
        <v>1</v>
      </c>
      <c r="S296">
        <v>1</v>
      </c>
      <c r="T296">
        <v>2</v>
      </c>
      <c r="U296">
        <v>2</v>
      </c>
      <c r="V296">
        <v>2</v>
      </c>
      <c r="W296">
        <v>1</v>
      </c>
      <c r="X296">
        <v>1</v>
      </c>
      <c r="Y296">
        <v>3</v>
      </c>
      <c r="Z296">
        <v>3</v>
      </c>
      <c r="AA296">
        <v>2</v>
      </c>
      <c r="AB296">
        <v>9</v>
      </c>
      <c r="AC296">
        <v>12</v>
      </c>
      <c r="AD296">
        <v>7</v>
      </c>
      <c r="AE296">
        <v>4</v>
      </c>
      <c r="AF296">
        <v>6</v>
      </c>
      <c r="AG296">
        <v>7</v>
      </c>
      <c r="AH296">
        <v>6</v>
      </c>
      <c r="AI296">
        <v>4</v>
      </c>
      <c r="AJ296">
        <v>5</v>
      </c>
      <c r="AK296">
        <v>4</v>
      </c>
      <c r="AL296">
        <v>4</v>
      </c>
      <c r="AM296">
        <v>6</v>
      </c>
      <c r="AN296">
        <v>4</v>
      </c>
      <c r="AO296">
        <v>2</v>
      </c>
      <c r="AP296">
        <v>4</v>
      </c>
      <c r="AQ296">
        <v>5</v>
      </c>
      <c r="AR296">
        <v>5</v>
      </c>
      <c r="AS296">
        <v>3</v>
      </c>
      <c r="AT296">
        <v>4</v>
      </c>
      <c r="AU296">
        <v>3</v>
      </c>
      <c r="AV296">
        <v>4</v>
      </c>
      <c r="AW296">
        <v>3</v>
      </c>
      <c r="AX296">
        <v>28</v>
      </c>
      <c r="AZ296" s="2">
        <f t="shared" si="4"/>
        <v>111</v>
      </c>
    </row>
    <row r="297" spans="1:52" ht="13" x14ac:dyDescent="0.3">
      <c r="A297">
        <v>44711</v>
      </c>
      <c r="B297">
        <v>0</v>
      </c>
      <c r="C297">
        <v>2000</v>
      </c>
      <c r="D297" s="99">
        <v>45965.961805555555</v>
      </c>
      <c r="E297" t="s">
        <v>32</v>
      </c>
      <c r="F297">
        <v>3</v>
      </c>
      <c r="G297">
        <v>4</v>
      </c>
      <c r="H297">
        <v>3</v>
      </c>
      <c r="I297">
        <v>2</v>
      </c>
      <c r="J297">
        <v>3</v>
      </c>
      <c r="K297">
        <v>3</v>
      </c>
      <c r="L297">
        <v>2</v>
      </c>
      <c r="M297">
        <v>2</v>
      </c>
      <c r="N297">
        <v>3</v>
      </c>
      <c r="O297">
        <v>3</v>
      </c>
      <c r="P297">
        <v>4</v>
      </c>
      <c r="Q297">
        <v>4</v>
      </c>
      <c r="R297">
        <v>3</v>
      </c>
      <c r="S297">
        <v>3</v>
      </c>
      <c r="T297">
        <v>2</v>
      </c>
      <c r="U297">
        <v>4</v>
      </c>
      <c r="V297">
        <v>2</v>
      </c>
      <c r="W297">
        <v>2</v>
      </c>
      <c r="X297">
        <v>3</v>
      </c>
      <c r="Y297">
        <v>4</v>
      </c>
      <c r="Z297">
        <v>3</v>
      </c>
      <c r="AA297">
        <v>3</v>
      </c>
      <c r="AB297">
        <v>14</v>
      </c>
      <c r="AC297">
        <v>11</v>
      </c>
      <c r="AD297">
        <v>11</v>
      </c>
      <c r="AE297">
        <v>9</v>
      </c>
      <c r="AF297">
        <v>8</v>
      </c>
      <c r="AG297">
        <v>13</v>
      </c>
      <c r="AH297">
        <v>9</v>
      </c>
      <c r="AI297">
        <v>12</v>
      </c>
      <c r="AJ297">
        <v>4</v>
      </c>
      <c r="AK297">
        <v>6</v>
      </c>
      <c r="AL297">
        <v>4</v>
      </c>
      <c r="AM297">
        <v>7</v>
      </c>
      <c r="AN297">
        <v>6</v>
      </c>
      <c r="AO297">
        <v>9</v>
      </c>
      <c r="AP297">
        <v>14</v>
      </c>
      <c r="AQ297">
        <v>5</v>
      </c>
      <c r="AR297">
        <v>9</v>
      </c>
      <c r="AS297">
        <v>11</v>
      </c>
      <c r="AT297">
        <v>6</v>
      </c>
      <c r="AU297">
        <v>5</v>
      </c>
      <c r="AV297">
        <v>12</v>
      </c>
      <c r="AW297">
        <v>4</v>
      </c>
      <c r="AX297">
        <v>64</v>
      </c>
      <c r="AZ297" s="2">
        <f t="shared" si="4"/>
        <v>189</v>
      </c>
    </row>
    <row r="298" spans="1:52" ht="13" x14ac:dyDescent="0.3">
      <c r="A298">
        <v>42774</v>
      </c>
      <c r="B298">
        <v>0</v>
      </c>
      <c r="C298">
        <v>2000</v>
      </c>
      <c r="D298" s="99">
        <v>45961.404861111114</v>
      </c>
      <c r="E298" t="s">
        <v>32</v>
      </c>
      <c r="F298">
        <v>3</v>
      </c>
      <c r="G298">
        <v>3</v>
      </c>
      <c r="H298">
        <v>3</v>
      </c>
      <c r="I298">
        <v>2</v>
      </c>
      <c r="J298">
        <v>3</v>
      </c>
      <c r="K298">
        <v>4</v>
      </c>
      <c r="L298">
        <v>2</v>
      </c>
      <c r="M298">
        <v>2</v>
      </c>
      <c r="N298">
        <v>1</v>
      </c>
      <c r="O298">
        <v>4</v>
      </c>
      <c r="P298">
        <v>3</v>
      </c>
      <c r="Q298">
        <v>3</v>
      </c>
      <c r="R298">
        <v>3</v>
      </c>
      <c r="S298">
        <v>3</v>
      </c>
      <c r="T298">
        <v>3</v>
      </c>
      <c r="U298">
        <v>3</v>
      </c>
      <c r="V298">
        <v>1</v>
      </c>
      <c r="W298">
        <v>3</v>
      </c>
      <c r="X298">
        <v>2</v>
      </c>
      <c r="Y298">
        <v>3</v>
      </c>
      <c r="Z298">
        <v>3</v>
      </c>
      <c r="AA298">
        <v>2</v>
      </c>
      <c r="AB298">
        <v>9</v>
      </c>
      <c r="AC298">
        <v>11</v>
      </c>
      <c r="AD298">
        <v>7</v>
      </c>
      <c r="AE298">
        <v>7</v>
      </c>
      <c r="AF298">
        <v>13</v>
      </c>
      <c r="AG298">
        <v>6</v>
      </c>
      <c r="AH298">
        <v>7</v>
      </c>
      <c r="AI298">
        <v>6</v>
      </c>
      <c r="AJ298">
        <v>10</v>
      </c>
      <c r="AK298">
        <v>5</v>
      </c>
      <c r="AL298">
        <v>4</v>
      </c>
      <c r="AM298">
        <v>5</v>
      </c>
      <c r="AN298">
        <v>6</v>
      </c>
      <c r="AO298">
        <v>4</v>
      </c>
      <c r="AP298">
        <v>3</v>
      </c>
      <c r="AQ298">
        <v>4</v>
      </c>
      <c r="AR298">
        <v>7</v>
      </c>
      <c r="AS298">
        <v>9</v>
      </c>
      <c r="AT298">
        <v>4</v>
      </c>
      <c r="AU298">
        <v>5</v>
      </c>
      <c r="AV298">
        <v>4</v>
      </c>
      <c r="AW298">
        <v>4</v>
      </c>
      <c r="AX298">
        <v>59</v>
      </c>
      <c r="AZ298" s="2">
        <f t="shared" si="4"/>
        <v>140</v>
      </c>
    </row>
    <row r="299" spans="1:52" ht="13" x14ac:dyDescent="0.3">
      <c r="A299">
        <v>42770</v>
      </c>
      <c r="B299">
        <v>1</v>
      </c>
      <c r="C299">
        <v>2000</v>
      </c>
      <c r="D299" s="99">
        <v>45961.399305555555</v>
      </c>
      <c r="E299" t="s">
        <v>32</v>
      </c>
      <c r="F299">
        <v>3</v>
      </c>
      <c r="G299">
        <v>4</v>
      </c>
      <c r="H299">
        <v>4</v>
      </c>
      <c r="I299">
        <v>4</v>
      </c>
      <c r="J299">
        <v>3</v>
      </c>
      <c r="K299">
        <v>3</v>
      </c>
      <c r="L299">
        <v>3</v>
      </c>
      <c r="M299">
        <v>3</v>
      </c>
      <c r="N299">
        <v>3</v>
      </c>
      <c r="O299">
        <v>3</v>
      </c>
      <c r="P299">
        <v>3</v>
      </c>
      <c r="Q299">
        <v>2</v>
      </c>
      <c r="R299">
        <v>3</v>
      </c>
      <c r="S299">
        <v>3</v>
      </c>
      <c r="T299">
        <v>3</v>
      </c>
      <c r="U299">
        <v>3</v>
      </c>
      <c r="V299">
        <v>3</v>
      </c>
      <c r="W299">
        <v>3</v>
      </c>
      <c r="X299">
        <v>3</v>
      </c>
      <c r="Y299">
        <v>3</v>
      </c>
      <c r="Z299">
        <v>3</v>
      </c>
      <c r="AA299">
        <v>3</v>
      </c>
      <c r="AB299">
        <v>8</v>
      </c>
      <c r="AC299">
        <v>5</v>
      </c>
      <c r="AD299">
        <v>6</v>
      </c>
      <c r="AE299">
        <v>7</v>
      </c>
      <c r="AF299">
        <v>5</v>
      </c>
      <c r="AG299">
        <v>10</v>
      </c>
      <c r="AH299">
        <v>4</v>
      </c>
      <c r="AI299">
        <v>4</v>
      </c>
      <c r="AJ299">
        <v>3</v>
      </c>
      <c r="AK299">
        <v>4</v>
      </c>
      <c r="AL299">
        <v>2</v>
      </c>
      <c r="AM299">
        <v>7</v>
      </c>
      <c r="AN299">
        <v>5</v>
      </c>
      <c r="AO299">
        <v>2</v>
      </c>
      <c r="AP299">
        <v>6</v>
      </c>
      <c r="AQ299">
        <v>6</v>
      </c>
      <c r="AR299">
        <v>7</v>
      </c>
      <c r="AS299">
        <v>11</v>
      </c>
      <c r="AT299">
        <v>4</v>
      </c>
      <c r="AU299">
        <v>2</v>
      </c>
      <c r="AV299">
        <v>5</v>
      </c>
      <c r="AW299">
        <v>2</v>
      </c>
      <c r="AX299">
        <v>48</v>
      </c>
      <c r="AZ299" s="2">
        <f t="shared" si="4"/>
        <v>115</v>
      </c>
    </row>
    <row r="300" spans="1:52" ht="13" x14ac:dyDescent="0.3">
      <c r="A300">
        <v>44243</v>
      </c>
      <c r="B300">
        <v>0</v>
      </c>
      <c r="C300">
        <v>2000</v>
      </c>
      <c r="D300" s="99">
        <v>45965.322916666664</v>
      </c>
      <c r="E300" t="s">
        <v>235</v>
      </c>
      <c r="F300">
        <v>1</v>
      </c>
      <c r="G300">
        <v>4</v>
      </c>
      <c r="H300">
        <v>3</v>
      </c>
      <c r="I300">
        <v>2</v>
      </c>
      <c r="J300">
        <v>3</v>
      </c>
      <c r="K300">
        <v>3</v>
      </c>
      <c r="L300">
        <v>1</v>
      </c>
      <c r="M300">
        <v>1</v>
      </c>
      <c r="N300">
        <v>1</v>
      </c>
      <c r="O300">
        <v>2</v>
      </c>
      <c r="P300">
        <v>3</v>
      </c>
      <c r="Q300">
        <v>2</v>
      </c>
      <c r="R300">
        <v>1</v>
      </c>
      <c r="S300">
        <v>1</v>
      </c>
      <c r="T300">
        <v>1</v>
      </c>
      <c r="U300">
        <v>1</v>
      </c>
      <c r="V300">
        <v>2</v>
      </c>
      <c r="W300">
        <v>2</v>
      </c>
      <c r="X300">
        <v>3</v>
      </c>
      <c r="Y300">
        <v>3</v>
      </c>
      <c r="Z300">
        <v>3</v>
      </c>
      <c r="AA300">
        <v>1</v>
      </c>
      <c r="AB300">
        <v>10</v>
      </c>
      <c r="AC300">
        <v>8</v>
      </c>
      <c r="AD300">
        <v>5</v>
      </c>
      <c r="AE300">
        <v>5</v>
      </c>
      <c r="AF300">
        <v>7</v>
      </c>
      <c r="AG300">
        <v>7</v>
      </c>
      <c r="AH300">
        <v>6</v>
      </c>
      <c r="AI300">
        <v>5</v>
      </c>
      <c r="AJ300">
        <v>5</v>
      </c>
      <c r="AK300">
        <v>8</v>
      </c>
      <c r="AL300">
        <v>5</v>
      </c>
      <c r="AM300">
        <v>7</v>
      </c>
      <c r="AN300">
        <v>4</v>
      </c>
      <c r="AO300">
        <v>3</v>
      </c>
      <c r="AP300">
        <v>2</v>
      </c>
      <c r="AQ300">
        <v>4</v>
      </c>
      <c r="AR300">
        <v>7</v>
      </c>
      <c r="AS300">
        <v>5</v>
      </c>
      <c r="AT300">
        <v>6</v>
      </c>
      <c r="AU300">
        <v>3</v>
      </c>
      <c r="AV300">
        <v>6</v>
      </c>
      <c r="AW300">
        <v>3</v>
      </c>
      <c r="AX300">
        <v>27</v>
      </c>
      <c r="AZ300" s="2">
        <f t="shared" si="4"/>
        <v>121</v>
      </c>
    </row>
    <row r="301" spans="1:52" ht="14" x14ac:dyDescent="0.3">
      <c r="A301">
        <v>41518</v>
      </c>
      <c r="B301">
        <v>1</v>
      </c>
      <c r="C301">
        <v>1999</v>
      </c>
      <c r="D301" s="99">
        <v>45959.621527777781</v>
      </c>
      <c r="E301" t="s">
        <v>32</v>
      </c>
      <c r="F301">
        <v>2</v>
      </c>
      <c r="G301">
        <v>3</v>
      </c>
      <c r="H301">
        <v>3</v>
      </c>
      <c r="I301">
        <v>1</v>
      </c>
      <c r="J301">
        <v>3</v>
      </c>
      <c r="K301">
        <v>3</v>
      </c>
      <c r="L301">
        <v>1</v>
      </c>
      <c r="M301">
        <v>1</v>
      </c>
      <c r="N301">
        <v>2</v>
      </c>
      <c r="O301">
        <v>2</v>
      </c>
      <c r="P301">
        <v>2</v>
      </c>
      <c r="Q301">
        <v>2</v>
      </c>
      <c r="R301">
        <v>2</v>
      </c>
      <c r="S301">
        <v>3</v>
      </c>
      <c r="T301">
        <v>2</v>
      </c>
      <c r="U301">
        <v>2</v>
      </c>
      <c r="V301">
        <v>2</v>
      </c>
      <c r="W301">
        <v>2</v>
      </c>
      <c r="X301">
        <v>2</v>
      </c>
      <c r="Y301">
        <v>2</v>
      </c>
      <c r="Z301">
        <v>2</v>
      </c>
      <c r="AA301">
        <v>2</v>
      </c>
      <c r="AB301">
        <v>13</v>
      </c>
      <c r="AC301">
        <v>7</v>
      </c>
      <c r="AD301">
        <v>3</v>
      </c>
      <c r="AE301">
        <v>5</v>
      </c>
      <c r="AF301">
        <v>5</v>
      </c>
      <c r="AG301">
        <v>11</v>
      </c>
      <c r="AH301">
        <v>7</v>
      </c>
      <c r="AI301">
        <v>5</v>
      </c>
      <c r="AJ301">
        <v>3</v>
      </c>
      <c r="AK301">
        <v>4</v>
      </c>
      <c r="AL301">
        <v>2</v>
      </c>
      <c r="AM301">
        <v>3</v>
      </c>
      <c r="AN301">
        <v>5</v>
      </c>
      <c r="AO301">
        <v>3</v>
      </c>
      <c r="AP301">
        <v>7</v>
      </c>
      <c r="AQ301">
        <v>3</v>
      </c>
      <c r="AR301">
        <v>2</v>
      </c>
      <c r="AS301">
        <v>5</v>
      </c>
      <c r="AT301">
        <v>21</v>
      </c>
      <c r="AU301">
        <v>3</v>
      </c>
      <c r="AV301">
        <v>4</v>
      </c>
      <c r="AW301">
        <v>6</v>
      </c>
      <c r="AX301">
        <v>17</v>
      </c>
      <c r="AY301" s="101"/>
      <c r="AZ301" s="101">
        <f t="shared" si="4"/>
        <v>127</v>
      </c>
    </row>
    <row r="302" spans="1:52" ht="14" x14ac:dyDescent="0.3">
      <c r="A302" s="101">
        <v>44606</v>
      </c>
      <c r="B302" s="101">
        <v>0</v>
      </c>
      <c r="C302" s="101">
        <v>1998</v>
      </c>
      <c r="D302" s="102">
        <v>45965.73333333333</v>
      </c>
      <c r="E302" s="101" t="s">
        <v>235</v>
      </c>
      <c r="F302" s="101">
        <v>2</v>
      </c>
      <c r="G302" s="101">
        <v>2</v>
      </c>
      <c r="H302" s="101">
        <v>3</v>
      </c>
      <c r="I302" s="101">
        <v>2</v>
      </c>
      <c r="J302" s="101">
        <v>3</v>
      </c>
      <c r="K302" s="101">
        <v>3</v>
      </c>
      <c r="L302" s="101">
        <v>3</v>
      </c>
      <c r="M302" s="101">
        <v>2</v>
      </c>
      <c r="N302" s="101">
        <v>2</v>
      </c>
      <c r="O302" s="101">
        <v>2</v>
      </c>
      <c r="P302" s="101">
        <v>2</v>
      </c>
      <c r="Q302" s="101">
        <v>2</v>
      </c>
      <c r="R302" s="101">
        <v>3</v>
      </c>
      <c r="S302" s="101">
        <v>3</v>
      </c>
      <c r="T302" s="101">
        <v>2</v>
      </c>
      <c r="U302" s="101">
        <v>3</v>
      </c>
      <c r="V302" s="101">
        <v>2</v>
      </c>
      <c r="W302" s="101">
        <v>3</v>
      </c>
      <c r="X302" s="101">
        <v>3</v>
      </c>
      <c r="Y302" s="101">
        <v>3</v>
      </c>
      <c r="Z302" s="101">
        <v>2</v>
      </c>
      <c r="AA302" s="101">
        <v>2</v>
      </c>
      <c r="AB302" s="101">
        <v>7</v>
      </c>
      <c r="AC302" s="101">
        <v>18</v>
      </c>
      <c r="AD302" s="101">
        <v>6</v>
      </c>
      <c r="AE302" s="101">
        <v>10</v>
      </c>
      <c r="AF302" s="101">
        <v>4</v>
      </c>
      <c r="AG302" s="101">
        <v>10</v>
      </c>
      <c r="AH302" s="101">
        <v>4</v>
      </c>
      <c r="AI302" s="101">
        <v>7</v>
      </c>
      <c r="AJ302" s="101">
        <v>4</v>
      </c>
      <c r="AK302" s="101">
        <v>3</v>
      </c>
      <c r="AL302" s="101">
        <v>2</v>
      </c>
      <c r="AM302" s="101">
        <v>5</v>
      </c>
      <c r="AN302" s="101">
        <v>3</v>
      </c>
      <c r="AO302" s="101">
        <v>2</v>
      </c>
      <c r="AP302" s="101">
        <v>3</v>
      </c>
      <c r="AQ302" s="101">
        <v>8</v>
      </c>
      <c r="AR302" s="101">
        <v>5</v>
      </c>
      <c r="AS302" s="101">
        <v>7</v>
      </c>
      <c r="AT302" s="101">
        <v>6</v>
      </c>
      <c r="AU302" s="101">
        <v>11</v>
      </c>
      <c r="AV302" s="101">
        <v>7</v>
      </c>
      <c r="AW302" s="101">
        <v>3</v>
      </c>
      <c r="AX302" s="101">
        <v>46</v>
      </c>
      <c r="AZ302" s="2">
        <f t="shared" si="4"/>
        <v>135</v>
      </c>
    </row>
    <row r="303" spans="1:52" ht="14" x14ac:dyDescent="0.3">
      <c r="A303" s="101">
        <v>44919</v>
      </c>
      <c r="B303" s="101">
        <v>0</v>
      </c>
      <c r="C303" s="101">
        <v>1997</v>
      </c>
      <c r="D303" s="102">
        <v>45976.626388888886</v>
      </c>
      <c r="E303" s="101" t="s">
        <v>235</v>
      </c>
      <c r="F303" s="101">
        <v>2</v>
      </c>
      <c r="G303" s="101">
        <v>4</v>
      </c>
      <c r="H303" s="101">
        <v>3</v>
      </c>
      <c r="I303" s="101">
        <v>2</v>
      </c>
      <c r="J303" s="101">
        <v>1</v>
      </c>
      <c r="K303" s="101">
        <v>2</v>
      </c>
      <c r="L303" s="101">
        <v>2</v>
      </c>
      <c r="M303" s="101">
        <v>1</v>
      </c>
      <c r="N303" s="101">
        <v>2</v>
      </c>
      <c r="O303" s="101">
        <v>3</v>
      </c>
      <c r="P303" s="101">
        <v>3</v>
      </c>
      <c r="Q303" s="101">
        <v>3</v>
      </c>
      <c r="R303" s="101">
        <v>3</v>
      </c>
      <c r="S303" s="101">
        <v>3</v>
      </c>
      <c r="T303" s="101">
        <v>3</v>
      </c>
      <c r="U303" s="101">
        <v>3</v>
      </c>
      <c r="V303" s="101">
        <v>2</v>
      </c>
      <c r="W303" s="101">
        <v>3</v>
      </c>
      <c r="X303" s="101">
        <v>2</v>
      </c>
      <c r="Y303" s="101">
        <v>3</v>
      </c>
      <c r="Z303" s="101">
        <v>3</v>
      </c>
      <c r="AA303" s="101">
        <v>2</v>
      </c>
      <c r="AB303" s="101">
        <v>7</v>
      </c>
      <c r="AC303" s="101">
        <v>5</v>
      </c>
      <c r="AD303" s="101">
        <v>4</v>
      </c>
      <c r="AE303" s="101">
        <v>3</v>
      </c>
      <c r="AF303" s="101">
        <v>4</v>
      </c>
      <c r="AG303" s="101">
        <v>6</v>
      </c>
      <c r="AH303" s="101">
        <v>4</v>
      </c>
      <c r="AI303" s="101">
        <v>4</v>
      </c>
      <c r="AJ303" s="101">
        <v>3</v>
      </c>
      <c r="AK303" s="101">
        <v>5</v>
      </c>
      <c r="AL303" s="101">
        <v>2</v>
      </c>
      <c r="AM303" s="101">
        <v>3</v>
      </c>
      <c r="AN303" s="101">
        <v>4</v>
      </c>
      <c r="AO303" s="101">
        <v>2</v>
      </c>
      <c r="AP303" s="101">
        <v>2</v>
      </c>
      <c r="AQ303" s="101">
        <v>4</v>
      </c>
      <c r="AR303" s="101">
        <v>4</v>
      </c>
      <c r="AS303" s="101">
        <v>4</v>
      </c>
      <c r="AT303" s="101">
        <v>3</v>
      </c>
      <c r="AU303" s="101">
        <v>4</v>
      </c>
      <c r="AV303" s="101">
        <v>4</v>
      </c>
      <c r="AW303" s="101">
        <v>3</v>
      </c>
      <c r="AX303" s="101">
        <v>51</v>
      </c>
      <c r="AZ303" s="2">
        <f t="shared" si="4"/>
        <v>84</v>
      </c>
    </row>
    <row r="304" spans="1:52" ht="14" x14ac:dyDescent="0.3">
      <c r="A304" s="101">
        <v>46473</v>
      </c>
      <c r="B304" s="101">
        <v>0</v>
      </c>
      <c r="C304" s="101">
        <v>1997</v>
      </c>
      <c r="D304" s="102">
        <v>45973.518750000003</v>
      </c>
      <c r="E304" s="101" t="s">
        <v>32</v>
      </c>
      <c r="F304" s="101">
        <v>3</v>
      </c>
      <c r="G304" s="101">
        <v>4</v>
      </c>
      <c r="H304" s="101">
        <v>4</v>
      </c>
      <c r="I304" s="101">
        <v>3</v>
      </c>
      <c r="J304" s="101">
        <v>4</v>
      </c>
      <c r="K304" s="101">
        <v>4</v>
      </c>
      <c r="L304" s="101">
        <v>3</v>
      </c>
      <c r="M304" s="101">
        <v>4</v>
      </c>
      <c r="N304" s="101">
        <v>4</v>
      </c>
      <c r="O304" s="101">
        <v>3</v>
      </c>
      <c r="P304" s="101">
        <v>4</v>
      </c>
      <c r="Q304" s="101">
        <v>2</v>
      </c>
      <c r="R304" s="101">
        <v>2</v>
      </c>
      <c r="S304" s="101">
        <v>3</v>
      </c>
      <c r="T304" s="101">
        <v>4</v>
      </c>
      <c r="U304" s="101">
        <v>4</v>
      </c>
      <c r="V304" s="101">
        <v>2</v>
      </c>
      <c r="W304" s="101">
        <v>4</v>
      </c>
      <c r="X304" s="101">
        <v>2</v>
      </c>
      <c r="Y304" s="101">
        <v>3</v>
      </c>
      <c r="Z304" s="101">
        <v>4</v>
      </c>
      <c r="AA304" s="101">
        <v>4</v>
      </c>
      <c r="AB304" s="101">
        <v>19</v>
      </c>
      <c r="AC304" s="101">
        <v>4</v>
      </c>
      <c r="AD304" s="101">
        <v>3</v>
      </c>
      <c r="AE304" s="101">
        <v>3</v>
      </c>
      <c r="AF304" s="101">
        <v>2</v>
      </c>
      <c r="AG304" s="101">
        <v>3</v>
      </c>
      <c r="AH304" s="101">
        <v>4</v>
      </c>
      <c r="AI304" s="101">
        <v>3</v>
      </c>
      <c r="AJ304" s="101">
        <v>2</v>
      </c>
      <c r="AK304" s="101">
        <v>4</v>
      </c>
      <c r="AL304" s="101">
        <v>1</v>
      </c>
      <c r="AM304" s="101">
        <v>4</v>
      </c>
      <c r="AN304" s="101">
        <v>3</v>
      </c>
      <c r="AO304" s="101">
        <v>1</v>
      </c>
      <c r="AP304" s="101">
        <v>3</v>
      </c>
      <c r="AQ304" s="101">
        <v>2</v>
      </c>
      <c r="AR304" s="101">
        <v>4</v>
      </c>
      <c r="AS304" s="101">
        <v>1</v>
      </c>
      <c r="AT304" s="101">
        <v>3</v>
      </c>
      <c r="AU304" s="101">
        <v>3</v>
      </c>
      <c r="AV304" s="101">
        <v>3</v>
      </c>
      <c r="AW304" s="101">
        <v>1</v>
      </c>
      <c r="AX304" s="101">
        <v>39</v>
      </c>
      <c r="AY304" s="101"/>
      <c r="AZ304" s="101">
        <f t="shared" si="4"/>
        <v>76</v>
      </c>
    </row>
    <row r="305" spans="1:52" ht="14" x14ac:dyDescent="0.3">
      <c r="A305" s="101">
        <v>46246</v>
      </c>
      <c r="B305" s="101">
        <v>1</v>
      </c>
      <c r="C305" s="101">
        <v>1996</v>
      </c>
      <c r="D305" s="102">
        <v>45972.800000000003</v>
      </c>
      <c r="E305" s="101" t="s">
        <v>32</v>
      </c>
      <c r="F305" s="101">
        <v>3</v>
      </c>
      <c r="G305" s="101">
        <v>3</v>
      </c>
      <c r="H305" s="101">
        <v>4</v>
      </c>
      <c r="I305" s="101">
        <v>3</v>
      </c>
      <c r="J305" s="101">
        <v>3</v>
      </c>
      <c r="K305" s="101">
        <v>3</v>
      </c>
      <c r="L305" s="101">
        <v>3</v>
      </c>
      <c r="M305" s="101">
        <v>2</v>
      </c>
      <c r="N305" s="101">
        <v>3</v>
      </c>
      <c r="O305" s="101">
        <v>4</v>
      </c>
      <c r="P305" s="101">
        <v>3</v>
      </c>
      <c r="Q305" s="101">
        <v>3</v>
      </c>
      <c r="R305" s="101">
        <v>3</v>
      </c>
      <c r="S305" s="101">
        <v>4</v>
      </c>
      <c r="T305" s="101">
        <v>3</v>
      </c>
      <c r="U305" s="101">
        <v>2</v>
      </c>
      <c r="V305" s="101">
        <v>2</v>
      </c>
      <c r="W305" s="101">
        <v>4</v>
      </c>
      <c r="X305" s="101">
        <v>3</v>
      </c>
      <c r="Y305" s="101">
        <v>3</v>
      </c>
      <c r="Z305" s="101">
        <v>3</v>
      </c>
      <c r="AA305" s="101">
        <v>2</v>
      </c>
      <c r="AB305" s="101">
        <v>9</v>
      </c>
      <c r="AC305" s="101">
        <v>11</v>
      </c>
      <c r="AD305" s="101">
        <v>4</v>
      </c>
      <c r="AE305" s="101">
        <v>5</v>
      </c>
      <c r="AF305" s="101">
        <v>6</v>
      </c>
      <c r="AG305" s="101">
        <v>4</v>
      </c>
      <c r="AH305" s="101">
        <v>6</v>
      </c>
      <c r="AI305" s="101">
        <v>5</v>
      </c>
      <c r="AJ305" s="101">
        <v>6</v>
      </c>
      <c r="AK305" s="101">
        <v>5</v>
      </c>
      <c r="AL305" s="101">
        <v>2</v>
      </c>
      <c r="AM305" s="101">
        <v>5</v>
      </c>
      <c r="AN305" s="101">
        <v>3</v>
      </c>
      <c r="AO305" s="101">
        <v>2</v>
      </c>
      <c r="AP305" s="101">
        <v>2</v>
      </c>
      <c r="AQ305" s="101">
        <v>6</v>
      </c>
      <c r="AR305" s="101">
        <v>5</v>
      </c>
      <c r="AS305" s="101">
        <v>3</v>
      </c>
      <c r="AT305" s="101">
        <v>3</v>
      </c>
      <c r="AU305" s="101">
        <v>3</v>
      </c>
      <c r="AV305" s="101">
        <v>4</v>
      </c>
      <c r="AW305" s="101">
        <v>3</v>
      </c>
      <c r="AX305" s="101">
        <v>58</v>
      </c>
      <c r="AZ305" s="2">
        <f t="shared" si="4"/>
        <v>102</v>
      </c>
    </row>
    <row r="306" spans="1:52" ht="14" x14ac:dyDescent="0.3">
      <c r="A306" s="101">
        <v>46348</v>
      </c>
      <c r="B306" s="101">
        <v>0</v>
      </c>
      <c r="C306" s="101">
        <v>1996</v>
      </c>
      <c r="D306" s="102">
        <v>45972.957638888889</v>
      </c>
      <c r="E306" s="101" t="s">
        <v>32</v>
      </c>
      <c r="F306" s="101">
        <v>4</v>
      </c>
      <c r="G306" s="101">
        <v>4</v>
      </c>
      <c r="H306" s="101">
        <v>3</v>
      </c>
      <c r="I306" s="101">
        <v>3</v>
      </c>
      <c r="J306" s="101">
        <v>2</v>
      </c>
      <c r="K306" s="101">
        <v>3</v>
      </c>
      <c r="L306" s="101">
        <v>3</v>
      </c>
      <c r="M306" s="101">
        <v>1</v>
      </c>
      <c r="N306" s="101">
        <v>3</v>
      </c>
      <c r="O306" s="101">
        <v>2</v>
      </c>
      <c r="P306" s="101">
        <v>1</v>
      </c>
      <c r="Q306" s="101">
        <v>3</v>
      </c>
      <c r="R306" s="101">
        <v>2</v>
      </c>
      <c r="S306" s="101">
        <v>2</v>
      </c>
      <c r="T306" s="101">
        <v>3</v>
      </c>
      <c r="U306" s="101">
        <v>3</v>
      </c>
      <c r="V306" s="101">
        <v>1</v>
      </c>
      <c r="W306" s="101">
        <v>3</v>
      </c>
      <c r="X306" s="101">
        <v>2</v>
      </c>
      <c r="Y306" s="101">
        <v>1</v>
      </c>
      <c r="Z306" s="101">
        <v>3</v>
      </c>
      <c r="AA306" s="101">
        <v>2</v>
      </c>
      <c r="AB306" s="101">
        <v>12</v>
      </c>
      <c r="AC306" s="101">
        <v>5</v>
      </c>
      <c r="AD306" s="101">
        <v>7</v>
      </c>
      <c r="AE306" s="101">
        <v>9</v>
      </c>
      <c r="AF306" s="101">
        <v>8</v>
      </c>
      <c r="AG306" s="101">
        <v>10</v>
      </c>
      <c r="AH306" s="101">
        <v>5</v>
      </c>
      <c r="AI306" s="101">
        <v>6</v>
      </c>
      <c r="AJ306" s="101">
        <v>6</v>
      </c>
      <c r="AK306" s="101">
        <v>9</v>
      </c>
      <c r="AL306" s="101">
        <v>4</v>
      </c>
      <c r="AM306" s="101">
        <v>9</v>
      </c>
      <c r="AN306" s="101">
        <v>19</v>
      </c>
      <c r="AO306" s="101">
        <v>6</v>
      </c>
      <c r="AP306" s="101">
        <v>10</v>
      </c>
      <c r="AQ306" s="101">
        <v>7</v>
      </c>
      <c r="AR306" s="101">
        <v>6</v>
      </c>
      <c r="AS306" s="101">
        <v>5</v>
      </c>
      <c r="AT306" s="101">
        <v>9</v>
      </c>
      <c r="AU306" s="101">
        <v>7</v>
      </c>
      <c r="AV306" s="101">
        <v>21</v>
      </c>
      <c r="AW306" s="101">
        <v>3</v>
      </c>
      <c r="AX306" s="101">
        <v>52</v>
      </c>
      <c r="AZ306" s="2">
        <f t="shared" si="4"/>
        <v>183</v>
      </c>
    </row>
    <row r="307" spans="1:52" ht="14" x14ac:dyDescent="0.3">
      <c r="A307" s="101">
        <v>41459</v>
      </c>
      <c r="B307" s="101">
        <v>0</v>
      </c>
      <c r="C307" s="101">
        <v>1993</v>
      </c>
      <c r="D307" s="102">
        <v>45970.682638888888</v>
      </c>
      <c r="E307" s="101" t="s">
        <v>235</v>
      </c>
      <c r="F307" s="101">
        <v>3</v>
      </c>
      <c r="G307" s="101">
        <v>3</v>
      </c>
      <c r="H307" s="101">
        <v>2</v>
      </c>
      <c r="I307" s="101">
        <v>2</v>
      </c>
      <c r="J307" s="101">
        <v>2</v>
      </c>
      <c r="K307" s="101">
        <v>2</v>
      </c>
      <c r="L307" s="101">
        <v>3</v>
      </c>
      <c r="M307" s="101">
        <v>2</v>
      </c>
      <c r="N307" s="101">
        <v>2</v>
      </c>
      <c r="O307" s="101">
        <v>2</v>
      </c>
      <c r="P307" s="101">
        <v>2</v>
      </c>
      <c r="Q307" s="101">
        <v>2</v>
      </c>
      <c r="R307" s="101">
        <v>2</v>
      </c>
      <c r="S307" s="101">
        <v>2</v>
      </c>
      <c r="T307" s="101">
        <v>2</v>
      </c>
      <c r="U307" s="101">
        <v>2</v>
      </c>
      <c r="V307" s="101">
        <v>2</v>
      </c>
      <c r="W307" s="101">
        <v>2</v>
      </c>
      <c r="X307" s="101">
        <v>2</v>
      </c>
      <c r="Y307" s="101">
        <v>2</v>
      </c>
      <c r="Z307" s="101">
        <v>2</v>
      </c>
      <c r="AA307" s="101">
        <v>2</v>
      </c>
      <c r="AB307" s="101">
        <v>64</v>
      </c>
      <c r="AC307" s="101">
        <v>6</v>
      </c>
      <c r="AD307" s="101">
        <v>5</v>
      </c>
      <c r="AE307" s="101">
        <v>4</v>
      </c>
      <c r="AF307" s="101">
        <v>4</v>
      </c>
      <c r="AG307" s="101">
        <v>3</v>
      </c>
      <c r="AH307" s="101">
        <v>7</v>
      </c>
      <c r="AI307" s="101">
        <v>9</v>
      </c>
      <c r="AJ307" s="101">
        <v>4</v>
      </c>
      <c r="AK307" s="101">
        <v>4</v>
      </c>
      <c r="AL307" s="101">
        <v>2</v>
      </c>
      <c r="AM307" s="101">
        <v>4</v>
      </c>
      <c r="AN307" s="101">
        <v>3</v>
      </c>
      <c r="AO307" s="101">
        <v>3</v>
      </c>
      <c r="AP307" s="101">
        <v>2</v>
      </c>
      <c r="AQ307" s="101">
        <v>3</v>
      </c>
      <c r="AR307" s="101">
        <v>4</v>
      </c>
      <c r="AS307" s="101">
        <v>4</v>
      </c>
      <c r="AT307" s="101">
        <v>4</v>
      </c>
      <c r="AU307" s="101">
        <v>3</v>
      </c>
      <c r="AV307" s="101">
        <v>5</v>
      </c>
      <c r="AW307" s="101">
        <v>2</v>
      </c>
      <c r="AX307" s="101">
        <v>12</v>
      </c>
      <c r="AY307" s="101"/>
      <c r="AZ307" s="101">
        <f t="shared" si="4"/>
        <v>149</v>
      </c>
    </row>
    <row r="308" spans="1:52" s="101" customFormat="1" ht="14" x14ac:dyDescent="0.3">
      <c r="A308" s="101">
        <v>44654</v>
      </c>
      <c r="B308" s="101">
        <v>0</v>
      </c>
      <c r="C308" s="101">
        <v>1992</v>
      </c>
      <c r="D308" s="102">
        <v>45965.822916666664</v>
      </c>
      <c r="E308" s="101" t="s">
        <v>32</v>
      </c>
      <c r="F308" s="101">
        <v>4</v>
      </c>
      <c r="G308" s="101">
        <v>4</v>
      </c>
      <c r="H308" s="101">
        <v>4</v>
      </c>
      <c r="I308" s="101">
        <v>4</v>
      </c>
      <c r="J308" s="101">
        <v>3</v>
      </c>
      <c r="K308" s="101">
        <v>4</v>
      </c>
      <c r="L308" s="101">
        <v>2</v>
      </c>
      <c r="M308" s="101">
        <v>3</v>
      </c>
      <c r="N308" s="101">
        <v>4</v>
      </c>
      <c r="O308" s="101">
        <v>4</v>
      </c>
      <c r="P308" s="101">
        <v>3</v>
      </c>
      <c r="Q308" s="101">
        <v>4</v>
      </c>
      <c r="R308" s="101">
        <v>4</v>
      </c>
      <c r="S308" s="101">
        <v>4</v>
      </c>
      <c r="T308" s="101">
        <v>4</v>
      </c>
      <c r="U308" s="101">
        <v>4</v>
      </c>
      <c r="V308" s="101">
        <v>3</v>
      </c>
      <c r="W308" s="101">
        <v>4</v>
      </c>
      <c r="X308" s="101">
        <v>2</v>
      </c>
      <c r="Y308" s="101">
        <v>2</v>
      </c>
      <c r="Z308" s="101">
        <v>2</v>
      </c>
      <c r="AA308" s="101">
        <v>2</v>
      </c>
      <c r="AB308" s="101">
        <v>14</v>
      </c>
      <c r="AC308" s="101">
        <v>11</v>
      </c>
      <c r="AD308" s="101">
        <v>4</v>
      </c>
      <c r="AE308" s="101">
        <v>5</v>
      </c>
      <c r="AF308" s="101">
        <v>7</v>
      </c>
      <c r="AG308" s="101">
        <v>6</v>
      </c>
      <c r="AH308" s="101">
        <v>19</v>
      </c>
      <c r="AI308" s="101">
        <v>5</v>
      </c>
      <c r="AJ308" s="101">
        <v>6</v>
      </c>
      <c r="AK308" s="101">
        <v>3</v>
      </c>
      <c r="AL308" s="101">
        <v>4</v>
      </c>
      <c r="AM308" s="101">
        <v>4</v>
      </c>
      <c r="AN308" s="101">
        <v>8</v>
      </c>
      <c r="AO308" s="101">
        <v>3</v>
      </c>
      <c r="AP308" s="101">
        <v>2</v>
      </c>
      <c r="AQ308" s="101">
        <v>5</v>
      </c>
      <c r="AR308" s="101">
        <v>7</v>
      </c>
      <c r="AS308" s="101">
        <v>6</v>
      </c>
      <c r="AT308" s="101">
        <v>5</v>
      </c>
      <c r="AU308" s="101">
        <v>3</v>
      </c>
      <c r="AV308" s="101">
        <v>5</v>
      </c>
      <c r="AW308" s="101">
        <v>2</v>
      </c>
      <c r="AX308" s="101">
        <v>36</v>
      </c>
      <c r="AY308" s="2"/>
      <c r="AZ308" s="2">
        <f t="shared" si="4"/>
        <v>134</v>
      </c>
    </row>
    <row r="309" spans="1:52" ht="14" x14ac:dyDescent="0.3">
      <c r="A309" s="101">
        <v>42249</v>
      </c>
      <c r="B309" s="101">
        <v>0</v>
      </c>
      <c r="C309" s="101">
        <v>1991</v>
      </c>
      <c r="D309" s="102">
        <v>45975.601388888892</v>
      </c>
      <c r="E309" s="101" t="s">
        <v>32</v>
      </c>
      <c r="F309" s="101">
        <v>2</v>
      </c>
      <c r="G309" s="101">
        <v>3</v>
      </c>
      <c r="H309" s="101">
        <v>3</v>
      </c>
      <c r="I309" s="101">
        <v>2</v>
      </c>
      <c r="J309" s="101">
        <v>2</v>
      </c>
      <c r="K309" s="101">
        <v>2</v>
      </c>
      <c r="L309" s="101">
        <v>2</v>
      </c>
      <c r="M309" s="101">
        <v>2</v>
      </c>
      <c r="N309" s="101">
        <v>2</v>
      </c>
      <c r="O309" s="101">
        <v>2</v>
      </c>
      <c r="P309" s="101">
        <v>2</v>
      </c>
      <c r="Q309" s="101">
        <v>4</v>
      </c>
      <c r="R309" s="101">
        <v>2</v>
      </c>
      <c r="S309" s="101">
        <v>2</v>
      </c>
      <c r="T309" s="101">
        <v>2</v>
      </c>
      <c r="U309" s="101">
        <v>2</v>
      </c>
      <c r="V309" s="101">
        <v>2</v>
      </c>
      <c r="W309" s="101">
        <v>2</v>
      </c>
      <c r="X309" s="101">
        <v>2</v>
      </c>
      <c r="Y309" s="101">
        <v>2</v>
      </c>
      <c r="Z309" s="101">
        <v>2</v>
      </c>
      <c r="AA309" s="101">
        <v>2</v>
      </c>
      <c r="AB309" s="101">
        <v>52</v>
      </c>
      <c r="AC309" s="101">
        <v>3</v>
      </c>
      <c r="AD309" s="101">
        <v>13</v>
      </c>
      <c r="AE309" s="101">
        <v>5</v>
      </c>
      <c r="AF309" s="101">
        <v>6</v>
      </c>
      <c r="AG309" s="101">
        <v>7</v>
      </c>
      <c r="AH309" s="101">
        <v>7</v>
      </c>
      <c r="AI309" s="101">
        <v>31</v>
      </c>
      <c r="AJ309" s="101">
        <v>13</v>
      </c>
      <c r="AK309" s="101">
        <v>9</v>
      </c>
      <c r="AL309" s="101">
        <v>16</v>
      </c>
      <c r="AM309" s="101">
        <v>5</v>
      </c>
      <c r="AN309" s="101">
        <v>61</v>
      </c>
      <c r="AO309" s="101">
        <v>3</v>
      </c>
      <c r="AP309" s="101">
        <v>1</v>
      </c>
      <c r="AQ309" s="101">
        <v>4</v>
      </c>
      <c r="AR309" s="101">
        <v>5</v>
      </c>
      <c r="AS309" s="101">
        <v>2</v>
      </c>
      <c r="AT309" s="101">
        <v>28</v>
      </c>
      <c r="AU309" s="101">
        <v>6</v>
      </c>
      <c r="AV309" s="101">
        <v>9</v>
      </c>
      <c r="AW309" s="101">
        <v>2</v>
      </c>
      <c r="AX309" s="101">
        <v>25</v>
      </c>
      <c r="AY309" s="101"/>
      <c r="AZ309" s="2">
        <f t="shared" si="4"/>
        <v>288</v>
      </c>
    </row>
    <row r="310" spans="1:52" ht="14" x14ac:dyDescent="0.3">
      <c r="A310" s="101">
        <v>45053</v>
      </c>
      <c r="B310" s="101">
        <v>0</v>
      </c>
      <c r="C310" s="101">
        <v>1990</v>
      </c>
      <c r="D310" s="102">
        <v>45967.611805555556</v>
      </c>
      <c r="E310" s="101" t="s">
        <v>235</v>
      </c>
      <c r="F310" s="101">
        <v>2</v>
      </c>
      <c r="G310" s="101">
        <v>3</v>
      </c>
      <c r="H310" s="101">
        <v>3</v>
      </c>
      <c r="I310" s="101">
        <v>2</v>
      </c>
      <c r="J310" s="101">
        <v>3</v>
      </c>
      <c r="K310" s="101">
        <v>3</v>
      </c>
      <c r="L310" s="101">
        <v>2</v>
      </c>
      <c r="M310" s="101">
        <v>2</v>
      </c>
      <c r="N310" s="101">
        <v>2</v>
      </c>
      <c r="O310" s="101">
        <v>2</v>
      </c>
      <c r="P310" s="101">
        <v>2</v>
      </c>
      <c r="Q310" s="101">
        <v>2</v>
      </c>
      <c r="R310" s="101">
        <v>2</v>
      </c>
      <c r="S310" s="101">
        <v>2</v>
      </c>
      <c r="T310" s="101">
        <v>2</v>
      </c>
      <c r="U310" s="101">
        <v>2</v>
      </c>
      <c r="V310" s="101">
        <v>2</v>
      </c>
      <c r="W310" s="101">
        <v>2</v>
      </c>
      <c r="X310" s="101">
        <v>2</v>
      </c>
      <c r="Y310" s="101">
        <v>2</v>
      </c>
      <c r="Z310" s="101">
        <v>3</v>
      </c>
      <c r="AA310" s="101">
        <v>2</v>
      </c>
      <c r="AB310" s="101">
        <v>7</v>
      </c>
      <c r="AC310" s="101">
        <v>5</v>
      </c>
      <c r="AD310" s="101">
        <v>3</v>
      </c>
      <c r="AE310" s="101">
        <v>3</v>
      </c>
      <c r="AF310" s="101">
        <v>5</v>
      </c>
      <c r="AG310" s="101">
        <v>4</v>
      </c>
      <c r="AH310" s="101">
        <v>10</v>
      </c>
      <c r="AI310" s="101">
        <v>5</v>
      </c>
      <c r="AJ310" s="101">
        <v>6</v>
      </c>
      <c r="AK310" s="101">
        <v>5</v>
      </c>
      <c r="AL310" s="101">
        <v>5</v>
      </c>
      <c r="AM310" s="101">
        <v>4</v>
      </c>
      <c r="AN310" s="101">
        <v>3</v>
      </c>
      <c r="AO310" s="101">
        <v>2</v>
      </c>
      <c r="AP310" s="101">
        <v>3</v>
      </c>
      <c r="AQ310" s="101">
        <v>4</v>
      </c>
      <c r="AR310" s="101">
        <v>2</v>
      </c>
      <c r="AS310" s="101">
        <v>3</v>
      </c>
      <c r="AT310" s="101">
        <v>4</v>
      </c>
      <c r="AU310" s="101">
        <v>4</v>
      </c>
      <c r="AV310" s="101">
        <v>5</v>
      </c>
      <c r="AW310" s="101">
        <v>2</v>
      </c>
      <c r="AX310" s="101">
        <v>25</v>
      </c>
      <c r="AY310" s="101"/>
      <c r="AZ310" s="101">
        <f t="shared" si="4"/>
        <v>94</v>
      </c>
    </row>
    <row r="311" spans="1:52" ht="14" x14ac:dyDescent="0.3">
      <c r="A311" s="101">
        <v>46131</v>
      </c>
      <c r="B311" s="101">
        <v>0</v>
      </c>
      <c r="C311" s="101">
        <v>1989</v>
      </c>
      <c r="D311" s="102">
        <v>45971.961111111108</v>
      </c>
      <c r="E311" s="101" t="s">
        <v>32</v>
      </c>
      <c r="F311" s="101">
        <v>3</v>
      </c>
      <c r="G311" s="101">
        <v>3</v>
      </c>
      <c r="H311" s="101">
        <v>3</v>
      </c>
      <c r="I311" s="101">
        <v>3</v>
      </c>
      <c r="J311" s="101">
        <v>3</v>
      </c>
      <c r="K311" s="101">
        <v>3</v>
      </c>
      <c r="L311" s="101">
        <v>2</v>
      </c>
      <c r="M311" s="101">
        <v>2</v>
      </c>
      <c r="N311" s="101">
        <v>3</v>
      </c>
      <c r="O311" s="101">
        <v>3</v>
      </c>
      <c r="P311" s="101">
        <v>3</v>
      </c>
      <c r="Q311" s="101">
        <v>3</v>
      </c>
      <c r="R311" s="101">
        <v>2</v>
      </c>
      <c r="S311" s="101">
        <v>3</v>
      </c>
      <c r="T311" s="101">
        <v>3</v>
      </c>
      <c r="U311" s="101">
        <v>3</v>
      </c>
      <c r="V311" s="101">
        <v>2</v>
      </c>
      <c r="W311" s="101">
        <v>3</v>
      </c>
      <c r="X311" s="101">
        <v>3</v>
      </c>
      <c r="Y311" s="101">
        <v>3</v>
      </c>
      <c r="Z311" s="101">
        <v>3</v>
      </c>
      <c r="AA311" s="101">
        <v>3</v>
      </c>
      <c r="AB311" s="101">
        <v>8</v>
      </c>
      <c r="AC311" s="101">
        <v>4</v>
      </c>
      <c r="AD311" s="101">
        <v>3</v>
      </c>
      <c r="AE311" s="101">
        <v>2</v>
      </c>
      <c r="AF311" s="101">
        <v>3</v>
      </c>
      <c r="AG311" s="101">
        <v>2</v>
      </c>
      <c r="AH311" s="101">
        <v>5</v>
      </c>
      <c r="AI311" s="101">
        <v>3</v>
      </c>
      <c r="AJ311" s="101">
        <v>3</v>
      </c>
      <c r="AK311" s="101">
        <v>4</v>
      </c>
      <c r="AL311" s="101">
        <v>1</v>
      </c>
      <c r="AM311" s="101">
        <v>4</v>
      </c>
      <c r="AN311" s="101">
        <v>3</v>
      </c>
      <c r="AO311" s="101">
        <v>4</v>
      </c>
      <c r="AP311" s="101">
        <v>4</v>
      </c>
      <c r="AQ311" s="101">
        <v>2</v>
      </c>
      <c r="AR311" s="101">
        <v>3</v>
      </c>
      <c r="AS311" s="101">
        <v>2</v>
      </c>
      <c r="AT311" s="101">
        <v>3</v>
      </c>
      <c r="AU311" s="101">
        <v>3</v>
      </c>
      <c r="AV311" s="101">
        <v>2</v>
      </c>
      <c r="AW311" s="101">
        <v>1</v>
      </c>
      <c r="AX311" s="101">
        <v>47</v>
      </c>
      <c r="AZ311" s="2">
        <f t="shared" si="4"/>
        <v>69</v>
      </c>
    </row>
    <row r="312" spans="1:52" ht="14" x14ac:dyDescent="0.3">
      <c r="A312" s="101">
        <v>46724</v>
      </c>
      <c r="B312" s="101">
        <v>0</v>
      </c>
      <c r="C312" s="101">
        <v>1985</v>
      </c>
      <c r="D312" s="102">
        <v>45976.84097222222</v>
      </c>
      <c r="E312" s="101" t="s">
        <v>325</v>
      </c>
      <c r="F312" s="101">
        <v>2</v>
      </c>
      <c r="G312" s="101">
        <v>3</v>
      </c>
      <c r="H312" s="101">
        <v>3</v>
      </c>
      <c r="I312" s="101">
        <v>2</v>
      </c>
      <c r="J312" s="101">
        <v>2</v>
      </c>
      <c r="K312" s="101">
        <v>2</v>
      </c>
      <c r="L312" s="101">
        <v>2</v>
      </c>
      <c r="M312" s="101">
        <v>2</v>
      </c>
      <c r="N312" s="101">
        <v>3</v>
      </c>
      <c r="O312" s="101">
        <v>2</v>
      </c>
      <c r="P312" s="101">
        <v>2</v>
      </c>
      <c r="Q312" s="101">
        <v>2</v>
      </c>
      <c r="R312" s="101">
        <v>2</v>
      </c>
      <c r="S312" s="101">
        <v>2</v>
      </c>
      <c r="T312" s="101">
        <v>2</v>
      </c>
      <c r="U312" s="101">
        <v>2</v>
      </c>
      <c r="V312" s="101">
        <v>2</v>
      </c>
      <c r="W312" s="101">
        <v>2</v>
      </c>
      <c r="X312" s="101">
        <v>2</v>
      </c>
      <c r="Y312" s="101">
        <v>3</v>
      </c>
      <c r="Z312" s="101">
        <v>2</v>
      </c>
      <c r="AA312" s="101">
        <v>2</v>
      </c>
      <c r="AB312" s="101">
        <v>16</v>
      </c>
      <c r="AC312" s="101">
        <v>9</v>
      </c>
      <c r="AD312" s="101">
        <v>8</v>
      </c>
      <c r="AE312" s="101">
        <v>5</v>
      </c>
      <c r="AF312" s="101">
        <v>7</v>
      </c>
      <c r="AG312" s="101">
        <v>10</v>
      </c>
      <c r="AH312" s="101">
        <v>5</v>
      </c>
      <c r="AI312" s="101">
        <v>4</v>
      </c>
      <c r="AJ312" s="101">
        <v>5</v>
      </c>
      <c r="AK312" s="101">
        <v>5</v>
      </c>
      <c r="AL312" s="101">
        <v>4</v>
      </c>
      <c r="AM312" s="101">
        <v>5</v>
      </c>
      <c r="AN312" s="101">
        <v>5</v>
      </c>
      <c r="AO312" s="101">
        <v>3</v>
      </c>
      <c r="AP312" s="101">
        <v>4</v>
      </c>
      <c r="AQ312" s="101">
        <v>13</v>
      </c>
      <c r="AR312" s="101">
        <v>5</v>
      </c>
      <c r="AS312" s="101">
        <v>4</v>
      </c>
      <c r="AT312" s="101">
        <v>3</v>
      </c>
      <c r="AU312" s="101">
        <v>8</v>
      </c>
      <c r="AV312" s="101">
        <v>7</v>
      </c>
      <c r="AW312" s="101">
        <v>2</v>
      </c>
      <c r="AX312" s="101">
        <v>18</v>
      </c>
      <c r="AZ312" s="2">
        <f t="shared" si="4"/>
        <v>137</v>
      </c>
    </row>
    <row r="313" spans="1:52" ht="14" x14ac:dyDescent="0.3">
      <c r="A313" s="101">
        <v>45253</v>
      </c>
      <c r="B313" s="101">
        <v>0</v>
      </c>
      <c r="C313" s="101">
        <v>1983</v>
      </c>
      <c r="D313" s="102">
        <v>45967.859722222223</v>
      </c>
      <c r="E313" s="101" t="s">
        <v>32</v>
      </c>
      <c r="F313" s="101">
        <v>4</v>
      </c>
      <c r="G313" s="101">
        <v>4</v>
      </c>
      <c r="H313" s="101">
        <v>4</v>
      </c>
      <c r="I313" s="101">
        <v>4</v>
      </c>
      <c r="J313" s="101">
        <v>4</v>
      </c>
      <c r="K313" s="101">
        <v>4</v>
      </c>
      <c r="L313" s="101">
        <v>4</v>
      </c>
      <c r="M313" s="101">
        <v>3</v>
      </c>
      <c r="N313" s="101">
        <v>2</v>
      </c>
      <c r="O313" s="101">
        <v>4</v>
      </c>
      <c r="P313" s="101">
        <v>4</v>
      </c>
      <c r="Q313" s="101">
        <v>4</v>
      </c>
      <c r="R313" s="101">
        <v>4</v>
      </c>
      <c r="S313" s="101">
        <v>4</v>
      </c>
      <c r="T313" s="101">
        <v>4</v>
      </c>
      <c r="U313" s="101">
        <v>4</v>
      </c>
      <c r="V313" s="101">
        <v>4</v>
      </c>
      <c r="W313" s="101">
        <v>4</v>
      </c>
      <c r="X313" s="101">
        <v>4</v>
      </c>
      <c r="Y313" s="101">
        <v>4</v>
      </c>
      <c r="Z313" s="101">
        <v>4</v>
      </c>
      <c r="AA313" s="101">
        <v>4</v>
      </c>
      <c r="AB313" s="101">
        <v>24</v>
      </c>
      <c r="AC313" s="101">
        <v>4</v>
      </c>
      <c r="AD313" s="101">
        <v>4</v>
      </c>
      <c r="AE313" s="101">
        <v>3</v>
      </c>
      <c r="AF313" s="101">
        <v>4</v>
      </c>
      <c r="AG313" s="101">
        <v>4</v>
      </c>
      <c r="AH313" s="101">
        <v>4</v>
      </c>
      <c r="AI313" s="101">
        <v>14</v>
      </c>
      <c r="AJ313" s="101">
        <v>10</v>
      </c>
      <c r="AK313" s="101">
        <v>5</v>
      </c>
      <c r="AL313" s="101">
        <v>3</v>
      </c>
      <c r="AM313" s="101">
        <v>3</v>
      </c>
      <c r="AN313" s="101">
        <v>4</v>
      </c>
      <c r="AO313" s="101">
        <v>2</v>
      </c>
      <c r="AP313" s="101">
        <v>3</v>
      </c>
      <c r="AQ313" s="101">
        <v>21</v>
      </c>
      <c r="AR313" s="101">
        <v>17</v>
      </c>
      <c r="AS313" s="101">
        <v>2</v>
      </c>
      <c r="AT313" s="101">
        <v>3</v>
      </c>
      <c r="AU313" s="101">
        <v>4</v>
      </c>
      <c r="AV313" s="101">
        <v>2</v>
      </c>
      <c r="AW313" s="101">
        <v>2</v>
      </c>
      <c r="AX313" s="101">
        <v>5</v>
      </c>
      <c r="AZ313" s="2">
        <f t="shared" si="4"/>
        <v>142</v>
      </c>
    </row>
    <row r="314" spans="1:52" ht="14" x14ac:dyDescent="0.3">
      <c r="A314" s="101">
        <v>46710</v>
      </c>
      <c r="B314" s="101">
        <v>1</v>
      </c>
      <c r="C314" s="101">
        <v>1981</v>
      </c>
      <c r="D314" s="102">
        <v>45976.738888888889</v>
      </c>
      <c r="E314" s="101" t="s">
        <v>32</v>
      </c>
      <c r="F314" s="101">
        <v>3</v>
      </c>
      <c r="G314" s="101">
        <v>3</v>
      </c>
      <c r="H314" s="101">
        <v>2</v>
      </c>
      <c r="I314" s="101">
        <v>3</v>
      </c>
      <c r="J314" s="101">
        <v>2</v>
      </c>
      <c r="K314" s="101">
        <v>3</v>
      </c>
      <c r="L314" s="101">
        <v>2</v>
      </c>
      <c r="M314" s="101">
        <v>3</v>
      </c>
      <c r="N314" s="101">
        <v>4</v>
      </c>
      <c r="O314" s="101">
        <v>3</v>
      </c>
      <c r="P314" s="101">
        <v>2</v>
      </c>
      <c r="Q314" s="101">
        <v>2</v>
      </c>
      <c r="R314" s="101">
        <v>3</v>
      </c>
      <c r="S314" s="101">
        <v>3</v>
      </c>
      <c r="T314" s="101">
        <v>3</v>
      </c>
      <c r="U314" s="101">
        <v>3</v>
      </c>
      <c r="V314" s="101">
        <v>3</v>
      </c>
      <c r="W314" s="101">
        <v>3</v>
      </c>
      <c r="X314" s="101">
        <v>3</v>
      </c>
      <c r="Y314" s="101">
        <v>3</v>
      </c>
      <c r="Z314" s="101">
        <v>2</v>
      </c>
      <c r="AA314" s="101">
        <v>2</v>
      </c>
      <c r="AB314" s="101">
        <v>28</v>
      </c>
      <c r="AC314" s="101">
        <v>20</v>
      </c>
      <c r="AD314" s="101">
        <v>13</v>
      </c>
      <c r="AE314" s="101">
        <v>11</v>
      </c>
      <c r="AF314" s="101">
        <v>6</v>
      </c>
      <c r="AG314" s="101">
        <v>5</v>
      </c>
      <c r="AH314" s="101">
        <v>6</v>
      </c>
      <c r="AI314" s="101">
        <v>7</v>
      </c>
      <c r="AJ314" s="101">
        <v>6</v>
      </c>
      <c r="AK314" s="101">
        <v>7</v>
      </c>
      <c r="AL314" s="101">
        <v>5</v>
      </c>
      <c r="AM314" s="101">
        <v>5</v>
      </c>
      <c r="AN314" s="101">
        <v>5</v>
      </c>
      <c r="AO314" s="101">
        <v>4</v>
      </c>
      <c r="AP314" s="101">
        <v>6</v>
      </c>
      <c r="AQ314" s="101">
        <v>5</v>
      </c>
      <c r="AR314" s="101">
        <v>5</v>
      </c>
      <c r="AS314" s="101">
        <v>4</v>
      </c>
      <c r="AT314" s="101">
        <v>7</v>
      </c>
      <c r="AU314" s="101">
        <v>4</v>
      </c>
      <c r="AV314" s="101">
        <v>6</v>
      </c>
      <c r="AW314" s="101">
        <v>3</v>
      </c>
      <c r="AX314" s="101">
        <v>58</v>
      </c>
      <c r="AZ314" s="2">
        <f t="shared" si="4"/>
        <v>168</v>
      </c>
    </row>
    <row r="315" spans="1:52" ht="14" x14ac:dyDescent="0.3">
      <c r="A315" s="101">
        <v>46785</v>
      </c>
      <c r="B315" s="101">
        <v>1</v>
      </c>
      <c r="C315" s="101">
        <v>1979</v>
      </c>
      <c r="D315" s="102">
        <v>45977.786111111112</v>
      </c>
      <c r="E315" s="101" t="s">
        <v>32</v>
      </c>
      <c r="F315" s="101">
        <v>3</v>
      </c>
      <c r="G315" s="101">
        <v>4</v>
      </c>
      <c r="H315" s="101">
        <v>2</v>
      </c>
      <c r="I315" s="101">
        <v>4</v>
      </c>
      <c r="J315" s="101">
        <v>4</v>
      </c>
      <c r="K315" s="101">
        <v>4</v>
      </c>
      <c r="L315" s="101">
        <v>2</v>
      </c>
      <c r="M315" s="101">
        <v>2</v>
      </c>
      <c r="N315" s="101">
        <v>2</v>
      </c>
      <c r="O315" s="101">
        <v>4</v>
      </c>
      <c r="P315" s="101">
        <v>4</v>
      </c>
      <c r="Q315" s="101">
        <v>2</v>
      </c>
      <c r="R315" s="101">
        <v>2</v>
      </c>
      <c r="S315" s="101">
        <v>2</v>
      </c>
      <c r="T315" s="101">
        <v>2</v>
      </c>
      <c r="U315" s="101">
        <v>4</v>
      </c>
      <c r="V315" s="101">
        <v>2</v>
      </c>
      <c r="W315" s="101">
        <v>2</v>
      </c>
      <c r="X315" s="101">
        <v>3</v>
      </c>
      <c r="Y315" s="101">
        <v>2</v>
      </c>
      <c r="Z315" s="101">
        <v>2</v>
      </c>
      <c r="AA315" s="101">
        <v>2</v>
      </c>
      <c r="AB315" s="101">
        <v>11</v>
      </c>
      <c r="AC315" s="101">
        <v>10</v>
      </c>
      <c r="AD315" s="101">
        <v>13</v>
      </c>
      <c r="AE315" s="101">
        <v>6</v>
      </c>
      <c r="AF315" s="101">
        <v>8</v>
      </c>
      <c r="AG315" s="101">
        <v>7</v>
      </c>
      <c r="AH315" s="101">
        <v>7</v>
      </c>
      <c r="AI315" s="101">
        <v>6</v>
      </c>
      <c r="AJ315" s="101">
        <v>6</v>
      </c>
      <c r="AK315" s="101">
        <v>7</v>
      </c>
      <c r="AL315" s="101">
        <v>3</v>
      </c>
      <c r="AM315" s="101">
        <v>6</v>
      </c>
      <c r="AN315" s="101">
        <v>7</v>
      </c>
      <c r="AO315" s="101">
        <v>6</v>
      </c>
      <c r="AP315" s="101">
        <v>5</v>
      </c>
      <c r="AQ315" s="101">
        <v>7</v>
      </c>
      <c r="AR315" s="101">
        <v>7</v>
      </c>
      <c r="AS315" s="101">
        <v>4</v>
      </c>
      <c r="AT315" s="101">
        <v>5</v>
      </c>
      <c r="AU315" s="101">
        <v>7</v>
      </c>
      <c r="AV315" s="101">
        <v>7</v>
      </c>
      <c r="AW315" s="101">
        <v>3</v>
      </c>
      <c r="AX315" s="101">
        <v>74</v>
      </c>
      <c r="AZ315" s="2">
        <f t="shared" si="4"/>
        <v>148</v>
      </c>
    </row>
    <row r="316" spans="1:52" ht="14" x14ac:dyDescent="0.3">
      <c r="A316" s="101">
        <v>43507</v>
      </c>
      <c r="B316" s="101">
        <v>1</v>
      </c>
      <c r="C316" s="101">
        <v>1977</v>
      </c>
      <c r="D316" s="102">
        <v>45963.518750000003</v>
      </c>
      <c r="E316" s="101" t="s">
        <v>32</v>
      </c>
      <c r="F316" s="101">
        <v>4</v>
      </c>
      <c r="G316" s="101">
        <v>3</v>
      </c>
      <c r="H316" s="101">
        <v>3</v>
      </c>
      <c r="I316" s="101">
        <v>2</v>
      </c>
      <c r="J316" s="101">
        <v>3</v>
      </c>
      <c r="K316" s="101">
        <v>4</v>
      </c>
      <c r="L316" s="101">
        <v>2</v>
      </c>
      <c r="M316" s="101">
        <v>2</v>
      </c>
      <c r="N316" s="101">
        <v>3</v>
      </c>
      <c r="O316" s="101">
        <v>4</v>
      </c>
      <c r="P316" s="101">
        <v>3</v>
      </c>
      <c r="Q316" s="101">
        <v>4</v>
      </c>
      <c r="R316" s="101">
        <v>3</v>
      </c>
      <c r="S316" s="101">
        <v>3</v>
      </c>
      <c r="T316" s="101">
        <v>4</v>
      </c>
      <c r="U316" s="101">
        <v>3</v>
      </c>
      <c r="V316" s="101">
        <v>4</v>
      </c>
      <c r="W316" s="101">
        <v>3</v>
      </c>
      <c r="X316" s="101">
        <v>4</v>
      </c>
      <c r="Y316" s="101">
        <v>2</v>
      </c>
      <c r="Z316" s="101">
        <v>3</v>
      </c>
      <c r="AA316" s="101">
        <v>2</v>
      </c>
      <c r="AB316" s="101">
        <v>34</v>
      </c>
      <c r="AC316" s="101">
        <v>10</v>
      </c>
      <c r="AD316" s="101">
        <v>14</v>
      </c>
      <c r="AE316" s="101">
        <v>10</v>
      </c>
      <c r="AF316" s="101">
        <v>18</v>
      </c>
      <c r="AG316" s="101">
        <v>5</v>
      </c>
      <c r="AH316" s="101">
        <v>9</v>
      </c>
      <c r="AI316" s="101">
        <v>7</v>
      </c>
      <c r="AJ316" s="101">
        <v>10</v>
      </c>
      <c r="AK316" s="101">
        <v>12</v>
      </c>
      <c r="AL316" s="101">
        <v>7</v>
      </c>
      <c r="AM316" s="101">
        <v>28</v>
      </c>
      <c r="AN316" s="101">
        <v>9</v>
      </c>
      <c r="AO316" s="101">
        <v>8</v>
      </c>
      <c r="AP316" s="101">
        <v>12</v>
      </c>
      <c r="AQ316" s="101">
        <v>12</v>
      </c>
      <c r="AR316" s="101">
        <v>7</v>
      </c>
      <c r="AS316" s="101">
        <v>5</v>
      </c>
      <c r="AT316" s="101">
        <v>7</v>
      </c>
      <c r="AU316" s="101">
        <v>16</v>
      </c>
      <c r="AV316" s="101">
        <v>10</v>
      </c>
      <c r="AW316" s="101">
        <v>4</v>
      </c>
      <c r="AX316" s="101">
        <v>58</v>
      </c>
      <c r="AY316" s="101"/>
      <c r="AZ316" s="101">
        <f t="shared" si="4"/>
        <v>254</v>
      </c>
    </row>
    <row r="317" spans="1:52" ht="14" x14ac:dyDescent="0.3">
      <c r="A317" s="101">
        <v>44399</v>
      </c>
      <c r="B317" s="101">
        <v>0</v>
      </c>
      <c r="C317" s="101">
        <v>1975</v>
      </c>
      <c r="D317" s="102">
        <v>45965.523611111108</v>
      </c>
      <c r="E317" s="101" t="s">
        <v>235</v>
      </c>
      <c r="F317" s="101">
        <v>1</v>
      </c>
      <c r="G317" s="101">
        <v>4</v>
      </c>
      <c r="H317" s="101">
        <v>3</v>
      </c>
      <c r="I317" s="101">
        <v>2</v>
      </c>
      <c r="J317" s="101">
        <v>4</v>
      </c>
      <c r="K317" s="101">
        <v>3</v>
      </c>
      <c r="L317" s="101">
        <v>2</v>
      </c>
      <c r="M317" s="101">
        <v>1</v>
      </c>
      <c r="N317" s="101">
        <v>2</v>
      </c>
      <c r="O317" s="101">
        <v>2</v>
      </c>
      <c r="P317" s="101">
        <v>1</v>
      </c>
      <c r="Q317" s="101">
        <v>3</v>
      </c>
      <c r="R317" s="101">
        <v>2</v>
      </c>
      <c r="S317" s="101">
        <v>2</v>
      </c>
      <c r="T317" s="101">
        <v>2</v>
      </c>
      <c r="U317" s="101">
        <v>2</v>
      </c>
      <c r="V317" s="101">
        <v>2</v>
      </c>
      <c r="W317" s="101">
        <v>2</v>
      </c>
      <c r="X317" s="101">
        <v>2</v>
      </c>
      <c r="Y317" s="101">
        <v>2</v>
      </c>
      <c r="Z317" s="101">
        <v>2</v>
      </c>
      <c r="AA317" s="101">
        <v>2</v>
      </c>
      <c r="AB317" s="101">
        <v>8</v>
      </c>
      <c r="AC317" s="101">
        <v>14</v>
      </c>
      <c r="AD317" s="101">
        <v>7</v>
      </c>
      <c r="AE317" s="101">
        <v>5</v>
      </c>
      <c r="AF317" s="101">
        <v>4</v>
      </c>
      <c r="AG317" s="101">
        <v>9</v>
      </c>
      <c r="AH317" s="101">
        <v>8</v>
      </c>
      <c r="AI317" s="101">
        <v>10</v>
      </c>
      <c r="AJ317" s="101">
        <v>7</v>
      </c>
      <c r="AK317" s="101">
        <v>5</v>
      </c>
      <c r="AL317" s="101">
        <v>5</v>
      </c>
      <c r="AM317" s="101">
        <v>12</v>
      </c>
      <c r="AN317" s="101">
        <v>13</v>
      </c>
      <c r="AO317" s="101">
        <v>4</v>
      </c>
      <c r="AP317" s="101">
        <v>7</v>
      </c>
      <c r="AQ317" s="101">
        <v>3</v>
      </c>
      <c r="AR317" s="101">
        <v>8</v>
      </c>
      <c r="AS317" s="101">
        <v>6</v>
      </c>
      <c r="AT317" s="101">
        <v>2</v>
      </c>
      <c r="AU317" s="101">
        <v>5</v>
      </c>
      <c r="AV317" s="101">
        <v>6</v>
      </c>
      <c r="AW317" s="101">
        <v>2</v>
      </c>
      <c r="AX317" s="101">
        <v>26</v>
      </c>
      <c r="AZ317" s="2">
        <f t="shared" si="4"/>
        <v>150</v>
      </c>
    </row>
    <row r="318" spans="1:52" ht="14" x14ac:dyDescent="0.3">
      <c r="A318" s="101">
        <v>45530</v>
      </c>
      <c r="B318" s="101">
        <v>0</v>
      </c>
      <c r="C318" s="101">
        <v>1963</v>
      </c>
      <c r="D318" s="102">
        <v>45968.805555555555</v>
      </c>
      <c r="E318" s="101" t="s">
        <v>235</v>
      </c>
      <c r="F318" s="101">
        <v>3</v>
      </c>
      <c r="G318" s="101">
        <v>4</v>
      </c>
      <c r="H318" s="101">
        <v>3</v>
      </c>
      <c r="I318" s="101">
        <v>2</v>
      </c>
      <c r="J318" s="101">
        <v>3</v>
      </c>
      <c r="K318" s="101">
        <v>2</v>
      </c>
      <c r="L318" s="101">
        <v>2</v>
      </c>
      <c r="M318" s="101">
        <v>1</v>
      </c>
      <c r="N318" s="101">
        <v>2</v>
      </c>
      <c r="O318" s="101">
        <v>2</v>
      </c>
      <c r="P318" s="101">
        <v>2</v>
      </c>
      <c r="Q318" s="101">
        <v>2</v>
      </c>
      <c r="R318" s="101">
        <v>2</v>
      </c>
      <c r="S318" s="101">
        <v>3</v>
      </c>
      <c r="T318" s="101">
        <v>2</v>
      </c>
      <c r="U318" s="101">
        <v>2</v>
      </c>
      <c r="V318" s="101">
        <v>1</v>
      </c>
      <c r="W318" s="101">
        <v>1</v>
      </c>
      <c r="X318" s="101">
        <v>1</v>
      </c>
      <c r="Y318" s="101">
        <v>1</v>
      </c>
      <c r="Z318" s="101">
        <v>1</v>
      </c>
      <c r="AA318" s="101">
        <v>1</v>
      </c>
      <c r="AB318" s="101">
        <v>11</v>
      </c>
      <c r="AC318" s="101">
        <v>16</v>
      </c>
      <c r="AD318" s="101">
        <v>24</v>
      </c>
      <c r="AE318" s="101">
        <v>12</v>
      </c>
      <c r="AF318" s="101">
        <v>5</v>
      </c>
      <c r="AG318" s="101">
        <v>10</v>
      </c>
      <c r="AH318" s="101">
        <v>6</v>
      </c>
      <c r="AI318" s="101">
        <v>16</v>
      </c>
      <c r="AJ318" s="101">
        <v>12</v>
      </c>
      <c r="AK318" s="101">
        <v>5</v>
      </c>
      <c r="AL318" s="101">
        <v>8</v>
      </c>
      <c r="AM318" s="101">
        <v>10</v>
      </c>
      <c r="AN318" s="101">
        <v>6</v>
      </c>
      <c r="AO318" s="101">
        <v>6</v>
      </c>
      <c r="AP318" s="101">
        <v>5</v>
      </c>
      <c r="AQ318" s="101">
        <v>7</v>
      </c>
      <c r="AR318" s="101">
        <v>7</v>
      </c>
      <c r="AS318" s="101">
        <v>12</v>
      </c>
      <c r="AT318" s="101">
        <v>7</v>
      </c>
      <c r="AU318" s="101">
        <v>5</v>
      </c>
      <c r="AV318" s="101">
        <v>4</v>
      </c>
      <c r="AW318" s="101">
        <v>5</v>
      </c>
      <c r="AX318" s="101">
        <v>13</v>
      </c>
      <c r="AZ318" s="2">
        <f t="shared" si="4"/>
        <v>199</v>
      </c>
    </row>
    <row r="319" spans="1:52" s="101" customFormat="1" ht="14" x14ac:dyDescent="0.3">
      <c r="A319">
        <v>42955</v>
      </c>
      <c r="B319">
        <v>0</v>
      </c>
      <c r="C319">
        <v>2006</v>
      </c>
      <c r="D319" s="99">
        <v>45961.62777777778</v>
      </c>
      <c r="E319" t="s">
        <v>304</v>
      </c>
      <c r="F319">
        <v>2</v>
      </c>
      <c r="G319">
        <v>2</v>
      </c>
      <c r="H319">
        <v>2</v>
      </c>
      <c r="I319">
        <v>3</v>
      </c>
      <c r="J319">
        <v>3</v>
      </c>
      <c r="K319">
        <v>3</v>
      </c>
      <c r="L319">
        <v>2</v>
      </c>
      <c r="M319">
        <v>2</v>
      </c>
      <c r="N319">
        <v>1</v>
      </c>
      <c r="O319">
        <v>2</v>
      </c>
      <c r="P319">
        <v>1</v>
      </c>
      <c r="Q319">
        <v>2</v>
      </c>
      <c r="R319">
        <v>2</v>
      </c>
      <c r="S319">
        <v>3</v>
      </c>
      <c r="T319">
        <v>2</v>
      </c>
      <c r="U319">
        <v>3</v>
      </c>
      <c r="V319">
        <v>2</v>
      </c>
      <c r="W319">
        <v>2</v>
      </c>
      <c r="X319">
        <v>2</v>
      </c>
      <c r="Y319">
        <v>3</v>
      </c>
      <c r="Z319">
        <v>3</v>
      </c>
      <c r="AA319">
        <v>3</v>
      </c>
      <c r="AB319">
        <v>35</v>
      </c>
      <c r="AC319">
        <v>17</v>
      </c>
      <c r="AD319">
        <v>11</v>
      </c>
      <c r="AE319">
        <v>6</v>
      </c>
      <c r="AF319">
        <v>8</v>
      </c>
      <c r="AG319">
        <v>9</v>
      </c>
      <c r="AH319">
        <v>3</v>
      </c>
      <c r="AI319">
        <v>5</v>
      </c>
      <c r="AJ319">
        <v>6</v>
      </c>
      <c r="AK319">
        <v>6</v>
      </c>
      <c r="AL319">
        <v>3</v>
      </c>
      <c r="AM319">
        <v>8</v>
      </c>
      <c r="AN319">
        <v>7</v>
      </c>
      <c r="AO319">
        <v>3</v>
      </c>
      <c r="AP319">
        <v>4</v>
      </c>
      <c r="AQ319">
        <v>12</v>
      </c>
      <c r="AR319">
        <v>4</v>
      </c>
      <c r="AS319">
        <v>4</v>
      </c>
      <c r="AT319">
        <v>4</v>
      </c>
      <c r="AU319">
        <v>4</v>
      </c>
      <c r="AV319">
        <v>9</v>
      </c>
      <c r="AW319">
        <v>4</v>
      </c>
      <c r="AX319">
        <v>41</v>
      </c>
      <c r="AY319" s="2"/>
      <c r="AZ319" s="2">
        <f t="shared" si="4"/>
        <v>172</v>
      </c>
    </row>
    <row r="320" spans="1:52" ht="13" x14ac:dyDescent="0.3">
      <c r="A320">
        <v>44632</v>
      </c>
      <c r="B320">
        <v>1</v>
      </c>
      <c r="C320">
        <v>2005</v>
      </c>
      <c r="D320" s="99">
        <v>45965.773611111108</v>
      </c>
      <c r="E320" t="s">
        <v>302</v>
      </c>
      <c r="F320">
        <v>3</v>
      </c>
      <c r="G320">
        <v>4</v>
      </c>
      <c r="H320">
        <v>2</v>
      </c>
      <c r="I320">
        <v>1</v>
      </c>
      <c r="J320">
        <v>2</v>
      </c>
      <c r="K320">
        <v>3</v>
      </c>
      <c r="L320">
        <v>1</v>
      </c>
      <c r="M320">
        <v>1</v>
      </c>
      <c r="N320">
        <v>2</v>
      </c>
      <c r="O320">
        <v>2</v>
      </c>
      <c r="P320">
        <v>3</v>
      </c>
      <c r="Q320">
        <v>2</v>
      </c>
      <c r="R320">
        <v>2</v>
      </c>
      <c r="S320">
        <v>2</v>
      </c>
      <c r="T320">
        <v>3</v>
      </c>
      <c r="U320">
        <v>2</v>
      </c>
      <c r="V320">
        <v>2</v>
      </c>
      <c r="W320">
        <v>3</v>
      </c>
      <c r="X320">
        <v>2</v>
      </c>
      <c r="Y320">
        <v>3</v>
      </c>
      <c r="Z320">
        <v>3</v>
      </c>
      <c r="AA320">
        <v>3</v>
      </c>
      <c r="AB320">
        <v>21</v>
      </c>
      <c r="AC320">
        <v>16</v>
      </c>
      <c r="AD320">
        <v>6</v>
      </c>
      <c r="AE320">
        <v>4</v>
      </c>
      <c r="AF320">
        <v>9</v>
      </c>
      <c r="AG320">
        <v>4</v>
      </c>
      <c r="AH320">
        <v>3</v>
      </c>
      <c r="AI320">
        <v>7</v>
      </c>
      <c r="AJ320">
        <v>10</v>
      </c>
      <c r="AK320">
        <v>10</v>
      </c>
      <c r="AL320">
        <v>8</v>
      </c>
      <c r="AM320">
        <v>6</v>
      </c>
      <c r="AN320">
        <v>6</v>
      </c>
      <c r="AO320">
        <v>15</v>
      </c>
      <c r="AP320">
        <v>2</v>
      </c>
      <c r="AQ320">
        <v>21</v>
      </c>
      <c r="AR320">
        <v>20</v>
      </c>
      <c r="AS320">
        <v>7</v>
      </c>
      <c r="AT320">
        <v>10</v>
      </c>
      <c r="AU320">
        <v>8</v>
      </c>
      <c r="AV320">
        <v>5</v>
      </c>
      <c r="AW320">
        <v>8</v>
      </c>
      <c r="AX320">
        <v>46</v>
      </c>
      <c r="AZ320" s="2">
        <f t="shared" si="4"/>
        <v>206</v>
      </c>
    </row>
    <row r="321" spans="1:52" ht="13" x14ac:dyDescent="0.3">
      <c r="A321">
        <v>42944</v>
      </c>
      <c r="B321">
        <v>0</v>
      </c>
      <c r="C321">
        <v>2005</v>
      </c>
      <c r="D321" s="99">
        <v>45961.620138888888</v>
      </c>
      <c r="E321" t="s">
        <v>302</v>
      </c>
      <c r="F321">
        <v>1</v>
      </c>
      <c r="G321">
        <v>3</v>
      </c>
      <c r="H321">
        <v>4</v>
      </c>
      <c r="I321">
        <v>1</v>
      </c>
      <c r="J321">
        <v>3</v>
      </c>
      <c r="K321">
        <v>3</v>
      </c>
      <c r="L321">
        <v>1</v>
      </c>
      <c r="M321">
        <v>3</v>
      </c>
      <c r="N321">
        <v>1</v>
      </c>
      <c r="O321">
        <v>3</v>
      </c>
      <c r="P321">
        <v>1</v>
      </c>
      <c r="Q321">
        <v>1</v>
      </c>
      <c r="R321">
        <v>2</v>
      </c>
      <c r="S321">
        <v>3</v>
      </c>
      <c r="T321">
        <v>3</v>
      </c>
      <c r="U321">
        <v>2</v>
      </c>
      <c r="V321">
        <v>1</v>
      </c>
      <c r="W321">
        <v>3</v>
      </c>
      <c r="X321">
        <v>1</v>
      </c>
      <c r="Y321">
        <v>1</v>
      </c>
      <c r="Z321">
        <v>2</v>
      </c>
      <c r="AA321">
        <v>2</v>
      </c>
      <c r="AB321">
        <v>8</v>
      </c>
      <c r="AC321">
        <v>5</v>
      </c>
      <c r="AD321">
        <v>2</v>
      </c>
      <c r="AE321">
        <v>4</v>
      </c>
      <c r="AF321">
        <v>6</v>
      </c>
      <c r="AG321">
        <v>5</v>
      </c>
      <c r="AH321">
        <v>4</v>
      </c>
      <c r="AI321">
        <v>5</v>
      </c>
      <c r="AJ321">
        <v>5</v>
      </c>
      <c r="AK321">
        <v>3</v>
      </c>
      <c r="AL321">
        <v>3</v>
      </c>
      <c r="AM321">
        <v>5</v>
      </c>
      <c r="AN321">
        <v>3</v>
      </c>
      <c r="AO321">
        <v>3</v>
      </c>
      <c r="AP321">
        <v>6</v>
      </c>
      <c r="AQ321">
        <v>4</v>
      </c>
      <c r="AR321">
        <v>5</v>
      </c>
      <c r="AS321">
        <v>3</v>
      </c>
      <c r="AT321">
        <v>6</v>
      </c>
      <c r="AU321">
        <v>3</v>
      </c>
      <c r="AV321">
        <v>9</v>
      </c>
      <c r="AW321">
        <v>2</v>
      </c>
      <c r="AX321">
        <v>32</v>
      </c>
      <c r="AZ321" s="2">
        <f t="shared" si="4"/>
        <v>99</v>
      </c>
    </row>
    <row r="322" spans="1:52" ht="14" x14ac:dyDescent="0.3">
      <c r="A322" s="101">
        <v>45727</v>
      </c>
      <c r="B322" s="101">
        <v>0</v>
      </c>
      <c r="C322" s="101">
        <v>1984</v>
      </c>
      <c r="D322" s="102">
        <v>45969.753472222219</v>
      </c>
      <c r="E322" s="101" t="s">
        <v>304</v>
      </c>
      <c r="F322" s="101">
        <v>2</v>
      </c>
      <c r="G322" s="101">
        <v>2</v>
      </c>
      <c r="H322" s="101">
        <v>2</v>
      </c>
      <c r="I322" s="101">
        <v>2</v>
      </c>
      <c r="J322" s="101">
        <v>3</v>
      </c>
      <c r="K322" s="101">
        <v>2</v>
      </c>
      <c r="L322" s="101">
        <v>2</v>
      </c>
      <c r="M322" s="101">
        <v>2</v>
      </c>
      <c r="N322" s="101">
        <v>2</v>
      </c>
      <c r="O322" s="101">
        <v>2</v>
      </c>
      <c r="P322" s="101">
        <v>2</v>
      </c>
      <c r="Q322" s="101">
        <v>2</v>
      </c>
      <c r="R322" s="101">
        <v>2</v>
      </c>
      <c r="S322" s="101">
        <v>2</v>
      </c>
      <c r="T322" s="101">
        <v>2</v>
      </c>
      <c r="U322" s="101">
        <v>2</v>
      </c>
      <c r="V322" s="101">
        <v>3</v>
      </c>
      <c r="W322" s="101">
        <v>2</v>
      </c>
      <c r="X322" s="101">
        <v>2</v>
      </c>
      <c r="Y322" s="101">
        <v>2</v>
      </c>
      <c r="Z322" s="101">
        <v>2</v>
      </c>
      <c r="AA322" s="101">
        <v>2</v>
      </c>
      <c r="AB322" s="101">
        <v>6</v>
      </c>
      <c r="AC322" s="101">
        <v>6</v>
      </c>
      <c r="AD322" s="101">
        <v>3</v>
      </c>
      <c r="AE322" s="101">
        <v>3</v>
      </c>
      <c r="AF322" s="101">
        <v>6</v>
      </c>
      <c r="AG322" s="101">
        <v>6</v>
      </c>
      <c r="AH322" s="101">
        <v>4</v>
      </c>
      <c r="AI322" s="101">
        <v>4</v>
      </c>
      <c r="AJ322" s="101">
        <v>2</v>
      </c>
      <c r="AK322" s="101">
        <v>3</v>
      </c>
      <c r="AL322" s="101">
        <v>2</v>
      </c>
      <c r="AM322" s="101">
        <v>4</v>
      </c>
      <c r="AN322" s="101">
        <v>5</v>
      </c>
      <c r="AO322" s="101">
        <v>4</v>
      </c>
      <c r="AP322" s="101">
        <v>5</v>
      </c>
      <c r="AQ322" s="101">
        <v>7</v>
      </c>
      <c r="AR322" s="101">
        <v>9</v>
      </c>
      <c r="AS322" s="101">
        <v>6</v>
      </c>
      <c r="AT322" s="101">
        <v>8</v>
      </c>
      <c r="AU322" s="101">
        <v>4</v>
      </c>
      <c r="AV322" s="101">
        <v>4</v>
      </c>
      <c r="AW322" s="101">
        <v>2</v>
      </c>
      <c r="AX322" s="101">
        <v>11</v>
      </c>
      <c r="AZ322" s="2">
        <f t="shared" si="4"/>
        <v>103</v>
      </c>
    </row>
    <row r="323" spans="1:52" ht="13" x14ac:dyDescent="0.3">
      <c r="A323">
        <v>43373</v>
      </c>
      <c r="B323">
        <v>0</v>
      </c>
      <c r="C323">
        <v>2002</v>
      </c>
      <c r="D323" s="99">
        <v>45962.657638888886</v>
      </c>
      <c r="E323" t="s">
        <v>326</v>
      </c>
      <c r="F323">
        <v>3</v>
      </c>
      <c r="G323">
        <v>4</v>
      </c>
      <c r="H323">
        <v>4</v>
      </c>
      <c r="I323">
        <v>4</v>
      </c>
      <c r="J323">
        <v>3</v>
      </c>
      <c r="K323">
        <v>3</v>
      </c>
      <c r="L323">
        <v>3</v>
      </c>
      <c r="M323">
        <v>3</v>
      </c>
      <c r="N323">
        <v>4</v>
      </c>
      <c r="O323">
        <v>4</v>
      </c>
      <c r="P323">
        <v>4</v>
      </c>
      <c r="Q323">
        <v>4</v>
      </c>
      <c r="R323">
        <v>2</v>
      </c>
      <c r="S323">
        <v>3</v>
      </c>
      <c r="T323">
        <v>4</v>
      </c>
      <c r="U323">
        <v>3</v>
      </c>
      <c r="V323">
        <v>3</v>
      </c>
      <c r="W323">
        <v>4</v>
      </c>
      <c r="X323">
        <v>3</v>
      </c>
      <c r="Y323">
        <v>4</v>
      </c>
      <c r="Z323">
        <v>4</v>
      </c>
      <c r="AA323">
        <v>4</v>
      </c>
      <c r="AB323">
        <v>10</v>
      </c>
      <c r="AC323">
        <v>9</v>
      </c>
      <c r="AD323">
        <v>7</v>
      </c>
      <c r="AE323">
        <v>2</v>
      </c>
      <c r="AF323">
        <v>4</v>
      </c>
      <c r="AG323">
        <v>7</v>
      </c>
      <c r="AH323">
        <v>4</v>
      </c>
      <c r="AI323">
        <v>4</v>
      </c>
      <c r="AJ323">
        <v>9</v>
      </c>
      <c r="AK323">
        <v>5</v>
      </c>
      <c r="AL323">
        <v>2</v>
      </c>
      <c r="AM323">
        <v>3</v>
      </c>
      <c r="AN323">
        <v>10</v>
      </c>
      <c r="AO323">
        <v>3</v>
      </c>
      <c r="AP323">
        <v>3</v>
      </c>
      <c r="AQ323">
        <v>7</v>
      </c>
      <c r="AR323">
        <v>17</v>
      </c>
      <c r="AS323">
        <v>3</v>
      </c>
      <c r="AT323">
        <v>3</v>
      </c>
      <c r="AU323">
        <v>3</v>
      </c>
      <c r="AV323">
        <v>2</v>
      </c>
      <c r="AW323">
        <v>2</v>
      </c>
      <c r="AX323">
        <v>17</v>
      </c>
      <c r="AZ323" s="2">
        <f t="shared" si="4"/>
        <v>119</v>
      </c>
    </row>
    <row r="324" spans="1:52" ht="13" x14ac:dyDescent="0.3">
      <c r="A324">
        <v>43257</v>
      </c>
      <c r="B324">
        <v>1</v>
      </c>
      <c r="C324">
        <v>2003</v>
      </c>
      <c r="D324" s="99">
        <v>45962.491666666669</v>
      </c>
      <c r="E324" t="s">
        <v>249</v>
      </c>
      <c r="F324">
        <v>2</v>
      </c>
      <c r="G324">
        <v>4</v>
      </c>
      <c r="H324">
        <v>4</v>
      </c>
      <c r="I324">
        <v>4</v>
      </c>
      <c r="J324">
        <v>2</v>
      </c>
      <c r="K324">
        <v>4</v>
      </c>
      <c r="L324">
        <v>2</v>
      </c>
      <c r="M324">
        <v>1</v>
      </c>
      <c r="N324">
        <v>4</v>
      </c>
      <c r="O324">
        <v>3</v>
      </c>
      <c r="P324">
        <v>1</v>
      </c>
      <c r="Q324">
        <v>3</v>
      </c>
      <c r="R324">
        <v>1</v>
      </c>
      <c r="S324">
        <v>4</v>
      </c>
      <c r="T324">
        <v>3</v>
      </c>
      <c r="U324">
        <v>3</v>
      </c>
      <c r="V324">
        <v>1</v>
      </c>
      <c r="W324">
        <v>3</v>
      </c>
      <c r="X324">
        <v>3</v>
      </c>
      <c r="Y324">
        <v>3</v>
      </c>
      <c r="Z324">
        <v>3</v>
      </c>
      <c r="AA324">
        <v>3</v>
      </c>
      <c r="AB324">
        <v>11</v>
      </c>
      <c r="AC324">
        <v>10</v>
      </c>
      <c r="AD324">
        <v>23</v>
      </c>
      <c r="AE324">
        <v>10</v>
      </c>
      <c r="AF324">
        <v>9</v>
      </c>
      <c r="AG324">
        <v>4</v>
      </c>
      <c r="AH324">
        <v>4</v>
      </c>
      <c r="AI324">
        <v>176</v>
      </c>
      <c r="AJ324">
        <v>6</v>
      </c>
      <c r="AK324">
        <v>6</v>
      </c>
      <c r="AL324">
        <v>3</v>
      </c>
      <c r="AM324">
        <v>11</v>
      </c>
      <c r="AN324">
        <v>5</v>
      </c>
      <c r="AO324">
        <v>4</v>
      </c>
      <c r="AP324">
        <v>4</v>
      </c>
      <c r="AQ324">
        <v>12</v>
      </c>
      <c r="AR324">
        <v>7</v>
      </c>
      <c r="AS324">
        <v>12</v>
      </c>
      <c r="AT324">
        <v>7</v>
      </c>
      <c r="AU324">
        <v>5</v>
      </c>
      <c r="AV324">
        <v>5</v>
      </c>
      <c r="AW324">
        <v>1</v>
      </c>
      <c r="AX324">
        <v>68</v>
      </c>
      <c r="AZ324" s="2">
        <f t="shared" si="4"/>
        <v>335</v>
      </c>
    </row>
    <row r="325" spans="1:52" s="101" customFormat="1" ht="14" x14ac:dyDescent="0.3">
      <c r="A325">
        <v>40713</v>
      </c>
      <c r="B325">
        <v>0</v>
      </c>
      <c r="C325">
        <v>2003</v>
      </c>
      <c r="D325" s="99">
        <v>45958.419444444444</v>
      </c>
      <c r="E325" t="s">
        <v>273</v>
      </c>
      <c r="F325">
        <v>1</v>
      </c>
      <c r="G325">
        <v>4</v>
      </c>
      <c r="H325">
        <v>2</v>
      </c>
      <c r="I325">
        <v>4</v>
      </c>
      <c r="J325">
        <v>3</v>
      </c>
      <c r="K325">
        <v>4</v>
      </c>
      <c r="L325">
        <v>1</v>
      </c>
      <c r="M325">
        <v>2</v>
      </c>
      <c r="N325">
        <v>3</v>
      </c>
      <c r="O325">
        <v>4</v>
      </c>
      <c r="P325">
        <v>3</v>
      </c>
      <c r="Q325">
        <v>4</v>
      </c>
      <c r="R325">
        <v>2</v>
      </c>
      <c r="S325">
        <v>4</v>
      </c>
      <c r="T325">
        <v>4</v>
      </c>
      <c r="U325">
        <v>4</v>
      </c>
      <c r="V325">
        <v>1</v>
      </c>
      <c r="W325">
        <v>4</v>
      </c>
      <c r="X325">
        <v>2</v>
      </c>
      <c r="Y325">
        <v>4</v>
      </c>
      <c r="Z325">
        <v>3</v>
      </c>
      <c r="AA325">
        <v>3</v>
      </c>
      <c r="AB325">
        <v>21</v>
      </c>
      <c r="AC325">
        <v>10</v>
      </c>
      <c r="AD325">
        <v>10</v>
      </c>
      <c r="AE325">
        <v>8</v>
      </c>
      <c r="AF325">
        <v>6</v>
      </c>
      <c r="AG325">
        <v>4</v>
      </c>
      <c r="AH325">
        <v>5</v>
      </c>
      <c r="AI325">
        <v>8</v>
      </c>
      <c r="AJ325">
        <v>9</v>
      </c>
      <c r="AK325">
        <v>10</v>
      </c>
      <c r="AL325">
        <v>3</v>
      </c>
      <c r="AM325">
        <v>5</v>
      </c>
      <c r="AN325">
        <v>4</v>
      </c>
      <c r="AO325">
        <v>6</v>
      </c>
      <c r="AP325">
        <v>3</v>
      </c>
      <c r="AQ325">
        <v>4</v>
      </c>
      <c r="AR325">
        <v>8</v>
      </c>
      <c r="AS325">
        <v>4</v>
      </c>
      <c r="AT325">
        <v>11</v>
      </c>
      <c r="AU325">
        <v>5</v>
      </c>
      <c r="AV325">
        <v>6</v>
      </c>
      <c r="AW325">
        <v>3</v>
      </c>
      <c r="AX325">
        <v>60</v>
      </c>
      <c r="AY325" s="2"/>
      <c r="AZ325" s="2">
        <f t="shared" si="4"/>
        <v>153</v>
      </c>
    </row>
    <row r="326" spans="1:52" ht="13" x14ac:dyDescent="0.3">
      <c r="A326">
        <v>44730</v>
      </c>
      <c r="B326">
        <v>0</v>
      </c>
      <c r="C326">
        <v>2003</v>
      </c>
      <c r="D326" s="99">
        <v>45966.309027777781</v>
      </c>
      <c r="E326" t="s">
        <v>334</v>
      </c>
      <c r="F326">
        <v>4</v>
      </c>
      <c r="G326">
        <v>3</v>
      </c>
      <c r="H326">
        <v>4</v>
      </c>
      <c r="I326">
        <v>4</v>
      </c>
      <c r="J326">
        <v>4</v>
      </c>
      <c r="K326">
        <v>4</v>
      </c>
      <c r="L326">
        <v>4</v>
      </c>
      <c r="M326">
        <v>3</v>
      </c>
      <c r="N326">
        <v>4</v>
      </c>
      <c r="O326">
        <v>4</v>
      </c>
      <c r="P326">
        <v>3</v>
      </c>
      <c r="Q326">
        <v>4</v>
      </c>
      <c r="R326">
        <v>3</v>
      </c>
      <c r="S326">
        <v>4</v>
      </c>
      <c r="T326">
        <v>4</v>
      </c>
      <c r="U326">
        <v>4</v>
      </c>
      <c r="V326">
        <v>2</v>
      </c>
      <c r="W326">
        <v>4</v>
      </c>
      <c r="X326">
        <v>4</v>
      </c>
      <c r="Y326">
        <v>4</v>
      </c>
      <c r="Z326">
        <v>4</v>
      </c>
      <c r="AA326">
        <v>4</v>
      </c>
      <c r="AB326">
        <v>12</v>
      </c>
      <c r="AC326">
        <v>7</v>
      </c>
      <c r="AD326">
        <v>5</v>
      </c>
      <c r="AE326">
        <v>3</v>
      </c>
      <c r="AF326">
        <v>3</v>
      </c>
      <c r="AG326">
        <v>4</v>
      </c>
      <c r="AH326">
        <v>3</v>
      </c>
      <c r="AI326">
        <v>6</v>
      </c>
      <c r="AJ326">
        <v>3</v>
      </c>
      <c r="AK326">
        <v>9</v>
      </c>
      <c r="AL326">
        <v>5</v>
      </c>
      <c r="AM326">
        <v>6</v>
      </c>
      <c r="AN326">
        <v>6</v>
      </c>
      <c r="AO326">
        <v>2</v>
      </c>
      <c r="AP326">
        <v>3</v>
      </c>
      <c r="AQ326">
        <v>2</v>
      </c>
      <c r="AR326">
        <v>6</v>
      </c>
      <c r="AS326">
        <v>3</v>
      </c>
      <c r="AT326">
        <v>2</v>
      </c>
      <c r="AU326">
        <v>2</v>
      </c>
      <c r="AV326">
        <v>2</v>
      </c>
      <c r="AW326">
        <v>1</v>
      </c>
      <c r="AX326">
        <v>5</v>
      </c>
      <c r="AZ326" s="2">
        <f t="shared" si="4"/>
        <v>95</v>
      </c>
    </row>
    <row r="327" spans="1:52" ht="13" x14ac:dyDescent="0.3">
      <c r="A327">
        <v>43012</v>
      </c>
      <c r="B327">
        <v>0</v>
      </c>
      <c r="C327">
        <v>2000</v>
      </c>
      <c r="D327" s="99">
        <v>45961.663888888892</v>
      </c>
      <c r="E327" t="s">
        <v>264</v>
      </c>
      <c r="F327">
        <v>3</v>
      </c>
      <c r="G327">
        <v>4</v>
      </c>
      <c r="H327">
        <v>3</v>
      </c>
      <c r="I327">
        <v>3</v>
      </c>
      <c r="J327">
        <v>2</v>
      </c>
      <c r="K327">
        <v>4</v>
      </c>
      <c r="L327">
        <v>1</v>
      </c>
      <c r="M327">
        <v>1</v>
      </c>
      <c r="N327">
        <v>2</v>
      </c>
      <c r="O327">
        <v>3</v>
      </c>
      <c r="P327">
        <v>3</v>
      </c>
      <c r="Q327">
        <v>4</v>
      </c>
      <c r="R327">
        <v>2</v>
      </c>
      <c r="S327">
        <v>2</v>
      </c>
      <c r="T327">
        <v>3</v>
      </c>
      <c r="U327">
        <v>3</v>
      </c>
      <c r="V327">
        <v>1</v>
      </c>
      <c r="W327">
        <v>2</v>
      </c>
      <c r="X327">
        <v>2</v>
      </c>
      <c r="Y327">
        <v>3</v>
      </c>
      <c r="Z327">
        <v>4</v>
      </c>
      <c r="AA327">
        <v>3</v>
      </c>
      <c r="AB327">
        <v>7</v>
      </c>
      <c r="AC327">
        <v>4</v>
      </c>
      <c r="AD327">
        <v>2</v>
      </c>
      <c r="AE327">
        <v>4</v>
      </c>
      <c r="AF327">
        <v>12</v>
      </c>
      <c r="AG327">
        <v>3</v>
      </c>
      <c r="AH327">
        <v>4</v>
      </c>
      <c r="AI327">
        <v>4</v>
      </c>
      <c r="AJ327">
        <v>7</v>
      </c>
      <c r="AK327">
        <v>4</v>
      </c>
      <c r="AL327">
        <v>6</v>
      </c>
      <c r="AM327">
        <v>2</v>
      </c>
      <c r="AN327">
        <v>4</v>
      </c>
      <c r="AO327">
        <v>2</v>
      </c>
      <c r="AP327">
        <v>2</v>
      </c>
      <c r="AQ327">
        <v>3</v>
      </c>
      <c r="AR327">
        <v>4</v>
      </c>
      <c r="AS327">
        <v>6</v>
      </c>
      <c r="AT327">
        <v>3</v>
      </c>
      <c r="AU327">
        <v>4</v>
      </c>
      <c r="AV327">
        <v>2</v>
      </c>
      <c r="AW327">
        <v>2</v>
      </c>
      <c r="AX327">
        <v>62</v>
      </c>
      <c r="AZ327" s="2">
        <f t="shared" si="4"/>
        <v>91</v>
      </c>
    </row>
    <row r="328" spans="1:52" ht="13" x14ac:dyDescent="0.3">
      <c r="A328">
        <v>42895</v>
      </c>
      <c r="B328">
        <v>0</v>
      </c>
      <c r="C328">
        <v>2006</v>
      </c>
      <c r="D328" s="99">
        <v>45961.594444444447</v>
      </c>
      <c r="E328" t="s">
        <v>296</v>
      </c>
      <c r="F328">
        <v>2</v>
      </c>
      <c r="G328">
        <v>3</v>
      </c>
      <c r="H328">
        <v>4</v>
      </c>
      <c r="I328">
        <v>2</v>
      </c>
      <c r="J328">
        <v>2</v>
      </c>
      <c r="K328">
        <v>2</v>
      </c>
      <c r="L328">
        <v>2</v>
      </c>
      <c r="M328">
        <v>2</v>
      </c>
      <c r="N328">
        <v>4</v>
      </c>
      <c r="O328">
        <v>3</v>
      </c>
      <c r="P328">
        <v>3</v>
      </c>
      <c r="Q328">
        <v>3</v>
      </c>
      <c r="R328">
        <v>2</v>
      </c>
      <c r="S328">
        <v>2</v>
      </c>
      <c r="T328">
        <v>2</v>
      </c>
      <c r="U328">
        <v>3</v>
      </c>
      <c r="V328">
        <v>2</v>
      </c>
      <c r="W328">
        <v>2</v>
      </c>
      <c r="X328">
        <v>2</v>
      </c>
      <c r="Y328">
        <v>2</v>
      </c>
      <c r="Z328">
        <v>3</v>
      </c>
      <c r="AA328">
        <v>2</v>
      </c>
      <c r="AB328">
        <v>41</v>
      </c>
      <c r="AC328">
        <v>15</v>
      </c>
      <c r="AD328">
        <v>12</v>
      </c>
      <c r="AE328">
        <v>8</v>
      </c>
      <c r="AF328">
        <v>8</v>
      </c>
      <c r="AG328">
        <v>42</v>
      </c>
      <c r="AH328">
        <v>9</v>
      </c>
      <c r="AI328">
        <v>14</v>
      </c>
      <c r="AJ328">
        <v>6</v>
      </c>
      <c r="AK328">
        <v>5</v>
      </c>
      <c r="AL328">
        <v>4</v>
      </c>
      <c r="AM328">
        <v>11</v>
      </c>
      <c r="AN328">
        <v>4</v>
      </c>
      <c r="AO328">
        <v>4</v>
      </c>
      <c r="AP328">
        <v>5</v>
      </c>
      <c r="AQ328">
        <v>25</v>
      </c>
      <c r="AR328">
        <v>30</v>
      </c>
      <c r="AS328">
        <v>13</v>
      </c>
      <c r="AT328">
        <v>4</v>
      </c>
      <c r="AU328">
        <v>3</v>
      </c>
      <c r="AV328">
        <v>7</v>
      </c>
      <c r="AW328">
        <v>8</v>
      </c>
      <c r="AX328">
        <v>48</v>
      </c>
      <c r="AZ328" s="2">
        <f t="shared" si="4"/>
        <v>278</v>
      </c>
    </row>
    <row r="329" spans="1:52" ht="14" x14ac:dyDescent="0.3">
      <c r="A329">
        <v>40955</v>
      </c>
      <c r="B329">
        <v>0</v>
      </c>
      <c r="C329">
        <v>2003</v>
      </c>
      <c r="D329" s="99">
        <v>45958.711805555555</v>
      </c>
      <c r="E329" t="s">
        <v>287</v>
      </c>
      <c r="F329">
        <v>2</v>
      </c>
      <c r="G329">
        <v>2</v>
      </c>
      <c r="H329">
        <v>3</v>
      </c>
      <c r="I329">
        <v>3</v>
      </c>
      <c r="J329">
        <v>2</v>
      </c>
      <c r="K329">
        <v>3</v>
      </c>
      <c r="L329">
        <v>3</v>
      </c>
      <c r="M329">
        <v>2</v>
      </c>
      <c r="N329">
        <v>2</v>
      </c>
      <c r="O329">
        <v>2</v>
      </c>
      <c r="P329">
        <v>3</v>
      </c>
      <c r="Q329">
        <v>3</v>
      </c>
      <c r="R329">
        <v>2</v>
      </c>
      <c r="S329">
        <v>3</v>
      </c>
      <c r="T329">
        <v>3</v>
      </c>
      <c r="U329">
        <v>3</v>
      </c>
      <c r="V329">
        <v>3</v>
      </c>
      <c r="W329">
        <v>3</v>
      </c>
      <c r="X329">
        <v>2</v>
      </c>
      <c r="Y329">
        <v>2</v>
      </c>
      <c r="Z329">
        <v>3</v>
      </c>
      <c r="AA329">
        <v>3</v>
      </c>
      <c r="AB329">
        <v>14</v>
      </c>
      <c r="AC329">
        <v>14</v>
      </c>
      <c r="AD329">
        <v>6</v>
      </c>
      <c r="AE329">
        <v>8</v>
      </c>
      <c r="AF329">
        <v>9</v>
      </c>
      <c r="AG329">
        <v>5</v>
      </c>
      <c r="AH329">
        <v>12</v>
      </c>
      <c r="AI329">
        <v>3</v>
      </c>
      <c r="AJ329">
        <v>19</v>
      </c>
      <c r="AK329">
        <v>15</v>
      </c>
      <c r="AL329">
        <v>2</v>
      </c>
      <c r="AM329">
        <v>10</v>
      </c>
      <c r="AN329">
        <v>8</v>
      </c>
      <c r="AO329">
        <v>4</v>
      </c>
      <c r="AP329">
        <v>25</v>
      </c>
      <c r="AQ329">
        <v>7</v>
      </c>
      <c r="AR329">
        <v>5</v>
      </c>
      <c r="AS329">
        <v>23</v>
      </c>
      <c r="AT329">
        <v>3</v>
      </c>
      <c r="AU329">
        <v>4</v>
      </c>
      <c r="AV329">
        <v>5</v>
      </c>
      <c r="AW329">
        <v>2</v>
      </c>
      <c r="AX329">
        <v>52</v>
      </c>
      <c r="AY329" s="101"/>
      <c r="AZ329" s="101">
        <f t="shared" si="4"/>
        <v>203</v>
      </c>
    </row>
    <row r="330" spans="1:52" ht="14" x14ac:dyDescent="0.3">
      <c r="A330">
        <v>42827</v>
      </c>
      <c r="B330">
        <v>0</v>
      </c>
      <c r="C330">
        <v>2005</v>
      </c>
      <c r="D330" s="99">
        <v>45961.525694444441</v>
      </c>
      <c r="E330" t="s">
        <v>256</v>
      </c>
      <c r="F330">
        <v>3</v>
      </c>
      <c r="G330">
        <v>3</v>
      </c>
      <c r="H330">
        <v>4</v>
      </c>
      <c r="I330">
        <v>3</v>
      </c>
      <c r="J330">
        <v>2</v>
      </c>
      <c r="K330">
        <v>3</v>
      </c>
      <c r="L330">
        <v>1</v>
      </c>
      <c r="M330">
        <v>1</v>
      </c>
      <c r="N330">
        <v>2</v>
      </c>
      <c r="O330">
        <v>3</v>
      </c>
      <c r="P330">
        <v>3</v>
      </c>
      <c r="Q330">
        <v>2</v>
      </c>
      <c r="R330">
        <v>3</v>
      </c>
      <c r="S330">
        <v>4</v>
      </c>
      <c r="T330">
        <v>3</v>
      </c>
      <c r="U330">
        <v>3</v>
      </c>
      <c r="V330">
        <v>2</v>
      </c>
      <c r="W330">
        <v>4</v>
      </c>
      <c r="X330">
        <v>3</v>
      </c>
      <c r="Y330">
        <v>2</v>
      </c>
      <c r="Z330">
        <v>4</v>
      </c>
      <c r="AA330">
        <v>3</v>
      </c>
      <c r="AB330">
        <v>13</v>
      </c>
      <c r="AC330">
        <v>9</v>
      </c>
      <c r="AD330">
        <v>6</v>
      </c>
      <c r="AE330">
        <v>4</v>
      </c>
      <c r="AF330">
        <v>9</v>
      </c>
      <c r="AG330">
        <v>8</v>
      </c>
      <c r="AH330">
        <v>5</v>
      </c>
      <c r="AI330">
        <v>3</v>
      </c>
      <c r="AJ330">
        <v>6</v>
      </c>
      <c r="AK330">
        <v>5</v>
      </c>
      <c r="AL330">
        <v>4</v>
      </c>
      <c r="AM330">
        <v>5</v>
      </c>
      <c r="AN330">
        <v>6</v>
      </c>
      <c r="AO330">
        <v>5</v>
      </c>
      <c r="AP330">
        <v>4</v>
      </c>
      <c r="AQ330">
        <v>7</v>
      </c>
      <c r="AR330">
        <v>9</v>
      </c>
      <c r="AS330">
        <v>9</v>
      </c>
      <c r="AT330">
        <v>5</v>
      </c>
      <c r="AU330">
        <v>4</v>
      </c>
      <c r="AV330">
        <v>5</v>
      </c>
      <c r="AW330">
        <v>4</v>
      </c>
      <c r="AX330">
        <v>64</v>
      </c>
      <c r="AY330" s="101"/>
      <c r="AZ330" s="101">
        <f t="shared" si="4"/>
        <v>135</v>
      </c>
    </row>
    <row r="331" spans="1:52" ht="14" x14ac:dyDescent="0.3">
      <c r="A331">
        <v>43102</v>
      </c>
      <c r="B331">
        <v>1</v>
      </c>
      <c r="C331">
        <v>2002</v>
      </c>
      <c r="D331" s="99">
        <v>45961.793055555558</v>
      </c>
      <c r="E331" t="s">
        <v>314</v>
      </c>
      <c r="F331">
        <v>2</v>
      </c>
      <c r="G331">
        <v>4</v>
      </c>
      <c r="H331">
        <v>2</v>
      </c>
      <c r="I331">
        <v>3</v>
      </c>
      <c r="J331">
        <v>2</v>
      </c>
      <c r="K331">
        <v>2</v>
      </c>
      <c r="L331">
        <v>1</v>
      </c>
      <c r="M331">
        <v>1</v>
      </c>
      <c r="N331">
        <v>2</v>
      </c>
      <c r="O331">
        <v>1</v>
      </c>
      <c r="P331">
        <v>2</v>
      </c>
      <c r="Q331">
        <v>2</v>
      </c>
      <c r="R331">
        <v>1</v>
      </c>
      <c r="S331">
        <v>3</v>
      </c>
      <c r="T331">
        <v>3</v>
      </c>
      <c r="U331">
        <v>4</v>
      </c>
      <c r="V331">
        <v>1</v>
      </c>
      <c r="W331">
        <v>3</v>
      </c>
      <c r="X331">
        <v>1</v>
      </c>
      <c r="Y331">
        <v>1</v>
      </c>
      <c r="Z331">
        <v>1</v>
      </c>
      <c r="AA331">
        <v>1</v>
      </c>
      <c r="AB331">
        <v>12</v>
      </c>
      <c r="AC331">
        <v>11</v>
      </c>
      <c r="AD331">
        <v>8</v>
      </c>
      <c r="AE331">
        <v>15</v>
      </c>
      <c r="AF331">
        <v>23</v>
      </c>
      <c r="AG331">
        <v>14</v>
      </c>
      <c r="AH331">
        <v>5</v>
      </c>
      <c r="AI331">
        <v>22</v>
      </c>
      <c r="AJ331">
        <v>14</v>
      </c>
      <c r="AK331">
        <v>8</v>
      </c>
      <c r="AL331">
        <v>5</v>
      </c>
      <c r="AM331">
        <v>10</v>
      </c>
      <c r="AN331">
        <v>3</v>
      </c>
      <c r="AO331">
        <v>6</v>
      </c>
      <c r="AP331">
        <v>20</v>
      </c>
      <c r="AQ331">
        <v>8</v>
      </c>
      <c r="AR331">
        <v>7</v>
      </c>
      <c r="AS331">
        <v>12</v>
      </c>
      <c r="AT331">
        <v>8</v>
      </c>
      <c r="AU331">
        <v>6</v>
      </c>
      <c r="AV331">
        <v>9</v>
      </c>
      <c r="AW331">
        <v>2</v>
      </c>
      <c r="AX331">
        <v>33</v>
      </c>
      <c r="AY331" s="101"/>
      <c r="AZ331" s="2">
        <f t="shared" si="4"/>
        <v>228</v>
      </c>
    </row>
    <row r="332" spans="1:52" ht="14" x14ac:dyDescent="0.3">
      <c r="A332">
        <v>44187</v>
      </c>
      <c r="B332">
        <v>1</v>
      </c>
      <c r="C332">
        <v>2001</v>
      </c>
      <c r="D332" s="99">
        <v>45964.875694444447</v>
      </c>
      <c r="E332" t="s">
        <v>282</v>
      </c>
      <c r="F332">
        <v>2</v>
      </c>
      <c r="G332">
        <v>3</v>
      </c>
      <c r="H332">
        <v>3</v>
      </c>
      <c r="I332">
        <v>2</v>
      </c>
      <c r="J332">
        <v>2</v>
      </c>
      <c r="K332">
        <v>2</v>
      </c>
      <c r="L332">
        <v>3</v>
      </c>
      <c r="M332">
        <v>3</v>
      </c>
      <c r="N332">
        <v>2</v>
      </c>
      <c r="O332">
        <v>3</v>
      </c>
      <c r="P332">
        <v>2</v>
      </c>
      <c r="Q332">
        <v>3</v>
      </c>
      <c r="R332">
        <v>3</v>
      </c>
      <c r="S332">
        <v>3</v>
      </c>
      <c r="T332">
        <v>2</v>
      </c>
      <c r="U332">
        <v>3</v>
      </c>
      <c r="V332">
        <v>3</v>
      </c>
      <c r="W332">
        <v>3</v>
      </c>
      <c r="X332">
        <v>2</v>
      </c>
      <c r="Y332">
        <v>3</v>
      </c>
      <c r="Z332">
        <v>2</v>
      </c>
      <c r="AA332">
        <v>3</v>
      </c>
      <c r="AB332">
        <v>11</v>
      </c>
      <c r="AC332">
        <v>8</v>
      </c>
      <c r="AD332">
        <v>4</v>
      </c>
      <c r="AE332">
        <v>4</v>
      </c>
      <c r="AF332">
        <v>7</v>
      </c>
      <c r="AG332">
        <v>28</v>
      </c>
      <c r="AH332">
        <v>3</v>
      </c>
      <c r="AI332">
        <v>3</v>
      </c>
      <c r="AJ332">
        <v>3</v>
      </c>
      <c r="AK332">
        <v>4</v>
      </c>
      <c r="AL332">
        <v>3</v>
      </c>
      <c r="AM332">
        <v>3</v>
      </c>
      <c r="AN332">
        <v>3</v>
      </c>
      <c r="AO332">
        <v>2</v>
      </c>
      <c r="AP332">
        <v>4</v>
      </c>
      <c r="AQ332">
        <v>2</v>
      </c>
      <c r="AR332">
        <v>2</v>
      </c>
      <c r="AS332">
        <v>3</v>
      </c>
      <c r="AT332">
        <v>2</v>
      </c>
      <c r="AU332">
        <v>3</v>
      </c>
      <c r="AV332">
        <v>3</v>
      </c>
      <c r="AW332">
        <v>2</v>
      </c>
      <c r="AX332">
        <v>55</v>
      </c>
      <c r="AY332" s="101"/>
      <c r="AZ332" s="101">
        <f t="shared" si="4"/>
        <v>107</v>
      </c>
    </row>
    <row r="333" spans="1:52" s="101" customFormat="1" ht="14" x14ac:dyDescent="0.3">
      <c r="A333">
        <v>41294</v>
      </c>
      <c r="B333">
        <v>0</v>
      </c>
      <c r="C333">
        <v>2004</v>
      </c>
      <c r="D333" s="99">
        <v>45959.633333333331</v>
      </c>
      <c r="E333" t="s">
        <v>255</v>
      </c>
      <c r="F333">
        <v>4</v>
      </c>
      <c r="G333">
        <v>4</v>
      </c>
      <c r="H333">
        <v>4</v>
      </c>
      <c r="I333">
        <v>2</v>
      </c>
      <c r="J333">
        <v>3</v>
      </c>
      <c r="K333">
        <v>3</v>
      </c>
      <c r="L333">
        <v>3</v>
      </c>
      <c r="M333">
        <v>3</v>
      </c>
      <c r="N333">
        <v>4</v>
      </c>
      <c r="O333">
        <v>3</v>
      </c>
      <c r="P333">
        <v>3</v>
      </c>
      <c r="Q333">
        <v>3</v>
      </c>
      <c r="R333">
        <v>2</v>
      </c>
      <c r="S333">
        <v>3</v>
      </c>
      <c r="T333">
        <v>2</v>
      </c>
      <c r="U333">
        <v>3</v>
      </c>
      <c r="V333">
        <v>3</v>
      </c>
      <c r="W333">
        <v>4</v>
      </c>
      <c r="X333">
        <v>2</v>
      </c>
      <c r="Y333">
        <v>3</v>
      </c>
      <c r="Z333">
        <v>4</v>
      </c>
      <c r="AA333">
        <v>2</v>
      </c>
      <c r="AB333">
        <v>24</v>
      </c>
      <c r="AC333">
        <v>6</v>
      </c>
      <c r="AD333">
        <v>4</v>
      </c>
      <c r="AE333">
        <v>10</v>
      </c>
      <c r="AF333">
        <v>15</v>
      </c>
      <c r="AG333">
        <v>15</v>
      </c>
      <c r="AH333">
        <v>11</v>
      </c>
      <c r="AI333">
        <v>8</v>
      </c>
      <c r="AJ333">
        <v>6</v>
      </c>
      <c r="AK333">
        <v>5</v>
      </c>
      <c r="AL333">
        <v>3</v>
      </c>
      <c r="AM333">
        <v>3</v>
      </c>
      <c r="AN333">
        <v>4</v>
      </c>
      <c r="AO333">
        <v>3</v>
      </c>
      <c r="AP333">
        <v>4</v>
      </c>
      <c r="AQ333">
        <v>5</v>
      </c>
      <c r="AR333">
        <v>7</v>
      </c>
      <c r="AS333">
        <v>9</v>
      </c>
      <c r="AT333">
        <v>14</v>
      </c>
      <c r="AU333">
        <v>8</v>
      </c>
      <c r="AV333">
        <v>4</v>
      </c>
      <c r="AW333">
        <v>4</v>
      </c>
      <c r="AX333">
        <v>64</v>
      </c>
      <c r="AY333" s="2"/>
      <c r="AZ333" s="2">
        <f t="shared" si="4"/>
        <v>172</v>
      </c>
    </row>
    <row r="334" spans="1:52" s="101" customFormat="1" ht="14" x14ac:dyDescent="0.3">
      <c r="A334">
        <v>45631</v>
      </c>
      <c r="B334">
        <v>0</v>
      </c>
      <c r="C334">
        <v>2003</v>
      </c>
      <c r="D334" s="99">
        <v>45969.067361111112</v>
      </c>
      <c r="E334" t="s">
        <v>292</v>
      </c>
      <c r="F334">
        <v>3</v>
      </c>
      <c r="G334">
        <v>3</v>
      </c>
      <c r="H334">
        <v>2</v>
      </c>
      <c r="I334">
        <v>2</v>
      </c>
      <c r="J334">
        <v>3</v>
      </c>
      <c r="K334">
        <v>2</v>
      </c>
      <c r="L334">
        <v>2</v>
      </c>
      <c r="M334">
        <v>3</v>
      </c>
      <c r="N334">
        <v>3</v>
      </c>
      <c r="O334">
        <v>2</v>
      </c>
      <c r="P334">
        <v>2</v>
      </c>
      <c r="Q334">
        <v>3</v>
      </c>
      <c r="R334">
        <v>2</v>
      </c>
      <c r="S334">
        <v>3</v>
      </c>
      <c r="T334">
        <v>3</v>
      </c>
      <c r="U334">
        <v>2</v>
      </c>
      <c r="V334">
        <v>2</v>
      </c>
      <c r="W334">
        <v>3</v>
      </c>
      <c r="X334">
        <v>3</v>
      </c>
      <c r="Y334">
        <v>3</v>
      </c>
      <c r="Z334">
        <v>2</v>
      </c>
      <c r="AA334">
        <v>2</v>
      </c>
      <c r="AB334">
        <v>20</v>
      </c>
      <c r="AC334">
        <v>10</v>
      </c>
      <c r="AD334">
        <v>6</v>
      </c>
      <c r="AE334">
        <v>5</v>
      </c>
      <c r="AF334">
        <v>4</v>
      </c>
      <c r="AG334">
        <v>5</v>
      </c>
      <c r="AH334">
        <v>4</v>
      </c>
      <c r="AI334">
        <v>6</v>
      </c>
      <c r="AJ334">
        <v>6</v>
      </c>
      <c r="AK334">
        <v>5</v>
      </c>
      <c r="AL334">
        <v>2</v>
      </c>
      <c r="AM334">
        <v>5</v>
      </c>
      <c r="AN334">
        <v>7</v>
      </c>
      <c r="AO334">
        <v>4</v>
      </c>
      <c r="AP334">
        <v>1</v>
      </c>
      <c r="AQ334">
        <v>6</v>
      </c>
      <c r="AR334">
        <v>5</v>
      </c>
      <c r="AS334">
        <v>5</v>
      </c>
      <c r="AT334">
        <v>4</v>
      </c>
      <c r="AU334">
        <v>3</v>
      </c>
      <c r="AV334">
        <v>4</v>
      </c>
      <c r="AW334">
        <v>3</v>
      </c>
      <c r="AX334">
        <v>51</v>
      </c>
      <c r="AY334" s="2"/>
      <c r="AZ334" s="2">
        <f t="shared" si="4"/>
        <v>120</v>
      </c>
    </row>
    <row r="335" spans="1:52" s="101" customFormat="1" ht="14" x14ac:dyDescent="0.3">
      <c r="A335">
        <v>42936</v>
      </c>
      <c r="B335">
        <v>0</v>
      </c>
      <c r="C335">
        <v>2004</v>
      </c>
      <c r="D335" s="99">
        <v>45961.617361111108</v>
      </c>
      <c r="E335" t="s">
        <v>311</v>
      </c>
      <c r="F335">
        <v>4</v>
      </c>
      <c r="G335">
        <v>4</v>
      </c>
      <c r="H335">
        <v>4</v>
      </c>
      <c r="I335">
        <v>4</v>
      </c>
      <c r="J335">
        <v>4</v>
      </c>
      <c r="K335">
        <v>3</v>
      </c>
      <c r="L335">
        <v>1</v>
      </c>
      <c r="M335">
        <v>4</v>
      </c>
      <c r="N335">
        <v>1</v>
      </c>
      <c r="O335">
        <v>4</v>
      </c>
      <c r="P335">
        <v>4</v>
      </c>
      <c r="Q335">
        <v>4</v>
      </c>
      <c r="R335">
        <v>4</v>
      </c>
      <c r="S335">
        <v>2</v>
      </c>
      <c r="T335">
        <v>4</v>
      </c>
      <c r="U335">
        <v>4</v>
      </c>
      <c r="V335">
        <v>1</v>
      </c>
      <c r="W335">
        <v>4</v>
      </c>
      <c r="X335">
        <v>3</v>
      </c>
      <c r="Y335">
        <v>4</v>
      </c>
      <c r="Z335">
        <v>4</v>
      </c>
      <c r="AA335">
        <v>4</v>
      </c>
      <c r="AB335">
        <v>16</v>
      </c>
      <c r="AC335">
        <v>4</v>
      </c>
      <c r="AD335">
        <v>2</v>
      </c>
      <c r="AE335">
        <v>2</v>
      </c>
      <c r="AF335">
        <v>4</v>
      </c>
      <c r="AG335">
        <v>3</v>
      </c>
      <c r="AH335">
        <v>3</v>
      </c>
      <c r="AI335">
        <v>4</v>
      </c>
      <c r="AJ335">
        <v>5</v>
      </c>
      <c r="AK335">
        <v>3</v>
      </c>
      <c r="AL335">
        <v>2</v>
      </c>
      <c r="AM335">
        <v>2</v>
      </c>
      <c r="AN335">
        <v>2</v>
      </c>
      <c r="AO335">
        <v>4</v>
      </c>
      <c r="AP335">
        <v>2</v>
      </c>
      <c r="AQ335">
        <v>2</v>
      </c>
      <c r="AR335">
        <v>4</v>
      </c>
      <c r="AS335">
        <v>4</v>
      </c>
      <c r="AT335">
        <v>3</v>
      </c>
      <c r="AU335">
        <v>3</v>
      </c>
      <c r="AV335">
        <v>2</v>
      </c>
      <c r="AW335">
        <v>2</v>
      </c>
      <c r="AX335">
        <v>37</v>
      </c>
      <c r="AY335" s="2"/>
      <c r="AZ335" s="2">
        <f t="shared" si="4"/>
        <v>78</v>
      </c>
    </row>
    <row r="336" spans="1:52" s="101" customFormat="1" ht="14" x14ac:dyDescent="0.3">
      <c r="A336">
        <v>42775</v>
      </c>
      <c r="B336">
        <v>0</v>
      </c>
      <c r="C336">
        <v>2003</v>
      </c>
      <c r="D336" s="99">
        <v>45961.404861111114</v>
      </c>
      <c r="E336" t="s">
        <v>330</v>
      </c>
      <c r="F336">
        <v>3</v>
      </c>
      <c r="G336">
        <v>2</v>
      </c>
      <c r="H336">
        <v>2</v>
      </c>
      <c r="I336">
        <v>2</v>
      </c>
      <c r="J336">
        <v>3</v>
      </c>
      <c r="K336">
        <v>1</v>
      </c>
      <c r="L336">
        <v>1</v>
      </c>
      <c r="M336">
        <v>1</v>
      </c>
      <c r="N336">
        <v>1</v>
      </c>
      <c r="O336">
        <v>1</v>
      </c>
      <c r="P336">
        <v>1</v>
      </c>
      <c r="Q336">
        <v>1</v>
      </c>
      <c r="R336">
        <v>1</v>
      </c>
      <c r="S336">
        <v>2</v>
      </c>
      <c r="T336">
        <v>2</v>
      </c>
      <c r="U336">
        <v>2</v>
      </c>
      <c r="V336">
        <v>2</v>
      </c>
      <c r="W336">
        <v>2</v>
      </c>
      <c r="X336">
        <v>2</v>
      </c>
      <c r="Y336">
        <v>2</v>
      </c>
      <c r="Z336">
        <v>2</v>
      </c>
      <c r="AA336">
        <v>2</v>
      </c>
      <c r="AB336">
        <v>10</v>
      </c>
      <c r="AC336">
        <v>5</v>
      </c>
      <c r="AD336">
        <v>4</v>
      </c>
      <c r="AE336">
        <v>4</v>
      </c>
      <c r="AF336">
        <v>4</v>
      </c>
      <c r="AG336">
        <v>4</v>
      </c>
      <c r="AH336">
        <v>3</v>
      </c>
      <c r="AI336">
        <v>3</v>
      </c>
      <c r="AJ336">
        <v>6</v>
      </c>
      <c r="AK336">
        <v>3</v>
      </c>
      <c r="AL336">
        <v>3</v>
      </c>
      <c r="AM336">
        <v>4</v>
      </c>
      <c r="AN336">
        <v>3</v>
      </c>
      <c r="AO336">
        <v>4</v>
      </c>
      <c r="AP336">
        <v>2</v>
      </c>
      <c r="AQ336">
        <v>2</v>
      </c>
      <c r="AR336">
        <v>2</v>
      </c>
      <c r="AS336">
        <v>3</v>
      </c>
      <c r="AT336">
        <v>2</v>
      </c>
      <c r="AU336">
        <v>3</v>
      </c>
      <c r="AV336">
        <v>4</v>
      </c>
      <c r="AW336">
        <v>2</v>
      </c>
      <c r="AX336">
        <v>5</v>
      </c>
      <c r="AY336" s="2"/>
      <c r="AZ336" s="2">
        <f t="shared" si="4"/>
        <v>80</v>
      </c>
    </row>
    <row r="337" spans="1:52" ht="13" x14ac:dyDescent="0.3">
      <c r="A337">
        <v>44665</v>
      </c>
      <c r="B337">
        <v>0</v>
      </c>
      <c r="C337">
        <v>2001</v>
      </c>
      <c r="D337" s="99">
        <v>45965.853472222225</v>
      </c>
      <c r="E337" t="s">
        <v>271</v>
      </c>
      <c r="F337">
        <v>1</v>
      </c>
      <c r="G337">
        <v>4</v>
      </c>
      <c r="H337">
        <v>4</v>
      </c>
      <c r="I337">
        <v>3</v>
      </c>
      <c r="J337">
        <v>2</v>
      </c>
      <c r="K337">
        <v>2</v>
      </c>
      <c r="L337">
        <v>3</v>
      </c>
      <c r="M337">
        <v>1</v>
      </c>
      <c r="N337">
        <v>3</v>
      </c>
      <c r="O337">
        <v>2</v>
      </c>
      <c r="P337">
        <v>4</v>
      </c>
      <c r="Q337">
        <v>3</v>
      </c>
      <c r="R337">
        <v>2</v>
      </c>
      <c r="S337">
        <v>2</v>
      </c>
      <c r="T337">
        <v>4</v>
      </c>
      <c r="U337">
        <v>3</v>
      </c>
      <c r="V337">
        <v>1</v>
      </c>
      <c r="W337">
        <v>3</v>
      </c>
      <c r="X337">
        <v>2</v>
      </c>
      <c r="Y337">
        <v>2</v>
      </c>
      <c r="Z337">
        <v>2</v>
      </c>
      <c r="AA337">
        <v>2</v>
      </c>
      <c r="AB337">
        <v>24</v>
      </c>
      <c r="AC337">
        <v>8</v>
      </c>
      <c r="AD337">
        <v>7</v>
      </c>
      <c r="AE337">
        <v>7</v>
      </c>
      <c r="AF337">
        <v>11</v>
      </c>
      <c r="AG337">
        <v>9</v>
      </c>
      <c r="AH337">
        <v>7</v>
      </c>
      <c r="AI337">
        <v>10</v>
      </c>
      <c r="AJ337">
        <v>12</v>
      </c>
      <c r="AK337">
        <v>13</v>
      </c>
      <c r="AL337">
        <v>6</v>
      </c>
      <c r="AM337">
        <v>18</v>
      </c>
      <c r="AN337">
        <v>6</v>
      </c>
      <c r="AO337">
        <v>4</v>
      </c>
      <c r="AP337">
        <v>5</v>
      </c>
      <c r="AQ337">
        <v>5</v>
      </c>
      <c r="AR337">
        <v>6</v>
      </c>
      <c r="AS337">
        <v>15</v>
      </c>
      <c r="AT337">
        <v>7</v>
      </c>
      <c r="AU337">
        <v>9</v>
      </c>
      <c r="AV337">
        <v>8</v>
      </c>
      <c r="AW337">
        <v>3</v>
      </c>
      <c r="AX337">
        <v>61</v>
      </c>
      <c r="AZ337" s="2">
        <f t="shared" si="4"/>
        <v>200</v>
      </c>
    </row>
    <row r="338" spans="1:52" ht="13" x14ac:dyDescent="0.3">
      <c r="A338">
        <v>39789</v>
      </c>
      <c r="B338">
        <v>0</v>
      </c>
      <c r="C338">
        <v>2006</v>
      </c>
      <c r="D338" s="99">
        <v>45960.655555555553</v>
      </c>
      <c r="E338" t="s">
        <v>309</v>
      </c>
      <c r="F338">
        <v>2</v>
      </c>
      <c r="G338">
        <v>3</v>
      </c>
      <c r="H338">
        <v>3</v>
      </c>
      <c r="I338">
        <v>2</v>
      </c>
      <c r="J338">
        <v>3</v>
      </c>
      <c r="K338">
        <v>3</v>
      </c>
      <c r="L338">
        <v>3</v>
      </c>
      <c r="M338">
        <v>2</v>
      </c>
      <c r="N338">
        <v>3</v>
      </c>
      <c r="O338">
        <v>3</v>
      </c>
      <c r="P338">
        <v>2</v>
      </c>
      <c r="Q338">
        <v>3</v>
      </c>
      <c r="R338">
        <v>2</v>
      </c>
      <c r="S338">
        <v>2</v>
      </c>
      <c r="T338">
        <v>2</v>
      </c>
      <c r="U338">
        <v>2</v>
      </c>
      <c r="V338">
        <v>1</v>
      </c>
      <c r="W338">
        <v>3</v>
      </c>
      <c r="X338">
        <v>2</v>
      </c>
      <c r="Y338">
        <v>2</v>
      </c>
      <c r="Z338">
        <v>2</v>
      </c>
      <c r="AA338">
        <v>2</v>
      </c>
      <c r="AB338">
        <v>10</v>
      </c>
      <c r="AC338">
        <v>6</v>
      </c>
      <c r="AD338">
        <v>3</v>
      </c>
      <c r="AE338">
        <v>5</v>
      </c>
      <c r="AF338">
        <v>5</v>
      </c>
      <c r="AG338">
        <v>6</v>
      </c>
      <c r="AH338">
        <v>3</v>
      </c>
      <c r="AI338">
        <v>5</v>
      </c>
      <c r="AJ338">
        <v>4</v>
      </c>
      <c r="AK338">
        <v>6</v>
      </c>
      <c r="AL338">
        <v>4</v>
      </c>
      <c r="AM338">
        <v>4</v>
      </c>
      <c r="AN338">
        <v>4</v>
      </c>
      <c r="AO338">
        <v>2</v>
      </c>
      <c r="AP338">
        <v>4</v>
      </c>
      <c r="AQ338">
        <v>3</v>
      </c>
      <c r="AR338">
        <v>5</v>
      </c>
      <c r="AS338">
        <v>5</v>
      </c>
      <c r="AT338">
        <v>5</v>
      </c>
      <c r="AU338">
        <v>2</v>
      </c>
      <c r="AV338">
        <v>4</v>
      </c>
      <c r="AW338">
        <v>3</v>
      </c>
      <c r="AX338">
        <v>38</v>
      </c>
      <c r="AZ338" s="2">
        <f t="shared" si="4"/>
        <v>98</v>
      </c>
    </row>
    <row r="339" spans="1:52" s="101" customFormat="1" ht="14" x14ac:dyDescent="0.3">
      <c r="A339">
        <v>43019</v>
      </c>
      <c r="B339">
        <v>0</v>
      </c>
      <c r="C339">
        <v>2002</v>
      </c>
      <c r="D339" s="99">
        <v>45961.669444444444</v>
      </c>
      <c r="E339" t="s">
        <v>301</v>
      </c>
      <c r="F339">
        <v>3</v>
      </c>
      <c r="G339">
        <v>2</v>
      </c>
      <c r="H339">
        <v>4</v>
      </c>
      <c r="I339">
        <v>4</v>
      </c>
      <c r="J339">
        <v>3</v>
      </c>
      <c r="K339">
        <v>4</v>
      </c>
      <c r="L339">
        <v>3</v>
      </c>
      <c r="M339">
        <v>1</v>
      </c>
      <c r="N339">
        <v>3</v>
      </c>
      <c r="O339">
        <v>3</v>
      </c>
      <c r="P339">
        <v>3</v>
      </c>
      <c r="Q339">
        <v>4</v>
      </c>
      <c r="R339">
        <v>3</v>
      </c>
      <c r="S339">
        <v>3</v>
      </c>
      <c r="T339">
        <v>4</v>
      </c>
      <c r="U339">
        <v>4</v>
      </c>
      <c r="V339">
        <v>2</v>
      </c>
      <c r="W339">
        <v>3</v>
      </c>
      <c r="X339">
        <v>3</v>
      </c>
      <c r="Y339">
        <v>3</v>
      </c>
      <c r="Z339">
        <v>4</v>
      </c>
      <c r="AA339">
        <v>4</v>
      </c>
      <c r="AB339">
        <v>11</v>
      </c>
      <c r="AC339">
        <v>7</v>
      </c>
      <c r="AD339">
        <v>3</v>
      </c>
      <c r="AE339">
        <v>4</v>
      </c>
      <c r="AF339">
        <v>4</v>
      </c>
      <c r="AG339">
        <v>5</v>
      </c>
      <c r="AH339">
        <v>3</v>
      </c>
      <c r="AI339">
        <v>8</v>
      </c>
      <c r="AJ339">
        <v>4</v>
      </c>
      <c r="AK339">
        <v>4</v>
      </c>
      <c r="AL339">
        <v>2</v>
      </c>
      <c r="AM339">
        <v>3</v>
      </c>
      <c r="AN339">
        <v>3</v>
      </c>
      <c r="AO339">
        <v>5</v>
      </c>
      <c r="AP339">
        <v>2</v>
      </c>
      <c r="AQ339">
        <v>2</v>
      </c>
      <c r="AR339">
        <v>4</v>
      </c>
      <c r="AS339">
        <v>4</v>
      </c>
      <c r="AT339">
        <v>3</v>
      </c>
      <c r="AU339">
        <v>2</v>
      </c>
      <c r="AV339">
        <v>2</v>
      </c>
      <c r="AW339">
        <v>4</v>
      </c>
      <c r="AX339">
        <v>46</v>
      </c>
      <c r="AY339" s="2"/>
      <c r="AZ339" s="2">
        <f t="shared" si="4"/>
        <v>89</v>
      </c>
    </row>
    <row r="340" spans="1:52" ht="13" x14ac:dyDescent="0.3">
      <c r="A340">
        <v>44225</v>
      </c>
      <c r="B340">
        <v>0</v>
      </c>
      <c r="C340">
        <v>2002</v>
      </c>
      <c r="D340" s="99">
        <v>45964.973611111112</v>
      </c>
      <c r="E340" t="s">
        <v>301</v>
      </c>
      <c r="F340">
        <v>4</v>
      </c>
      <c r="G340">
        <v>4</v>
      </c>
      <c r="H340">
        <v>4</v>
      </c>
      <c r="I340">
        <v>4</v>
      </c>
      <c r="J340">
        <v>3</v>
      </c>
      <c r="K340">
        <v>4</v>
      </c>
      <c r="L340">
        <v>2</v>
      </c>
      <c r="M340">
        <v>4</v>
      </c>
      <c r="N340">
        <v>4</v>
      </c>
      <c r="O340">
        <v>4</v>
      </c>
      <c r="P340">
        <v>4</v>
      </c>
      <c r="Q340">
        <v>4</v>
      </c>
      <c r="R340">
        <v>3</v>
      </c>
      <c r="S340">
        <v>3</v>
      </c>
      <c r="T340">
        <v>4</v>
      </c>
      <c r="U340">
        <v>3</v>
      </c>
      <c r="V340">
        <v>3</v>
      </c>
      <c r="W340">
        <v>4</v>
      </c>
      <c r="X340">
        <v>1</v>
      </c>
      <c r="Y340">
        <v>2</v>
      </c>
      <c r="Z340">
        <v>3</v>
      </c>
      <c r="AA340">
        <v>3</v>
      </c>
      <c r="AB340">
        <v>12</v>
      </c>
      <c r="AC340">
        <v>9</v>
      </c>
      <c r="AD340">
        <v>8</v>
      </c>
      <c r="AE340">
        <v>7</v>
      </c>
      <c r="AF340">
        <v>13</v>
      </c>
      <c r="AG340">
        <v>3</v>
      </c>
      <c r="AH340">
        <v>4</v>
      </c>
      <c r="AI340">
        <v>3</v>
      </c>
      <c r="AJ340">
        <v>5</v>
      </c>
      <c r="AK340">
        <v>3</v>
      </c>
      <c r="AL340">
        <v>2</v>
      </c>
      <c r="AM340">
        <v>4</v>
      </c>
      <c r="AN340">
        <v>4</v>
      </c>
      <c r="AO340">
        <v>7</v>
      </c>
      <c r="AP340">
        <v>4</v>
      </c>
      <c r="AQ340">
        <v>3</v>
      </c>
      <c r="AR340">
        <v>8</v>
      </c>
      <c r="AS340">
        <v>2</v>
      </c>
      <c r="AT340">
        <v>4</v>
      </c>
      <c r="AU340">
        <v>5</v>
      </c>
      <c r="AV340">
        <v>12</v>
      </c>
      <c r="AW340">
        <v>2</v>
      </c>
      <c r="AX340">
        <v>32</v>
      </c>
      <c r="AZ340" s="2">
        <f t="shared" si="4"/>
        <v>124</v>
      </c>
    </row>
    <row r="341" spans="1:52" ht="14" x14ac:dyDescent="0.3">
      <c r="A341">
        <v>42914</v>
      </c>
      <c r="B341">
        <v>0</v>
      </c>
      <c r="C341">
        <v>2002</v>
      </c>
      <c r="D341" s="99">
        <v>45961.614583333336</v>
      </c>
      <c r="E341" t="s">
        <v>301</v>
      </c>
      <c r="F341">
        <v>1</v>
      </c>
      <c r="G341">
        <v>4</v>
      </c>
      <c r="H341">
        <v>3</v>
      </c>
      <c r="I341">
        <v>1</v>
      </c>
      <c r="J341">
        <v>3</v>
      </c>
      <c r="K341">
        <v>3</v>
      </c>
      <c r="L341">
        <v>1</v>
      </c>
      <c r="M341">
        <v>1</v>
      </c>
      <c r="N341">
        <v>3</v>
      </c>
      <c r="O341">
        <v>2</v>
      </c>
      <c r="P341">
        <v>1</v>
      </c>
      <c r="Q341">
        <v>3</v>
      </c>
      <c r="R341">
        <v>1</v>
      </c>
      <c r="S341">
        <v>2</v>
      </c>
      <c r="T341">
        <v>2</v>
      </c>
      <c r="U341">
        <v>2</v>
      </c>
      <c r="V341">
        <v>1</v>
      </c>
      <c r="W341">
        <v>2</v>
      </c>
      <c r="X341">
        <v>2</v>
      </c>
      <c r="Y341">
        <v>3</v>
      </c>
      <c r="Z341">
        <v>2</v>
      </c>
      <c r="AA341">
        <v>1</v>
      </c>
      <c r="AB341">
        <v>45</v>
      </c>
      <c r="AC341">
        <v>9</v>
      </c>
      <c r="AD341">
        <v>5</v>
      </c>
      <c r="AE341">
        <v>4</v>
      </c>
      <c r="AF341">
        <v>6</v>
      </c>
      <c r="AG341">
        <v>5</v>
      </c>
      <c r="AH341">
        <v>5</v>
      </c>
      <c r="AI341">
        <v>5</v>
      </c>
      <c r="AJ341">
        <v>6</v>
      </c>
      <c r="AK341">
        <v>11</v>
      </c>
      <c r="AL341">
        <v>7</v>
      </c>
      <c r="AM341">
        <v>6</v>
      </c>
      <c r="AN341">
        <v>7</v>
      </c>
      <c r="AO341">
        <v>7</v>
      </c>
      <c r="AP341">
        <v>6</v>
      </c>
      <c r="AQ341">
        <v>6</v>
      </c>
      <c r="AR341">
        <v>3</v>
      </c>
      <c r="AS341">
        <v>5</v>
      </c>
      <c r="AT341">
        <v>5</v>
      </c>
      <c r="AU341">
        <v>5</v>
      </c>
      <c r="AV341">
        <v>3</v>
      </c>
      <c r="AW341">
        <v>3</v>
      </c>
      <c r="AX341">
        <v>15</v>
      </c>
      <c r="AY341" s="101"/>
      <c r="AZ341" s="101">
        <f t="shared" si="4"/>
        <v>164</v>
      </c>
    </row>
    <row r="342" spans="1:52" ht="13" x14ac:dyDescent="0.3">
      <c r="A342">
        <v>41411</v>
      </c>
      <c r="B342">
        <v>1</v>
      </c>
      <c r="C342">
        <v>2004</v>
      </c>
      <c r="D342" s="99">
        <v>45959.563194444447</v>
      </c>
      <c r="E342" t="s">
        <v>327</v>
      </c>
      <c r="F342">
        <v>2</v>
      </c>
      <c r="G342">
        <v>3</v>
      </c>
      <c r="H342">
        <v>3</v>
      </c>
      <c r="I342">
        <v>2</v>
      </c>
      <c r="J342">
        <v>2</v>
      </c>
      <c r="K342">
        <v>3</v>
      </c>
      <c r="L342">
        <v>2</v>
      </c>
      <c r="M342">
        <v>2</v>
      </c>
      <c r="N342">
        <v>2</v>
      </c>
      <c r="O342">
        <v>2</v>
      </c>
      <c r="P342">
        <v>1</v>
      </c>
      <c r="Q342">
        <v>1</v>
      </c>
      <c r="R342">
        <v>1</v>
      </c>
      <c r="S342">
        <v>2</v>
      </c>
      <c r="T342">
        <v>2</v>
      </c>
      <c r="U342">
        <v>2</v>
      </c>
      <c r="V342">
        <v>2</v>
      </c>
      <c r="W342">
        <v>2</v>
      </c>
      <c r="X342">
        <v>3</v>
      </c>
      <c r="Y342">
        <v>3</v>
      </c>
      <c r="Z342">
        <v>2</v>
      </c>
      <c r="AA342">
        <v>2</v>
      </c>
      <c r="AB342">
        <v>42</v>
      </c>
      <c r="AC342">
        <v>11</v>
      </c>
      <c r="AD342">
        <v>11</v>
      </c>
      <c r="AE342">
        <v>9</v>
      </c>
      <c r="AF342">
        <v>6</v>
      </c>
      <c r="AG342">
        <v>10</v>
      </c>
      <c r="AH342">
        <v>4</v>
      </c>
      <c r="AI342">
        <v>3</v>
      </c>
      <c r="AJ342">
        <v>4</v>
      </c>
      <c r="AK342">
        <v>6</v>
      </c>
      <c r="AL342">
        <v>2</v>
      </c>
      <c r="AM342">
        <v>4</v>
      </c>
      <c r="AN342">
        <v>2</v>
      </c>
      <c r="AO342">
        <v>3</v>
      </c>
      <c r="AP342">
        <v>3</v>
      </c>
      <c r="AQ342">
        <v>3</v>
      </c>
      <c r="AR342">
        <v>8</v>
      </c>
      <c r="AS342">
        <v>4</v>
      </c>
      <c r="AT342">
        <v>5</v>
      </c>
      <c r="AU342">
        <v>3</v>
      </c>
      <c r="AV342">
        <v>4</v>
      </c>
      <c r="AW342">
        <v>2</v>
      </c>
      <c r="AX342">
        <v>15</v>
      </c>
      <c r="AZ342" s="2">
        <f t="shared" si="4"/>
        <v>149</v>
      </c>
    </row>
    <row r="343" spans="1:52" ht="13" x14ac:dyDescent="0.3">
      <c r="A343">
        <v>41671</v>
      </c>
      <c r="B343">
        <v>0</v>
      </c>
      <c r="C343">
        <v>2004</v>
      </c>
      <c r="D343" s="99">
        <v>45959.720138888886</v>
      </c>
      <c r="E343" t="s">
        <v>294</v>
      </c>
      <c r="F343">
        <v>3</v>
      </c>
      <c r="G343">
        <v>3</v>
      </c>
      <c r="H343">
        <v>2</v>
      </c>
      <c r="I343">
        <v>3</v>
      </c>
      <c r="J343">
        <v>3</v>
      </c>
      <c r="K343">
        <v>3</v>
      </c>
      <c r="L343">
        <v>2</v>
      </c>
      <c r="M343">
        <v>3</v>
      </c>
      <c r="N343">
        <v>3</v>
      </c>
      <c r="O343">
        <v>3</v>
      </c>
      <c r="P343">
        <v>3</v>
      </c>
      <c r="Q343">
        <v>3</v>
      </c>
      <c r="R343">
        <v>3</v>
      </c>
      <c r="S343">
        <v>3</v>
      </c>
      <c r="T343">
        <v>3</v>
      </c>
      <c r="U343">
        <v>3</v>
      </c>
      <c r="V343">
        <v>2</v>
      </c>
      <c r="W343">
        <v>3</v>
      </c>
      <c r="X343">
        <v>3</v>
      </c>
      <c r="Y343">
        <v>2</v>
      </c>
      <c r="Z343">
        <v>3</v>
      </c>
      <c r="AA343">
        <v>3</v>
      </c>
      <c r="AB343">
        <v>11</v>
      </c>
      <c r="AC343">
        <v>4</v>
      </c>
      <c r="AD343">
        <v>12</v>
      </c>
      <c r="AE343">
        <v>4</v>
      </c>
      <c r="AF343">
        <v>6</v>
      </c>
      <c r="AG343">
        <v>5</v>
      </c>
      <c r="AH343">
        <v>12</v>
      </c>
      <c r="AI343">
        <v>5</v>
      </c>
      <c r="AJ343">
        <v>3</v>
      </c>
      <c r="AK343">
        <v>5</v>
      </c>
      <c r="AL343">
        <v>1</v>
      </c>
      <c r="AM343">
        <v>3</v>
      </c>
      <c r="AN343">
        <v>4</v>
      </c>
      <c r="AO343">
        <v>2</v>
      </c>
      <c r="AP343">
        <v>2</v>
      </c>
      <c r="AQ343">
        <v>3</v>
      </c>
      <c r="AR343">
        <v>6</v>
      </c>
      <c r="AS343">
        <v>4</v>
      </c>
      <c r="AT343">
        <v>3</v>
      </c>
      <c r="AU343">
        <v>3</v>
      </c>
      <c r="AV343">
        <v>1</v>
      </c>
      <c r="AW343">
        <v>2</v>
      </c>
      <c r="AX343">
        <v>48</v>
      </c>
      <c r="AZ343" s="2">
        <f t="shared" si="4"/>
        <v>101</v>
      </c>
    </row>
    <row r="344" spans="1:52" ht="13" x14ac:dyDescent="0.3">
      <c r="A344">
        <v>43604</v>
      </c>
      <c r="B344">
        <v>0</v>
      </c>
      <c r="C344">
        <v>2004</v>
      </c>
      <c r="D344" s="99">
        <v>45963.770833333336</v>
      </c>
      <c r="E344" t="s">
        <v>331</v>
      </c>
      <c r="F344">
        <v>1</v>
      </c>
      <c r="G344">
        <v>2</v>
      </c>
      <c r="H344">
        <v>4</v>
      </c>
      <c r="I344">
        <v>1</v>
      </c>
      <c r="J344">
        <v>3</v>
      </c>
      <c r="K344">
        <v>1</v>
      </c>
      <c r="L344">
        <v>1</v>
      </c>
      <c r="M344">
        <v>4</v>
      </c>
      <c r="N344">
        <v>2</v>
      </c>
      <c r="O344">
        <v>1</v>
      </c>
      <c r="P344">
        <v>1</v>
      </c>
      <c r="Q344">
        <v>1</v>
      </c>
      <c r="R344">
        <v>1</v>
      </c>
      <c r="S344">
        <v>1</v>
      </c>
      <c r="T344">
        <v>1</v>
      </c>
      <c r="U344">
        <v>1</v>
      </c>
      <c r="V344">
        <v>1</v>
      </c>
      <c r="W344">
        <v>1</v>
      </c>
      <c r="X344">
        <v>1</v>
      </c>
      <c r="Y344">
        <v>1</v>
      </c>
      <c r="Z344">
        <v>1</v>
      </c>
      <c r="AA344">
        <v>1</v>
      </c>
      <c r="AB344">
        <v>37</v>
      </c>
      <c r="AC344">
        <v>8</v>
      </c>
      <c r="AD344">
        <v>4</v>
      </c>
      <c r="AE344">
        <v>6</v>
      </c>
      <c r="AF344">
        <v>3</v>
      </c>
      <c r="AG344">
        <v>5</v>
      </c>
      <c r="AH344">
        <v>2</v>
      </c>
      <c r="AI344">
        <v>4</v>
      </c>
      <c r="AJ344">
        <v>3</v>
      </c>
      <c r="AK344">
        <v>9</v>
      </c>
      <c r="AL344">
        <v>2</v>
      </c>
      <c r="AM344">
        <v>4</v>
      </c>
      <c r="AN344">
        <v>3</v>
      </c>
      <c r="AO344">
        <v>2</v>
      </c>
      <c r="AP344">
        <v>2</v>
      </c>
      <c r="AQ344">
        <v>2</v>
      </c>
      <c r="AR344">
        <v>3</v>
      </c>
      <c r="AS344">
        <v>2</v>
      </c>
      <c r="AT344">
        <v>2</v>
      </c>
      <c r="AU344">
        <v>3</v>
      </c>
      <c r="AV344">
        <v>1</v>
      </c>
      <c r="AW344">
        <v>2</v>
      </c>
      <c r="AX344">
        <v>5</v>
      </c>
      <c r="AZ344" s="2">
        <f t="shared" si="4"/>
        <v>109</v>
      </c>
    </row>
    <row r="345" spans="1:52" ht="13" x14ac:dyDescent="0.3">
      <c r="A345">
        <v>43352</v>
      </c>
      <c r="B345">
        <v>0</v>
      </c>
      <c r="C345">
        <v>2006</v>
      </c>
      <c r="D345" s="99">
        <v>45962.602083333331</v>
      </c>
      <c r="E345" t="s">
        <v>281</v>
      </c>
      <c r="F345">
        <v>2</v>
      </c>
      <c r="G345">
        <v>3</v>
      </c>
      <c r="H345">
        <v>3</v>
      </c>
      <c r="I345">
        <v>3</v>
      </c>
      <c r="J345">
        <v>2</v>
      </c>
      <c r="K345">
        <v>4</v>
      </c>
      <c r="L345">
        <v>3</v>
      </c>
      <c r="M345">
        <v>2</v>
      </c>
      <c r="N345">
        <v>4</v>
      </c>
      <c r="O345">
        <v>3</v>
      </c>
      <c r="P345">
        <v>2</v>
      </c>
      <c r="Q345">
        <v>3</v>
      </c>
      <c r="R345">
        <v>3</v>
      </c>
      <c r="S345">
        <v>3</v>
      </c>
      <c r="T345">
        <v>3</v>
      </c>
      <c r="U345">
        <v>3</v>
      </c>
      <c r="V345">
        <v>1</v>
      </c>
      <c r="W345">
        <v>3</v>
      </c>
      <c r="X345">
        <v>3</v>
      </c>
      <c r="Y345">
        <v>3</v>
      </c>
      <c r="Z345">
        <v>2</v>
      </c>
      <c r="AA345">
        <v>2</v>
      </c>
      <c r="AB345">
        <v>24</v>
      </c>
      <c r="AC345">
        <v>14</v>
      </c>
      <c r="AD345">
        <v>12</v>
      </c>
      <c r="AE345">
        <v>4</v>
      </c>
      <c r="AF345">
        <v>7</v>
      </c>
      <c r="AG345">
        <v>8</v>
      </c>
      <c r="AH345">
        <v>6</v>
      </c>
      <c r="AI345">
        <v>35</v>
      </c>
      <c r="AJ345">
        <v>16</v>
      </c>
      <c r="AK345">
        <v>5</v>
      </c>
      <c r="AL345">
        <v>4</v>
      </c>
      <c r="AM345">
        <v>6</v>
      </c>
      <c r="AN345">
        <v>4</v>
      </c>
      <c r="AO345">
        <v>3</v>
      </c>
      <c r="AP345">
        <v>2</v>
      </c>
      <c r="AQ345">
        <v>4</v>
      </c>
      <c r="AR345">
        <v>26</v>
      </c>
      <c r="AS345">
        <v>5</v>
      </c>
      <c r="AT345">
        <v>12</v>
      </c>
      <c r="AU345">
        <v>5</v>
      </c>
      <c r="AV345">
        <v>5</v>
      </c>
      <c r="AW345">
        <v>3</v>
      </c>
      <c r="AX345">
        <v>55</v>
      </c>
      <c r="AZ345" s="2">
        <f t="shared" si="4"/>
        <v>210</v>
      </c>
    </row>
    <row r="346" spans="1:52" ht="13" x14ac:dyDescent="0.3">
      <c r="A346">
        <v>43167</v>
      </c>
      <c r="B346">
        <v>0</v>
      </c>
      <c r="C346">
        <v>2005</v>
      </c>
      <c r="D346" s="99">
        <v>45961.945138888892</v>
      </c>
      <c r="E346" t="s">
        <v>237</v>
      </c>
      <c r="F346">
        <v>4</v>
      </c>
      <c r="G346">
        <v>4</v>
      </c>
      <c r="H346">
        <v>4</v>
      </c>
      <c r="I346">
        <v>4</v>
      </c>
      <c r="J346">
        <v>3</v>
      </c>
      <c r="K346">
        <v>3</v>
      </c>
      <c r="L346">
        <v>3</v>
      </c>
      <c r="M346">
        <v>2</v>
      </c>
      <c r="N346">
        <v>4</v>
      </c>
      <c r="O346">
        <v>4</v>
      </c>
      <c r="P346">
        <v>1</v>
      </c>
      <c r="Q346">
        <v>4</v>
      </c>
      <c r="R346">
        <v>1</v>
      </c>
      <c r="S346">
        <v>4</v>
      </c>
      <c r="T346">
        <v>3</v>
      </c>
      <c r="U346">
        <v>4</v>
      </c>
      <c r="V346">
        <v>2</v>
      </c>
      <c r="W346">
        <v>3</v>
      </c>
      <c r="X346">
        <v>1</v>
      </c>
      <c r="Y346">
        <v>1</v>
      </c>
      <c r="Z346">
        <v>3</v>
      </c>
      <c r="AA346">
        <v>2</v>
      </c>
      <c r="AB346">
        <v>13</v>
      </c>
      <c r="AC346">
        <v>6</v>
      </c>
      <c r="AD346">
        <v>3</v>
      </c>
      <c r="AE346">
        <v>3</v>
      </c>
      <c r="AF346">
        <v>6</v>
      </c>
      <c r="AG346">
        <v>7</v>
      </c>
      <c r="AH346">
        <v>5</v>
      </c>
      <c r="AI346">
        <v>8</v>
      </c>
      <c r="AJ346">
        <v>6</v>
      </c>
      <c r="AK346">
        <v>3</v>
      </c>
      <c r="AL346">
        <v>7</v>
      </c>
      <c r="AM346">
        <v>4</v>
      </c>
      <c r="AN346">
        <v>4</v>
      </c>
      <c r="AO346">
        <v>4</v>
      </c>
      <c r="AP346">
        <v>6</v>
      </c>
      <c r="AQ346">
        <v>4</v>
      </c>
      <c r="AR346">
        <v>3</v>
      </c>
      <c r="AS346">
        <v>5</v>
      </c>
      <c r="AT346">
        <v>4</v>
      </c>
      <c r="AU346">
        <v>3</v>
      </c>
      <c r="AV346">
        <v>4</v>
      </c>
      <c r="AW346">
        <v>4</v>
      </c>
      <c r="AX346">
        <v>73</v>
      </c>
      <c r="AZ346" s="2">
        <f t="shared" si="4"/>
        <v>112</v>
      </c>
    </row>
    <row r="347" spans="1:52" s="101" customFormat="1" ht="14" x14ac:dyDescent="0.3">
      <c r="A347">
        <v>42863</v>
      </c>
      <c r="B347">
        <v>0</v>
      </c>
      <c r="C347">
        <v>2003</v>
      </c>
      <c r="D347" s="99">
        <v>45961.572916666664</v>
      </c>
      <c r="E347" t="s">
        <v>281</v>
      </c>
      <c r="F347">
        <v>3</v>
      </c>
      <c r="G347">
        <v>3</v>
      </c>
      <c r="H347">
        <v>3</v>
      </c>
      <c r="I347">
        <v>3</v>
      </c>
      <c r="J347">
        <v>2</v>
      </c>
      <c r="K347">
        <v>2</v>
      </c>
      <c r="L347">
        <v>3</v>
      </c>
      <c r="M347">
        <v>3</v>
      </c>
      <c r="N347">
        <v>3</v>
      </c>
      <c r="O347">
        <v>3</v>
      </c>
      <c r="P347">
        <v>3</v>
      </c>
      <c r="Q347">
        <v>3</v>
      </c>
      <c r="R347">
        <v>3</v>
      </c>
      <c r="S347">
        <v>3</v>
      </c>
      <c r="T347">
        <v>3</v>
      </c>
      <c r="U347">
        <v>3</v>
      </c>
      <c r="V347">
        <v>3</v>
      </c>
      <c r="W347">
        <v>3</v>
      </c>
      <c r="X347">
        <v>3</v>
      </c>
      <c r="Y347">
        <v>3</v>
      </c>
      <c r="Z347">
        <v>3</v>
      </c>
      <c r="AA347">
        <v>3</v>
      </c>
      <c r="AB347">
        <v>10</v>
      </c>
      <c r="AC347">
        <v>9</v>
      </c>
      <c r="AD347">
        <v>6</v>
      </c>
      <c r="AE347">
        <v>5</v>
      </c>
      <c r="AF347">
        <v>5</v>
      </c>
      <c r="AG347">
        <v>14</v>
      </c>
      <c r="AH347">
        <v>3</v>
      </c>
      <c r="AI347">
        <v>42</v>
      </c>
      <c r="AJ347">
        <v>5</v>
      </c>
      <c r="AK347">
        <v>37</v>
      </c>
      <c r="AL347">
        <v>2</v>
      </c>
      <c r="AM347">
        <v>2</v>
      </c>
      <c r="AN347">
        <v>3</v>
      </c>
      <c r="AO347">
        <v>3</v>
      </c>
      <c r="AP347">
        <v>2</v>
      </c>
      <c r="AQ347">
        <v>2</v>
      </c>
      <c r="AR347">
        <v>3</v>
      </c>
      <c r="AS347">
        <v>4</v>
      </c>
      <c r="AT347">
        <v>3</v>
      </c>
      <c r="AU347">
        <v>2</v>
      </c>
      <c r="AV347">
        <v>2</v>
      </c>
      <c r="AW347">
        <v>2</v>
      </c>
      <c r="AX347">
        <v>51</v>
      </c>
      <c r="AY347" s="2"/>
      <c r="AZ347" s="2">
        <f t="shared" si="4"/>
        <v>166</v>
      </c>
    </row>
    <row r="348" spans="1:52" ht="13" x14ac:dyDescent="0.3">
      <c r="A348">
        <v>44202</v>
      </c>
      <c r="B348">
        <v>1</v>
      </c>
      <c r="C348">
        <v>1999</v>
      </c>
      <c r="D348" s="99">
        <v>45964.901388888888</v>
      </c>
      <c r="E348" t="s">
        <v>281</v>
      </c>
      <c r="F348">
        <v>3</v>
      </c>
      <c r="G348">
        <v>3</v>
      </c>
      <c r="H348">
        <v>3</v>
      </c>
      <c r="I348">
        <v>3</v>
      </c>
      <c r="J348">
        <v>4</v>
      </c>
      <c r="K348">
        <v>3</v>
      </c>
      <c r="L348">
        <v>1</v>
      </c>
      <c r="M348">
        <v>1</v>
      </c>
      <c r="N348">
        <v>1</v>
      </c>
      <c r="O348">
        <v>1</v>
      </c>
      <c r="P348">
        <v>2</v>
      </c>
      <c r="Q348">
        <v>3</v>
      </c>
      <c r="R348">
        <v>2</v>
      </c>
      <c r="S348">
        <v>3</v>
      </c>
      <c r="T348">
        <v>2</v>
      </c>
      <c r="U348">
        <v>3</v>
      </c>
      <c r="V348">
        <v>2</v>
      </c>
      <c r="W348">
        <v>2</v>
      </c>
      <c r="X348">
        <v>2</v>
      </c>
      <c r="Y348">
        <v>2</v>
      </c>
      <c r="Z348">
        <v>3</v>
      </c>
      <c r="AA348">
        <v>3</v>
      </c>
      <c r="AB348">
        <v>10</v>
      </c>
      <c r="AC348">
        <v>8</v>
      </c>
      <c r="AD348">
        <v>5</v>
      </c>
      <c r="AE348">
        <v>3</v>
      </c>
      <c r="AF348">
        <v>5</v>
      </c>
      <c r="AG348">
        <v>2</v>
      </c>
      <c r="AH348">
        <v>4</v>
      </c>
      <c r="AI348">
        <v>4</v>
      </c>
      <c r="AJ348">
        <v>2</v>
      </c>
      <c r="AK348">
        <v>3</v>
      </c>
      <c r="AL348">
        <v>5</v>
      </c>
      <c r="AM348">
        <v>7</v>
      </c>
      <c r="AN348">
        <v>10</v>
      </c>
      <c r="AO348">
        <v>19</v>
      </c>
      <c r="AP348">
        <v>3</v>
      </c>
      <c r="AQ348">
        <v>4</v>
      </c>
      <c r="AR348">
        <v>3</v>
      </c>
      <c r="AS348">
        <v>10</v>
      </c>
      <c r="AT348">
        <v>5</v>
      </c>
      <c r="AU348">
        <v>1</v>
      </c>
      <c r="AV348">
        <v>3</v>
      </c>
      <c r="AW348">
        <v>2</v>
      </c>
      <c r="AX348">
        <v>50</v>
      </c>
      <c r="AZ348" s="2">
        <f t="shared" si="4"/>
        <v>118</v>
      </c>
    </row>
    <row r="349" spans="1:52" ht="14" x14ac:dyDescent="0.3">
      <c r="A349">
        <v>43064</v>
      </c>
      <c r="B349">
        <v>0</v>
      </c>
      <c r="C349">
        <v>2000</v>
      </c>
      <c r="D349" s="99">
        <v>45961.726388888892</v>
      </c>
      <c r="E349" t="s">
        <v>284</v>
      </c>
      <c r="F349">
        <v>2</v>
      </c>
      <c r="G349">
        <v>2</v>
      </c>
      <c r="H349">
        <v>4</v>
      </c>
      <c r="I349">
        <v>3</v>
      </c>
      <c r="J349">
        <v>4</v>
      </c>
      <c r="K349">
        <v>2</v>
      </c>
      <c r="L349">
        <v>4</v>
      </c>
      <c r="M349">
        <v>2</v>
      </c>
      <c r="N349">
        <v>4</v>
      </c>
      <c r="O349">
        <v>4</v>
      </c>
      <c r="P349">
        <v>3</v>
      </c>
      <c r="Q349">
        <v>3</v>
      </c>
      <c r="R349">
        <v>4</v>
      </c>
      <c r="S349">
        <v>4</v>
      </c>
      <c r="T349">
        <v>3</v>
      </c>
      <c r="U349">
        <v>3</v>
      </c>
      <c r="V349">
        <v>2</v>
      </c>
      <c r="W349">
        <v>3</v>
      </c>
      <c r="X349">
        <v>4</v>
      </c>
      <c r="Y349">
        <v>4</v>
      </c>
      <c r="Z349">
        <v>4</v>
      </c>
      <c r="AA349">
        <v>3</v>
      </c>
      <c r="AB349">
        <v>21</v>
      </c>
      <c r="AC349">
        <v>16</v>
      </c>
      <c r="AD349">
        <v>9</v>
      </c>
      <c r="AE349">
        <v>8</v>
      </c>
      <c r="AF349">
        <v>5</v>
      </c>
      <c r="AG349">
        <v>4</v>
      </c>
      <c r="AH349">
        <v>5</v>
      </c>
      <c r="AI349">
        <v>7</v>
      </c>
      <c r="AJ349">
        <v>4</v>
      </c>
      <c r="AK349">
        <v>5</v>
      </c>
      <c r="AL349">
        <v>3</v>
      </c>
      <c r="AM349">
        <v>7</v>
      </c>
      <c r="AN349">
        <v>4</v>
      </c>
      <c r="AO349">
        <v>3</v>
      </c>
      <c r="AP349">
        <v>6</v>
      </c>
      <c r="AQ349">
        <v>6</v>
      </c>
      <c r="AR349">
        <v>6</v>
      </c>
      <c r="AS349">
        <v>4</v>
      </c>
      <c r="AT349">
        <v>4</v>
      </c>
      <c r="AU349">
        <v>3</v>
      </c>
      <c r="AV349">
        <v>6</v>
      </c>
      <c r="AW349">
        <v>3</v>
      </c>
      <c r="AX349">
        <v>54</v>
      </c>
      <c r="AY349" s="101"/>
      <c r="AZ349" s="101">
        <f t="shared" si="4"/>
        <v>139</v>
      </c>
    </row>
    <row r="350" spans="1:52" ht="13" x14ac:dyDescent="0.3">
      <c r="A350">
        <v>42082</v>
      </c>
      <c r="B350">
        <v>1</v>
      </c>
      <c r="C350">
        <v>2002</v>
      </c>
      <c r="D350" s="99">
        <v>45959.912499999999</v>
      </c>
      <c r="E350" t="s">
        <v>310</v>
      </c>
      <c r="F350">
        <v>2</v>
      </c>
      <c r="G350">
        <v>3</v>
      </c>
      <c r="H350">
        <v>3</v>
      </c>
      <c r="I350">
        <v>1</v>
      </c>
      <c r="J350">
        <v>3</v>
      </c>
      <c r="K350">
        <v>4</v>
      </c>
      <c r="L350">
        <v>1</v>
      </c>
      <c r="M350">
        <v>2</v>
      </c>
      <c r="N350">
        <v>1</v>
      </c>
      <c r="O350">
        <v>2</v>
      </c>
      <c r="P350">
        <v>2</v>
      </c>
      <c r="Q350">
        <v>3</v>
      </c>
      <c r="R350">
        <v>3</v>
      </c>
      <c r="S350">
        <v>2</v>
      </c>
      <c r="T350">
        <v>2</v>
      </c>
      <c r="U350">
        <v>3</v>
      </c>
      <c r="V350">
        <v>2</v>
      </c>
      <c r="W350">
        <v>3</v>
      </c>
      <c r="X350">
        <v>1</v>
      </c>
      <c r="Y350">
        <v>1</v>
      </c>
      <c r="Z350">
        <v>2</v>
      </c>
      <c r="AA350">
        <v>1</v>
      </c>
      <c r="AB350">
        <v>10</v>
      </c>
      <c r="AC350">
        <v>14</v>
      </c>
      <c r="AD350">
        <v>5</v>
      </c>
      <c r="AE350">
        <v>7</v>
      </c>
      <c r="AF350">
        <v>9</v>
      </c>
      <c r="AG350">
        <v>10</v>
      </c>
      <c r="AH350">
        <v>11</v>
      </c>
      <c r="AI350">
        <v>7</v>
      </c>
      <c r="AJ350">
        <v>5</v>
      </c>
      <c r="AK350">
        <v>5</v>
      </c>
      <c r="AL350">
        <v>4</v>
      </c>
      <c r="AM350">
        <v>7</v>
      </c>
      <c r="AN350">
        <v>7</v>
      </c>
      <c r="AO350">
        <v>4</v>
      </c>
      <c r="AP350">
        <v>6</v>
      </c>
      <c r="AQ350">
        <v>9</v>
      </c>
      <c r="AR350">
        <v>8</v>
      </c>
      <c r="AS350">
        <v>5</v>
      </c>
      <c r="AT350">
        <v>8</v>
      </c>
      <c r="AU350">
        <v>10</v>
      </c>
      <c r="AV350">
        <v>5</v>
      </c>
      <c r="AW350">
        <v>5</v>
      </c>
      <c r="AX350">
        <v>37</v>
      </c>
      <c r="AZ350" s="2">
        <f t="shared" si="4"/>
        <v>161</v>
      </c>
    </row>
    <row r="351" spans="1:52" ht="13" x14ac:dyDescent="0.3">
      <c r="A351">
        <v>43032</v>
      </c>
      <c r="B351">
        <v>0</v>
      </c>
      <c r="C351">
        <v>2003</v>
      </c>
      <c r="D351" s="99">
        <v>45961.686805555553</v>
      </c>
      <c r="E351" t="s">
        <v>276</v>
      </c>
      <c r="F351">
        <v>3</v>
      </c>
      <c r="G351">
        <v>3</v>
      </c>
      <c r="H351">
        <v>3</v>
      </c>
      <c r="I351">
        <v>3</v>
      </c>
      <c r="J351">
        <v>2</v>
      </c>
      <c r="K351">
        <v>3</v>
      </c>
      <c r="L351">
        <v>2</v>
      </c>
      <c r="M351">
        <v>2</v>
      </c>
      <c r="N351">
        <v>3</v>
      </c>
      <c r="O351">
        <v>3</v>
      </c>
      <c r="P351">
        <v>3</v>
      </c>
      <c r="Q351">
        <v>4</v>
      </c>
      <c r="R351">
        <v>4</v>
      </c>
      <c r="S351">
        <v>4</v>
      </c>
      <c r="T351">
        <v>4</v>
      </c>
      <c r="U351">
        <v>4</v>
      </c>
      <c r="V351">
        <v>3</v>
      </c>
      <c r="W351">
        <v>3</v>
      </c>
      <c r="X351">
        <v>2</v>
      </c>
      <c r="Y351">
        <v>2</v>
      </c>
      <c r="Z351">
        <v>3</v>
      </c>
      <c r="AA351">
        <v>2</v>
      </c>
      <c r="AB351">
        <v>44</v>
      </c>
      <c r="AC351">
        <v>8</v>
      </c>
      <c r="AD351">
        <v>8</v>
      </c>
      <c r="AE351">
        <v>12</v>
      </c>
      <c r="AF351">
        <v>8</v>
      </c>
      <c r="AG351">
        <v>5</v>
      </c>
      <c r="AH351">
        <v>10</v>
      </c>
      <c r="AI351">
        <v>5</v>
      </c>
      <c r="AJ351">
        <v>25</v>
      </c>
      <c r="AK351">
        <v>6</v>
      </c>
      <c r="AL351">
        <v>6</v>
      </c>
      <c r="AM351">
        <v>5</v>
      </c>
      <c r="AN351">
        <v>3</v>
      </c>
      <c r="AO351">
        <v>4</v>
      </c>
      <c r="AP351">
        <v>3</v>
      </c>
      <c r="AQ351">
        <v>3</v>
      </c>
      <c r="AR351">
        <v>10</v>
      </c>
      <c r="AS351">
        <v>3</v>
      </c>
      <c r="AT351">
        <v>3</v>
      </c>
      <c r="AU351">
        <v>3</v>
      </c>
      <c r="AV351">
        <v>4</v>
      </c>
      <c r="AW351">
        <v>6</v>
      </c>
      <c r="AX351">
        <v>59</v>
      </c>
      <c r="AZ351" s="2">
        <f t="shared" si="4"/>
        <v>184</v>
      </c>
    </row>
    <row r="352" spans="1:52" ht="13" x14ac:dyDescent="0.3">
      <c r="A352">
        <v>45030</v>
      </c>
      <c r="B352">
        <v>0</v>
      </c>
      <c r="C352">
        <v>2003</v>
      </c>
      <c r="D352" s="99">
        <v>45967.55</v>
      </c>
      <c r="E352" t="s">
        <v>242</v>
      </c>
      <c r="F352">
        <v>4</v>
      </c>
      <c r="G352">
        <v>4</v>
      </c>
      <c r="H352">
        <v>4</v>
      </c>
      <c r="I352">
        <v>4</v>
      </c>
      <c r="J352">
        <v>4</v>
      </c>
      <c r="K352">
        <v>4</v>
      </c>
      <c r="L352">
        <v>3</v>
      </c>
      <c r="M352">
        <v>1</v>
      </c>
      <c r="N352">
        <v>3</v>
      </c>
      <c r="O352">
        <v>2</v>
      </c>
      <c r="P352">
        <v>2</v>
      </c>
      <c r="Q352">
        <v>3</v>
      </c>
      <c r="R352">
        <v>2</v>
      </c>
      <c r="S352">
        <v>2</v>
      </c>
      <c r="T352">
        <v>3</v>
      </c>
      <c r="U352">
        <v>2</v>
      </c>
      <c r="V352">
        <v>3</v>
      </c>
      <c r="W352">
        <v>3</v>
      </c>
      <c r="X352">
        <v>3</v>
      </c>
      <c r="Y352">
        <v>3</v>
      </c>
      <c r="Z352">
        <v>2</v>
      </c>
      <c r="AA352">
        <v>1</v>
      </c>
      <c r="AB352">
        <v>8</v>
      </c>
      <c r="AC352">
        <v>7</v>
      </c>
      <c r="AD352">
        <v>4</v>
      </c>
      <c r="AE352">
        <v>4</v>
      </c>
      <c r="AF352">
        <v>4</v>
      </c>
      <c r="AG352">
        <v>5</v>
      </c>
      <c r="AH352">
        <v>4</v>
      </c>
      <c r="AI352">
        <v>6</v>
      </c>
      <c r="AJ352">
        <v>8</v>
      </c>
      <c r="AK352">
        <v>8</v>
      </c>
      <c r="AL352">
        <v>9</v>
      </c>
      <c r="AM352">
        <v>24</v>
      </c>
      <c r="AN352">
        <v>5</v>
      </c>
      <c r="AO352">
        <v>6</v>
      </c>
      <c r="AP352">
        <v>16</v>
      </c>
      <c r="AQ352">
        <v>3</v>
      </c>
      <c r="AR352">
        <v>6</v>
      </c>
      <c r="AS352">
        <v>5</v>
      </c>
      <c r="AT352">
        <v>5</v>
      </c>
      <c r="AU352">
        <v>5</v>
      </c>
      <c r="AV352">
        <v>5</v>
      </c>
      <c r="AW352">
        <v>3</v>
      </c>
      <c r="AX352">
        <v>71</v>
      </c>
      <c r="AZ352" s="2">
        <f t="shared" si="4"/>
        <v>150</v>
      </c>
    </row>
    <row r="353" spans="1:52" ht="14" x14ac:dyDescent="0.3">
      <c r="A353">
        <v>42767</v>
      </c>
      <c r="B353">
        <v>1</v>
      </c>
      <c r="C353">
        <v>2003</v>
      </c>
      <c r="D353" s="99">
        <v>45961.399305555555</v>
      </c>
      <c r="E353" t="s">
        <v>291</v>
      </c>
      <c r="F353">
        <v>1</v>
      </c>
      <c r="G353">
        <v>2</v>
      </c>
      <c r="H353">
        <v>4</v>
      </c>
      <c r="I353">
        <v>3</v>
      </c>
      <c r="J353">
        <v>4</v>
      </c>
      <c r="K353">
        <v>2</v>
      </c>
      <c r="L353">
        <v>4</v>
      </c>
      <c r="M353">
        <v>1</v>
      </c>
      <c r="N353">
        <v>1</v>
      </c>
      <c r="O353">
        <v>1</v>
      </c>
      <c r="P353">
        <v>2</v>
      </c>
      <c r="Q353">
        <v>2</v>
      </c>
      <c r="R353">
        <v>1</v>
      </c>
      <c r="S353">
        <v>2</v>
      </c>
      <c r="T353">
        <v>2</v>
      </c>
      <c r="U353">
        <v>1</v>
      </c>
      <c r="V353">
        <v>2</v>
      </c>
      <c r="W353">
        <v>3</v>
      </c>
      <c r="X353">
        <v>3</v>
      </c>
      <c r="Y353">
        <v>2</v>
      </c>
      <c r="Z353">
        <v>3</v>
      </c>
      <c r="AA353">
        <v>3</v>
      </c>
      <c r="AB353">
        <v>20</v>
      </c>
      <c r="AC353">
        <v>14</v>
      </c>
      <c r="AD353">
        <v>5</v>
      </c>
      <c r="AE353">
        <v>8</v>
      </c>
      <c r="AF353">
        <v>6</v>
      </c>
      <c r="AG353">
        <v>6</v>
      </c>
      <c r="AH353">
        <v>9</v>
      </c>
      <c r="AI353">
        <v>10</v>
      </c>
      <c r="AJ353">
        <v>7</v>
      </c>
      <c r="AK353">
        <v>4</v>
      </c>
      <c r="AL353">
        <v>7</v>
      </c>
      <c r="AM353">
        <v>8</v>
      </c>
      <c r="AN353">
        <v>3</v>
      </c>
      <c r="AO353">
        <v>2</v>
      </c>
      <c r="AP353">
        <v>4</v>
      </c>
      <c r="AQ353">
        <v>4</v>
      </c>
      <c r="AR353">
        <v>7</v>
      </c>
      <c r="AS353">
        <v>7</v>
      </c>
      <c r="AT353">
        <v>10</v>
      </c>
      <c r="AU353">
        <v>33</v>
      </c>
      <c r="AV353">
        <v>5</v>
      </c>
      <c r="AW353">
        <v>5</v>
      </c>
      <c r="AX353">
        <v>51</v>
      </c>
      <c r="AY353" s="101"/>
      <c r="AZ353" s="101">
        <f t="shared" si="4"/>
        <v>184</v>
      </c>
    </row>
    <row r="354" spans="1:52" s="101" customFormat="1" ht="14" x14ac:dyDescent="0.3">
      <c r="A354">
        <v>42974</v>
      </c>
      <c r="B354">
        <v>0</v>
      </c>
      <c r="C354">
        <v>2005</v>
      </c>
      <c r="D354" s="99">
        <v>45961.640277777777</v>
      </c>
      <c r="E354" t="s">
        <v>298</v>
      </c>
      <c r="F354">
        <v>4</v>
      </c>
      <c r="G354">
        <v>4</v>
      </c>
      <c r="H354">
        <v>3</v>
      </c>
      <c r="I354">
        <v>4</v>
      </c>
      <c r="J354">
        <v>2</v>
      </c>
      <c r="K354">
        <v>4</v>
      </c>
      <c r="L354">
        <v>2</v>
      </c>
      <c r="M354">
        <v>3</v>
      </c>
      <c r="N354">
        <v>2</v>
      </c>
      <c r="O354">
        <v>4</v>
      </c>
      <c r="P354">
        <v>2</v>
      </c>
      <c r="Q354">
        <v>4</v>
      </c>
      <c r="R354">
        <v>3</v>
      </c>
      <c r="S354">
        <v>2</v>
      </c>
      <c r="T354">
        <v>3</v>
      </c>
      <c r="U354">
        <v>4</v>
      </c>
      <c r="V354">
        <v>2</v>
      </c>
      <c r="W354">
        <v>4</v>
      </c>
      <c r="X354">
        <v>3</v>
      </c>
      <c r="Y354">
        <v>4</v>
      </c>
      <c r="Z354">
        <v>4</v>
      </c>
      <c r="AA354">
        <v>3</v>
      </c>
      <c r="AB354">
        <v>10</v>
      </c>
      <c r="AC354">
        <v>10</v>
      </c>
      <c r="AD354">
        <v>3</v>
      </c>
      <c r="AE354">
        <v>4</v>
      </c>
      <c r="AF354">
        <v>80</v>
      </c>
      <c r="AG354">
        <v>3</v>
      </c>
      <c r="AH354">
        <v>4</v>
      </c>
      <c r="AI354">
        <v>19</v>
      </c>
      <c r="AJ354">
        <v>8</v>
      </c>
      <c r="AK354">
        <v>5</v>
      </c>
      <c r="AL354">
        <v>10</v>
      </c>
      <c r="AM354">
        <v>7</v>
      </c>
      <c r="AN354">
        <v>5</v>
      </c>
      <c r="AO354">
        <v>16</v>
      </c>
      <c r="AP354">
        <v>3</v>
      </c>
      <c r="AQ354">
        <v>9</v>
      </c>
      <c r="AR354">
        <v>6</v>
      </c>
      <c r="AS354">
        <v>5</v>
      </c>
      <c r="AT354">
        <v>4</v>
      </c>
      <c r="AU354">
        <v>5</v>
      </c>
      <c r="AV354">
        <v>17</v>
      </c>
      <c r="AW354">
        <v>3</v>
      </c>
      <c r="AX354">
        <v>47</v>
      </c>
      <c r="AY354" s="2"/>
      <c r="AZ354" s="2">
        <f t="shared" si="4"/>
        <v>236</v>
      </c>
    </row>
    <row r="355" spans="1:52" s="101" customFormat="1" ht="14" x14ac:dyDescent="0.3">
      <c r="A355">
        <v>42928</v>
      </c>
      <c r="B355">
        <v>1</v>
      </c>
      <c r="C355">
        <v>2005</v>
      </c>
      <c r="D355" s="99">
        <v>45961.615972222222</v>
      </c>
      <c r="E355" t="s">
        <v>316</v>
      </c>
      <c r="F355">
        <v>4</v>
      </c>
      <c r="G355">
        <v>4</v>
      </c>
      <c r="H355">
        <v>4</v>
      </c>
      <c r="I355">
        <v>4</v>
      </c>
      <c r="J355">
        <v>3</v>
      </c>
      <c r="K355">
        <v>4</v>
      </c>
      <c r="L355">
        <v>4</v>
      </c>
      <c r="M355">
        <v>3</v>
      </c>
      <c r="N355">
        <v>2</v>
      </c>
      <c r="O355">
        <v>4</v>
      </c>
      <c r="P355">
        <v>2</v>
      </c>
      <c r="Q355">
        <v>4</v>
      </c>
      <c r="R355">
        <v>3</v>
      </c>
      <c r="S355">
        <v>3</v>
      </c>
      <c r="T355">
        <v>3</v>
      </c>
      <c r="U355">
        <v>4</v>
      </c>
      <c r="V355">
        <v>2</v>
      </c>
      <c r="W355">
        <v>4</v>
      </c>
      <c r="X355">
        <v>2</v>
      </c>
      <c r="Y355">
        <v>3</v>
      </c>
      <c r="Z355">
        <v>4</v>
      </c>
      <c r="AA355">
        <v>4</v>
      </c>
      <c r="AB355">
        <v>5</v>
      </c>
      <c r="AC355">
        <v>3</v>
      </c>
      <c r="AD355">
        <v>2</v>
      </c>
      <c r="AE355">
        <v>2</v>
      </c>
      <c r="AF355">
        <v>6</v>
      </c>
      <c r="AG355">
        <v>3</v>
      </c>
      <c r="AH355">
        <v>3</v>
      </c>
      <c r="AI355">
        <v>4</v>
      </c>
      <c r="AJ355">
        <v>5</v>
      </c>
      <c r="AK355">
        <v>3</v>
      </c>
      <c r="AL355">
        <v>4</v>
      </c>
      <c r="AM355">
        <v>3</v>
      </c>
      <c r="AN355">
        <v>2</v>
      </c>
      <c r="AO355">
        <v>3</v>
      </c>
      <c r="AP355">
        <v>2</v>
      </c>
      <c r="AQ355">
        <v>3</v>
      </c>
      <c r="AR355">
        <v>5</v>
      </c>
      <c r="AS355">
        <v>2</v>
      </c>
      <c r="AT355">
        <v>2</v>
      </c>
      <c r="AU355">
        <v>3</v>
      </c>
      <c r="AV355">
        <v>2</v>
      </c>
      <c r="AW355">
        <v>1</v>
      </c>
      <c r="AX355">
        <v>29</v>
      </c>
      <c r="AY355" s="2"/>
      <c r="AZ355" s="2">
        <f t="shared" si="4"/>
        <v>68</v>
      </c>
    </row>
    <row r="356" spans="1:52" ht="13" x14ac:dyDescent="0.3">
      <c r="A356">
        <v>43119</v>
      </c>
      <c r="B356">
        <v>0</v>
      </c>
      <c r="C356">
        <v>2000</v>
      </c>
      <c r="D356" s="99">
        <v>45961.837500000001</v>
      </c>
      <c r="E356" t="s">
        <v>328</v>
      </c>
      <c r="F356">
        <v>3</v>
      </c>
      <c r="G356">
        <v>3</v>
      </c>
      <c r="H356">
        <v>4</v>
      </c>
      <c r="I356">
        <v>4</v>
      </c>
      <c r="J356">
        <v>3</v>
      </c>
      <c r="K356">
        <v>4</v>
      </c>
      <c r="L356">
        <v>4</v>
      </c>
      <c r="M356">
        <v>3</v>
      </c>
      <c r="N356">
        <v>4</v>
      </c>
      <c r="O356">
        <v>4</v>
      </c>
      <c r="P356">
        <v>4</v>
      </c>
      <c r="Q356">
        <v>4</v>
      </c>
      <c r="R356">
        <v>4</v>
      </c>
      <c r="S356">
        <v>3</v>
      </c>
      <c r="T356">
        <v>3</v>
      </c>
      <c r="U356">
        <v>3</v>
      </c>
      <c r="V356">
        <v>2</v>
      </c>
      <c r="W356">
        <v>4</v>
      </c>
      <c r="X356">
        <v>3</v>
      </c>
      <c r="Y356">
        <v>4</v>
      </c>
      <c r="Z356">
        <v>4</v>
      </c>
      <c r="AA356">
        <v>4</v>
      </c>
      <c r="AB356">
        <v>15</v>
      </c>
      <c r="AC356">
        <v>10</v>
      </c>
      <c r="AD356">
        <v>5</v>
      </c>
      <c r="AE356">
        <v>9</v>
      </c>
      <c r="AF356">
        <v>7</v>
      </c>
      <c r="AG356">
        <v>7</v>
      </c>
      <c r="AH356">
        <v>4</v>
      </c>
      <c r="AI356">
        <v>4</v>
      </c>
      <c r="AJ356">
        <v>3</v>
      </c>
      <c r="AK356">
        <v>3</v>
      </c>
      <c r="AL356">
        <v>2</v>
      </c>
      <c r="AM356">
        <v>3</v>
      </c>
      <c r="AN356">
        <v>3</v>
      </c>
      <c r="AO356">
        <v>2</v>
      </c>
      <c r="AP356">
        <v>4</v>
      </c>
      <c r="AQ356">
        <v>8</v>
      </c>
      <c r="AR356">
        <v>4</v>
      </c>
      <c r="AS356">
        <v>4</v>
      </c>
      <c r="AT356">
        <v>3</v>
      </c>
      <c r="AU356">
        <v>5</v>
      </c>
      <c r="AV356">
        <v>2</v>
      </c>
      <c r="AW356">
        <v>3</v>
      </c>
      <c r="AX356">
        <v>10</v>
      </c>
      <c r="AZ356" s="2">
        <f t="shared" si="4"/>
        <v>110</v>
      </c>
    </row>
    <row r="357" spans="1:52" ht="14" x14ac:dyDescent="0.3">
      <c r="A357" s="101">
        <v>44005</v>
      </c>
      <c r="B357" s="101">
        <v>0</v>
      </c>
      <c r="C357" s="101">
        <v>1996</v>
      </c>
      <c r="D357" s="102">
        <v>45964.61041666667</v>
      </c>
      <c r="E357" s="101" t="s">
        <v>321</v>
      </c>
      <c r="F357" s="101">
        <v>2</v>
      </c>
      <c r="G357" s="101">
        <v>3</v>
      </c>
      <c r="H357" s="101">
        <v>4</v>
      </c>
      <c r="I357" s="101">
        <v>3</v>
      </c>
      <c r="J357" s="101">
        <v>4</v>
      </c>
      <c r="K357" s="101">
        <v>4</v>
      </c>
      <c r="L357" s="101">
        <v>4</v>
      </c>
      <c r="M357" s="101">
        <v>4</v>
      </c>
      <c r="N357" s="101">
        <v>3</v>
      </c>
      <c r="O357" s="101">
        <v>3</v>
      </c>
      <c r="P357" s="101">
        <v>2</v>
      </c>
      <c r="Q357" s="101">
        <v>4</v>
      </c>
      <c r="R357" s="101">
        <v>4</v>
      </c>
      <c r="S357" s="101">
        <v>4</v>
      </c>
      <c r="T357" s="101">
        <v>4</v>
      </c>
      <c r="U357" s="101">
        <v>4</v>
      </c>
      <c r="V357" s="101">
        <v>2</v>
      </c>
      <c r="W357" s="101">
        <v>4</v>
      </c>
      <c r="X357" s="101">
        <v>3</v>
      </c>
      <c r="Y357" s="101">
        <v>3</v>
      </c>
      <c r="Z357" s="101">
        <v>4</v>
      </c>
      <c r="AA357" s="101">
        <v>4</v>
      </c>
      <c r="AB357" s="101">
        <v>6</v>
      </c>
      <c r="AC357" s="101">
        <v>5</v>
      </c>
      <c r="AD357" s="101">
        <v>7</v>
      </c>
      <c r="AE357" s="101">
        <v>5</v>
      </c>
      <c r="AF357" s="101">
        <v>4</v>
      </c>
      <c r="AG357" s="101">
        <v>8</v>
      </c>
      <c r="AH357" s="101">
        <v>5</v>
      </c>
      <c r="AI357" s="101">
        <v>5</v>
      </c>
      <c r="AJ357" s="101">
        <v>6</v>
      </c>
      <c r="AK357" s="101">
        <v>7</v>
      </c>
      <c r="AL357" s="101">
        <v>3</v>
      </c>
      <c r="AM357" s="101">
        <v>26</v>
      </c>
      <c r="AN357" s="101">
        <v>4</v>
      </c>
      <c r="AO357" s="101">
        <v>2</v>
      </c>
      <c r="AP357" s="101">
        <v>2</v>
      </c>
      <c r="AQ357" s="101">
        <v>3</v>
      </c>
      <c r="AR357" s="101">
        <v>5</v>
      </c>
      <c r="AS357" s="101">
        <v>7</v>
      </c>
      <c r="AT357" s="101">
        <v>5</v>
      </c>
      <c r="AU357" s="101">
        <v>4</v>
      </c>
      <c r="AV357" s="101">
        <v>4</v>
      </c>
      <c r="AW357" s="101">
        <v>2</v>
      </c>
      <c r="AX357" s="101">
        <v>24</v>
      </c>
      <c r="AZ357" s="2">
        <f t="shared" si="4"/>
        <v>125</v>
      </c>
    </row>
    <row r="358" spans="1:52" s="101" customFormat="1" ht="14" x14ac:dyDescent="0.3">
      <c r="A358">
        <v>43016</v>
      </c>
      <c r="B358">
        <v>1</v>
      </c>
      <c r="C358">
        <v>2003</v>
      </c>
      <c r="D358" s="99">
        <v>45961.666666666664</v>
      </c>
      <c r="E358" t="s">
        <v>269</v>
      </c>
      <c r="F358">
        <v>3</v>
      </c>
      <c r="G358">
        <v>2</v>
      </c>
      <c r="H358">
        <v>4</v>
      </c>
      <c r="I358">
        <v>3</v>
      </c>
      <c r="J358">
        <v>2</v>
      </c>
      <c r="K358">
        <v>4</v>
      </c>
      <c r="L358">
        <v>3</v>
      </c>
      <c r="M358">
        <v>3</v>
      </c>
      <c r="N358">
        <v>4</v>
      </c>
      <c r="O358">
        <v>3</v>
      </c>
      <c r="P358">
        <v>3</v>
      </c>
      <c r="Q358">
        <v>2</v>
      </c>
      <c r="R358">
        <v>2</v>
      </c>
      <c r="S358">
        <v>4</v>
      </c>
      <c r="T358">
        <v>4</v>
      </c>
      <c r="U358">
        <v>3</v>
      </c>
      <c r="V358">
        <v>3</v>
      </c>
      <c r="W358">
        <v>2</v>
      </c>
      <c r="X358">
        <v>3</v>
      </c>
      <c r="Y358">
        <v>3</v>
      </c>
      <c r="Z358">
        <v>3</v>
      </c>
      <c r="AA358">
        <v>3</v>
      </c>
      <c r="AB358">
        <v>8</v>
      </c>
      <c r="AC358">
        <v>6</v>
      </c>
      <c r="AD358">
        <v>4</v>
      </c>
      <c r="AE358">
        <v>4</v>
      </c>
      <c r="AF358">
        <v>15</v>
      </c>
      <c r="AG358">
        <v>3</v>
      </c>
      <c r="AH358">
        <v>2</v>
      </c>
      <c r="AI358">
        <v>4</v>
      </c>
      <c r="AJ358">
        <v>2</v>
      </c>
      <c r="AK358">
        <v>3</v>
      </c>
      <c r="AL358">
        <v>3</v>
      </c>
      <c r="AM358">
        <v>5</v>
      </c>
      <c r="AN358">
        <v>4</v>
      </c>
      <c r="AO358">
        <v>2</v>
      </c>
      <c r="AP358">
        <v>2</v>
      </c>
      <c r="AQ358">
        <v>2</v>
      </c>
      <c r="AR358">
        <v>3</v>
      </c>
      <c r="AS358">
        <v>5</v>
      </c>
      <c r="AT358">
        <v>5</v>
      </c>
      <c r="AU358">
        <v>2</v>
      </c>
      <c r="AV358">
        <v>9</v>
      </c>
      <c r="AW358">
        <v>1</v>
      </c>
      <c r="AX358">
        <v>61</v>
      </c>
      <c r="AZ358" s="101">
        <f t="shared" si="4"/>
        <v>94</v>
      </c>
    </row>
    <row r="359" spans="1:52" ht="13" x14ac:dyDescent="0.3">
      <c r="A359">
        <v>42934</v>
      </c>
      <c r="B359">
        <v>0</v>
      </c>
      <c r="C359">
        <v>2002</v>
      </c>
      <c r="D359" s="99">
        <v>45961.62777777778</v>
      </c>
      <c r="E359" t="s">
        <v>289</v>
      </c>
      <c r="F359">
        <v>3</v>
      </c>
      <c r="G359">
        <v>3</v>
      </c>
      <c r="H359">
        <v>3</v>
      </c>
      <c r="I359">
        <v>3</v>
      </c>
      <c r="J359">
        <v>3</v>
      </c>
      <c r="K359">
        <v>3</v>
      </c>
      <c r="L359">
        <v>3</v>
      </c>
      <c r="M359">
        <v>2</v>
      </c>
      <c r="N359">
        <v>2</v>
      </c>
      <c r="O359">
        <v>2</v>
      </c>
      <c r="P359">
        <v>3</v>
      </c>
      <c r="Q359">
        <v>3</v>
      </c>
      <c r="R359">
        <v>3</v>
      </c>
      <c r="S359">
        <v>3</v>
      </c>
      <c r="T359">
        <v>3</v>
      </c>
      <c r="U359">
        <v>3</v>
      </c>
      <c r="V359">
        <v>2</v>
      </c>
      <c r="W359">
        <v>2</v>
      </c>
      <c r="X359">
        <v>3</v>
      </c>
      <c r="Y359">
        <v>3</v>
      </c>
      <c r="Z359">
        <v>3</v>
      </c>
      <c r="AA359">
        <v>2</v>
      </c>
      <c r="AB359">
        <v>12</v>
      </c>
      <c r="AC359">
        <v>7</v>
      </c>
      <c r="AD359">
        <v>7</v>
      </c>
      <c r="AE359">
        <v>3</v>
      </c>
      <c r="AF359">
        <v>13</v>
      </c>
      <c r="AG359">
        <v>3</v>
      </c>
      <c r="AH359">
        <v>4</v>
      </c>
      <c r="AI359">
        <v>4</v>
      </c>
      <c r="AJ359">
        <v>6</v>
      </c>
      <c r="AK359">
        <v>6</v>
      </c>
      <c r="AL359">
        <v>5</v>
      </c>
      <c r="AM359">
        <v>12</v>
      </c>
      <c r="AN359">
        <v>3</v>
      </c>
      <c r="AO359">
        <v>4</v>
      </c>
      <c r="AP359">
        <v>3</v>
      </c>
      <c r="AQ359">
        <v>5</v>
      </c>
      <c r="AR359">
        <v>5</v>
      </c>
      <c r="AS359">
        <v>6</v>
      </c>
      <c r="AT359">
        <v>16</v>
      </c>
      <c r="AU359">
        <v>2</v>
      </c>
      <c r="AV359">
        <v>5</v>
      </c>
      <c r="AW359">
        <v>9</v>
      </c>
      <c r="AX359">
        <v>52</v>
      </c>
      <c r="AZ359" s="2">
        <f t="shared" ref="AZ359:AZ377" si="5">SUM(AB359:AW359)</f>
        <v>140</v>
      </c>
    </row>
    <row r="360" spans="1:52" ht="13" x14ac:dyDescent="0.3">
      <c r="A360">
        <v>41656</v>
      </c>
      <c r="B360">
        <v>0</v>
      </c>
      <c r="C360">
        <v>2004</v>
      </c>
      <c r="D360" s="99">
        <v>45959.720833333333</v>
      </c>
      <c r="E360" t="s">
        <v>295</v>
      </c>
      <c r="F360">
        <v>3</v>
      </c>
      <c r="G360">
        <v>4</v>
      </c>
      <c r="H360">
        <v>4</v>
      </c>
      <c r="I360">
        <v>3</v>
      </c>
      <c r="J360">
        <v>3</v>
      </c>
      <c r="K360">
        <v>2</v>
      </c>
      <c r="L360">
        <v>2</v>
      </c>
      <c r="M360">
        <v>2</v>
      </c>
      <c r="N360">
        <v>3</v>
      </c>
      <c r="O360">
        <v>2</v>
      </c>
      <c r="P360">
        <v>3</v>
      </c>
      <c r="Q360">
        <v>2</v>
      </c>
      <c r="R360">
        <v>2</v>
      </c>
      <c r="S360">
        <v>2</v>
      </c>
      <c r="T360">
        <v>2</v>
      </c>
      <c r="U360">
        <v>2</v>
      </c>
      <c r="V360">
        <v>3</v>
      </c>
      <c r="W360">
        <v>2</v>
      </c>
      <c r="X360">
        <v>2</v>
      </c>
      <c r="Y360">
        <v>2</v>
      </c>
      <c r="Z360">
        <v>2</v>
      </c>
      <c r="AA360">
        <v>2</v>
      </c>
      <c r="AB360">
        <v>14</v>
      </c>
      <c r="AC360">
        <v>5</v>
      </c>
      <c r="AD360">
        <v>4</v>
      </c>
      <c r="AE360">
        <v>10</v>
      </c>
      <c r="AF360">
        <v>12</v>
      </c>
      <c r="AG360">
        <v>13</v>
      </c>
      <c r="AH360">
        <v>1</v>
      </c>
      <c r="AI360">
        <v>14</v>
      </c>
      <c r="AJ360">
        <v>46</v>
      </c>
      <c r="AK360">
        <v>9</v>
      </c>
      <c r="AL360">
        <v>6</v>
      </c>
      <c r="AM360">
        <v>8</v>
      </c>
      <c r="AN360">
        <v>108</v>
      </c>
      <c r="AO360">
        <v>42</v>
      </c>
      <c r="AP360">
        <v>29</v>
      </c>
      <c r="AQ360">
        <v>172</v>
      </c>
      <c r="AR360">
        <v>21</v>
      </c>
      <c r="AS360">
        <v>8</v>
      </c>
      <c r="AT360">
        <v>13</v>
      </c>
      <c r="AU360">
        <v>36</v>
      </c>
      <c r="AV360">
        <v>17</v>
      </c>
      <c r="AW360">
        <v>32</v>
      </c>
      <c r="AX360">
        <v>48</v>
      </c>
      <c r="AZ360" s="2">
        <f t="shared" si="5"/>
        <v>620</v>
      </c>
    </row>
    <row r="361" spans="1:52" s="101" customFormat="1" ht="14" x14ac:dyDescent="0.3">
      <c r="A361">
        <v>43174</v>
      </c>
      <c r="B361">
        <v>1</v>
      </c>
      <c r="C361">
        <v>2004</v>
      </c>
      <c r="D361" s="99">
        <v>45961.962500000001</v>
      </c>
      <c r="E361" t="s">
        <v>266</v>
      </c>
      <c r="F361">
        <v>2</v>
      </c>
      <c r="G361">
        <v>2</v>
      </c>
      <c r="H361">
        <v>3</v>
      </c>
      <c r="I361">
        <v>2</v>
      </c>
      <c r="J361">
        <v>4</v>
      </c>
      <c r="K361">
        <v>4</v>
      </c>
      <c r="L361">
        <v>1</v>
      </c>
      <c r="M361">
        <v>2</v>
      </c>
      <c r="N361">
        <v>2</v>
      </c>
      <c r="O361">
        <v>2</v>
      </c>
      <c r="P361">
        <v>3</v>
      </c>
      <c r="Q361">
        <v>3</v>
      </c>
      <c r="R361">
        <v>2</v>
      </c>
      <c r="S361">
        <v>3</v>
      </c>
      <c r="T361">
        <v>4</v>
      </c>
      <c r="U361">
        <v>3</v>
      </c>
      <c r="V361">
        <v>2</v>
      </c>
      <c r="W361">
        <v>3</v>
      </c>
      <c r="X361">
        <v>1</v>
      </c>
      <c r="Y361">
        <v>1</v>
      </c>
      <c r="Z361">
        <v>3</v>
      </c>
      <c r="AA361">
        <v>3</v>
      </c>
      <c r="AB361">
        <v>17</v>
      </c>
      <c r="AC361">
        <v>17</v>
      </c>
      <c r="AD361">
        <v>14</v>
      </c>
      <c r="AE361">
        <v>10</v>
      </c>
      <c r="AF361">
        <v>5</v>
      </c>
      <c r="AG361">
        <v>8</v>
      </c>
      <c r="AH361">
        <v>10</v>
      </c>
      <c r="AI361">
        <v>6</v>
      </c>
      <c r="AJ361">
        <v>3</v>
      </c>
      <c r="AK361">
        <v>4</v>
      </c>
      <c r="AL361">
        <v>5</v>
      </c>
      <c r="AM361">
        <v>8</v>
      </c>
      <c r="AN361">
        <v>3</v>
      </c>
      <c r="AO361">
        <v>4</v>
      </c>
      <c r="AP361">
        <v>4</v>
      </c>
      <c r="AQ361">
        <v>7</v>
      </c>
      <c r="AR361">
        <v>4</v>
      </c>
      <c r="AS361">
        <v>4</v>
      </c>
      <c r="AT361">
        <v>3</v>
      </c>
      <c r="AU361">
        <v>2</v>
      </c>
      <c r="AV361">
        <v>6</v>
      </c>
      <c r="AW361">
        <v>4</v>
      </c>
      <c r="AX361">
        <v>62</v>
      </c>
      <c r="AY361" s="2"/>
      <c r="AZ361" s="2">
        <f t="shared" si="5"/>
        <v>148</v>
      </c>
    </row>
    <row r="362" spans="1:52" ht="13" x14ac:dyDescent="0.3">
      <c r="A362">
        <v>43725</v>
      </c>
      <c r="B362">
        <v>0</v>
      </c>
      <c r="C362">
        <v>2006</v>
      </c>
      <c r="D362" s="99">
        <v>45963.930555555555</v>
      </c>
      <c r="E362" t="s">
        <v>261</v>
      </c>
      <c r="F362">
        <v>3</v>
      </c>
      <c r="G362">
        <v>4</v>
      </c>
      <c r="H362">
        <v>3</v>
      </c>
      <c r="I362">
        <v>2</v>
      </c>
      <c r="J362">
        <v>3</v>
      </c>
      <c r="K362">
        <v>4</v>
      </c>
      <c r="L362">
        <v>4</v>
      </c>
      <c r="M362">
        <v>1</v>
      </c>
      <c r="N362">
        <v>3</v>
      </c>
      <c r="O362">
        <v>4</v>
      </c>
      <c r="P362">
        <v>2</v>
      </c>
      <c r="Q362">
        <v>4</v>
      </c>
      <c r="R362">
        <v>3</v>
      </c>
      <c r="S362">
        <v>2</v>
      </c>
      <c r="T362">
        <v>3</v>
      </c>
      <c r="U362">
        <v>3</v>
      </c>
      <c r="V362">
        <v>2</v>
      </c>
      <c r="W362">
        <v>3</v>
      </c>
      <c r="X362">
        <v>3</v>
      </c>
      <c r="Y362">
        <v>4</v>
      </c>
      <c r="Z362">
        <v>4</v>
      </c>
      <c r="AA362">
        <v>2</v>
      </c>
      <c r="AB362">
        <v>42</v>
      </c>
      <c r="AC362">
        <v>12</v>
      </c>
      <c r="AD362">
        <v>9</v>
      </c>
      <c r="AE362">
        <v>16</v>
      </c>
      <c r="AF362">
        <v>41</v>
      </c>
      <c r="AG362">
        <v>8</v>
      </c>
      <c r="AH362">
        <v>6</v>
      </c>
      <c r="AI362">
        <v>16</v>
      </c>
      <c r="AJ362">
        <v>8</v>
      </c>
      <c r="AK362">
        <v>18</v>
      </c>
      <c r="AL362">
        <v>4</v>
      </c>
      <c r="AM362">
        <v>4</v>
      </c>
      <c r="AN362">
        <v>4</v>
      </c>
      <c r="AO362">
        <v>5</v>
      </c>
      <c r="AP362">
        <v>4</v>
      </c>
      <c r="AQ362">
        <v>6</v>
      </c>
      <c r="AR362">
        <v>9</v>
      </c>
      <c r="AS362">
        <v>21</v>
      </c>
      <c r="AT362">
        <v>8</v>
      </c>
      <c r="AU362">
        <v>4</v>
      </c>
      <c r="AV362">
        <v>4</v>
      </c>
      <c r="AW362">
        <v>3</v>
      </c>
      <c r="AX362">
        <v>63</v>
      </c>
      <c r="AZ362" s="2">
        <f t="shared" si="5"/>
        <v>252</v>
      </c>
    </row>
    <row r="363" spans="1:52" ht="14" x14ac:dyDescent="0.3">
      <c r="A363" s="101">
        <v>45039</v>
      </c>
      <c r="B363" s="101">
        <v>0</v>
      </c>
      <c r="C363" s="101">
        <v>1994</v>
      </c>
      <c r="D363" s="102">
        <v>45967.576388888891</v>
      </c>
      <c r="E363" s="101" t="s">
        <v>319</v>
      </c>
      <c r="F363" s="101">
        <v>2</v>
      </c>
      <c r="G363" s="101">
        <v>3</v>
      </c>
      <c r="H363" s="101">
        <v>4</v>
      </c>
      <c r="I363" s="101">
        <v>4</v>
      </c>
      <c r="J363" s="101">
        <v>3</v>
      </c>
      <c r="K363" s="101">
        <v>3</v>
      </c>
      <c r="L363" s="101">
        <v>3</v>
      </c>
      <c r="M363" s="101">
        <v>3</v>
      </c>
      <c r="N363" s="101">
        <v>4</v>
      </c>
      <c r="O363" s="101">
        <v>4</v>
      </c>
      <c r="P363" s="101">
        <v>4</v>
      </c>
      <c r="Q363" s="101">
        <v>4</v>
      </c>
      <c r="R363" s="101">
        <v>3</v>
      </c>
      <c r="S363" s="101">
        <v>3</v>
      </c>
      <c r="T363" s="101">
        <v>3</v>
      </c>
      <c r="U363" s="101">
        <v>4</v>
      </c>
      <c r="V363" s="101">
        <v>2</v>
      </c>
      <c r="W363" s="101">
        <v>3</v>
      </c>
      <c r="X363" s="101">
        <v>4</v>
      </c>
      <c r="Y363" s="101">
        <v>4</v>
      </c>
      <c r="Z363" s="101">
        <v>4</v>
      </c>
      <c r="AA363" s="101">
        <v>4</v>
      </c>
      <c r="AB363" s="101">
        <v>19</v>
      </c>
      <c r="AC363" s="101">
        <v>12</v>
      </c>
      <c r="AD363" s="101">
        <v>11</v>
      </c>
      <c r="AE363" s="101">
        <v>7</v>
      </c>
      <c r="AF363" s="101">
        <v>5</v>
      </c>
      <c r="AG363" s="101">
        <v>4</v>
      </c>
      <c r="AH363" s="101">
        <v>3</v>
      </c>
      <c r="AI363" s="101">
        <v>3</v>
      </c>
      <c r="AJ363" s="101">
        <v>4</v>
      </c>
      <c r="AK363" s="101">
        <v>3</v>
      </c>
      <c r="AL363" s="101">
        <v>2</v>
      </c>
      <c r="AM363" s="101">
        <v>2</v>
      </c>
      <c r="AN363" s="101">
        <v>4</v>
      </c>
      <c r="AO363" s="101">
        <v>2</v>
      </c>
      <c r="AP363" s="101">
        <v>3</v>
      </c>
      <c r="AQ363" s="101">
        <v>3</v>
      </c>
      <c r="AR363" s="101">
        <v>5</v>
      </c>
      <c r="AS363" s="101">
        <v>2</v>
      </c>
      <c r="AT363" s="101">
        <v>3</v>
      </c>
      <c r="AU363" s="101">
        <v>3</v>
      </c>
      <c r="AV363" s="101">
        <v>10</v>
      </c>
      <c r="AW363" s="101">
        <v>2</v>
      </c>
      <c r="AX363" s="101">
        <v>27</v>
      </c>
      <c r="AZ363" s="2">
        <f t="shared" si="5"/>
        <v>112</v>
      </c>
    </row>
    <row r="364" spans="1:52" s="101" customFormat="1" ht="14" x14ac:dyDescent="0.3">
      <c r="A364">
        <v>40822</v>
      </c>
      <c r="B364">
        <v>0</v>
      </c>
      <c r="C364">
        <v>2005</v>
      </c>
      <c r="D364" s="99">
        <v>45958.917361111111</v>
      </c>
      <c r="E364" t="s">
        <v>277</v>
      </c>
      <c r="F364">
        <v>4</v>
      </c>
      <c r="G364">
        <v>4</v>
      </c>
      <c r="H364">
        <v>2</v>
      </c>
      <c r="I364">
        <v>3</v>
      </c>
      <c r="J364">
        <v>3</v>
      </c>
      <c r="K364">
        <v>4</v>
      </c>
      <c r="L364">
        <v>3</v>
      </c>
      <c r="M364">
        <v>3</v>
      </c>
      <c r="N364">
        <v>3</v>
      </c>
      <c r="O364">
        <v>3</v>
      </c>
      <c r="P364">
        <v>2</v>
      </c>
      <c r="Q364">
        <v>4</v>
      </c>
      <c r="R364">
        <v>2</v>
      </c>
      <c r="S364">
        <v>2</v>
      </c>
      <c r="T364">
        <v>4</v>
      </c>
      <c r="U364">
        <v>4</v>
      </c>
      <c r="V364">
        <v>2</v>
      </c>
      <c r="W364">
        <v>3</v>
      </c>
      <c r="X364">
        <v>2</v>
      </c>
      <c r="Y364">
        <v>2</v>
      </c>
      <c r="Z364">
        <v>3</v>
      </c>
      <c r="AA364">
        <v>3</v>
      </c>
      <c r="AB364">
        <v>12</v>
      </c>
      <c r="AC364">
        <v>6</v>
      </c>
      <c r="AD364">
        <v>17</v>
      </c>
      <c r="AE364">
        <v>14</v>
      </c>
      <c r="AF364">
        <v>3</v>
      </c>
      <c r="AG364">
        <v>7</v>
      </c>
      <c r="AH364">
        <v>4</v>
      </c>
      <c r="AI364">
        <v>4</v>
      </c>
      <c r="AJ364">
        <v>7</v>
      </c>
      <c r="AK364">
        <v>3</v>
      </c>
      <c r="AL364">
        <v>4</v>
      </c>
      <c r="AM364">
        <v>4</v>
      </c>
      <c r="AN364">
        <v>8</v>
      </c>
      <c r="AO364">
        <v>5</v>
      </c>
      <c r="AP364">
        <v>5</v>
      </c>
      <c r="AQ364">
        <v>3</v>
      </c>
      <c r="AR364">
        <v>7</v>
      </c>
      <c r="AS364">
        <v>6</v>
      </c>
      <c r="AT364">
        <v>3</v>
      </c>
      <c r="AU364">
        <v>5</v>
      </c>
      <c r="AV364">
        <v>3</v>
      </c>
      <c r="AW364">
        <v>2</v>
      </c>
      <c r="AX364">
        <v>58</v>
      </c>
      <c r="AY364" s="2"/>
      <c r="AZ364" s="2">
        <f t="shared" si="5"/>
        <v>132</v>
      </c>
    </row>
    <row r="365" spans="1:52" ht="13" x14ac:dyDescent="0.3">
      <c r="A365">
        <v>42919</v>
      </c>
      <c r="B365">
        <v>0</v>
      </c>
      <c r="C365">
        <v>2000</v>
      </c>
      <c r="D365" s="99">
        <v>45961.615277777775</v>
      </c>
      <c r="E365" t="s">
        <v>306</v>
      </c>
      <c r="F365">
        <v>3</v>
      </c>
      <c r="G365">
        <v>3</v>
      </c>
      <c r="H365">
        <v>2</v>
      </c>
      <c r="I365">
        <v>1</v>
      </c>
      <c r="J365">
        <v>2</v>
      </c>
      <c r="K365">
        <v>3</v>
      </c>
      <c r="L365">
        <v>2</v>
      </c>
      <c r="M365">
        <v>1</v>
      </c>
      <c r="N365">
        <v>2</v>
      </c>
      <c r="O365">
        <v>2</v>
      </c>
      <c r="P365">
        <v>2</v>
      </c>
      <c r="Q365">
        <v>2</v>
      </c>
      <c r="R365">
        <v>1</v>
      </c>
      <c r="S365">
        <v>3</v>
      </c>
      <c r="T365">
        <v>3</v>
      </c>
      <c r="U365">
        <v>1</v>
      </c>
      <c r="V365">
        <v>2</v>
      </c>
      <c r="W365">
        <v>2</v>
      </c>
      <c r="X365">
        <v>4</v>
      </c>
      <c r="Y365">
        <v>3</v>
      </c>
      <c r="Z365">
        <v>3</v>
      </c>
      <c r="AA365">
        <v>2</v>
      </c>
      <c r="AB365">
        <v>7</v>
      </c>
      <c r="AC365">
        <v>8</v>
      </c>
      <c r="AD365">
        <v>5</v>
      </c>
      <c r="AE365">
        <v>6</v>
      </c>
      <c r="AF365">
        <v>7</v>
      </c>
      <c r="AG365">
        <v>5</v>
      </c>
      <c r="AH365">
        <v>5</v>
      </c>
      <c r="AI365">
        <v>5</v>
      </c>
      <c r="AJ365">
        <v>3</v>
      </c>
      <c r="AK365">
        <v>6</v>
      </c>
      <c r="AL365">
        <v>4</v>
      </c>
      <c r="AM365">
        <v>10</v>
      </c>
      <c r="AN365">
        <v>5</v>
      </c>
      <c r="AO365">
        <v>4</v>
      </c>
      <c r="AP365">
        <v>4</v>
      </c>
      <c r="AQ365">
        <v>10</v>
      </c>
      <c r="AR365">
        <v>43</v>
      </c>
      <c r="AS365">
        <v>3</v>
      </c>
      <c r="AT365">
        <v>4</v>
      </c>
      <c r="AU365">
        <v>13</v>
      </c>
      <c r="AV365">
        <v>3</v>
      </c>
      <c r="AW365">
        <v>2</v>
      </c>
      <c r="AX365">
        <v>40</v>
      </c>
      <c r="AZ365" s="2">
        <f t="shared" si="5"/>
        <v>162</v>
      </c>
    </row>
    <row r="366" spans="1:52" ht="13" x14ac:dyDescent="0.3">
      <c r="A366">
        <v>42927</v>
      </c>
      <c r="B366">
        <v>0</v>
      </c>
      <c r="C366">
        <v>2006</v>
      </c>
      <c r="D366" s="99">
        <v>45961.615972222222</v>
      </c>
      <c r="E366" t="s">
        <v>322</v>
      </c>
      <c r="F366">
        <v>2</v>
      </c>
      <c r="G366">
        <v>3</v>
      </c>
      <c r="H366">
        <v>4</v>
      </c>
      <c r="I366">
        <v>4</v>
      </c>
      <c r="J366">
        <v>3</v>
      </c>
      <c r="K366">
        <v>2</v>
      </c>
      <c r="L366">
        <v>4</v>
      </c>
      <c r="M366">
        <v>4</v>
      </c>
      <c r="N366">
        <v>4</v>
      </c>
      <c r="O366">
        <v>4</v>
      </c>
      <c r="P366">
        <v>4</v>
      </c>
      <c r="Q366">
        <v>4</v>
      </c>
      <c r="R366">
        <v>4</v>
      </c>
      <c r="S366">
        <v>4</v>
      </c>
      <c r="T366">
        <v>4</v>
      </c>
      <c r="U366">
        <v>4</v>
      </c>
      <c r="V366">
        <v>3</v>
      </c>
      <c r="W366">
        <v>4</v>
      </c>
      <c r="X366">
        <v>2</v>
      </c>
      <c r="Y366">
        <v>3</v>
      </c>
      <c r="Z366">
        <v>4</v>
      </c>
      <c r="AA366">
        <v>3</v>
      </c>
      <c r="AB366">
        <v>10</v>
      </c>
      <c r="AC366">
        <v>6</v>
      </c>
      <c r="AD366">
        <v>4</v>
      </c>
      <c r="AE366">
        <v>2</v>
      </c>
      <c r="AF366">
        <v>8</v>
      </c>
      <c r="AG366">
        <v>8</v>
      </c>
      <c r="AH366">
        <v>2</v>
      </c>
      <c r="AI366">
        <v>2</v>
      </c>
      <c r="AJ366">
        <v>2</v>
      </c>
      <c r="AK366">
        <v>3</v>
      </c>
      <c r="AL366">
        <v>1</v>
      </c>
      <c r="AM366">
        <v>3</v>
      </c>
      <c r="AN366">
        <v>2</v>
      </c>
      <c r="AO366">
        <v>2</v>
      </c>
      <c r="AP366">
        <v>1</v>
      </c>
      <c r="AQ366">
        <v>4</v>
      </c>
      <c r="AR366">
        <v>4</v>
      </c>
      <c r="AS366">
        <v>2</v>
      </c>
      <c r="AT366">
        <v>4</v>
      </c>
      <c r="AU366">
        <v>2</v>
      </c>
      <c r="AV366">
        <v>4</v>
      </c>
      <c r="AW366">
        <v>3</v>
      </c>
      <c r="AX366">
        <v>21</v>
      </c>
      <c r="AZ366" s="2">
        <f t="shared" si="5"/>
        <v>79</v>
      </c>
    </row>
    <row r="367" spans="1:52" ht="13" x14ac:dyDescent="0.3">
      <c r="A367">
        <v>44041</v>
      </c>
      <c r="B367">
        <v>0</v>
      </c>
      <c r="C367">
        <v>2001</v>
      </c>
      <c r="D367" s="99">
        <v>45964.625694444447</v>
      </c>
      <c r="E367" t="s">
        <v>303</v>
      </c>
      <c r="F367">
        <v>4</v>
      </c>
      <c r="G367">
        <v>4</v>
      </c>
      <c r="H367">
        <v>4</v>
      </c>
      <c r="I367">
        <v>4</v>
      </c>
      <c r="J367">
        <v>3</v>
      </c>
      <c r="K367">
        <v>4</v>
      </c>
      <c r="L367">
        <v>2</v>
      </c>
      <c r="M367">
        <v>2</v>
      </c>
      <c r="N367">
        <v>3</v>
      </c>
      <c r="O367">
        <v>3</v>
      </c>
      <c r="P367">
        <v>4</v>
      </c>
      <c r="Q367">
        <v>4</v>
      </c>
      <c r="R367">
        <v>4</v>
      </c>
      <c r="S367">
        <v>3</v>
      </c>
      <c r="T367">
        <v>4</v>
      </c>
      <c r="U367">
        <v>4</v>
      </c>
      <c r="V367">
        <v>2</v>
      </c>
      <c r="W367">
        <v>4</v>
      </c>
      <c r="X367">
        <v>2</v>
      </c>
      <c r="Y367">
        <v>2</v>
      </c>
      <c r="Z367">
        <v>3</v>
      </c>
      <c r="AA367">
        <v>2</v>
      </c>
      <c r="AB367">
        <v>20</v>
      </c>
      <c r="AC367">
        <v>24</v>
      </c>
      <c r="AD367">
        <v>4</v>
      </c>
      <c r="AE367">
        <v>2</v>
      </c>
      <c r="AF367">
        <v>3</v>
      </c>
      <c r="AG367">
        <v>5</v>
      </c>
      <c r="AH367">
        <v>6</v>
      </c>
      <c r="AI367">
        <v>3</v>
      </c>
      <c r="AJ367">
        <v>6</v>
      </c>
      <c r="AK367">
        <v>3</v>
      </c>
      <c r="AL367">
        <v>1</v>
      </c>
      <c r="AM367">
        <v>4</v>
      </c>
      <c r="AN367">
        <v>14</v>
      </c>
      <c r="AO367">
        <v>3</v>
      </c>
      <c r="AP367">
        <v>4</v>
      </c>
      <c r="AQ367">
        <v>3</v>
      </c>
      <c r="AR367">
        <v>9</v>
      </c>
      <c r="AS367">
        <v>2</v>
      </c>
      <c r="AT367">
        <v>3</v>
      </c>
      <c r="AU367">
        <v>3</v>
      </c>
      <c r="AV367">
        <v>3</v>
      </c>
      <c r="AW367">
        <v>3</v>
      </c>
      <c r="AX367">
        <v>45</v>
      </c>
      <c r="AZ367" s="2">
        <f t="shared" si="5"/>
        <v>128</v>
      </c>
    </row>
    <row r="368" spans="1:52" s="101" customFormat="1" ht="14" x14ac:dyDescent="0.3">
      <c r="A368">
        <v>42658</v>
      </c>
      <c r="B368">
        <v>1</v>
      </c>
      <c r="C368">
        <v>2002</v>
      </c>
      <c r="D368" s="99">
        <v>45960.82708333333</v>
      </c>
      <c r="E368" t="s">
        <v>262</v>
      </c>
      <c r="F368">
        <v>2</v>
      </c>
      <c r="G368">
        <v>4</v>
      </c>
      <c r="H368">
        <v>4</v>
      </c>
      <c r="I368">
        <v>3</v>
      </c>
      <c r="J368">
        <v>4</v>
      </c>
      <c r="K368">
        <v>4</v>
      </c>
      <c r="L368">
        <v>3</v>
      </c>
      <c r="M368">
        <v>2</v>
      </c>
      <c r="N368">
        <v>2</v>
      </c>
      <c r="O368">
        <v>3</v>
      </c>
      <c r="P368">
        <v>3</v>
      </c>
      <c r="Q368">
        <v>2</v>
      </c>
      <c r="R368">
        <v>1</v>
      </c>
      <c r="S368">
        <v>4</v>
      </c>
      <c r="T368">
        <v>4</v>
      </c>
      <c r="U368">
        <v>3</v>
      </c>
      <c r="V368">
        <v>2</v>
      </c>
      <c r="W368">
        <v>3</v>
      </c>
      <c r="X368">
        <v>3</v>
      </c>
      <c r="Y368">
        <v>3</v>
      </c>
      <c r="Z368">
        <v>3</v>
      </c>
      <c r="AA368">
        <v>3</v>
      </c>
      <c r="AB368">
        <v>48</v>
      </c>
      <c r="AC368">
        <v>6</v>
      </c>
      <c r="AD368">
        <v>9</v>
      </c>
      <c r="AE368">
        <v>13</v>
      </c>
      <c r="AF368">
        <v>7</v>
      </c>
      <c r="AG368">
        <v>8</v>
      </c>
      <c r="AH368">
        <v>5</v>
      </c>
      <c r="AI368">
        <v>11</v>
      </c>
      <c r="AJ368">
        <v>9</v>
      </c>
      <c r="AK368">
        <v>11</v>
      </c>
      <c r="AL368">
        <v>4</v>
      </c>
      <c r="AM368">
        <v>7</v>
      </c>
      <c r="AN368">
        <v>20</v>
      </c>
      <c r="AO368">
        <v>4</v>
      </c>
      <c r="AP368">
        <v>4</v>
      </c>
      <c r="AQ368">
        <v>6</v>
      </c>
      <c r="AR368">
        <v>11</v>
      </c>
      <c r="AS368">
        <v>10</v>
      </c>
      <c r="AT368">
        <v>6</v>
      </c>
      <c r="AU368">
        <v>8</v>
      </c>
      <c r="AV368">
        <v>9</v>
      </c>
      <c r="AW368">
        <v>22</v>
      </c>
      <c r="AX368">
        <v>62</v>
      </c>
      <c r="AY368" s="2"/>
      <c r="AZ368" s="2">
        <f t="shared" si="5"/>
        <v>238</v>
      </c>
    </row>
    <row r="369" spans="1:52" ht="13" x14ac:dyDescent="0.3">
      <c r="A369">
        <v>42771</v>
      </c>
      <c r="B369">
        <v>0</v>
      </c>
      <c r="C369">
        <v>2004</v>
      </c>
      <c r="D369" s="99">
        <v>45961.401388888888</v>
      </c>
      <c r="E369" t="s">
        <v>243</v>
      </c>
      <c r="F369">
        <v>3</v>
      </c>
      <c r="G369">
        <v>4</v>
      </c>
      <c r="H369">
        <v>3</v>
      </c>
      <c r="I369">
        <v>2</v>
      </c>
      <c r="J369">
        <v>3</v>
      </c>
      <c r="K369">
        <v>4</v>
      </c>
      <c r="L369">
        <v>3</v>
      </c>
      <c r="M369">
        <v>3</v>
      </c>
      <c r="N369">
        <v>3</v>
      </c>
      <c r="O369">
        <v>2</v>
      </c>
      <c r="P369">
        <v>2</v>
      </c>
      <c r="Q369">
        <v>2</v>
      </c>
      <c r="R369">
        <v>1</v>
      </c>
      <c r="S369">
        <v>2</v>
      </c>
      <c r="T369">
        <v>3</v>
      </c>
      <c r="U369">
        <v>4</v>
      </c>
      <c r="V369">
        <v>1</v>
      </c>
      <c r="W369">
        <v>4</v>
      </c>
      <c r="X369">
        <v>2</v>
      </c>
      <c r="Y369">
        <v>3</v>
      </c>
      <c r="Z369">
        <v>3</v>
      </c>
      <c r="AA369">
        <v>2</v>
      </c>
      <c r="AB369">
        <v>15</v>
      </c>
      <c r="AC369">
        <v>10</v>
      </c>
      <c r="AD369">
        <v>7</v>
      </c>
      <c r="AE369">
        <v>8</v>
      </c>
      <c r="AF369">
        <v>7</v>
      </c>
      <c r="AG369">
        <v>7</v>
      </c>
      <c r="AH369">
        <v>8</v>
      </c>
      <c r="AI369">
        <v>2</v>
      </c>
      <c r="AJ369">
        <v>8</v>
      </c>
      <c r="AK369">
        <v>5</v>
      </c>
      <c r="AL369">
        <v>2</v>
      </c>
      <c r="AM369">
        <v>6</v>
      </c>
      <c r="AN369">
        <v>3</v>
      </c>
      <c r="AO369">
        <v>3</v>
      </c>
      <c r="AP369">
        <v>5</v>
      </c>
      <c r="AQ369">
        <v>5</v>
      </c>
      <c r="AR369">
        <v>3</v>
      </c>
      <c r="AS369">
        <v>9</v>
      </c>
      <c r="AT369">
        <v>6</v>
      </c>
      <c r="AU369">
        <v>7</v>
      </c>
      <c r="AV369">
        <v>6</v>
      </c>
      <c r="AW369">
        <v>10</v>
      </c>
      <c r="AX369">
        <v>70</v>
      </c>
      <c r="AZ369" s="2">
        <f t="shared" si="5"/>
        <v>142</v>
      </c>
    </row>
    <row r="370" spans="1:52" ht="13" x14ac:dyDescent="0.3">
      <c r="A370">
        <v>44106</v>
      </c>
      <c r="B370">
        <v>0</v>
      </c>
      <c r="C370">
        <v>2004</v>
      </c>
      <c r="D370" s="99">
        <v>45964.727777777778</v>
      </c>
      <c r="E370" t="s">
        <v>333</v>
      </c>
      <c r="F370">
        <v>2</v>
      </c>
      <c r="G370">
        <v>4</v>
      </c>
      <c r="H370">
        <v>4</v>
      </c>
      <c r="I370">
        <v>4</v>
      </c>
      <c r="J370">
        <v>4</v>
      </c>
      <c r="K370">
        <v>4</v>
      </c>
      <c r="L370">
        <v>4</v>
      </c>
      <c r="M370">
        <v>4</v>
      </c>
      <c r="N370">
        <v>3</v>
      </c>
      <c r="O370">
        <v>4</v>
      </c>
      <c r="P370">
        <v>4</v>
      </c>
      <c r="Q370">
        <v>4</v>
      </c>
      <c r="R370">
        <v>4</v>
      </c>
      <c r="S370">
        <v>4</v>
      </c>
      <c r="T370">
        <v>4</v>
      </c>
      <c r="U370">
        <v>4</v>
      </c>
      <c r="V370">
        <v>2</v>
      </c>
      <c r="W370">
        <v>4</v>
      </c>
      <c r="X370">
        <v>4</v>
      </c>
      <c r="Y370">
        <v>4</v>
      </c>
      <c r="Z370">
        <v>4</v>
      </c>
      <c r="AA370">
        <v>4</v>
      </c>
      <c r="AB370">
        <v>11</v>
      </c>
      <c r="AC370">
        <v>8</v>
      </c>
      <c r="AD370">
        <v>5</v>
      </c>
      <c r="AE370">
        <v>3</v>
      </c>
      <c r="AF370">
        <v>5</v>
      </c>
      <c r="AG370">
        <v>5</v>
      </c>
      <c r="AH370">
        <v>4</v>
      </c>
      <c r="AI370">
        <v>4</v>
      </c>
      <c r="AJ370">
        <v>5</v>
      </c>
      <c r="AK370">
        <v>2</v>
      </c>
      <c r="AL370">
        <v>3</v>
      </c>
      <c r="AM370">
        <v>3</v>
      </c>
      <c r="AN370">
        <v>4</v>
      </c>
      <c r="AO370">
        <v>4</v>
      </c>
      <c r="AP370">
        <v>3</v>
      </c>
      <c r="AQ370">
        <v>3</v>
      </c>
      <c r="AR370">
        <v>6</v>
      </c>
      <c r="AS370">
        <v>3</v>
      </c>
      <c r="AT370">
        <v>3</v>
      </c>
      <c r="AU370">
        <v>3</v>
      </c>
      <c r="AV370">
        <v>3</v>
      </c>
      <c r="AW370">
        <v>2</v>
      </c>
      <c r="AX370">
        <v>5</v>
      </c>
      <c r="AZ370" s="2">
        <f t="shared" si="5"/>
        <v>92</v>
      </c>
    </row>
    <row r="371" spans="1:52" ht="13" x14ac:dyDescent="0.3">
      <c r="A371">
        <v>44073</v>
      </c>
      <c r="B371">
        <v>1</v>
      </c>
      <c r="C371">
        <v>2004</v>
      </c>
      <c r="D371" s="99">
        <v>45964.673611111109</v>
      </c>
      <c r="E371" t="s">
        <v>238</v>
      </c>
      <c r="F371">
        <v>3</v>
      </c>
      <c r="G371">
        <v>4</v>
      </c>
      <c r="H371">
        <v>4</v>
      </c>
      <c r="I371">
        <v>3</v>
      </c>
      <c r="J371">
        <v>2</v>
      </c>
      <c r="K371">
        <v>2</v>
      </c>
      <c r="L371">
        <v>1</v>
      </c>
      <c r="M371">
        <v>1</v>
      </c>
      <c r="N371">
        <v>3</v>
      </c>
      <c r="O371">
        <v>4</v>
      </c>
      <c r="P371">
        <v>4</v>
      </c>
      <c r="Q371">
        <v>4</v>
      </c>
      <c r="R371">
        <v>3</v>
      </c>
      <c r="S371">
        <v>2</v>
      </c>
      <c r="T371">
        <v>4</v>
      </c>
      <c r="U371">
        <v>2</v>
      </c>
      <c r="V371">
        <v>2</v>
      </c>
      <c r="W371">
        <v>1</v>
      </c>
      <c r="X371">
        <v>1</v>
      </c>
      <c r="Y371">
        <v>2</v>
      </c>
      <c r="Z371">
        <v>3</v>
      </c>
      <c r="AA371">
        <v>3</v>
      </c>
      <c r="AB371">
        <v>11</v>
      </c>
      <c r="AC371">
        <v>5</v>
      </c>
      <c r="AD371">
        <v>5</v>
      </c>
      <c r="AE371">
        <v>6</v>
      </c>
      <c r="AF371">
        <v>5</v>
      </c>
      <c r="AG371">
        <v>5</v>
      </c>
      <c r="AH371">
        <v>4</v>
      </c>
      <c r="AI371">
        <v>5</v>
      </c>
      <c r="AJ371">
        <v>9</v>
      </c>
      <c r="AK371">
        <v>4</v>
      </c>
      <c r="AL371">
        <v>3</v>
      </c>
      <c r="AM371">
        <v>5</v>
      </c>
      <c r="AN371">
        <v>3</v>
      </c>
      <c r="AO371">
        <v>4</v>
      </c>
      <c r="AP371">
        <v>3</v>
      </c>
      <c r="AQ371">
        <v>6</v>
      </c>
      <c r="AR371">
        <v>11</v>
      </c>
      <c r="AS371">
        <v>5</v>
      </c>
      <c r="AT371">
        <v>6</v>
      </c>
      <c r="AU371">
        <v>6</v>
      </c>
      <c r="AV371">
        <v>4</v>
      </c>
      <c r="AW371">
        <v>4</v>
      </c>
      <c r="AX371">
        <v>73</v>
      </c>
      <c r="AZ371" s="2">
        <f t="shared" si="5"/>
        <v>119</v>
      </c>
    </row>
    <row r="372" spans="1:52" ht="13" x14ac:dyDescent="0.3">
      <c r="A372">
        <v>43144</v>
      </c>
      <c r="B372">
        <v>0</v>
      </c>
      <c r="C372">
        <v>2005</v>
      </c>
      <c r="D372" s="99">
        <v>45961.873611111114</v>
      </c>
      <c r="E372" t="s">
        <v>248</v>
      </c>
      <c r="F372">
        <v>2</v>
      </c>
      <c r="G372">
        <v>3</v>
      </c>
      <c r="H372">
        <v>2</v>
      </c>
      <c r="I372">
        <v>4</v>
      </c>
      <c r="J372">
        <v>4</v>
      </c>
      <c r="K372">
        <v>2</v>
      </c>
      <c r="L372">
        <v>1</v>
      </c>
      <c r="M372">
        <v>3</v>
      </c>
      <c r="N372">
        <v>4</v>
      </c>
      <c r="O372">
        <v>4</v>
      </c>
      <c r="P372">
        <v>3</v>
      </c>
      <c r="Q372">
        <v>4</v>
      </c>
      <c r="R372">
        <v>4</v>
      </c>
      <c r="S372">
        <v>3</v>
      </c>
      <c r="T372">
        <v>3</v>
      </c>
      <c r="U372">
        <v>3</v>
      </c>
      <c r="V372">
        <v>2</v>
      </c>
      <c r="W372">
        <v>3</v>
      </c>
      <c r="X372">
        <v>1</v>
      </c>
      <c r="Y372">
        <v>2</v>
      </c>
      <c r="Z372">
        <v>4</v>
      </c>
      <c r="AA372">
        <v>4</v>
      </c>
      <c r="AB372">
        <v>22</v>
      </c>
      <c r="AC372">
        <v>26</v>
      </c>
      <c r="AD372">
        <v>10</v>
      </c>
      <c r="AE372">
        <v>6</v>
      </c>
      <c r="AF372">
        <v>8</v>
      </c>
      <c r="AG372">
        <v>27</v>
      </c>
      <c r="AH372">
        <v>5</v>
      </c>
      <c r="AI372">
        <v>5</v>
      </c>
      <c r="AJ372">
        <v>13</v>
      </c>
      <c r="AK372">
        <v>9</v>
      </c>
      <c r="AL372">
        <v>4</v>
      </c>
      <c r="AM372">
        <v>7</v>
      </c>
      <c r="AN372">
        <v>5</v>
      </c>
      <c r="AO372">
        <v>12</v>
      </c>
      <c r="AP372">
        <v>15</v>
      </c>
      <c r="AQ372">
        <v>8</v>
      </c>
      <c r="AR372">
        <v>5</v>
      </c>
      <c r="AS372">
        <v>9</v>
      </c>
      <c r="AT372">
        <v>4</v>
      </c>
      <c r="AU372">
        <v>10</v>
      </c>
      <c r="AV372">
        <v>4</v>
      </c>
      <c r="AW372">
        <v>2</v>
      </c>
      <c r="AX372">
        <v>68</v>
      </c>
      <c r="AZ372" s="2">
        <f t="shared" si="5"/>
        <v>216</v>
      </c>
    </row>
    <row r="373" spans="1:52" s="101" customFormat="1" ht="14" x14ac:dyDescent="0.3">
      <c r="A373">
        <v>43189</v>
      </c>
      <c r="B373">
        <v>0</v>
      </c>
      <c r="C373">
        <v>2005</v>
      </c>
      <c r="D373" s="99">
        <v>45962.027777777781</v>
      </c>
      <c r="E373" t="s">
        <v>267</v>
      </c>
      <c r="F373">
        <v>3</v>
      </c>
      <c r="G373">
        <v>3</v>
      </c>
      <c r="H373">
        <v>4</v>
      </c>
      <c r="I373">
        <v>3</v>
      </c>
      <c r="J373">
        <v>2</v>
      </c>
      <c r="K373">
        <v>3</v>
      </c>
      <c r="L373">
        <v>1</v>
      </c>
      <c r="M373">
        <v>2</v>
      </c>
      <c r="N373">
        <v>3</v>
      </c>
      <c r="O373">
        <v>4</v>
      </c>
      <c r="P373">
        <v>3</v>
      </c>
      <c r="Q373">
        <v>4</v>
      </c>
      <c r="R373">
        <v>3</v>
      </c>
      <c r="S373">
        <v>3</v>
      </c>
      <c r="T373">
        <v>3</v>
      </c>
      <c r="U373">
        <v>2</v>
      </c>
      <c r="V373">
        <v>2</v>
      </c>
      <c r="W373">
        <v>3</v>
      </c>
      <c r="X373">
        <v>1</v>
      </c>
      <c r="Y373">
        <v>1</v>
      </c>
      <c r="Z373">
        <v>3</v>
      </c>
      <c r="AA373">
        <v>2</v>
      </c>
      <c r="AB373">
        <v>12</v>
      </c>
      <c r="AC373">
        <v>10</v>
      </c>
      <c r="AD373">
        <v>9</v>
      </c>
      <c r="AE373">
        <v>6</v>
      </c>
      <c r="AF373">
        <v>8</v>
      </c>
      <c r="AG373">
        <v>9</v>
      </c>
      <c r="AH373">
        <v>4</v>
      </c>
      <c r="AI373">
        <v>3</v>
      </c>
      <c r="AJ373">
        <v>10</v>
      </c>
      <c r="AK373">
        <v>3</v>
      </c>
      <c r="AL373">
        <v>3</v>
      </c>
      <c r="AM373">
        <v>5</v>
      </c>
      <c r="AN373">
        <v>3</v>
      </c>
      <c r="AO373">
        <v>5</v>
      </c>
      <c r="AP373">
        <v>3</v>
      </c>
      <c r="AQ373">
        <v>4</v>
      </c>
      <c r="AR373">
        <v>4</v>
      </c>
      <c r="AS373">
        <v>3</v>
      </c>
      <c r="AT373">
        <v>4</v>
      </c>
      <c r="AU373">
        <v>8</v>
      </c>
      <c r="AV373">
        <v>5</v>
      </c>
      <c r="AW373">
        <v>5</v>
      </c>
      <c r="AX373">
        <v>62</v>
      </c>
      <c r="AY373" s="2"/>
      <c r="AZ373" s="2">
        <f t="shared" si="5"/>
        <v>126</v>
      </c>
    </row>
    <row r="374" spans="1:52" ht="13" x14ac:dyDescent="0.3">
      <c r="A374">
        <v>44437</v>
      </c>
      <c r="B374">
        <v>1</v>
      </c>
      <c r="C374">
        <v>2004</v>
      </c>
      <c r="D374" s="99">
        <v>45965.563194444447</v>
      </c>
      <c r="E374" t="s">
        <v>286</v>
      </c>
      <c r="F374">
        <v>2</v>
      </c>
      <c r="G374">
        <v>2</v>
      </c>
      <c r="H374">
        <v>4</v>
      </c>
      <c r="I374">
        <v>1</v>
      </c>
      <c r="J374">
        <v>2</v>
      </c>
      <c r="K374">
        <v>4</v>
      </c>
      <c r="L374">
        <v>1</v>
      </c>
      <c r="M374">
        <v>2</v>
      </c>
      <c r="N374">
        <v>4</v>
      </c>
      <c r="O374">
        <v>3</v>
      </c>
      <c r="P374">
        <v>1</v>
      </c>
      <c r="Q374">
        <v>3</v>
      </c>
      <c r="R374">
        <v>1</v>
      </c>
      <c r="S374">
        <v>2</v>
      </c>
      <c r="T374">
        <v>1</v>
      </c>
      <c r="U374">
        <v>3</v>
      </c>
      <c r="V374">
        <v>1</v>
      </c>
      <c r="W374">
        <v>2</v>
      </c>
      <c r="X374">
        <v>1</v>
      </c>
      <c r="Y374">
        <v>3</v>
      </c>
      <c r="Z374">
        <v>4</v>
      </c>
      <c r="AA374">
        <v>2</v>
      </c>
      <c r="AB374">
        <v>13</v>
      </c>
      <c r="AC374">
        <v>13</v>
      </c>
      <c r="AD374">
        <v>8</v>
      </c>
      <c r="AE374">
        <v>6</v>
      </c>
      <c r="AF374">
        <v>6</v>
      </c>
      <c r="AG374">
        <v>6</v>
      </c>
      <c r="AH374">
        <v>7</v>
      </c>
      <c r="AI374">
        <v>14</v>
      </c>
      <c r="AJ374">
        <v>4</v>
      </c>
      <c r="AK374">
        <v>5</v>
      </c>
      <c r="AL374">
        <v>4</v>
      </c>
      <c r="AM374">
        <v>10</v>
      </c>
      <c r="AN374">
        <v>9</v>
      </c>
      <c r="AO374">
        <v>10</v>
      </c>
      <c r="AP374">
        <v>5</v>
      </c>
      <c r="AQ374">
        <v>6</v>
      </c>
      <c r="AR374">
        <v>5</v>
      </c>
      <c r="AS374">
        <v>6</v>
      </c>
      <c r="AT374">
        <v>5</v>
      </c>
      <c r="AU374">
        <v>7</v>
      </c>
      <c r="AV374">
        <v>3</v>
      </c>
      <c r="AW374">
        <v>11</v>
      </c>
      <c r="AX374">
        <v>53</v>
      </c>
      <c r="AZ374" s="2">
        <f t="shared" si="5"/>
        <v>163</v>
      </c>
    </row>
    <row r="375" spans="1:52" ht="14" x14ac:dyDescent="0.3">
      <c r="A375" s="101">
        <v>43170</v>
      </c>
      <c r="B375" s="101">
        <v>0</v>
      </c>
      <c r="C375" s="101">
        <v>2000</v>
      </c>
      <c r="D375" s="102">
        <v>45961.957638888889</v>
      </c>
      <c r="E375" s="101" t="s">
        <v>305</v>
      </c>
      <c r="F375" s="101">
        <v>1</v>
      </c>
      <c r="G375" s="101">
        <v>4</v>
      </c>
      <c r="H375" s="101">
        <v>4</v>
      </c>
      <c r="I375" s="101">
        <v>2</v>
      </c>
      <c r="J375" s="101">
        <v>1</v>
      </c>
      <c r="K375" s="101">
        <v>1</v>
      </c>
      <c r="L375" s="101">
        <v>1</v>
      </c>
      <c r="M375" s="101">
        <v>1</v>
      </c>
      <c r="N375" s="101">
        <v>3</v>
      </c>
      <c r="O375" s="101">
        <v>4</v>
      </c>
      <c r="P375" s="101">
        <v>2</v>
      </c>
      <c r="Q375" s="101">
        <v>3</v>
      </c>
      <c r="R375" s="101">
        <v>3</v>
      </c>
      <c r="S375" s="101">
        <v>2</v>
      </c>
      <c r="T375" s="101">
        <v>2</v>
      </c>
      <c r="U375" s="101">
        <v>2</v>
      </c>
      <c r="V375" s="101">
        <v>2</v>
      </c>
      <c r="W375" s="101">
        <v>2</v>
      </c>
      <c r="X375" s="101">
        <v>2</v>
      </c>
      <c r="Y375" s="101">
        <v>2</v>
      </c>
      <c r="Z375" s="101">
        <v>2</v>
      </c>
      <c r="AA375" s="101">
        <v>2</v>
      </c>
      <c r="AB375" s="101">
        <v>6</v>
      </c>
      <c r="AC375" s="101">
        <v>18</v>
      </c>
      <c r="AD375" s="101">
        <v>16</v>
      </c>
      <c r="AE375" s="101">
        <v>3</v>
      </c>
      <c r="AF375" s="101">
        <v>2</v>
      </c>
      <c r="AG375" s="101">
        <v>1</v>
      </c>
      <c r="AH375" s="101">
        <v>1</v>
      </c>
      <c r="AI375" s="101">
        <v>2</v>
      </c>
      <c r="AJ375" s="101">
        <v>1</v>
      </c>
      <c r="AK375" s="101">
        <v>1</v>
      </c>
      <c r="AL375" s="101">
        <v>2</v>
      </c>
      <c r="AM375" s="101">
        <v>1</v>
      </c>
      <c r="AN375" s="101">
        <v>3</v>
      </c>
      <c r="AO375" s="101">
        <v>2</v>
      </c>
      <c r="AP375" s="101">
        <v>1</v>
      </c>
      <c r="AQ375" s="101">
        <v>5</v>
      </c>
      <c r="AR375" s="101">
        <v>2</v>
      </c>
      <c r="AS375" s="101">
        <v>1</v>
      </c>
      <c r="AT375" s="101">
        <v>1</v>
      </c>
      <c r="AU375" s="101">
        <v>2</v>
      </c>
      <c r="AV375" s="101">
        <v>1</v>
      </c>
      <c r="AW375" s="101">
        <v>1</v>
      </c>
      <c r="AX375" s="101">
        <v>41</v>
      </c>
      <c r="AZ375" s="2">
        <f t="shared" si="5"/>
        <v>73</v>
      </c>
    </row>
    <row r="376" spans="1:52" ht="13" x14ac:dyDescent="0.3">
      <c r="A376">
        <v>43149</v>
      </c>
      <c r="B376">
        <v>1</v>
      </c>
      <c r="C376">
        <v>2002</v>
      </c>
      <c r="D376" s="99">
        <v>45961.886805555558</v>
      </c>
      <c r="E376" t="s">
        <v>252</v>
      </c>
      <c r="F376">
        <v>3</v>
      </c>
      <c r="G376">
        <v>4</v>
      </c>
      <c r="H376">
        <v>3</v>
      </c>
      <c r="I376">
        <v>3</v>
      </c>
      <c r="J376">
        <v>2</v>
      </c>
      <c r="K376">
        <v>3</v>
      </c>
      <c r="L376">
        <v>1</v>
      </c>
      <c r="M376">
        <v>2</v>
      </c>
      <c r="N376">
        <v>1</v>
      </c>
      <c r="O376">
        <v>3</v>
      </c>
      <c r="P376">
        <v>4</v>
      </c>
      <c r="Q376">
        <v>4</v>
      </c>
      <c r="R376">
        <v>4</v>
      </c>
      <c r="S376">
        <v>2</v>
      </c>
      <c r="T376">
        <v>3</v>
      </c>
      <c r="U376">
        <v>4</v>
      </c>
      <c r="V376">
        <v>2</v>
      </c>
      <c r="W376">
        <v>2</v>
      </c>
      <c r="X376">
        <v>3</v>
      </c>
      <c r="Y376">
        <v>3</v>
      </c>
      <c r="Z376">
        <v>3</v>
      </c>
      <c r="AA376">
        <v>3</v>
      </c>
      <c r="AB376">
        <v>29</v>
      </c>
      <c r="AC376">
        <v>11</v>
      </c>
      <c r="AD376">
        <v>10</v>
      </c>
      <c r="AE376">
        <v>11</v>
      </c>
      <c r="AF376">
        <v>9</v>
      </c>
      <c r="AG376">
        <v>11</v>
      </c>
      <c r="AH376">
        <v>7</v>
      </c>
      <c r="AI376">
        <v>7</v>
      </c>
      <c r="AJ376">
        <v>7</v>
      </c>
      <c r="AK376">
        <v>8</v>
      </c>
      <c r="AL376">
        <v>3</v>
      </c>
      <c r="AM376">
        <v>6</v>
      </c>
      <c r="AN376">
        <v>4</v>
      </c>
      <c r="AO376">
        <v>5</v>
      </c>
      <c r="AP376">
        <v>15</v>
      </c>
      <c r="AQ376">
        <v>19</v>
      </c>
      <c r="AR376">
        <v>15</v>
      </c>
      <c r="AS376">
        <v>7</v>
      </c>
      <c r="AT376">
        <v>6</v>
      </c>
      <c r="AU376">
        <v>8</v>
      </c>
      <c r="AV376">
        <v>18</v>
      </c>
      <c r="AW376">
        <v>4</v>
      </c>
      <c r="AX376">
        <v>67</v>
      </c>
      <c r="AZ376" s="2">
        <f t="shared" si="5"/>
        <v>220</v>
      </c>
    </row>
    <row r="377" spans="1:52" ht="13" x14ac:dyDescent="0.3">
      <c r="A377">
        <v>44678</v>
      </c>
      <c r="B377">
        <v>1</v>
      </c>
      <c r="C377">
        <v>2003</v>
      </c>
      <c r="D377" s="99">
        <v>45965.902777777781</v>
      </c>
      <c r="E377" t="s">
        <v>241</v>
      </c>
      <c r="F377">
        <v>2</v>
      </c>
      <c r="G377">
        <v>3</v>
      </c>
      <c r="H377">
        <v>4</v>
      </c>
      <c r="I377">
        <v>4</v>
      </c>
      <c r="J377">
        <v>4</v>
      </c>
      <c r="K377">
        <v>3</v>
      </c>
      <c r="L377">
        <v>4</v>
      </c>
      <c r="M377">
        <v>3</v>
      </c>
      <c r="N377">
        <v>2</v>
      </c>
      <c r="O377">
        <v>2</v>
      </c>
      <c r="P377">
        <v>4</v>
      </c>
      <c r="Q377">
        <v>4</v>
      </c>
      <c r="R377">
        <v>3</v>
      </c>
      <c r="S377">
        <v>4</v>
      </c>
      <c r="T377">
        <v>2</v>
      </c>
      <c r="U377">
        <v>4</v>
      </c>
      <c r="V377">
        <v>2</v>
      </c>
      <c r="W377">
        <v>4</v>
      </c>
      <c r="X377">
        <v>3</v>
      </c>
      <c r="Y377">
        <v>4</v>
      </c>
      <c r="Z377">
        <v>2</v>
      </c>
      <c r="AA377">
        <v>2</v>
      </c>
      <c r="AB377">
        <v>105</v>
      </c>
      <c r="AC377">
        <v>5</v>
      </c>
      <c r="AD377">
        <v>5</v>
      </c>
      <c r="AE377">
        <v>3</v>
      </c>
      <c r="AF377">
        <v>2</v>
      </c>
      <c r="AG377">
        <v>9</v>
      </c>
      <c r="AH377">
        <v>5</v>
      </c>
      <c r="AI377">
        <v>8</v>
      </c>
      <c r="AJ377">
        <v>6</v>
      </c>
      <c r="AK377">
        <v>79</v>
      </c>
      <c r="AL377">
        <v>6</v>
      </c>
      <c r="AM377">
        <v>282</v>
      </c>
      <c r="AN377">
        <v>59</v>
      </c>
      <c r="AO377">
        <v>2</v>
      </c>
      <c r="AP377">
        <v>5</v>
      </c>
      <c r="AQ377">
        <v>193</v>
      </c>
      <c r="AR377">
        <v>144</v>
      </c>
      <c r="AS377">
        <v>6</v>
      </c>
      <c r="AT377">
        <v>267</v>
      </c>
      <c r="AU377">
        <v>3</v>
      </c>
      <c r="AV377">
        <v>6</v>
      </c>
      <c r="AW377">
        <v>3</v>
      </c>
      <c r="AX377">
        <v>71</v>
      </c>
      <c r="AZ377" s="2">
        <f t="shared" si="5"/>
        <v>1203</v>
      </c>
    </row>
    <row r="378" spans="1:52" ht="13" x14ac:dyDescent="0.3">
      <c r="A378" s="54"/>
      <c r="B378" s="54"/>
      <c r="C378" s="54"/>
      <c r="D378" s="56"/>
      <c r="E378" s="54"/>
      <c r="F378" s="54"/>
      <c r="G378" s="54"/>
      <c r="H378" s="54"/>
      <c r="I378" s="54"/>
      <c r="J378" s="54"/>
      <c r="K378" s="54"/>
      <c r="L378" s="54"/>
      <c r="M378" s="54"/>
      <c r="N378" s="54"/>
      <c r="O378" s="54"/>
      <c r="P378" s="54"/>
      <c r="Q378" s="54"/>
      <c r="R378" s="54"/>
      <c r="S378" s="54"/>
      <c r="T378" s="54"/>
      <c r="U378" s="54"/>
      <c r="V378" s="54"/>
      <c r="W378" s="54"/>
      <c r="X378" s="54"/>
      <c r="Y378" s="54"/>
      <c r="Z378" s="54"/>
      <c r="AA378" s="54"/>
      <c r="AB378" s="54"/>
      <c r="AC378" s="54"/>
      <c r="AD378" s="54"/>
      <c r="AE378" s="54"/>
      <c r="AF378" s="54"/>
      <c r="AG378" s="54"/>
      <c r="AH378" s="54"/>
      <c r="AI378" s="54"/>
      <c r="AJ378" s="54"/>
      <c r="AK378" s="54"/>
      <c r="AL378" s="54"/>
      <c r="AM378" s="54"/>
      <c r="AN378" s="54"/>
      <c r="AO378" s="54"/>
      <c r="AP378" s="54"/>
      <c r="AQ378" s="54"/>
      <c r="AR378" s="54"/>
      <c r="AS378" s="54"/>
      <c r="AT378" s="54"/>
    </row>
    <row r="379" spans="1:52" ht="13" x14ac:dyDescent="0.3">
      <c r="A379" s="54"/>
      <c r="B379" s="54"/>
      <c r="C379" s="54">
        <f>AVERAGE(C39:C377)</f>
        <v>2001.8377581120944</v>
      </c>
      <c r="D379" s="56"/>
      <c r="E379" s="54"/>
      <c r="F379" s="54"/>
      <c r="G379" s="54"/>
      <c r="H379" s="54"/>
      <c r="I379" s="54"/>
      <c r="J379" s="54"/>
      <c r="K379" s="54"/>
      <c r="L379" s="54"/>
      <c r="M379" s="54"/>
      <c r="N379" s="54"/>
      <c r="O379" s="54"/>
      <c r="P379" s="54"/>
      <c r="Q379" s="54"/>
      <c r="R379" s="54"/>
      <c r="S379" s="54"/>
      <c r="T379" s="54"/>
      <c r="U379" s="54"/>
      <c r="V379" s="54"/>
      <c r="W379" s="54"/>
      <c r="X379" s="54"/>
      <c r="Y379" s="54"/>
      <c r="Z379" s="54"/>
      <c r="AA379" s="54"/>
      <c r="AB379" s="54"/>
      <c r="AC379" s="54"/>
      <c r="AD379" s="54"/>
      <c r="AE379" s="54"/>
      <c r="AF379" s="54"/>
      <c r="AG379" s="54"/>
      <c r="AH379" s="54"/>
      <c r="AI379" s="54"/>
      <c r="AJ379" s="54"/>
      <c r="AK379" s="54"/>
      <c r="AL379" s="54"/>
      <c r="AM379" s="54"/>
      <c r="AN379" s="54"/>
      <c r="AO379" s="54"/>
      <c r="AP379" s="54"/>
      <c r="AQ379" s="54"/>
      <c r="AR379" s="54"/>
      <c r="AS379" s="54"/>
      <c r="AT379" s="54"/>
    </row>
    <row r="380" spans="1:52" ht="13" x14ac:dyDescent="0.3">
      <c r="A380" s="54"/>
      <c r="B380" s="54"/>
      <c r="C380" s="54">
        <f>MODE(C39,C40:C377)</f>
        <v>2003</v>
      </c>
      <c r="D380" s="56"/>
      <c r="E380" s="54"/>
      <c r="F380" s="54"/>
      <c r="G380" s="54"/>
      <c r="H380" s="54"/>
      <c r="I380" s="54"/>
      <c r="J380" s="54"/>
      <c r="K380" s="54"/>
      <c r="L380" s="54"/>
      <c r="M380" s="54"/>
      <c r="N380" s="54"/>
      <c r="O380" s="54"/>
      <c r="P380" s="54"/>
      <c r="Q380" s="54"/>
      <c r="R380" s="54"/>
      <c r="S380" s="54"/>
      <c r="T380" s="54"/>
      <c r="U380" s="54"/>
      <c r="V380" s="54"/>
      <c r="W380" s="54"/>
      <c r="X380" s="54"/>
      <c r="Y380" s="54"/>
      <c r="Z380" s="54"/>
      <c r="AA380" s="54"/>
      <c r="AB380" s="54"/>
      <c r="AC380" s="54"/>
      <c r="AD380" s="54"/>
      <c r="AE380" s="54"/>
      <c r="AF380" s="54"/>
      <c r="AG380" s="54"/>
      <c r="AH380" s="54"/>
      <c r="AI380" s="54"/>
      <c r="AJ380" s="54"/>
      <c r="AK380" s="54"/>
      <c r="AL380" s="54"/>
      <c r="AM380" s="54"/>
      <c r="AN380" s="54"/>
      <c r="AO380" s="54"/>
      <c r="AP380" s="54"/>
      <c r="AQ380" s="54"/>
      <c r="AR380" s="54"/>
      <c r="AS380" s="54"/>
      <c r="AT380" s="54"/>
    </row>
    <row r="381" spans="1:52" ht="13" x14ac:dyDescent="0.3">
      <c r="A381" s="54"/>
      <c r="B381" s="54"/>
      <c r="C381" s="54">
        <f>MEDIAN(C39:C377)</f>
        <v>2003</v>
      </c>
      <c r="D381" s="56"/>
      <c r="E381" s="54"/>
      <c r="F381" s="54"/>
      <c r="G381" s="54"/>
      <c r="H381" s="54"/>
      <c r="I381" s="54"/>
      <c r="J381" s="54"/>
      <c r="K381" s="54"/>
      <c r="L381" s="54"/>
      <c r="M381" s="54"/>
      <c r="N381" s="54"/>
      <c r="O381" s="54"/>
      <c r="P381" s="54"/>
      <c r="Q381" s="54"/>
      <c r="R381" s="54"/>
      <c r="S381" s="54"/>
      <c r="T381" s="54"/>
      <c r="U381" s="54"/>
      <c r="V381" s="54"/>
      <c r="W381" s="54"/>
      <c r="X381" s="54"/>
      <c r="Y381" s="54"/>
      <c r="Z381" s="54"/>
      <c r="AA381" s="54"/>
      <c r="AB381" s="54"/>
      <c r="AC381" s="54"/>
      <c r="AD381" s="54"/>
      <c r="AE381" s="54"/>
      <c r="AF381" s="54"/>
      <c r="AG381" s="54"/>
      <c r="AH381" s="54"/>
      <c r="AI381" s="54"/>
      <c r="AJ381" s="54"/>
      <c r="AK381" s="54"/>
      <c r="AL381" s="54"/>
      <c r="AM381" s="54"/>
      <c r="AN381" s="54"/>
      <c r="AO381" s="54"/>
      <c r="AP381" s="54"/>
      <c r="AQ381" s="54"/>
      <c r="AR381" s="54"/>
      <c r="AS381" s="54"/>
      <c r="AT381" s="54"/>
    </row>
    <row r="382" spans="1:52" ht="13" x14ac:dyDescent="0.3">
      <c r="A382" s="54"/>
      <c r="B382" s="54"/>
      <c r="C382" s="54">
        <f>MIN(C39:C377)</f>
        <v>1963</v>
      </c>
      <c r="D382" s="56"/>
      <c r="E382" s="54"/>
      <c r="F382" s="54"/>
      <c r="G382" s="54"/>
      <c r="H382" s="54"/>
      <c r="I382" s="54"/>
      <c r="J382" s="54"/>
      <c r="K382" s="54"/>
      <c r="L382" s="54"/>
      <c r="M382" s="54"/>
      <c r="N382" s="54"/>
      <c r="O382" s="54"/>
      <c r="P382" s="54"/>
      <c r="Q382" s="54"/>
      <c r="R382" s="54"/>
      <c r="S382" s="54"/>
      <c r="T382" s="54"/>
      <c r="U382" s="54"/>
      <c r="V382" s="54"/>
      <c r="W382" s="54"/>
      <c r="X382" s="54"/>
      <c r="Y382" s="54"/>
      <c r="Z382" s="54"/>
      <c r="AA382" s="54"/>
      <c r="AB382" s="54"/>
      <c r="AC382" s="54"/>
      <c r="AD382" s="54"/>
      <c r="AE382" s="54"/>
      <c r="AF382" s="54"/>
      <c r="AG382" s="54"/>
      <c r="AH382" s="54"/>
      <c r="AI382" s="54"/>
      <c r="AJ382" s="54"/>
      <c r="AK382" s="54"/>
      <c r="AL382" s="54"/>
      <c r="AM382" s="54"/>
      <c r="AN382" s="54"/>
      <c r="AO382" s="54"/>
      <c r="AP382" s="54"/>
      <c r="AQ382" s="54"/>
      <c r="AR382" s="54"/>
      <c r="AS382" s="54"/>
      <c r="AT382" s="54"/>
    </row>
    <row r="383" spans="1:52" ht="13" x14ac:dyDescent="0.3">
      <c r="A383" s="54"/>
      <c r="B383" s="54"/>
      <c r="C383" s="54">
        <f>MAX(C39:C377)</f>
        <v>2011</v>
      </c>
      <c r="D383" s="56"/>
      <c r="E383" s="54"/>
      <c r="F383" s="54"/>
      <c r="G383" s="54"/>
      <c r="H383" s="54"/>
      <c r="I383" s="54"/>
      <c r="J383" s="54"/>
      <c r="K383" s="54"/>
      <c r="L383" s="54"/>
      <c r="M383" s="54"/>
      <c r="N383" s="54"/>
      <c r="O383" s="54"/>
      <c r="P383" s="54"/>
      <c r="Q383" s="54"/>
      <c r="R383" s="54"/>
      <c r="S383" s="54"/>
      <c r="T383" s="54"/>
      <c r="U383" s="54"/>
      <c r="V383" s="54"/>
      <c r="W383" s="54"/>
      <c r="X383" s="54"/>
      <c r="Y383" s="54"/>
      <c r="Z383" s="54"/>
      <c r="AA383" s="54"/>
      <c r="AB383" s="54"/>
      <c r="AC383" s="54"/>
      <c r="AD383" s="54"/>
      <c r="AE383" s="54"/>
      <c r="AF383" s="54"/>
      <c r="AG383" s="54"/>
      <c r="AH383" s="54"/>
      <c r="AI383" s="54"/>
      <c r="AJ383" s="54"/>
      <c r="AK383" s="54"/>
      <c r="AL383" s="54"/>
      <c r="AM383" s="54"/>
      <c r="AN383" s="54"/>
      <c r="AO383" s="54"/>
      <c r="AP383" s="54"/>
      <c r="AQ383" s="54"/>
      <c r="AR383" s="54"/>
      <c r="AS383" s="54"/>
      <c r="AT383" s="54"/>
    </row>
    <row r="384" spans="1:52" ht="13" x14ac:dyDescent="0.3">
      <c r="A384" s="54"/>
      <c r="B384" s="54"/>
      <c r="C384" s="54"/>
      <c r="D384" s="56"/>
      <c r="E384" s="54"/>
      <c r="F384" s="54"/>
      <c r="G384" s="54"/>
      <c r="H384" s="54"/>
      <c r="I384" s="54"/>
      <c r="J384" s="54"/>
      <c r="K384" s="54"/>
      <c r="L384" s="54"/>
      <c r="M384" s="54"/>
      <c r="N384" s="54"/>
      <c r="O384" s="54"/>
      <c r="P384" s="54"/>
      <c r="Q384" s="54"/>
      <c r="R384" s="54"/>
      <c r="S384" s="54"/>
      <c r="T384" s="54"/>
      <c r="U384" s="54"/>
      <c r="V384" s="54"/>
      <c r="W384" s="54"/>
      <c r="X384" s="54"/>
      <c r="Y384" s="54"/>
      <c r="Z384" s="54"/>
      <c r="AA384" s="54"/>
      <c r="AB384" s="54"/>
      <c r="AC384" s="54"/>
      <c r="AD384" s="54"/>
      <c r="AE384" s="54"/>
      <c r="AF384" s="54"/>
      <c r="AG384" s="54"/>
      <c r="AH384" s="54"/>
      <c r="AI384" s="54"/>
      <c r="AJ384" s="54"/>
      <c r="AK384" s="54"/>
      <c r="AL384" s="54"/>
      <c r="AM384" s="54"/>
      <c r="AN384" s="54"/>
      <c r="AO384" s="54"/>
      <c r="AP384" s="54"/>
      <c r="AQ384" s="54"/>
      <c r="AR384" s="54"/>
      <c r="AS384" s="54"/>
      <c r="AT384" s="54"/>
    </row>
    <row r="385" spans="1:52" ht="13" x14ac:dyDescent="0.3">
      <c r="A385" s="54"/>
      <c r="B385" s="54"/>
      <c r="C385" s="54"/>
      <c r="D385" s="56"/>
      <c r="E385" s="54"/>
      <c r="F385" s="54"/>
      <c r="G385" s="54"/>
      <c r="H385" s="54"/>
      <c r="I385" s="54"/>
      <c r="J385" s="54"/>
      <c r="K385" s="54"/>
      <c r="L385" s="54"/>
      <c r="M385" s="54"/>
      <c r="N385" s="54"/>
      <c r="O385" s="54"/>
      <c r="P385" s="54"/>
      <c r="Q385" s="54"/>
      <c r="R385" s="54"/>
      <c r="S385" s="54"/>
      <c r="T385" s="54"/>
      <c r="U385" s="54"/>
      <c r="V385" s="54"/>
      <c r="W385" s="54"/>
      <c r="X385" s="54"/>
      <c r="Y385" s="54"/>
      <c r="Z385" s="54"/>
      <c r="AA385" s="54"/>
      <c r="AB385" s="54"/>
      <c r="AC385" s="54"/>
      <c r="AD385" s="54"/>
      <c r="AE385" s="54"/>
      <c r="AF385" s="54"/>
      <c r="AG385" s="54"/>
      <c r="AH385" s="54"/>
      <c r="AI385" s="54"/>
      <c r="AJ385" s="54"/>
      <c r="AK385" s="54"/>
      <c r="AL385" s="54"/>
      <c r="AM385" s="54"/>
      <c r="AN385" s="54"/>
      <c r="AO385" s="54"/>
      <c r="AP385" s="54"/>
      <c r="AQ385" s="54"/>
      <c r="AR385" s="54"/>
      <c r="AS385" s="54"/>
      <c r="AT385" s="54"/>
    </row>
    <row r="386" spans="1:52" ht="26" x14ac:dyDescent="0.6">
      <c r="A386" s="103" t="s">
        <v>360</v>
      </c>
      <c r="B386" s="54"/>
      <c r="C386" s="54"/>
      <c r="D386" s="56"/>
      <c r="E386" s="54"/>
      <c r="F386" s="54"/>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c r="AD386" s="54"/>
      <c r="AE386" s="54"/>
      <c r="AF386" s="54"/>
      <c r="AG386" s="54"/>
      <c r="AH386" s="54"/>
      <c r="AI386" s="54"/>
      <c r="AJ386" s="54"/>
      <c r="AK386" s="54"/>
      <c r="AL386" s="54"/>
      <c r="AM386" s="54"/>
      <c r="AN386" s="54"/>
      <c r="AO386" s="54"/>
      <c r="AP386" s="54"/>
      <c r="AQ386" s="54"/>
      <c r="AR386" s="54"/>
      <c r="AS386" s="54"/>
      <c r="AT386" s="54"/>
    </row>
    <row r="387" spans="1:52" ht="15.75" customHeight="1" x14ac:dyDescent="0.3">
      <c r="A387" s="107" t="s">
        <v>9</v>
      </c>
      <c r="B387" s="107" t="s">
        <v>10</v>
      </c>
      <c r="C387" s="107" t="s">
        <v>11</v>
      </c>
      <c r="D387" s="107" t="s">
        <v>38</v>
      </c>
      <c r="E387" s="107" t="s">
        <v>39</v>
      </c>
      <c r="F387" s="107" t="s">
        <v>428</v>
      </c>
      <c r="G387" s="107" t="s">
        <v>40</v>
      </c>
      <c r="H387" s="107" t="s">
        <v>41</v>
      </c>
      <c r="I387" s="107" t="s">
        <v>42</v>
      </c>
      <c r="J387" s="107" t="s">
        <v>43</v>
      </c>
      <c r="K387" s="107" t="s">
        <v>44</v>
      </c>
      <c r="L387" s="107" t="s">
        <v>45</v>
      </c>
      <c r="M387" s="107" t="s">
        <v>46</v>
      </c>
      <c r="N387" s="107" t="s">
        <v>47</v>
      </c>
      <c r="O387" s="107" t="s">
        <v>48</v>
      </c>
      <c r="P387" s="107" t="s">
        <v>49</v>
      </c>
      <c r="Q387" s="107" t="s">
        <v>50</v>
      </c>
      <c r="R387" s="107" t="s">
        <v>51</v>
      </c>
      <c r="S387" s="107" t="s">
        <v>52</v>
      </c>
      <c r="T387" s="107" t="s">
        <v>53</v>
      </c>
      <c r="U387" s="107" t="s">
        <v>54</v>
      </c>
      <c r="V387" s="107" t="s">
        <v>55</v>
      </c>
      <c r="W387" s="107" t="s">
        <v>56</v>
      </c>
      <c r="X387" s="107" t="s">
        <v>57</v>
      </c>
      <c r="Y387" s="107" t="s">
        <v>58</v>
      </c>
      <c r="Z387" s="107" t="s">
        <v>59</v>
      </c>
      <c r="AA387" s="107" t="s">
        <v>60</v>
      </c>
      <c r="AB387" s="107" t="s">
        <v>61</v>
      </c>
      <c r="AC387" s="107" t="s">
        <v>490</v>
      </c>
      <c r="AD387" s="107" t="s">
        <v>491</v>
      </c>
      <c r="AE387" s="107" t="s">
        <v>62</v>
      </c>
      <c r="AF387" s="107" t="s">
        <v>63</v>
      </c>
      <c r="AG387" s="107" t="s">
        <v>64</v>
      </c>
      <c r="AH387" s="107" t="s">
        <v>65</v>
      </c>
      <c r="AI387" s="107" t="s">
        <v>66</v>
      </c>
      <c r="AJ387" s="107" t="s">
        <v>67</v>
      </c>
      <c r="AK387" s="107" t="s">
        <v>68</v>
      </c>
      <c r="AL387" s="107" t="s">
        <v>69</v>
      </c>
      <c r="AM387" s="107" t="s">
        <v>70</v>
      </c>
      <c r="AN387" s="107" t="s">
        <v>71</v>
      </c>
      <c r="AO387" s="107" t="s">
        <v>72</v>
      </c>
      <c r="AP387" s="107" t="s">
        <v>73</v>
      </c>
      <c r="AQ387" s="107" t="s">
        <v>74</v>
      </c>
      <c r="AR387" s="107" t="s">
        <v>75</v>
      </c>
      <c r="AS387" s="107" t="s">
        <v>76</v>
      </c>
      <c r="AT387" s="107" t="s">
        <v>77</v>
      </c>
      <c r="AU387" s="107" t="s">
        <v>78</v>
      </c>
      <c r="AV387" s="107" t="s">
        <v>79</v>
      </c>
      <c r="AW387" s="107" t="s">
        <v>80</v>
      </c>
      <c r="AX387" s="107" t="s">
        <v>81</v>
      </c>
      <c r="AY387" s="107" t="s">
        <v>488</v>
      </c>
      <c r="AZ387" s="107" t="s">
        <v>489</v>
      </c>
    </row>
    <row r="388" spans="1:52" ht="15.75" customHeight="1" x14ac:dyDescent="0.3">
      <c r="A388">
        <v>41290</v>
      </c>
      <c r="B388">
        <v>0</v>
      </c>
      <c r="C388">
        <v>2004</v>
      </c>
      <c r="D388" s="99">
        <v>45959.49722222222</v>
      </c>
      <c r="E388" s="99">
        <v>45967.511111111111</v>
      </c>
      <c r="F388" t="s">
        <v>315</v>
      </c>
      <c r="G388" t="s">
        <v>32</v>
      </c>
      <c r="H388" t="s">
        <v>32</v>
      </c>
      <c r="I388">
        <v>4</v>
      </c>
      <c r="J388">
        <v>4</v>
      </c>
      <c r="K388">
        <v>3</v>
      </c>
      <c r="L388">
        <v>4</v>
      </c>
      <c r="M388">
        <v>3</v>
      </c>
      <c r="N388">
        <v>4</v>
      </c>
      <c r="O388">
        <v>2</v>
      </c>
      <c r="P388">
        <v>2</v>
      </c>
      <c r="Q388">
        <v>3</v>
      </c>
      <c r="R388">
        <v>4</v>
      </c>
      <c r="S388">
        <v>4</v>
      </c>
      <c r="T388">
        <v>3</v>
      </c>
      <c r="U388">
        <v>3</v>
      </c>
      <c r="V388">
        <v>3</v>
      </c>
      <c r="W388">
        <v>4</v>
      </c>
      <c r="X388">
        <v>4</v>
      </c>
      <c r="Y388">
        <v>3</v>
      </c>
      <c r="Z388">
        <v>4</v>
      </c>
      <c r="AA388">
        <v>2</v>
      </c>
      <c r="AB388">
        <v>3</v>
      </c>
      <c r="AC388">
        <v>4</v>
      </c>
      <c r="AD388">
        <v>3</v>
      </c>
      <c r="AE388">
        <v>2</v>
      </c>
      <c r="AF388">
        <v>3</v>
      </c>
      <c r="AG388">
        <v>4</v>
      </c>
      <c r="AH388">
        <v>3</v>
      </c>
      <c r="AI388">
        <v>2</v>
      </c>
      <c r="AJ388">
        <v>3</v>
      </c>
      <c r="AK388">
        <v>2</v>
      </c>
      <c r="AL388">
        <v>4</v>
      </c>
      <c r="AM388">
        <v>3</v>
      </c>
      <c r="AN388">
        <v>2</v>
      </c>
      <c r="AO388">
        <v>4</v>
      </c>
      <c r="AP388">
        <v>2</v>
      </c>
      <c r="AQ388">
        <v>3</v>
      </c>
      <c r="AR388">
        <v>3</v>
      </c>
      <c r="AS388">
        <v>3</v>
      </c>
      <c r="AT388">
        <v>3</v>
      </c>
      <c r="AU388">
        <v>2</v>
      </c>
      <c r="AV388">
        <v>2</v>
      </c>
      <c r="AW388">
        <v>3</v>
      </c>
      <c r="AX388">
        <v>4</v>
      </c>
      <c r="AY388">
        <v>3</v>
      </c>
      <c r="AZ388">
        <v>3</v>
      </c>
    </row>
    <row r="389" spans="1:52" ht="15.75" customHeight="1" x14ac:dyDescent="0.3">
      <c r="A389">
        <v>41702</v>
      </c>
      <c r="B389">
        <v>0</v>
      </c>
      <c r="C389">
        <v>2003</v>
      </c>
      <c r="D389" s="99">
        <v>45959.780555555553</v>
      </c>
      <c r="E389" s="99">
        <v>45977.809027777781</v>
      </c>
      <c r="F389" t="s">
        <v>235</v>
      </c>
      <c r="G389" t="s">
        <v>235</v>
      </c>
      <c r="H389" t="s">
        <v>235</v>
      </c>
      <c r="I389">
        <v>1</v>
      </c>
      <c r="J389">
        <v>1</v>
      </c>
      <c r="K389">
        <v>3</v>
      </c>
      <c r="L389">
        <v>2</v>
      </c>
      <c r="M389">
        <v>2</v>
      </c>
      <c r="N389">
        <v>1</v>
      </c>
      <c r="O389">
        <v>2</v>
      </c>
      <c r="P389">
        <v>2</v>
      </c>
      <c r="Q389">
        <v>2</v>
      </c>
      <c r="R389">
        <v>2</v>
      </c>
      <c r="S389">
        <v>1</v>
      </c>
      <c r="T389">
        <v>2</v>
      </c>
      <c r="U389">
        <v>1</v>
      </c>
      <c r="V389">
        <v>3</v>
      </c>
      <c r="W389">
        <v>2</v>
      </c>
      <c r="X389">
        <v>2</v>
      </c>
      <c r="Y389">
        <v>1</v>
      </c>
      <c r="Z389">
        <v>1</v>
      </c>
      <c r="AA389">
        <v>1</v>
      </c>
      <c r="AB389">
        <v>2</v>
      </c>
      <c r="AC389">
        <v>2</v>
      </c>
      <c r="AD389">
        <v>2</v>
      </c>
      <c r="AE389">
        <v>1</v>
      </c>
      <c r="AF389">
        <v>1</v>
      </c>
      <c r="AG389">
        <v>3</v>
      </c>
      <c r="AH389">
        <v>2</v>
      </c>
      <c r="AI389">
        <v>2</v>
      </c>
      <c r="AJ389">
        <v>2</v>
      </c>
      <c r="AK389">
        <v>1</v>
      </c>
      <c r="AL389">
        <v>2</v>
      </c>
      <c r="AM389">
        <v>1</v>
      </c>
      <c r="AN389">
        <v>2</v>
      </c>
      <c r="AO389">
        <v>2</v>
      </c>
      <c r="AP389">
        <v>2</v>
      </c>
      <c r="AQ389">
        <v>1</v>
      </c>
      <c r="AR389">
        <v>3</v>
      </c>
      <c r="AS389">
        <v>2</v>
      </c>
      <c r="AT389">
        <v>2</v>
      </c>
      <c r="AU389">
        <v>1</v>
      </c>
      <c r="AV389">
        <v>1</v>
      </c>
      <c r="AW389">
        <v>2</v>
      </c>
      <c r="AX389">
        <v>2</v>
      </c>
      <c r="AY389">
        <v>1</v>
      </c>
      <c r="AZ389">
        <v>2</v>
      </c>
    </row>
    <row r="390" spans="1:52" ht="15.75" customHeight="1" x14ac:dyDescent="0.3">
      <c r="A390">
        <v>42320</v>
      </c>
      <c r="B390">
        <v>0</v>
      </c>
      <c r="C390">
        <v>2002</v>
      </c>
      <c r="D390" s="99">
        <v>45960.45208333333</v>
      </c>
      <c r="E390" s="99">
        <v>45972.550694444442</v>
      </c>
      <c r="F390" t="s">
        <v>234</v>
      </c>
      <c r="G390" t="s">
        <v>234</v>
      </c>
      <c r="H390" t="s">
        <v>234</v>
      </c>
      <c r="I390">
        <v>1</v>
      </c>
      <c r="J390">
        <v>1</v>
      </c>
      <c r="K390">
        <v>3</v>
      </c>
      <c r="L390">
        <v>3</v>
      </c>
      <c r="M390">
        <v>3</v>
      </c>
      <c r="N390">
        <v>4</v>
      </c>
      <c r="O390">
        <v>3</v>
      </c>
      <c r="P390">
        <v>3</v>
      </c>
      <c r="Q390">
        <v>2</v>
      </c>
      <c r="R390">
        <v>3</v>
      </c>
      <c r="S390">
        <v>2</v>
      </c>
      <c r="T390">
        <v>3</v>
      </c>
      <c r="U390">
        <v>1</v>
      </c>
      <c r="V390">
        <v>3</v>
      </c>
      <c r="W390">
        <v>2</v>
      </c>
      <c r="X390">
        <v>3</v>
      </c>
      <c r="Y390">
        <v>2</v>
      </c>
      <c r="Z390">
        <v>3</v>
      </c>
      <c r="AA390">
        <v>2</v>
      </c>
      <c r="AB390">
        <v>3</v>
      </c>
      <c r="AC390">
        <v>3</v>
      </c>
      <c r="AD390">
        <v>3</v>
      </c>
      <c r="AE390">
        <v>2</v>
      </c>
      <c r="AF390">
        <v>2</v>
      </c>
      <c r="AG390">
        <v>3</v>
      </c>
      <c r="AH390">
        <v>3</v>
      </c>
      <c r="AI390">
        <v>3</v>
      </c>
      <c r="AJ390">
        <v>4</v>
      </c>
      <c r="AK390">
        <v>3</v>
      </c>
      <c r="AL390">
        <v>2</v>
      </c>
      <c r="AM390">
        <v>2</v>
      </c>
      <c r="AN390">
        <v>2</v>
      </c>
      <c r="AO390">
        <v>2</v>
      </c>
      <c r="AP390">
        <v>2</v>
      </c>
      <c r="AQ390">
        <v>2</v>
      </c>
      <c r="AR390">
        <v>3</v>
      </c>
      <c r="AS390">
        <v>3</v>
      </c>
      <c r="AT390">
        <v>3</v>
      </c>
      <c r="AU390">
        <v>2</v>
      </c>
      <c r="AV390">
        <v>3</v>
      </c>
      <c r="AW390">
        <v>2</v>
      </c>
      <c r="AX390">
        <v>3</v>
      </c>
      <c r="AY390">
        <v>4</v>
      </c>
      <c r="AZ390">
        <v>4</v>
      </c>
    </row>
    <row r="391" spans="1:52" ht="15.75" customHeight="1" x14ac:dyDescent="0.3">
      <c r="A391">
        <v>40683</v>
      </c>
      <c r="B391">
        <v>0</v>
      </c>
      <c r="C391">
        <v>2003</v>
      </c>
      <c r="D391" s="99">
        <v>45960.711111111108</v>
      </c>
      <c r="E391" s="99">
        <v>45969.81527777778</v>
      </c>
      <c r="F391" t="s">
        <v>32</v>
      </c>
      <c r="G391" t="s">
        <v>486</v>
      </c>
      <c r="H391" t="s">
        <v>486</v>
      </c>
      <c r="I391">
        <v>2</v>
      </c>
      <c r="J391">
        <v>3</v>
      </c>
      <c r="K391">
        <v>3</v>
      </c>
      <c r="L391">
        <v>2</v>
      </c>
      <c r="M391">
        <v>2</v>
      </c>
      <c r="N391">
        <v>2</v>
      </c>
      <c r="O391">
        <v>2</v>
      </c>
      <c r="P391">
        <v>2</v>
      </c>
      <c r="Q391">
        <v>3</v>
      </c>
      <c r="R391">
        <v>2</v>
      </c>
      <c r="S391">
        <v>2</v>
      </c>
      <c r="T391">
        <v>3</v>
      </c>
      <c r="U391">
        <v>2</v>
      </c>
      <c r="V391">
        <v>3</v>
      </c>
      <c r="W391">
        <v>2</v>
      </c>
      <c r="X391">
        <v>2</v>
      </c>
      <c r="Y391">
        <v>2</v>
      </c>
      <c r="Z391">
        <v>2</v>
      </c>
      <c r="AA391">
        <v>2</v>
      </c>
      <c r="AB391">
        <v>2</v>
      </c>
      <c r="AC391">
        <v>2</v>
      </c>
      <c r="AD391">
        <v>2</v>
      </c>
      <c r="AE391">
        <v>1</v>
      </c>
      <c r="AF391">
        <v>3</v>
      </c>
      <c r="AG391">
        <v>2</v>
      </c>
      <c r="AH391">
        <v>2</v>
      </c>
      <c r="AI391">
        <v>2</v>
      </c>
      <c r="AJ391">
        <v>2</v>
      </c>
      <c r="AK391">
        <v>1</v>
      </c>
      <c r="AL391">
        <v>1</v>
      </c>
      <c r="AM391">
        <v>2</v>
      </c>
      <c r="AN391">
        <v>2</v>
      </c>
      <c r="AO391">
        <v>1</v>
      </c>
      <c r="AP391">
        <v>2</v>
      </c>
      <c r="AQ391">
        <v>2</v>
      </c>
      <c r="AR391">
        <v>2</v>
      </c>
      <c r="AS391">
        <v>1</v>
      </c>
      <c r="AT391">
        <v>2</v>
      </c>
      <c r="AU391">
        <v>2</v>
      </c>
      <c r="AV391">
        <v>2</v>
      </c>
      <c r="AW391">
        <v>1</v>
      </c>
      <c r="AX391">
        <v>2</v>
      </c>
      <c r="AY391">
        <v>1</v>
      </c>
      <c r="AZ391">
        <v>2</v>
      </c>
    </row>
    <row r="392" spans="1:52" ht="15.75" customHeight="1" x14ac:dyDescent="0.3">
      <c r="A392">
        <v>43077</v>
      </c>
      <c r="B392">
        <v>0</v>
      </c>
      <c r="C392">
        <v>2001</v>
      </c>
      <c r="D392" s="99">
        <v>45961.818055555559</v>
      </c>
      <c r="E392" s="99">
        <v>45971.479861111111</v>
      </c>
      <c r="F392" t="s">
        <v>32</v>
      </c>
      <c r="G392" t="s">
        <v>32</v>
      </c>
      <c r="H392" t="s">
        <v>32</v>
      </c>
      <c r="I392">
        <v>1</v>
      </c>
      <c r="J392">
        <v>3</v>
      </c>
      <c r="K392">
        <v>3</v>
      </c>
      <c r="L392">
        <v>1</v>
      </c>
      <c r="M392">
        <v>2</v>
      </c>
      <c r="N392">
        <v>3</v>
      </c>
      <c r="O392">
        <v>2</v>
      </c>
      <c r="P392">
        <v>2</v>
      </c>
      <c r="Q392">
        <v>3</v>
      </c>
      <c r="R392">
        <v>3</v>
      </c>
      <c r="S392">
        <v>1</v>
      </c>
      <c r="T392">
        <v>3</v>
      </c>
      <c r="U392">
        <v>1</v>
      </c>
      <c r="V392">
        <v>1</v>
      </c>
      <c r="W392">
        <v>2</v>
      </c>
      <c r="X392">
        <v>2</v>
      </c>
      <c r="Y392">
        <v>2</v>
      </c>
      <c r="Z392">
        <v>1</v>
      </c>
      <c r="AA392">
        <v>1</v>
      </c>
      <c r="AB392">
        <v>3</v>
      </c>
      <c r="AC392">
        <v>3</v>
      </c>
      <c r="AD392">
        <v>2</v>
      </c>
      <c r="AE392">
        <v>1</v>
      </c>
      <c r="AF392">
        <v>2</v>
      </c>
      <c r="AG392">
        <v>3</v>
      </c>
      <c r="AH392">
        <v>2</v>
      </c>
      <c r="AI392">
        <v>2</v>
      </c>
      <c r="AJ392">
        <v>3</v>
      </c>
      <c r="AK392">
        <v>1</v>
      </c>
      <c r="AL392">
        <v>2</v>
      </c>
      <c r="AM392">
        <v>3</v>
      </c>
      <c r="AN392">
        <v>3</v>
      </c>
      <c r="AO392">
        <v>1</v>
      </c>
      <c r="AP392">
        <v>2</v>
      </c>
      <c r="AQ392">
        <v>2</v>
      </c>
      <c r="AR392">
        <v>2</v>
      </c>
      <c r="AS392">
        <v>2</v>
      </c>
      <c r="AT392">
        <v>2</v>
      </c>
      <c r="AU392">
        <v>2</v>
      </c>
      <c r="AV392">
        <v>1</v>
      </c>
      <c r="AW392">
        <v>2</v>
      </c>
      <c r="AX392">
        <v>3</v>
      </c>
      <c r="AY392">
        <v>3</v>
      </c>
      <c r="AZ392">
        <v>3</v>
      </c>
    </row>
    <row r="393" spans="1:52" ht="15.75" customHeight="1" x14ac:dyDescent="0.3">
      <c r="A393">
        <v>40854</v>
      </c>
      <c r="B393">
        <v>0</v>
      </c>
      <c r="C393">
        <v>1983</v>
      </c>
      <c r="D393" s="99">
        <v>45962.760416666664</v>
      </c>
      <c r="E393" s="99">
        <v>45970.832638888889</v>
      </c>
      <c r="F393" t="s">
        <v>307</v>
      </c>
      <c r="G393" t="s">
        <v>487</v>
      </c>
      <c r="H393" t="s">
        <v>487</v>
      </c>
      <c r="I393">
        <v>1</v>
      </c>
      <c r="J393">
        <v>3</v>
      </c>
      <c r="K393">
        <v>3</v>
      </c>
      <c r="L393">
        <v>2</v>
      </c>
      <c r="M393">
        <v>2</v>
      </c>
      <c r="N393">
        <v>3</v>
      </c>
      <c r="O393">
        <v>2</v>
      </c>
      <c r="P393">
        <v>2</v>
      </c>
      <c r="Q393">
        <v>2</v>
      </c>
      <c r="R393">
        <v>3</v>
      </c>
      <c r="S393">
        <v>3</v>
      </c>
      <c r="T393">
        <v>3</v>
      </c>
      <c r="U393">
        <v>2</v>
      </c>
      <c r="V393">
        <v>3</v>
      </c>
      <c r="W393">
        <v>2</v>
      </c>
      <c r="X393">
        <v>3</v>
      </c>
      <c r="Y393">
        <v>2</v>
      </c>
      <c r="Z393">
        <v>2</v>
      </c>
      <c r="AA393">
        <v>2</v>
      </c>
      <c r="AB393">
        <v>2</v>
      </c>
      <c r="AC393">
        <v>3</v>
      </c>
      <c r="AD393">
        <v>2</v>
      </c>
      <c r="AE393">
        <v>1</v>
      </c>
      <c r="AF393">
        <v>3</v>
      </c>
      <c r="AG393">
        <v>4</v>
      </c>
      <c r="AH393">
        <v>1</v>
      </c>
      <c r="AI393">
        <v>2</v>
      </c>
      <c r="AJ393">
        <v>1</v>
      </c>
      <c r="AK393">
        <v>1</v>
      </c>
      <c r="AL393">
        <v>1</v>
      </c>
      <c r="AM393">
        <v>1</v>
      </c>
      <c r="AN393">
        <v>1</v>
      </c>
      <c r="AO393">
        <v>3</v>
      </c>
      <c r="AP393">
        <v>3</v>
      </c>
      <c r="AQ393">
        <v>2</v>
      </c>
      <c r="AR393">
        <v>2</v>
      </c>
      <c r="AS393">
        <v>1</v>
      </c>
      <c r="AT393">
        <v>1</v>
      </c>
      <c r="AU393">
        <v>1</v>
      </c>
      <c r="AV393">
        <v>1</v>
      </c>
      <c r="AW393">
        <v>2</v>
      </c>
      <c r="AX393">
        <v>2</v>
      </c>
      <c r="AY393">
        <v>3</v>
      </c>
      <c r="AZ393">
        <v>1</v>
      </c>
    </row>
    <row r="394" spans="1:52" ht="15.75" customHeight="1" x14ac:dyDescent="0.3">
      <c r="A394">
        <v>40727</v>
      </c>
      <c r="B394">
        <v>1</v>
      </c>
      <c r="C394">
        <v>1992</v>
      </c>
      <c r="D394" s="99">
        <v>45962.859722222223</v>
      </c>
      <c r="E394" s="99">
        <v>45976.744444444441</v>
      </c>
      <c r="F394" t="s">
        <v>246</v>
      </c>
      <c r="G394" t="s">
        <v>246</v>
      </c>
      <c r="H394" t="s">
        <v>246</v>
      </c>
      <c r="I394">
        <v>3</v>
      </c>
      <c r="J394">
        <v>3</v>
      </c>
      <c r="K394">
        <v>4</v>
      </c>
      <c r="L394">
        <v>3</v>
      </c>
      <c r="M394">
        <v>3</v>
      </c>
      <c r="N394">
        <v>3</v>
      </c>
      <c r="O394">
        <v>2</v>
      </c>
      <c r="P394">
        <v>2</v>
      </c>
      <c r="Q394">
        <v>3</v>
      </c>
      <c r="R394">
        <v>3</v>
      </c>
      <c r="S394">
        <v>3</v>
      </c>
      <c r="T394">
        <v>3</v>
      </c>
      <c r="U394">
        <v>2</v>
      </c>
      <c r="V394">
        <v>3</v>
      </c>
      <c r="W394">
        <v>3</v>
      </c>
      <c r="X394">
        <v>2</v>
      </c>
      <c r="Y394">
        <v>3</v>
      </c>
      <c r="Z394">
        <v>3</v>
      </c>
      <c r="AA394">
        <v>3</v>
      </c>
      <c r="AB394">
        <v>3</v>
      </c>
      <c r="AC394">
        <v>3</v>
      </c>
      <c r="AD394">
        <v>3</v>
      </c>
      <c r="AE394">
        <v>3</v>
      </c>
      <c r="AF394">
        <v>2</v>
      </c>
      <c r="AG394">
        <v>3</v>
      </c>
      <c r="AH394">
        <v>3</v>
      </c>
      <c r="AI394">
        <v>3</v>
      </c>
      <c r="AJ394">
        <v>3</v>
      </c>
      <c r="AK394">
        <v>3</v>
      </c>
      <c r="AL394">
        <v>2</v>
      </c>
      <c r="AM394">
        <v>3</v>
      </c>
      <c r="AN394">
        <v>2</v>
      </c>
      <c r="AO394">
        <v>3</v>
      </c>
      <c r="AP394">
        <v>2</v>
      </c>
      <c r="AQ394">
        <v>2</v>
      </c>
      <c r="AR394">
        <v>3</v>
      </c>
      <c r="AS394">
        <v>2</v>
      </c>
      <c r="AT394">
        <v>3</v>
      </c>
      <c r="AU394">
        <v>3</v>
      </c>
      <c r="AV394">
        <v>3</v>
      </c>
      <c r="AW394">
        <v>3</v>
      </c>
      <c r="AX394">
        <v>3</v>
      </c>
      <c r="AY394">
        <v>2</v>
      </c>
      <c r="AZ394">
        <v>3</v>
      </c>
    </row>
    <row r="395" spans="1:52" ht="15.75" customHeight="1" x14ac:dyDescent="0.3">
      <c r="A395">
        <v>44090</v>
      </c>
      <c r="B395">
        <v>0</v>
      </c>
      <c r="C395">
        <v>2005</v>
      </c>
      <c r="D395" s="99">
        <v>45964.693749999999</v>
      </c>
      <c r="E395" s="99">
        <v>45971.920138888891</v>
      </c>
      <c r="F395" t="s">
        <v>246</v>
      </c>
      <c r="G395" t="s">
        <v>246</v>
      </c>
      <c r="H395" t="s">
        <v>246</v>
      </c>
      <c r="I395">
        <v>3</v>
      </c>
      <c r="J395">
        <v>3</v>
      </c>
      <c r="K395">
        <v>4</v>
      </c>
      <c r="L395">
        <v>4</v>
      </c>
      <c r="M395">
        <v>3</v>
      </c>
      <c r="N395">
        <v>4</v>
      </c>
      <c r="O395">
        <v>4</v>
      </c>
      <c r="P395">
        <v>4</v>
      </c>
      <c r="Q395">
        <v>4</v>
      </c>
      <c r="R395">
        <v>4</v>
      </c>
      <c r="S395">
        <v>4</v>
      </c>
      <c r="T395">
        <v>4</v>
      </c>
      <c r="U395">
        <v>4</v>
      </c>
      <c r="V395">
        <v>4</v>
      </c>
      <c r="W395">
        <v>4</v>
      </c>
      <c r="X395">
        <v>4</v>
      </c>
      <c r="Y395">
        <v>1</v>
      </c>
      <c r="Z395">
        <v>3</v>
      </c>
      <c r="AA395">
        <v>3</v>
      </c>
      <c r="AB395">
        <v>4</v>
      </c>
      <c r="AC395">
        <v>4</v>
      </c>
      <c r="AD395">
        <v>4</v>
      </c>
      <c r="AE395">
        <v>3</v>
      </c>
      <c r="AF395">
        <v>3</v>
      </c>
      <c r="AG395">
        <v>4</v>
      </c>
      <c r="AH395">
        <v>4</v>
      </c>
      <c r="AI395">
        <v>3</v>
      </c>
      <c r="AJ395">
        <v>4</v>
      </c>
      <c r="AK395">
        <v>4</v>
      </c>
      <c r="AL395">
        <v>4</v>
      </c>
      <c r="AM395">
        <v>4</v>
      </c>
      <c r="AN395">
        <v>4</v>
      </c>
      <c r="AO395">
        <v>3</v>
      </c>
      <c r="AP395">
        <v>4</v>
      </c>
      <c r="AQ395">
        <v>4</v>
      </c>
      <c r="AR395">
        <v>4</v>
      </c>
      <c r="AS395">
        <v>4</v>
      </c>
      <c r="AT395">
        <v>4</v>
      </c>
      <c r="AU395">
        <v>1</v>
      </c>
      <c r="AV395">
        <v>4</v>
      </c>
      <c r="AW395">
        <v>3</v>
      </c>
      <c r="AX395">
        <v>4</v>
      </c>
      <c r="AY395">
        <v>4</v>
      </c>
      <c r="AZ395">
        <v>4</v>
      </c>
    </row>
    <row r="396" spans="1:52" ht="15.75" customHeight="1" x14ac:dyDescent="0.3">
      <c r="A396">
        <v>41037</v>
      </c>
      <c r="B396">
        <v>0</v>
      </c>
      <c r="C396">
        <v>2000</v>
      </c>
      <c r="D396" s="99">
        <v>45964.972916666666</v>
      </c>
      <c r="E396" s="99">
        <v>45976.563888888886</v>
      </c>
      <c r="F396" t="s">
        <v>246</v>
      </c>
      <c r="G396" t="s">
        <v>246</v>
      </c>
      <c r="H396" t="s">
        <v>246</v>
      </c>
      <c r="I396">
        <v>3</v>
      </c>
      <c r="J396">
        <v>4</v>
      </c>
      <c r="K396">
        <v>2</v>
      </c>
      <c r="L396">
        <v>3</v>
      </c>
      <c r="M396">
        <v>3</v>
      </c>
      <c r="N396">
        <v>4</v>
      </c>
      <c r="O396">
        <v>2</v>
      </c>
      <c r="P396">
        <v>3</v>
      </c>
      <c r="Q396">
        <v>2</v>
      </c>
      <c r="R396">
        <v>3</v>
      </c>
      <c r="S396">
        <v>3</v>
      </c>
      <c r="T396">
        <v>3</v>
      </c>
      <c r="U396">
        <v>3</v>
      </c>
      <c r="V396">
        <v>3</v>
      </c>
      <c r="W396">
        <v>3</v>
      </c>
      <c r="X396">
        <v>3</v>
      </c>
      <c r="Y396">
        <v>2</v>
      </c>
      <c r="Z396">
        <v>3</v>
      </c>
      <c r="AA396">
        <v>3</v>
      </c>
      <c r="AB396">
        <v>3</v>
      </c>
      <c r="AC396">
        <v>3</v>
      </c>
      <c r="AD396">
        <v>3</v>
      </c>
      <c r="AE396">
        <v>4</v>
      </c>
      <c r="AF396">
        <v>4</v>
      </c>
      <c r="AG396">
        <v>2</v>
      </c>
      <c r="AH396">
        <v>3</v>
      </c>
      <c r="AI396">
        <v>3</v>
      </c>
      <c r="AJ396">
        <v>3</v>
      </c>
      <c r="AK396">
        <v>3</v>
      </c>
      <c r="AL396">
        <v>3</v>
      </c>
      <c r="AM396">
        <v>2</v>
      </c>
      <c r="AN396">
        <v>3</v>
      </c>
      <c r="AO396">
        <v>3</v>
      </c>
      <c r="AP396">
        <v>3</v>
      </c>
      <c r="AQ396">
        <v>3</v>
      </c>
      <c r="AR396">
        <v>3</v>
      </c>
      <c r="AS396">
        <v>3</v>
      </c>
      <c r="AT396">
        <v>3</v>
      </c>
      <c r="AU396">
        <v>2</v>
      </c>
      <c r="AV396">
        <v>2</v>
      </c>
      <c r="AW396">
        <v>3</v>
      </c>
      <c r="AX396">
        <v>3</v>
      </c>
      <c r="AY396">
        <v>2</v>
      </c>
      <c r="AZ396">
        <v>3</v>
      </c>
    </row>
    <row r="397" spans="1:52" ht="15.75" customHeight="1" x14ac:dyDescent="0.3">
      <c r="A397">
        <v>44603</v>
      </c>
      <c r="B397">
        <v>1</v>
      </c>
      <c r="C397">
        <v>2004</v>
      </c>
      <c r="D397" s="99">
        <v>45965.719444444447</v>
      </c>
      <c r="E397" s="99">
        <v>45972.946527777778</v>
      </c>
      <c r="F397" t="s">
        <v>32</v>
      </c>
      <c r="G397" t="s">
        <v>32</v>
      </c>
      <c r="H397" t="s">
        <v>32</v>
      </c>
      <c r="I397">
        <v>2</v>
      </c>
      <c r="J397">
        <v>3</v>
      </c>
      <c r="K397">
        <v>2</v>
      </c>
      <c r="L397">
        <v>2</v>
      </c>
      <c r="M397">
        <v>2</v>
      </c>
      <c r="N397">
        <v>1</v>
      </c>
      <c r="O397">
        <v>2</v>
      </c>
      <c r="P397">
        <v>3</v>
      </c>
      <c r="Q397">
        <v>2</v>
      </c>
      <c r="R397">
        <v>2</v>
      </c>
      <c r="S397">
        <v>1</v>
      </c>
      <c r="T397">
        <v>2</v>
      </c>
      <c r="U397">
        <v>1</v>
      </c>
      <c r="V397">
        <v>2</v>
      </c>
      <c r="W397">
        <v>2</v>
      </c>
      <c r="X397">
        <v>3</v>
      </c>
      <c r="Y397">
        <v>1</v>
      </c>
      <c r="Z397">
        <v>3</v>
      </c>
      <c r="AA397">
        <v>2</v>
      </c>
      <c r="AB397">
        <v>1</v>
      </c>
      <c r="AC397">
        <v>2</v>
      </c>
      <c r="AD397">
        <v>1</v>
      </c>
      <c r="AE397">
        <v>2</v>
      </c>
      <c r="AF397">
        <v>3</v>
      </c>
      <c r="AG397">
        <v>2</v>
      </c>
      <c r="AH397">
        <v>1</v>
      </c>
      <c r="AI397">
        <v>1</v>
      </c>
      <c r="AJ397">
        <v>2</v>
      </c>
      <c r="AK397">
        <v>2</v>
      </c>
      <c r="AL397">
        <v>2</v>
      </c>
      <c r="AM397">
        <v>3</v>
      </c>
      <c r="AN397">
        <v>2</v>
      </c>
      <c r="AO397">
        <v>2</v>
      </c>
      <c r="AP397">
        <v>1</v>
      </c>
      <c r="AQ397">
        <v>1</v>
      </c>
      <c r="AR397">
        <v>1</v>
      </c>
      <c r="AS397">
        <v>3</v>
      </c>
      <c r="AT397">
        <v>2</v>
      </c>
      <c r="AU397">
        <v>2</v>
      </c>
      <c r="AV397">
        <v>2</v>
      </c>
      <c r="AW397">
        <v>2</v>
      </c>
      <c r="AX397">
        <v>2</v>
      </c>
      <c r="AY397">
        <v>2</v>
      </c>
      <c r="AZ397">
        <v>1</v>
      </c>
    </row>
    <row r="398" spans="1:52" ht="15.75" customHeight="1" x14ac:dyDescent="0.3">
      <c r="A398">
        <v>43451</v>
      </c>
      <c r="B398">
        <v>0</v>
      </c>
      <c r="C398">
        <v>2001</v>
      </c>
      <c r="D398" s="99">
        <v>45968.594444444447</v>
      </c>
      <c r="E398" s="99">
        <v>45977.835416666669</v>
      </c>
      <c r="F398" t="s">
        <v>234</v>
      </c>
      <c r="G398" t="s">
        <v>234</v>
      </c>
      <c r="H398" t="s">
        <v>234</v>
      </c>
      <c r="I398">
        <v>2</v>
      </c>
      <c r="J398">
        <v>3</v>
      </c>
      <c r="K398">
        <v>3</v>
      </c>
      <c r="L398">
        <v>3</v>
      </c>
      <c r="M398">
        <v>2</v>
      </c>
      <c r="N398">
        <v>3</v>
      </c>
      <c r="O398">
        <v>3</v>
      </c>
      <c r="P398">
        <v>2</v>
      </c>
      <c r="Q398">
        <v>3</v>
      </c>
      <c r="R398">
        <v>4</v>
      </c>
      <c r="S398">
        <v>1</v>
      </c>
      <c r="T398">
        <v>4</v>
      </c>
      <c r="U398">
        <v>3</v>
      </c>
      <c r="V398">
        <v>3</v>
      </c>
      <c r="W398">
        <v>3</v>
      </c>
      <c r="X398">
        <v>2</v>
      </c>
      <c r="Y398">
        <v>1</v>
      </c>
      <c r="Z398">
        <v>3</v>
      </c>
      <c r="AA398">
        <v>1</v>
      </c>
      <c r="AB398">
        <v>1</v>
      </c>
      <c r="AC398">
        <v>4</v>
      </c>
      <c r="AD398">
        <v>3</v>
      </c>
      <c r="AE398">
        <v>2</v>
      </c>
      <c r="AF398">
        <v>3</v>
      </c>
      <c r="AG398">
        <v>4</v>
      </c>
      <c r="AH398">
        <v>4</v>
      </c>
      <c r="AI398">
        <v>2</v>
      </c>
      <c r="AJ398">
        <v>3</v>
      </c>
      <c r="AK398">
        <v>4</v>
      </c>
      <c r="AL398">
        <v>2</v>
      </c>
      <c r="AM398">
        <v>3</v>
      </c>
      <c r="AN398">
        <v>4</v>
      </c>
      <c r="AO398">
        <v>1</v>
      </c>
      <c r="AP398">
        <v>4</v>
      </c>
      <c r="AQ398">
        <v>2</v>
      </c>
      <c r="AR398">
        <v>1</v>
      </c>
      <c r="AS398">
        <v>3</v>
      </c>
      <c r="AT398">
        <v>2</v>
      </c>
      <c r="AU398">
        <v>1</v>
      </c>
      <c r="AV398">
        <v>3</v>
      </c>
      <c r="AW398">
        <v>2</v>
      </c>
      <c r="AX398">
        <v>2</v>
      </c>
      <c r="AY398">
        <v>4</v>
      </c>
      <c r="AZ398">
        <v>3</v>
      </c>
    </row>
    <row r="399" spans="1:52" ht="15.75" customHeight="1" x14ac:dyDescent="0.3">
      <c r="A399">
        <v>43450</v>
      </c>
      <c r="B399">
        <v>1</v>
      </c>
      <c r="C399">
        <v>1993</v>
      </c>
      <c r="D399" s="99">
        <v>45968.921527777777</v>
      </c>
      <c r="E399" s="99">
        <v>45977.753472222219</v>
      </c>
      <c r="F399" t="s">
        <v>33</v>
      </c>
      <c r="G399" t="s">
        <v>32</v>
      </c>
      <c r="H399" t="s">
        <v>32</v>
      </c>
      <c r="I399">
        <v>3</v>
      </c>
      <c r="J399">
        <v>4</v>
      </c>
      <c r="K399">
        <v>3</v>
      </c>
      <c r="L399">
        <v>4</v>
      </c>
      <c r="M399">
        <v>3</v>
      </c>
      <c r="N399">
        <v>3</v>
      </c>
      <c r="O399">
        <v>3</v>
      </c>
      <c r="P399">
        <v>3</v>
      </c>
      <c r="Q399">
        <v>2</v>
      </c>
      <c r="R399">
        <v>2</v>
      </c>
      <c r="S399">
        <v>1</v>
      </c>
      <c r="T399">
        <v>2</v>
      </c>
      <c r="U399">
        <v>2</v>
      </c>
      <c r="V399">
        <v>3</v>
      </c>
      <c r="W399">
        <v>2</v>
      </c>
      <c r="X399">
        <v>4</v>
      </c>
      <c r="Y399">
        <v>2</v>
      </c>
      <c r="Z399">
        <v>4</v>
      </c>
      <c r="AA399">
        <v>2</v>
      </c>
      <c r="AB399">
        <v>2</v>
      </c>
      <c r="AC399">
        <v>4</v>
      </c>
      <c r="AD399">
        <v>3</v>
      </c>
      <c r="AE399">
        <v>3</v>
      </c>
      <c r="AF399">
        <v>4</v>
      </c>
      <c r="AG399">
        <v>3</v>
      </c>
      <c r="AH399">
        <v>3</v>
      </c>
      <c r="AI399">
        <v>3</v>
      </c>
      <c r="AJ399">
        <v>3</v>
      </c>
      <c r="AK399">
        <v>3</v>
      </c>
      <c r="AL399">
        <v>2</v>
      </c>
      <c r="AM399">
        <v>2</v>
      </c>
      <c r="AN399">
        <v>2</v>
      </c>
      <c r="AO399">
        <v>2</v>
      </c>
      <c r="AP399">
        <v>2</v>
      </c>
      <c r="AQ399">
        <v>3</v>
      </c>
      <c r="AR399">
        <v>3</v>
      </c>
      <c r="AS399">
        <v>3</v>
      </c>
      <c r="AT399">
        <v>4</v>
      </c>
      <c r="AU399">
        <v>2</v>
      </c>
      <c r="AV399">
        <v>3</v>
      </c>
      <c r="AW399">
        <v>2</v>
      </c>
      <c r="AX399">
        <v>2</v>
      </c>
      <c r="AY399">
        <v>3</v>
      </c>
      <c r="AZ399">
        <v>3</v>
      </c>
    </row>
    <row r="403" spans="1:3" ht="26" x14ac:dyDescent="0.6">
      <c r="A403" s="103" t="s">
        <v>359</v>
      </c>
    </row>
    <row r="405" spans="1:3" ht="13" x14ac:dyDescent="0.3">
      <c r="A405" s="54" t="s">
        <v>85</v>
      </c>
      <c r="B405" s="54" t="s">
        <v>9</v>
      </c>
      <c r="C405" s="54" t="s">
        <v>86</v>
      </c>
    </row>
    <row r="406" spans="1:3" ht="125.5" x14ac:dyDescent="0.3">
      <c r="A406">
        <v>1</v>
      </c>
      <c r="B406">
        <v>40722</v>
      </c>
      <c r="C406" s="177" t="s">
        <v>492</v>
      </c>
    </row>
    <row r="407" spans="1:3" ht="13" x14ac:dyDescent="0.3">
      <c r="A407">
        <v>1</v>
      </c>
      <c r="B407">
        <v>42868</v>
      </c>
      <c r="C407" t="s">
        <v>493</v>
      </c>
    </row>
    <row r="408" spans="1:3" ht="13" x14ac:dyDescent="0.3">
      <c r="A408">
        <v>2</v>
      </c>
      <c r="B408">
        <v>41411</v>
      </c>
      <c r="C408">
        <v>2</v>
      </c>
    </row>
    <row r="409" spans="1:3" ht="13" x14ac:dyDescent="0.3">
      <c r="A409">
        <v>2</v>
      </c>
      <c r="B409">
        <v>42957</v>
      </c>
      <c r="C409">
        <v>2</v>
      </c>
    </row>
    <row r="410" spans="1:3" ht="13" x14ac:dyDescent="0.3">
      <c r="A410">
        <v>2</v>
      </c>
      <c r="B410">
        <v>43170</v>
      </c>
      <c r="C410" t="s">
        <v>494</v>
      </c>
    </row>
    <row r="411" spans="1:3" ht="13" x14ac:dyDescent="0.3">
      <c r="A411">
        <v>3</v>
      </c>
      <c r="B411">
        <v>43170</v>
      </c>
      <c r="C411" t="s">
        <v>495</v>
      </c>
    </row>
    <row r="412" spans="1:3" ht="13" x14ac:dyDescent="0.3">
      <c r="A412">
        <v>16</v>
      </c>
      <c r="B412">
        <v>43170</v>
      </c>
      <c r="C412" t="s">
        <v>496</v>
      </c>
    </row>
  </sheetData>
  <autoFilter ref="A38:AZ377" xr:uid="{00000000-0001-0000-0100-000000000000}">
    <sortState xmlns:xlrd2="http://schemas.microsoft.com/office/spreadsheetml/2017/richdata2" ref="A39:AZ377">
      <sortCondition ref="E38:E377"/>
    </sortState>
  </autoFilter>
  <phoneticPr fontId="7" type="noConversion"/>
  <conditionalFormatting sqref="AB39:AW377">
    <cfRule type="colorScale" priority="2">
      <colorScale>
        <cfvo type="min"/>
        <cfvo type="percentile" val="50"/>
        <cfvo type="max"/>
        <color rgb="FFF8696B"/>
        <color rgb="FFFFEB84"/>
        <color rgb="FF63BE7B"/>
      </colorScale>
    </cfRule>
  </conditionalFormatting>
  <conditionalFormatting sqref="AZ39:AZ377">
    <cfRule type="cellIs" dxfId="10" priority="1" operator="lessThan">
      <formula>45</formula>
    </cfRule>
  </conditionalFormatting>
  <hyperlinks>
    <hyperlink ref="A1" location="Obsah!A1" display="Obsah" xr:uid="{C7FC4A40-3E49-4DD7-8211-46174F712329}"/>
  </hyperlinks>
  <pageMargins left="0.7" right="0.7" top="0.78740157499999996" bottom="0.78740157499999996"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outlinePr summaryBelow="0" summaryRight="0"/>
  </sheetPr>
  <dimension ref="A1:BE922"/>
  <sheetViews>
    <sheetView zoomScale="77" zoomScaleNormal="70" workbookViewId="0">
      <pane ySplit="9" topLeftCell="A10" activePane="bottomLeft" state="frozen"/>
      <selection pane="bottomLeft" activeCell="E46" sqref="E46"/>
    </sheetView>
  </sheetViews>
  <sheetFormatPr defaultColWidth="12.6328125" defaultRowHeight="15.75" customHeight="1" x14ac:dyDescent="0.3"/>
  <cols>
    <col min="1" max="1" width="19.453125" style="2" bestFit="1" customWidth="1"/>
    <col min="2" max="2" width="14.81640625" style="2" bestFit="1" customWidth="1"/>
    <col min="3" max="3" width="12.90625" style="2" bestFit="1" customWidth="1"/>
    <col min="4" max="4" width="17.453125" style="2" bestFit="1" customWidth="1"/>
    <col min="5" max="5" width="17.81640625" style="2" customWidth="1"/>
    <col min="6" max="6" width="12.7265625" style="2" bestFit="1" customWidth="1"/>
    <col min="7" max="10" width="12.90625" style="2" bestFit="1" customWidth="1"/>
    <col min="11" max="11" width="12.81640625" style="2" customWidth="1"/>
    <col min="12" max="14" width="12.90625" style="2" bestFit="1" customWidth="1"/>
    <col min="15" max="15" width="12.7265625" style="2" bestFit="1" customWidth="1"/>
    <col min="16" max="18" width="12.90625" style="2" bestFit="1" customWidth="1"/>
    <col min="19" max="19" width="12.7265625" style="2" bestFit="1" customWidth="1"/>
    <col min="20" max="21" width="12.90625" style="2" bestFit="1" customWidth="1"/>
    <col min="22" max="22" width="12.7265625" style="2" bestFit="1" customWidth="1"/>
    <col min="23" max="23" width="12.90625" style="2" bestFit="1" customWidth="1"/>
    <col min="24" max="27" width="12.7265625" style="2" bestFit="1" customWidth="1"/>
    <col min="28" max="56" width="12.6328125" style="2"/>
    <col min="57" max="57" width="13.81640625" style="2" customWidth="1"/>
    <col min="58" max="16384" width="12.6328125" style="2"/>
  </cols>
  <sheetData>
    <row r="1" spans="1:57" ht="15.5" customHeight="1" x14ac:dyDescent="0.4">
      <c r="A1" s="40" t="s">
        <v>176</v>
      </c>
    </row>
    <row r="3" spans="1:57" ht="15.75" customHeight="1" x14ac:dyDescent="0.3">
      <c r="B3" s="50" t="s">
        <v>410</v>
      </c>
      <c r="C3" s="50" t="s">
        <v>411</v>
      </c>
    </row>
    <row r="4" spans="1:57" ht="15.75" customHeight="1" x14ac:dyDescent="0.3">
      <c r="B4" s="2">
        <f>SUMIF(B10:B1048576,1)</f>
        <v>77</v>
      </c>
      <c r="C4" s="2">
        <v>217</v>
      </c>
    </row>
    <row r="5" spans="1:57" ht="15.75" customHeight="1" x14ac:dyDescent="0.3">
      <c r="A5" s="2" t="s">
        <v>225</v>
      </c>
      <c r="B5" s="51">
        <f>B4/294</f>
        <v>0.26190476190476192</v>
      </c>
      <c r="C5" s="51">
        <f>C4/294</f>
        <v>0.73809523809523814</v>
      </c>
    </row>
    <row r="7" spans="1:57" s="92" customFormat="1" ht="15.75" customHeight="1" thickBot="1" x14ac:dyDescent="0.35"/>
    <row r="9" spans="1:57" ht="14.5" x14ac:dyDescent="0.3">
      <c r="A9" s="52" t="s">
        <v>167</v>
      </c>
      <c r="B9" s="53" t="s">
        <v>10</v>
      </c>
      <c r="C9" s="53" t="s">
        <v>126</v>
      </c>
      <c r="D9" s="53" t="s">
        <v>168</v>
      </c>
      <c r="E9" s="53" t="s">
        <v>127</v>
      </c>
      <c r="F9" s="53" t="s">
        <v>12</v>
      </c>
      <c r="G9" s="53" t="s">
        <v>13</v>
      </c>
      <c r="H9" s="53" t="s">
        <v>14</v>
      </c>
      <c r="I9" s="53" t="s">
        <v>15</v>
      </c>
      <c r="J9" s="53" t="s">
        <v>16</v>
      </c>
      <c r="K9" s="53" t="s">
        <v>17</v>
      </c>
      <c r="L9" s="53" t="s">
        <v>18</v>
      </c>
      <c r="M9" s="53" t="s">
        <v>19</v>
      </c>
      <c r="N9" s="53" t="s">
        <v>20</v>
      </c>
      <c r="O9" s="53" t="s">
        <v>21</v>
      </c>
      <c r="P9" s="53" t="s">
        <v>22</v>
      </c>
      <c r="Q9" s="53" t="s">
        <v>23</v>
      </c>
      <c r="R9" s="53" t="s">
        <v>24</v>
      </c>
      <c r="S9" s="53" t="s">
        <v>25</v>
      </c>
      <c r="T9" s="53" t="s">
        <v>26</v>
      </c>
      <c r="U9" s="53" t="s">
        <v>27</v>
      </c>
      <c r="V9" s="53" t="s">
        <v>28</v>
      </c>
      <c r="W9" s="53" t="s">
        <v>29</v>
      </c>
      <c r="X9" s="53" t="s">
        <v>30</v>
      </c>
      <c r="Y9" s="53" t="s">
        <v>31</v>
      </c>
      <c r="Z9" s="53" t="s">
        <v>123</v>
      </c>
      <c r="AA9" s="53" t="s">
        <v>124</v>
      </c>
    </row>
    <row r="10" spans="1:57" ht="13" x14ac:dyDescent="0.3">
      <c r="A10">
        <v>44678</v>
      </c>
      <c r="B10">
        <v>1</v>
      </c>
      <c r="C10">
        <v>2003</v>
      </c>
      <c r="D10" s="99">
        <v>45965.902777777781</v>
      </c>
      <c r="E10" t="s">
        <v>241</v>
      </c>
      <c r="F10">
        <v>2</v>
      </c>
      <c r="G10">
        <v>3</v>
      </c>
      <c r="H10">
        <v>4</v>
      </c>
      <c r="I10">
        <v>4</v>
      </c>
      <c r="J10">
        <v>4</v>
      </c>
      <c r="K10">
        <v>3</v>
      </c>
      <c r="L10">
        <v>4</v>
      </c>
      <c r="M10">
        <v>3</v>
      </c>
      <c r="N10">
        <v>2</v>
      </c>
      <c r="O10">
        <v>2</v>
      </c>
      <c r="P10">
        <v>4</v>
      </c>
      <c r="Q10">
        <v>4</v>
      </c>
      <c r="R10">
        <v>3</v>
      </c>
      <c r="S10">
        <v>4</v>
      </c>
      <c r="T10">
        <v>2</v>
      </c>
      <c r="U10">
        <v>4</v>
      </c>
      <c r="V10">
        <v>2</v>
      </c>
      <c r="W10">
        <v>4</v>
      </c>
      <c r="X10">
        <v>3</v>
      </c>
      <c r="Y10">
        <v>4</v>
      </c>
      <c r="Z10">
        <v>2</v>
      </c>
      <c r="AA10">
        <v>2</v>
      </c>
      <c r="AB10" s="54"/>
      <c r="AC10" s="45"/>
      <c r="AD10" s="54"/>
      <c r="AE10" s="54"/>
      <c r="AF10" s="54"/>
      <c r="AG10" s="45"/>
      <c r="AH10" s="54"/>
      <c r="AI10" s="54"/>
      <c r="AJ10" s="45"/>
      <c r="AK10" s="54"/>
      <c r="AL10" s="54"/>
      <c r="AM10" s="54"/>
      <c r="AN10" s="54"/>
      <c r="AO10" s="54"/>
      <c r="AP10" s="54"/>
      <c r="AQ10" s="54"/>
      <c r="AR10" s="54"/>
      <c r="AS10" s="54"/>
      <c r="AT10" s="54"/>
      <c r="AU10" s="54"/>
      <c r="AV10" s="54"/>
      <c r="AW10" s="54"/>
      <c r="AX10" s="54"/>
      <c r="AY10" s="54"/>
      <c r="AZ10" s="54"/>
      <c r="BA10" s="54"/>
      <c r="BB10" s="54"/>
      <c r="BC10" s="54"/>
      <c r="BD10" s="54"/>
      <c r="BE10" s="54"/>
    </row>
    <row r="11" spans="1:57" ht="13" x14ac:dyDescent="0.3">
      <c r="A11">
        <v>43149</v>
      </c>
      <c r="B11">
        <v>1</v>
      </c>
      <c r="C11">
        <v>2002</v>
      </c>
      <c r="D11" s="99">
        <v>45961.886805555558</v>
      </c>
      <c r="E11" t="s">
        <v>252</v>
      </c>
      <c r="F11">
        <v>3</v>
      </c>
      <c r="G11">
        <v>4</v>
      </c>
      <c r="H11">
        <v>3</v>
      </c>
      <c r="I11">
        <v>3</v>
      </c>
      <c r="J11">
        <v>2</v>
      </c>
      <c r="K11">
        <v>3</v>
      </c>
      <c r="L11">
        <v>1</v>
      </c>
      <c r="M11">
        <v>2</v>
      </c>
      <c r="N11">
        <v>1</v>
      </c>
      <c r="O11">
        <v>3</v>
      </c>
      <c r="P11">
        <v>4</v>
      </c>
      <c r="Q11">
        <v>4</v>
      </c>
      <c r="R11">
        <v>4</v>
      </c>
      <c r="S11">
        <v>2</v>
      </c>
      <c r="T11">
        <v>3</v>
      </c>
      <c r="U11">
        <v>4</v>
      </c>
      <c r="V11">
        <v>2</v>
      </c>
      <c r="W11">
        <v>2</v>
      </c>
      <c r="X11">
        <v>3</v>
      </c>
      <c r="Y11">
        <v>3</v>
      </c>
      <c r="Z11">
        <v>3</v>
      </c>
      <c r="AA11">
        <v>3</v>
      </c>
      <c r="AB11" s="54"/>
      <c r="AC11" s="45"/>
      <c r="AD11" s="54"/>
      <c r="AE11" s="54"/>
      <c r="AF11" s="54"/>
      <c r="AG11" s="45"/>
      <c r="AH11" s="54"/>
      <c r="AI11" s="54"/>
      <c r="AJ11" s="45"/>
      <c r="AK11" s="54"/>
      <c r="AL11" s="54"/>
      <c r="AM11" s="54"/>
      <c r="AN11" s="54"/>
      <c r="AO11" s="54"/>
      <c r="AP11" s="54"/>
      <c r="AQ11" s="54"/>
      <c r="AR11" s="54"/>
      <c r="AS11" s="54"/>
      <c r="AT11" s="54"/>
      <c r="AU11" s="54"/>
      <c r="AV11" s="54"/>
      <c r="AW11" s="54"/>
      <c r="AX11" s="54"/>
      <c r="AY11" s="54"/>
      <c r="AZ11" s="54"/>
      <c r="BA11" s="54"/>
      <c r="BB11" s="54"/>
      <c r="BC11" s="54"/>
      <c r="BD11" s="54"/>
      <c r="BE11" s="54"/>
    </row>
    <row r="12" spans="1:57" ht="13" x14ac:dyDescent="0.3">
      <c r="A12">
        <v>44437</v>
      </c>
      <c r="B12">
        <v>1</v>
      </c>
      <c r="C12">
        <v>2004</v>
      </c>
      <c r="D12" s="99">
        <v>45965.563194444447</v>
      </c>
      <c r="E12" t="s">
        <v>286</v>
      </c>
      <c r="F12">
        <v>2</v>
      </c>
      <c r="G12">
        <v>2</v>
      </c>
      <c r="H12">
        <v>4</v>
      </c>
      <c r="I12">
        <v>1</v>
      </c>
      <c r="J12">
        <v>2</v>
      </c>
      <c r="K12">
        <v>4</v>
      </c>
      <c r="L12">
        <v>1</v>
      </c>
      <c r="M12">
        <v>2</v>
      </c>
      <c r="N12">
        <v>4</v>
      </c>
      <c r="O12">
        <v>3</v>
      </c>
      <c r="P12">
        <v>1</v>
      </c>
      <c r="Q12">
        <v>3</v>
      </c>
      <c r="R12">
        <v>1</v>
      </c>
      <c r="S12">
        <v>2</v>
      </c>
      <c r="T12">
        <v>1</v>
      </c>
      <c r="U12">
        <v>3</v>
      </c>
      <c r="V12">
        <v>1</v>
      </c>
      <c r="W12">
        <v>2</v>
      </c>
      <c r="X12">
        <v>1</v>
      </c>
      <c r="Y12">
        <v>3</v>
      </c>
      <c r="Z12">
        <v>4</v>
      </c>
      <c r="AA12">
        <v>2</v>
      </c>
      <c r="AB12" s="54"/>
      <c r="AC12" s="45"/>
      <c r="AD12" s="54"/>
      <c r="AE12" s="54"/>
      <c r="AF12" s="54"/>
      <c r="AG12" s="45"/>
      <c r="AH12" s="54"/>
      <c r="AI12" s="54"/>
      <c r="AJ12" s="45"/>
      <c r="AK12" s="54"/>
      <c r="AL12" s="54"/>
      <c r="AM12" s="54"/>
      <c r="AN12" s="54"/>
      <c r="AO12" s="54"/>
      <c r="AP12" s="54"/>
      <c r="AQ12" s="54"/>
      <c r="AR12" s="54"/>
      <c r="AS12" s="54"/>
      <c r="AT12" s="54"/>
      <c r="AU12" s="54"/>
      <c r="AV12" s="54"/>
      <c r="AW12" s="54"/>
      <c r="AX12" s="54"/>
      <c r="AY12" s="54"/>
      <c r="AZ12" s="54"/>
      <c r="BA12" s="54"/>
      <c r="BB12" s="54"/>
      <c r="BC12" s="54"/>
      <c r="BD12" s="54"/>
      <c r="BE12" s="54"/>
    </row>
    <row r="13" spans="1:57" ht="13" x14ac:dyDescent="0.3">
      <c r="A13">
        <v>43189</v>
      </c>
      <c r="B13">
        <v>0</v>
      </c>
      <c r="C13">
        <v>2005</v>
      </c>
      <c r="D13" s="99">
        <v>45962.027777777781</v>
      </c>
      <c r="E13" t="s">
        <v>267</v>
      </c>
      <c r="F13">
        <v>3</v>
      </c>
      <c r="G13">
        <v>3</v>
      </c>
      <c r="H13">
        <v>4</v>
      </c>
      <c r="I13">
        <v>3</v>
      </c>
      <c r="J13">
        <v>2</v>
      </c>
      <c r="K13">
        <v>3</v>
      </c>
      <c r="L13">
        <v>1</v>
      </c>
      <c r="M13">
        <v>2</v>
      </c>
      <c r="N13">
        <v>3</v>
      </c>
      <c r="O13">
        <v>4</v>
      </c>
      <c r="P13">
        <v>3</v>
      </c>
      <c r="Q13">
        <v>4</v>
      </c>
      <c r="R13">
        <v>3</v>
      </c>
      <c r="S13">
        <v>3</v>
      </c>
      <c r="T13">
        <v>3</v>
      </c>
      <c r="U13">
        <v>2</v>
      </c>
      <c r="V13">
        <v>2</v>
      </c>
      <c r="W13">
        <v>3</v>
      </c>
      <c r="X13">
        <v>1</v>
      </c>
      <c r="Y13">
        <v>1</v>
      </c>
      <c r="Z13">
        <v>3</v>
      </c>
      <c r="AA13">
        <v>2</v>
      </c>
      <c r="AB13" s="54"/>
      <c r="AC13" s="45"/>
      <c r="AD13" s="54"/>
      <c r="AE13" s="54"/>
      <c r="AF13" s="54"/>
      <c r="AG13" s="45"/>
      <c r="AH13" s="54"/>
      <c r="AI13" s="54"/>
      <c r="AJ13" s="45"/>
      <c r="AK13" s="54"/>
      <c r="AL13" s="54"/>
      <c r="AM13" s="54"/>
      <c r="AN13" s="54"/>
      <c r="AO13" s="54"/>
      <c r="AP13" s="54"/>
      <c r="AQ13" s="54"/>
      <c r="AR13" s="54"/>
      <c r="AS13" s="54"/>
      <c r="AT13" s="54"/>
      <c r="AU13" s="54"/>
      <c r="AV13" s="54"/>
      <c r="AW13" s="54"/>
      <c r="AX13" s="54"/>
      <c r="AY13" s="54"/>
      <c r="AZ13" s="54"/>
      <c r="BA13" s="54"/>
      <c r="BB13" s="54"/>
      <c r="BC13" s="54"/>
      <c r="BD13" s="54"/>
      <c r="BE13" s="54"/>
    </row>
    <row r="14" spans="1:57" ht="13" x14ac:dyDescent="0.3">
      <c r="A14">
        <v>43144</v>
      </c>
      <c r="B14">
        <v>0</v>
      </c>
      <c r="C14">
        <v>2005</v>
      </c>
      <c r="D14" s="99">
        <v>45961.873611111114</v>
      </c>
      <c r="E14" t="s">
        <v>248</v>
      </c>
      <c r="F14">
        <v>2</v>
      </c>
      <c r="G14">
        <v>3</v>
      </c>
      <c r="H14">
        <v>2</v>
      </c>
      <c r="I14">
        <v>4</v>
      </c>
      <c r="J14">
        <v>4</v>
      </c>
      <c r="K14">
        <v>2</v>
      </c>
      <c r="L14">
        <v>1</v>
      </c>
      <c r="M14">
        <v>3</v>
      </c>
      <c r="N14">
        <v>4</v>
      </c>
      <c r="O14">
        <v>4</v>
      </c>
      <c r="P14">
        <v>3</v>
      </c>
      <c r="Q14">
        <v>4</v>
      </c>
      <c r="R14">
        <v>4</v>
      </c>
      <c r="S14">
        <v>3</v>
      </c>
      <c r="T14">
        <v>3</v>
      </c>
      <c r="U14">
        <v>3</v>
      </c>
      <c r="V14">
        <v>2</v>
      </c>
      <c r="W14">
        <v>3</v>
      </c>
      <c r="X14">
        <v>1</v>
      </c>
      <c r="Y14">
        <v>2</v>
      </c>
      <c r="Z14">
        <v>4</v>
      </c>
      <c r="AA14">
        <v>4</v>
      </c>
      <c r="AB14" s="54"/>
      <c r="AC14" s="45"/>
      <c r="AD14" s="54"/>
      <c r="AE14" s="54"/>
      <c r="AF14" s="54"/>
      <c r="AG14" s="45"/>
      <c r="AH14" s="54"/>
      <c r="AI14" s="54"/>
      <c r="AJ14" s="45"/>
      <c r="AK14" s="54"/>
      <c r="AL14" s="54"/>
      <c r="AM14" s="54"/>
      <c r="AN14" s="54"/>
      <c r="AO14" s="54"/>
      <c r="AP14" s="54"/>
      <c r="AQ14" s="54"/>
      <c r="AR14" s="54"/>
      <c r="AS14" s="54"/>
      <c r="AT14" s="54"/>
      <c r="AU14" s="54"/>
      <c r="AV14" s="54"/>
      <c r="AW14" s="54"/>
      <c r="AX14" s="54"/>
      <c r="AY14" s="54"/>
      <c r="AZ14" s="54"/>
      <c r="BA14" s="54"/>
      <c r="BB14" s="54"/>
      <c r="BC14" s="54"/>
      <c r="BD14" s="54"/>
      <c r="BE14" s="54"/>
    </row>
    <row r="15" spans="1:57" ht="13" x14ac:dyDescent="0.3">
      <c r="A15">
        <v>44073</v>
      </c>
      <c r="B15">
        <v>1</v>
      </c>
      <c r="C15">
        <v>2004</v>
      </c>
      <c r="D15" s="99">
        <v>45964.673611111109</v>
      </c>
      <c r="E15" t="s">
        <v>238</v>
      </c>
      <c r="F15">
        <v>3</v>
      </c>
      <c r="G15">
        <v>4</v>
      </c>
      <c r="H15">
        <v>4</v>
      </c>
      <c r="I15">
        <v>3</v>
      </c>
      <c r="J15">
        <v>2</v>
      </c>
      <c r="K15">
        <v>2</v>
      </c>
      <c r="L15">
        <v>1</v>
      </c>
      <c r="M15">
        <v>1</v>
      </c>
      <c r="N15">
        <v>3</v>
      </c>
      <c r="O15">
        <v>4</v>
      </c>
      <c r="P15">
        <v>4</v>
      </c>
      <c r="Q15">
        <v>4</v>
      </c>
      <c r="R15">
        <v>3</v>
      </c>
      <c r="S15">
        <v>2</v>
      </c>
      <c r="T15">
        <v>4</v>
      </c>
      <c r="U15">
        <v>2</v>
      </c>
      <c r="V15">
        <v>2</v>
      </c>
      <c r="W15">
        <v>1</v>
      </c>
      <c r="X15">
        <v>1</v>
      </c>
      <c r="Y15">
        <v>2</v>
      </c>
      <c r="Z15">
        <v>3</v>
      </c>
      <c r="AA15">
        <v>3</v>
      </c>
      <c r="AB15" s="54"/>
      <c r="AC15" s="45"/>
      <c r="AD15" s="54"/>
      <c r="AE15" s="54"/>
      <c r="AF15" s="54"/>
      <c r="AG15" s="45"/>
      <c r="AH15" s="54"/>
      <c r="AI15" s="54"/>
      <c r="AJ15" s="45"/>
      <c r="AK15" s="54"/>
      <c r="AL15" s="54"/>
      <c r="AM15" s="54"/>
      <c r="AN15" s="54"/>
      <c r="AO15" s="54"/>
      <c r="AP15" s="54"/>
      <c r="AQ15" s="54"/>
      <c r="AR15" s="54"/>
      <c r="AS15" s="54"/>
      <c r="AT15" s="54"/>
      <c r="AU15" s="54"/>
      <c r="AV15" s="54"/>
      <c r="AW15" s="54"/>
      <c r="AX15" s="54"/>
      <c r="AY15" s="54"/>
      <c r="AZ15" s="54"/>
      <c r="BA15" s="54"/>
      <c r="BB15" s="54"/>
      <c r="BC15" s="54"/>
      <c r="BD15" s="54"/>
      <c r="BE15" s="54"/>
    </row>
    <row r="16" spans="1:57" ht="13" x14ac:dyDescent="0.3">
      <c r="A16">
        <v>44106</v>
      </c>
      <c r="B16">
        <v>0</v>
      </c>
      <c r="C16">
        <v>2004</v>
      </c>
      <c r="D16" s="99">
        <v>45964.727777777778</v>
      </c>
      <c r="E16" t="s">
        <v>333</v>
      </c>
      <c r="F16">
        <v>2</v>
      </c>
      <c r="G16">
        <v>4</v>
      </c>
      <c r="H16">
        <v>4</v>
      </c>
      <c r="I16">
        <v>4</v>
      </c>
      <c r="J16">
        <v>4</v>
      </c>
      <c r="K16">
        <v>4</v>
      </c>
      <c r="L16">
        <v>4</v>
      </c>
      <c r="M16">
        <v>4</v>
      </c>
      <c r="N16">
        <v>3</v>
      </c>
      <c r="O16">
        <v>4</v>
      </c>
      <c r="P16">
        <v>4</v>
      </c>
      <c r="Q16">
        <v>4</v>
      </c>
      <c r="R16">
        <v>4</v>
      </c>
      <c r="S16">
        <v>4</v>
      </c>
      <c r="T16">
        <v>4</v>
      </c>
      <c r="U16">
        <v>4</v>
      </c>
      <c r="V16">
        <v>2</v>
      </c>
      <c r="W16">
        <v>4</v>
      </c>
      <c r="X16">
        <v>4</v>
      </c>
      <c r="Y16">
        <v>4</v>
      </c>
      <c r="Z16">
        <v>4</v>
      </c>
      <c r="AA16">
        <v>4</v>
      </c>
      <c r="AB16" s="54"/>
      <c r="AC16" s="45"/>
      <c r="AD16" s="54"/>
      <c r="AE16" s="54"/>
      <c r="AF16" s="54"/>
      <c r="AG16" s="45"/>
      <c r="AH16" s="54"/>
      <c r="AI16" s="54"/>
      <c r="AJ16" s="45"/>
      <c r="AK16" s="54"/>
      <c r="AL16" s="54"/>
      <c r="AM16" s="54"/>
      <c r="AN16" s="54"/>
      <c r="AO16" s="54"/>
      <c r="AP16" s="54"/>
      <c r="AQ16" s="54"/>
      <c r="AR16" s="54"/>
      <c r="AS16" s="54"/>
      <c r="AT16" s="54"/>
      <c r="AU16" s="54"/>
      <c r="AV16" s="54"/>
      <c r="AW16" s="54"/>
      <c r="AX16" s="54"/>
      <c r="AY16" s="54"/>
      <c r="AZ16" s="54"/>
      <c r="BA16" s="54"/>
      <c r="BB16" s="54"/>
      <c r="BC16" s="54"/>
      <c r="BD16" s="54"/>
      <c r="BE16" s="54"/>
    </row>
    <row r="17" spans="1:57" ht="13" x14ac:dyDescent="0.3">
      <c r="A17">
        <v>42771</v>
      </c>
      <c r="B17">
        <v>0</v>
      </c>
      <c r="C17">
        <v>2004</v>
      </c>
      <c r="D17" s="99">
        <v>45961.401388888888</v>
      </c>
      <c r="E17" t="s">
        <v>243</v>
      </c>
      <c r="F17">
        <v>3</v>
      </c>
      <c r="G17">
        <v>4</v>
      </c>
      <c r="H17">
        <v>3</v>
      </c>
      <c r="I17">
        <v>2</v>
      </c>
      <c r="J17">
        <v>3</v>
      </c>
      <c r="K17">
        <v>4</v>
      </c>
      <c r="L17">
        <v>3</v>
      </c>
      <c r="M17">
        <v>3</v>
      </c>
      <c r="N17">
        <v>3</v>
      </c>
      <c r="O17">
        <v>2</v>
      </c>
      <c r="P17">
        <v>2</v>
      </c>
      <c r="Q17">
        <v>2</v>
      </c>
      <c r="R17">
        <v>1</v>
      </c>
      <c r="S17">
        <v>2</v>
      </c>
      <c r="T17">
        <v>3</v>
      </c>
      <c r="U17">
        <v>4</v>
      </c>
      <c r="V17">
        <v>1</v>
      </c>
      <c r="W17">
        <v>4</v>
      </c>
      <c r="X17">
        <v>2</v>
      </c>
      <c r="Y17">
        <v>3</v>
      </c>
      <c r="Z17">
        <v>3</v>
      </c>
      <c r="AA17">
        <v>2</v>
      </c>
      <c r="AB17" s="54"/>
      <c r="AC17" s="45"/>
      <c r="AD17" s="54"/>
      <c r="AE17" s="54"/>
      <c r="AF17" s="54"/>
      <c r="AG17" s="45"/>
      <c r="AH17" s="54"/>
      <c r="AI17" s="54"/>
      <c r="AJ17" s="45"/>
      <c r="AK17" s="54"/>
      <c r="AL17" s="54"/>
      <c r="AM17" s="54"/>
      <c r="AN17" s="54"/>
      <c r="AO17" s="54"/>
      <c r="AP17" s="54"/>
      <c r="AQ17" s="54"/>
      <c r="AR17" s="54"/>
      <c r="AS17" s="54"/>
      <c r="AT17" s="54"/>
      <c r="AU17" s="54"/>
      <c r="AV17" s="54"/>
      <c r="AW17" s="54"/>
      <c r="AX17" s="54"/>
      <c r="AY17" s="54"/>
      <c r="AZ17" s="54"/>
      <c r="BA17" s="54"/>
      <c r="BB17" s="54"/>
      <c r="BC17" s="54"/>
      <c r="BD17" s="54"/>
      <c r="BE17" s="54"/>
    </row>
    <row r="18" spans="1:57" ht="13" x14ac:dyDescent="0.3">
      <c r="A18">
        <v>42658</v>
      </c>
      <c r="B18">
        <v>1</v>
      </c>
      <c r="C18">
        <v>2002</v>
      </c>
      <c r="D18" s="99">
        <v>45960.82708333333</v>
      </c>
      <c r="E18" t="s">
        <v>262</v>
      </c>
      <c r="F18">
        <v>2</v>
      </c>
      <c r="G18">
        <v>4</v>
      </c>
      <c r="H18">
        <v>4</v>
      </c>
      <c r="I18">
        <v>3</v>
      </c>
      <c r="J18">
        <v>4</v>
      </c>
      <c r="K18">
        <v>4</v>
      </c>
      <c r="L18">
        <v>3</v>
      </c>
      <c r="M18">
        <v>2</v>
      </c>
      <c r="N18">
        <v>2</v>
      </c>
      <c r="O18">
        <v>3</v>
      </c>
      <c r="P18">
        <v>3</v>
      </c>
      <c r="Q18">
        <v>2</v>
      </c>
      <c r="R18">
        <v>1</v>
      </c>
      <c r="S18">
        <v>4</v>
      </c>
      <c r="T18">
        <v>4</v>
      </c>
      <c r="U18">
        <v>3</v>
      </c>
      <c r="V18">
        <v>2</v>
      </c>
      <c r="W18">
        <v>3</v>
      </c>
      <c r="X18">
        <v>3</v>
      </c>
      <c r="Y18">
        <v>3</v>
      </c>
      <c r="Z18">
        <v>3</v>
      </c>
      <c r="AA18">
        <v>3</v>
      </c>
      <c r="AB18" s="54"/>
      <c r="AC18" s="45"/>
      <c r="AD18" s="54"/>
      <c r="AE18" s="54"/>
      <c r="AF18" s="54"/>
      <c r="AG18" s="45"/>
      <c r="AH18" s="54"/>
      <c r="AI18" s="54"/>
      <c r="AJ18" s="45"/>
      <c r="AK18" s="54"/>
      <c r="AL18" s="54"/>
      <c r="AM18" s="54"/>
      <c r="AN18" s="54"/>
      <c r="AO18" s="54"/>
      <c r="AP18" s="54"/>
      <c r="AQ18" s="54"/>
      <c r="AR18" s="54"/>
      <c r="AS18" s="54"/>
      <c r="AT18" s="54"/>
      <c r="AU18" s="54"/>
      <c r="AV18" s="54"/>
      <c r="AW18" s="54"/>
      <c r="AX18" s="54"/>
      <c r="AY18" s="54"/>
      <c r="AZ18" s="54"/>
      <c r="BA18" s="54"/>
      <c r="BB18" s="54"/>
      <c r="BC18" s="54"/>
      <c r="BD18" s="54"/>
      <c r="BE18" s="54"/>
    </row>
    <row r="19" spans="1:57" ht="13" x14ac:dyDescent="0.3">
      <c r="A19">
        <v>44041</v>
      </c>
      <c r="B19">
        <v>0</v>
      </c>
      <c r="C19">
        <v>2001</v>
      </c>
      <c r="D19" s="99">
        <v>45964.625694444447</v>
      </c>
      <c r="E19" t="s">
        <v>303</v>
      </c>
      <c r="F19">
        <v>4</v>
      </c>
      <c r="G19">
        <v>4</v>
      </c>
      <c r="H19">
        <v>4</v>
      </c>
      <c r="I19">
        <v>4</v>
      </c>
      <c r="J19">
        <v>3</v>
      </c>
      <c r="K19">
        <v>4</v>
      </c>
      <c r="L19">
        <v>2</v>
      </c>
      <c r="M19">
        <v>2</v>
      </c>
      <c r="N19">
        <v>3</v>
      </c>
      <c r="O19">
        <v>3</v>
      </c>
      <c r="P19">
        <v>4</v>
      </c>
      <c r="Q19">
        <v>4</v>
      </c>
      <c r="R19">
        <v>4</v>
      </c>
      <c r="S19">
        <v>3</v>
      </c>
      <c r="T19">
        <v>4</v>
      </c>
      <c r="U19">
        <v>4</v>
      </c>
      <c r="V19">
        <v>2</v>
      </c>
      <c r="W19">
        <v>4</v>
      </c>
      <c r="X19">
        <v>2</v>
      </c>
      <c r="Y19">
        <v>2</v>
      </c>
      <c r="Z19">
        <v>3</v>
      </c>
      <c r="AA19">
        <v>2</v>
      </c>
      <c r="AB19" s="54"/>
      <c r="AC19" s="45"/>
      <c r="AD19" s="54"/>
      <c r="AE19" s="54"/>
      <c r="AF19" s="54"/>
      <c r="AG19" s="45"/>
      <c r="AH19" s="54"/>
      <c r="AI19" s="54"/>
      <c r="AJ19" s="45"/>
      <c r="AK19" s="54"/>
      <c r="AL19" s="54"/>
      <c r="AM19" s="54"/>
      <c r="AN19" s="54"/>
      <c r="AO19" s="54"/>
      <c r="AP19" s="54"/>
      <c r="AQ19" s="54"/>
      <c r="AR19" s="54"/>
      <c r="AS19" s="54"/>
      <c r="AT19" s="54"/>
      <c r="AU19" s="54"/>
      <c r="AV19" s="54"/>
      <c r="AW19" s="54"/>
      <c r="AX19" s="54"/>
      <c r="AY19" s="54"/>
      <c r="AZ19" s="54"/>
      <c r="BA19" s="54"/>
      <c r="BB19" s="54"/>
      <c r="BC19" s="54"/>
      <c r="BD19" s="54"/>
      <c r="BE19" s="54"/>
    </row>
    <row r="20" spans="1:57" ht="13" x14ac:dyDescent="0.3">
      <c r="A20">
        <v>42927</v>
      </c>
      <c r="B20">
        <v>0</v>
      </c>
      <c r="C20">
        <v>2006</v>
      </c>
      <c r="D20" s="99">
        <v>45961.615972222222</v>
      </c>
      <c r="E20" t="s">
        <v>322</v>
      </c>
      <c r="F20">
        <v>2</v>
      </c>
      <c r="G20">
        <v>3</v>
      </c>
      <c r="H20">
        <v>4</v>
      </c>
      <c r="I20">
        <v>4</v>
      </c>
      <c r="J20">
        <v>3</v>
      </c>
      <c r="K20">
        <v>2</v>
      </c>
      <c r="L20">
        <v>4</v>
      </c>
      <c r="M20">
        <v>4</v>
      </c>
      <c r="N20">
        <v>4</v>
      </c>
      <c r="O20">
        <v>4</v>
      </c>
      <c r="P20">
        <v>4</v>
      </c>
      <c r="Q20">
        <v>4</v>
      </c>
      <c r="R20">
        <v>4</v>
      </c>
      <c r="S20">
        <v>4</v>
      </c>
      <c r="T20">
        <v>4</v>
      </c>
      <c r="U20">
        <v>4</v>
      </c>
      <c r="V20">
        <v>3</v>
      </c>
      <c r="W20">
        <v>4</v>
      </c>
      <c r="X20">
        <v>2</v>
      </c>
      <c r="Y20">
        <v>3</v>
      </c>
      <c r="Z20">
        <v>4</v>
      </c>
      <c r="AA20">
        <v>3</v>
      </c>
      <c r="AB20" s="54"/>
      <c r="AC20" s="45"/>
      <c r="AD20" s="54"/>
      <c r="AE20" s="54"/>
      <c r="AF20" s="54"/>
      <c r="AG20" s="45"/>
      <c r="AH20" s="54"/>
      <c r="AI20" s="54"/>
      <c r="AJ20" s="45"/>
      <c r="AK20" s="54"/>
      <c r="AL20" s="54"/>
      <c r="AM20" s="54"/>
      <c r="AN20" s="54"/>
      <c r="AO20" s="54"/>
      <c r="AP20" s="54"/>
      <c r="AQ20" s="54"/>
      <c r="AR20" s="54"/>
      <c r="AS20" s="54"/>
      <c r="AT20" s="54"/>
      <c r="AU20" s="54"/>
      <c r="AV20" s="54"/>
      <c r="AW20" s="54"/>
      <c r="AX20" s="54"/>
      <c r="AY20" s="54"/>
      <c r="AZ20" s="54"/>
      <c r="BA20" s="54"/>
      <c r="BB20" s="54"/>
      <c r="BC20" s="54"/>
      <c r="BD20" s="54"/>
      <c r="BE20" s="54"/>
    </row>
    <row r="21" spans="1:57" ht="13" x14ac:dyDescent="0.3">
      <c r="A21">
        <v>42919</v>
      </c>
      <c r="B21">
        <v>0</v>
      </c>
      <c r="C21">
        <v>2000</v>
      </c>
      <c r="D21" s="99">
        <v>45961.615277777775</v>
      </c>
      <c r="E21" t="s">
        <v>306</v>
      </c>
      <c r="F21">
        <v>3</v>
      </c>
      <c r="G21">
        <v>3</v>
      </c>
      <c r="H21">
        <v>2</v>
      </c>
      <c r="I21">
        <v>1</v>
      </c>
      <c r="J21">
        <v>2</v>
      </c>
      <c r="K21">
        <v>3</v>
      </c>
      <c r="L21">
        <v>2</v>
      </c>
      <c r="M21">
        <v>1</v>
      </c>
      <c r="N21">
        <v>2</v>
      </c>
      <c r="O21">
        <v>2</v>
      </c>
      <c r="P21">
        <v>2</v>
      </c>
      <c r="Q21">
        <v>2</v>
      </c>
      <c r="R21">
        <v>1</v>
      </c>
      <c r="S21">
        <v>3</v>
      </c>
      <c r="T21">
        <v>3</v>
      </c>
      <c r="U21">
        <v>1</v>
      </c>
      <c r="V21">
        <v>2</v>
      </c>
      <c r="W21">
        <v>2</v>
      </c>
      <c r="X21">
        <v>4</v>
      </c>
      <c r="Y21">
        <v>3</v>
      </c>
      <c r="Z21">
        <v>3</v>
      </c>
      <c r="AA21">
        <v>2</v>
      </c>
      <c r="AB21" s="54"/>
      <c r="AC21" s="45"/>
      <c r="AD21" s="54"/>
      <c r="AE21" s="54"/>
      <c r="AF21" s="54"/>
      <c r="AG21" s="45"/>
      <c r="AH21" s="54"/>
      <c r="AI21" s="54"/>
      <c r="AJ21" s="45"/>
      <c r="AK21" s="54"/>
      <c r="AL21" s="54"/>
      <c r="AM21" s="54"/>
      <c r="AN21" s="54"/>
      <c r="AO21" s="54"/>
      <c r="AP21" s="54"/>
      <c r="AQ21" s="54"/>
      <c r="AR21" s="54"/>
      <c r="AS21" s="54"/>
      <c r="AT21" s="54"/>
      <c r="AU21" s="54"/>
      <c r="AV21" s="54"/>
      <c r="AW21" s="54"/>
      <c r="AX21" s="54"/>
      <c r="AY21" s="54"/>
      <c r="AZ21" s="54"/>
      <c r="BA21" s="54"/>
      <c r="BB21" s="54"/>
      <c r="BC21" s="54"/>
      <c r="BD21" s="54"/>
      <c r="BE21" s="54"/>
    </row>
    <row r="22" spans="1:57" ht="13" x14ac:dyDescent="0.3">
      <c r="A22">
        <v>40822</v>
      </c>
      <c r="B22">
        <v>0</v>
      </c>
      <c r="C22">
        <v>2005</v>
      </c>
      <c r="D22" s="99">
        <v>45958.917361111111</v>
      </c>
      <c r="E22" t="s">
        <v>277</v>
      </c>
      <c r="F22">
        <v>4</v>
      </c>
      <c r="G22">
        <v>4</v>
      </c>
      <c r="H22">
        <v>2</v>
      </c>
      <c r="I22">
        <v>3</v>
      </c>
      <c r="J22">
        <v>3</v>
      </c>
      <c r="K22">
        <v>4</v>
      </c>
      <c r="L22">
        <v>3</v>
      </c>
      <c r="M22">
        <v>3</v>
      </c>
      <c r="N22">
        <v>3</v>
      </c>
      <c r="O22">
        <v>3</v>
      </c>
      <c r="P22">
        <v>2</v>
      </c>
      <c r="Q22">
        <v>4</v>
      </c>
      <c r="R22">
        <v>2</v>
      </c>
      <c r="S22">
        <v>2</v>
      </c>
      <c r="T22">
        <v>4</v>
      </c>
      <c r="U22">
        <v>4</v>
      </c>
      <c r="V22">
        <v>2</v>
      </c>
      <c r="W22">
        <v>3</v>
      </c>
      <c r="X22">
        <v>2</v>
      </c>
      <c r="Y22">
        <v>2</v>
      </c>
      <c r="Z22">
        <v>3</v>
      </c>
      <c r="AA22">
        <v>3</v>
      </c>
      <c r="AB22" s="54"/>
      <c r="AC22" s="45"/>
      <c r="AD22" s="54"/>
      <c r="AE22" s="54"/>
      <c r="AF22" s="54"/>
      <c r="AG22" s="45"/>
      <c r="AH22" s="54"/>
      <c r="AI22" s="54"/>
      <c r="AJ22" s="45"/>
      <c r="AK22" s="54"/>
      <c r="AL22" s="54"/>
      <c r="AM22" s="54"/>
      <c r="AN22" s="54"/>
      <c r="AO22" s="54"/>
      <c r="AP22" s="54"/>
      <c r="AQ22" s="54"/>
      <c r="AR22" s="54"/>
      <c r="AS22" s="54"/>
      <c r="AT22" s="54"/>
      <c r="AU22" s="54"/>
      <c r="AV22" s="54"/>
      <c r="AW22" s="54"/>
      <c r="AX22" s="54"/>
      <c r="AY22" s="54"/>
      <c r="AZ22" s="54"/>
      <c r="BA22" s="54"/>
      <c r="BB22" s="54"/>
      <c r="BC22" s="54"/>
      <c r="BD22" s="54"/>
      <c r="BE22" s="54"/>
    </row>
    <row r="23" spans="1:57" ht="13" x14ac:dyDescent="0.3">
      <c r="A23">
        <v>43725</v>
      </c>
      <c r="B23">
        <v>0</v>
      </c>
      <c r="C23">
        <v>2006</v>
      </c>
      <c r="D23" s="99">
        <v>45963.930555555555</v>
      </c>
      <c r="E23" t="s">
        <v>261</v>
      </c>
      <c r="F23">
        <v>3</v>
      </c>
      <c r="G23">
        <v>4</v>
      </c>
      <c r="H23">
        <v>3</v>
      </c>
      <c r="I23">
        <v>2</v>
      </c>
      <c r="J23">
        <v>3</v>
      </c>
      <c r="K23">
        <v>4</v>
      </c>
      <c r="L23">
        <v>4</v>
      </c>
      <c r="M23">
        <v>1</v>
      </c>
      <c r="N23">
        <v>3</v>
      </c>
      <c r="O23">
        <v>4</v>
      </c>
      <c r="P23">
        <v>2</v>
      </c>
      <c r="Q23">
        <v>4</v>
      </c>
      <c r="R23">
        <v>3</v>
      </c>
      <c r="S23">
        <v>2</v>
      </c>
      <c r="T23">
        <v>3</v>
      </c>
      <c r="U23">
        <v>3</v>
      </c>
      <c r="V23">
        <v>2</v>
      </c>
      <c r="W23">
        <v>3</v>
      </c>
      <c r="X23">
        <v>3</v>
      </c>
      <c r="Y23">
        <v>4</v>
      </c>
      <c r="Z23">
        <v>4</v>
      </c>
      <c r="AA23">
        <v>2</v>
      </c>
      <c r="AB23" s="54"/>
      <c r="AC23" s="45"/>
      <c r="AD23" s="54"/>
      <c r="AE23" s="54"/>
      <c r="AF23" s="54"/>
      <c r="AG23" s="45"/>
      <c r="AH23" s="54"/>
      <c r="AI23" s="54"/>
      <c r="AJ23" s="45"/>
      <c r="AK23" s="54"/>
      <c r="AL23" s="54"/>
      <c r="AM23" s="54"/>
      <c r="AN23" s="54"/>
      <c r="AO23" s="54"/>
      <c r="AP23" s="54"/>
      <c r="AQ23" s="54"/>
      <c r="AR23" s="54"/>
      <c r="AS23" s="54"/>
      <c r="AT23" s="54"/>
      <c r="AU23" s="54"/>
      <c r="AV23" s="54"/>
      <c r="AW23" s="54"/>
      <c r="AX23" s="54"/>
      <c r="AY23" s="54"/>
      <c r="AZ23" s="54"/>
      <c r="BA23" s="54"/>
      <c r="BB23" s="54"/>
      <c r="BC23" s="54"/>
      <c r="BD23" s="54"/>
      <c r="BE23" s="54"/>
    </row>
    <row r="24" spans="1:57" ht="13" x14ac:dyDescent="0.3">
      <c r="A24">
        <v>43174</v>
      </c>
      <c r="B24">
        <v>1</v>
      </c>
      <c r="C24">
        <v>2004</v>
      </c>
      <c r="D24" s="99">
        <v>45961.962500000001</v>
      </c>
      <c r="E24" t="s">
        <v>266</v>
      </c>
      <c r="F24">
        <v>2</v>
      </c>
      <c r="G24">
        <v>2</v>
      </c>
      <c r="H24">
        <v>3</v>
      </c>
      <c r="I24">
        <v>2</v>
      </c>
      <c r="J24">
        <v>4</v>
      </c>
      <c r="K24">
        <v>4</v>
      </c>
      <c r="L24">
        <v>1</v>
      </c>
      <c r="M24">
        <v>2</v>
      </c>
      <c r="N24">
        <v>2</v>
      </c>
      <c r="O24">
        <v>2</v>
      </c>
      <c r="P24">
        <v>3</v>
      </c>
      <c r="Q24">
        <v>3</v>
      </c>
      <c r="R24">
        <v>2</v>
      </c>
      <c r="S24">
        <v>3</v>
      </c>
      <c r="T24">
        <v>4</v>
      </c>
      <c r="U24">
        <v>3</v>
      </c>
      <c r="V24">
        <v>2</v>
      </c>
      <c r="W24">
        <v>3</v>
      </c>
      <c r="X24">
        <v>1</v>
      </c>
      <c r="Y24">
        <v>1</v>
      </c>
      <c r="Z24">
        <v>3</v>
      </c>
      <c r="AA24">
        <v>3</v>
      </c>
      <c r="AB24" s="54"/>
      <c r="AC24" s="45"/>
      <c r="AD24" s="54"/>
      <c r="AE24" s="54"/>
      <c r="AF24" s="54"/>
      <c r="AG24" s="45"/>
      <c r="AH24" s="54"/>
      <c r="AI24" s="54"/>
      <c r="AJ24" s="45"/>
      <c r="AK24" s="54"/>
      <c r="AL24" s="54"/>
      <c r="AM24" s="54"/>
      <c r="AN24" s="54"/>
      <c r="AO24" s="54"/>
      <c r="AP24" s="54"/>
      <c r="AQ24" s="54"/>
      <c r="AR24" s="54"/>
      <c r="AS24" s="54"/>
      <c r="AT24" s="54"/>
      <c r="AU24" s="54"/>
      <c r="AV24" s="54"/>
      <c r="AW24" s="54"/>
      <c r="AX24" s="54"/>
      <c r="AY24" s="54"/>
      <c r="AZ24" s="54"/>
      <c r="BA24" s="54"/>
      <c r="BB24" s="54"/>
      <c r="BC24" s="54"/>
      <c r="BD24" s="54"/>
      <c r="BE24" s="54"/>
    </row>
    <row r="25" spans="1:57" ht="13" x14ac:dyDescent="0.3">
      <c r="A25">
        <v>41656</v>
      </c>
      <c r="B25">
        <v>0</v>
      </c>
      <c r="C25">
        <v>2004</v>
      </c>
      <c r="D25" s="99">
        <v>45959.720833333333</v>
      </c>
      <c r="E25" t="s">
        <v>295</v>
      </c>
      <c r="F25">
        <v>3</v>
      </c>
      <c r="G25">
        <v>4</v>
      </c>
      <c r="H25">
        <v>4</v>
      </c>
      <c r="I25">
        <v>3</v>
      </c>
      <c r="J25">
        <v>3</v>
      </c>
      <c r="K25">
        <v>2</v>
      </c>
      <c r="L25">
        <v>2</v>
      </c>
      <c r="M25">
        <v>2</v>
      </c>
      <c r="N25">
        <v>3</v>
      </c>
      <c r="O25">
        <v>2</v>
      </c>
      <c r="P25">
        <v>3</v>
      </c>
      <c r="Q25">
        <v>2</v>
      </c>
      <c r="R25">
        <v>2</v>
      </c>
      <c r="S25">
        <v>2</v>
      </c>
      <c r="T25">
        <v>2</v>
      </c>
      <c r="U25">
        <v>2</v>
      </c>
      <c r="V25">
        <v>3</v>
      </c>
      <c r="W25">
        <v>2</v>
      </c>
      <c r="X25">
        <v>2</v>
      </c>
      <c r="Y25">
        <v>2</v>
      </c>
      <c r="Z25">
        <v>2</v>
      </c>
      <c r="AA25">
        <v>2</v>
      </c>
      <c r="AB25" s="54"/>
      <c r="AC25" s="45"/>
      <c r="AD25" s="54"/>
      <c r="AE25" s="54"/>
      <c r="AF25" s="54"/>
      <c r="AG25" s="45"/>
      <c r="AH25" s="54"/>
      <c r="AI25" s="54"/>
      <c r="AJ25" s="45"/>
      <c r="AK25" s="54"/>
      <c r="AL25" s="54"/>
      <c r="AM25" s="54"/>
      <c r="AN25" s="54"/>
      <c r="AO25" s="54"/>
      <c r="AP25" s="54"/>
      <c r="AQ25" s="54"/>
      <c r="AR25" s="54"/>
      <c r="AS25" s="54"/>
      <c r="AT25" s="54"/>
      <c r="AU25" s="54"/>
      <c r="AV25" s="54"/>
      <c r="AW25" s="54"/>
      <c r="AX25" s="54"/>
      <c r="AY25" s="54"/>
      <c r="AZ25" s="54"/>
      <c r="BA25" s="54"/>
      <c r="BB25" s="54"/>
      <c r="BC25" s="54"/>
      <c r="BD25" s="54"/>
      <c r="BE25" s="54"/>
    </row>
    <row r="26" spans="1:57" ht="13" x14ac:dyDescent="0.3">
      <c r="A26">
        <v>42934</v>
      </c>
      <c r="B26">
        <v>0</v>
      </c>
      <c r="C26">
        <v>2002</v>
      </c>
      <c r="D26" s="99">
        <v>45961.62777777778</v>
      </c>
      <c r="E26" t="s">
        <v>289</v>
      </c>
      <c r="F26">
        <v>3</v>
      </c>
      <c r="G26">
        <v>3</v>
      </c>
      <c r="H26">
        <v>3</v>
      </c>
      <c r="I26">
        <v>3</v>
      </c>
      <c r="J26">
        <v>3</v>
      </c>
      <c r="K26">
        <v>3</v>
      </c>
      <c r="L26">
        <v>3</v>
      </c>
      <c r="M26">
        <v>2</v>
      </c>
      <c r="N26">
        <v>2</v>
      </c>
      <c r="O26">
        <v>2</v>
      </c>
      <c r="P26">
        <v>3</v>
      </c>
      <c r="Q26">
        <v>3</v>
      </c>
      <c r="R26">
        <v>3</v>
      </c>
      <c r="S26">
        <v>3</v>
      </c>
      <c r="T26">
        <v>3</v>
      </c>
      <c r="U26">
        <v>3</v>
      </c>
      <c r="V26">
        <v>2</v>
      </c>
      <c r="W26">
        <v>2</v>
      </c>
      <c r="X26">
        <v>3</v>
      </c>
      <c r="Y26">
        <v>3</v>
      </c>
      <c r="Z26">
        <v>3</v>
      </c>
      <c r="AA26">
        <v>2</v>
      </c>
      <c r="AB26" s="54"/>
      <c r="AC26" s="45"/>
      <c r="AD26" s="54"/>
      <c r="AE26" s="54"/>
      <c r="AF26" s="54"/>
      <c r="AG26" s="45"/>
      <c r="AH26" s="54"/>
      <c r="AI26" s="54"/>
      <c r="AJ26" s="45"/>
      <c r="AK26" s="54"/>
      <c r="AL26" s="54"/>
      <c r="AM26" s="54"/>
      <c r="AN26" s="54"/>
      <c r="AO26" s="54"/>
      <c r="AP26" s="54"/>
      <c r="AQ26" s="54"/>
      <c r="AR26" s="54"/>
      <c r="AS26" s="54"/>
      <c r="AT26" s="54"/>
      <c r="AU26" s="54"/>
      <c r="AV26" s="54"/>
      <c r="AW26" s="54"/>
      <c r="AX26" s="54"/>
      <c r="AY26" s="54"/>
      <c r="AZ26" s="54"/>
      <c r="BA26" s="54"/>
      <c r="BB26" s="54"/>
      <c r="BC26" s="54"/>
      <c r="BD26" s="54"/>
      <c r="BE26" s="54"/>
    </row>
    <row r="27" spans="1:57" ht="13" x14ac:dyDescent="0.3">
      <c r="A27">
        <v>43016</v>
      </c>
      <c r="B27">
        <v>1</v>
      </c>
      <c r="C27">
        <v>2003</v>
      </c>
      <c r="D27" s="99">
        <v>45961.666666666664</v>
      </c>
      <c r="E27" t="s">
        <v>269</v>
      </c>
      <c r="F27">
        <v>3</v>
      </c>
      <c r="G27">
        <v>2</v>
      </c>
      <c r="H27">
        <v>4</v>
      </c>
      <c r="I27">
        <v>3</v>
      </c>
      <c r="J27">
        <v>2</v>
      </c>
      <c r="K27">
        <v>4</v>
      </c>
      <c r="L27">
        <v>3</v>
      </c>
      <c r="M27">
        <v>3</v>
      </c>
      <c r="N27">
        <v>4</v>
      </c>
      <c r="O27">
        <v>3</v>
      </c>
      <c r="P27">
        <v>3</v>
      </c>
      <c r="Q27">
        <v>2</v>
      </c>
      <c r="R27">
        <v>2</v>
      </c>
      <c r="S27">
        <v>4</v>
      </c>
      <c r="T27">
        <v>4</v>
      </c>
      <c r="U27">
        <v>3</v>
      </c>
      <c r="V27">
        <v>3</v>
      </c>
      <c r="W27">
        <v>2</v>
      </c>
      <c r="X27">
        <v>3</v>
      </c>
      <c r="Y27">
        <v>3</v>
      </c>
      <c r="Z27">
        <v>3</v>
      </c>
      <c r="AA27">
        <v>3</v>
      </c>
      <c r="AB27" s="54"/>
      <c r="AC27" s="45"/>
      <c r="AD27" s="54"/>
      <c r="AE27" s="54"/>
      <c r="AF27" s="54"/>
      <c r="AG27" s="45"/>
      <c r="AH27" s="54"/>
      <c r="AI27" s="54"/>
      <c r="AJ27" s="45"/>
      <c r="AK27" s="54"/>
      <c r="AL27" s="54"/>
      <c r="AM27" s="54"/>
      <c r="AN27" s="54"/>
      <c r="AO27" s="54"/>
      <c r="AP27" s="54"/>
      <c r="AQ27" s="54"/>
      <c r="AR27" s="54"/>
      <c r="AS27" s="54"/>
      <c r="AT27" s="54"/>
      <c r="AU27" s="54"/>
      <c r="AV27" s="54"/>
      <c r="AW27" s="54"/>
      <c r="AX27" s="54"/>
      <c r="AY27" s="54"/>
      <c r="AZ27" s="54"/>
      <c r="BA27" s="54"/>
      <c r="BB27" s="54"/>
      <c r="BC27" s="54"/>
      <c r="BD27" s="54"/>
      <c r="BE27" s="54"/>
    </row>
    <row r="28" spans="1:57" ht="13" x14ac:dyDescent="0.3">
      <c r="A28">
        <v>43119</v>
      </c>
      <c r="B28">
        <v>0</v>
      </c>
      <c r="C28">
        <v>2000</v>
      </c>
      <c r="D28" s="99">
        <v>45961.837500000001</v>
      </c>
      <c r="E28" t="s">
        <v>328</v>
      </c>
      <c r="F28">
        <v>3</v>
      </c>
      <c r="G28">
        <v>3</v>
      </c>
      <c r="H28">
        <v>4</v>
      </c>
      <c r="I28">
        <v>4</v>
      </c>
      <c r="J28">
        <v>3</v>
      </c>
      <c r="K28">
        <v>4</v>
      </c>
      <c r="L28">
        <v>4</v>
      </c>
      <c r="M28">
        <v>3</v>
      </c>
      <c r="N28">
        <v>4</v>
      </c>
      <c r="O28">
        <v>4</v>
      </c>
      <c r="P28">
        <v>4</v>
      </c>
      <c r="Q28">
        <v>4</v>
      </c>
      <c r="R28">
        <v>4</v>
      </c>
      <c r="S28">
        <v>3</v>
      </c>
      <c r="T28">
        <v>3</v>
      </c>
      <c r="U28">
        <v>3</v>
      </c>
      <c r="V28">
        <v>2</v>
      </c>
      <c r="W28">
        <v>4</v>
      </c>
      <c r="X28">
        <v>3</v>
      </c>
      <c r="Y28">
        <v>4</v>
      </c>
      <c r="Z28">
        <v>4</v>
      </c>
      <c r="AA28">
        <v>4</v>
      </c>
      <c r="AB28" s="54"/>
      <c r="AC28" s="45"/>
      <c r="AD28" s="54"/>
      <c r="AE28" s="54"/>
      <c r="AF28" s="54"/>
      <c r="AG28" s="45"/>
      <c r="AH28" s="54"/>
      <c r="AI28" s="54"/>
      <c r="AJ28" s="45"/>
      <c r="AK28" s="54"/>
      <c r="AL28" s="54"/>
      <c r="AM28" s="54"/>
      <c r="AN28" s="54"/>
      <c r="AO28" s="54"/>
      <c r="AP28" s="54"/>
      <c r="AQ28" s="54"/>
      <c r="AR28" s="54"/>
      <c r="AS28" s="54"/>
      <c r="AT28" s="54"/>
      <c r="AU28" s="54"/>
      <c r="AV28" s="54"/>
      <c r="AW28" s="54"/>
      <c r="AX28" s="54"/>
      <c r="AY28" s="54"/>
      <c r="AZ28" s="54"/>
      <c r="BA28" s="54"/>
      <c r="BB28" s="54"/>
      <c r="BC28" s="54"/>
      <c r="BD28" s="54"/>
      <c r="BE28" s="54"/>
    </row>
    <row r="29" spans="1:57" ht="13" x14ac:dyDescent="0.3">
      <c r="A29">
        <v>42928</v>
      </c>
      <c r="B29">
        <v>1</v>
      </c>
      <c r="C29">
        <v>2005</v>
      </c>
      <c r="D29" s="99">
        <v>45961.615972222222</v>
      </c>
      <c r="E29" t="s">
        <v>316</v>
      </c>
      <c r="F29">
        <v>4</v>
      </c>
      <c r="G29">
        <v>4</v>
      </c>
      <c r="H29">
        <v>4</v>
      </c>
      <c r="I29">
        <v>4</v>
      </c>
      <c r="J29">
        <v>3</v>
      </c>
      <c r="K29">
        <v>4</v>
      </c>
      <c r="L29">
        <v>4</v>
      </c>
      <c r="M29">
        <v>3</v>
      </c>
      <c r="N29">
        <v>2</v>
      </c>
      <c r="O29">
        <v>4</v>
      </c>
      <c r="P29">
        <v>2</v>
      </c>
      <c r="Q29">
        <v>4</v>
      </c>
      <c r="R29">
        <v>3</v>
      </c>
      <c r="S29">
        <v>3</v>
      </c>
      <c r="T29">
        <v>3</v>
      </c>
      <c r="U29">
        <v>4</v>
      </c>
      <c r="V29">
        <v>2</v>
      </c>
      <c r="W29">
        <v>4</v>
      </c>
      <c r="X29">
        <v>2</v>
      </c>
      <c r="Y29">
        <v>3</v>
      </c>
      <c r="Z29">
        <v>4</v>
      </c>
      <c r="AA29">
        <v>4</v>
      </c>
      <c r="AB29" s="54"/>
      <c r="AC29" s="45"/>
      <c r="AD29" s="54"/>
      <c r="AE29" s="54"/>
      <c r="AF29" s="54"/>
      <c r="AG29" s="45"/>
      <c r="AH29" s="54"/>
      <c r="AI29" s="54"/>
      <c r="AJ29" s="45"/>
      <c r="AK29" s="54"/>
      <c r="AL29" s="54"/>
      <c r="AM29" s="54"/>
      <c r="AN29" s="54"/>
      <c r="AO29" s="54"/>
      <c r="AP29" s="54"/>
      <c r="AQ29" s="54"/>
      <c r="AR29" s="54"/>
      <c r="AS29" s="54"/>
      <c r="AT29" s="54"/>
      <c r="AU29" s="54"/>
      <c r="AV29" s="54"/>
      <c r="AW29" s="54"/>
      <c r="AX29" s="54"/>
      <c r="AY29" s="54"/>
      <c r="AZ29" s="54"/>
      <c r="BA29" s="54"/>
      <c r="BB29" s="54"/>
      <c r="BC29" s="54"/>
      <c r="BD29" s="54"/>
      <c r="BE29" s="54"/>
    </row>
    <row r="30" spans="1:57" ht="13" x14ac:dyDescent="0.3">
      <c r="A30">
        <v>42974</v>
      </c>
      <c r="B30">
        <v>0</v>
      </c>
      <c r="C30">
        <v>2005</v>
      </c>
      <c r="D30" s="99">
        <v>45961.640277777777</v>
      </c>
      <c r="E30" t="s">
        <v>298</v>
      </c>
      <c r="F30">
        <v>4</v>
      </c>
      <c r="G30">
        <v>4</v>
      </c>
      <c r="H30">
        <v>3</v>
      </c>
      <c r="I30">
        <v>4</v>
      </c>
      <c r="J30">
        <v>2</v>
      </c>
      <c r="K30">
        <v>4</v>
      </c>
      <c r="L30">
        <v>2</v>
      </c>
      <c r="M30">
        <v>3</v>
      </c>
      <c r="N30">
        <v>2</v>
      </c>
      <c r="O30">
        <v>4</v>
      </c>
      <c r="P30">
        <v>2</v>
      </c>
      <c r="Q30">
        <v>4</v>
      </c>
      <c r="R30">
        <v>3</v>
      </c>
      <c r="S30">
        <v>2</v>
      </c>
      <c r="T30">
        <v>3</v>
      </c>
      <c r="U30">
        <v>4</v>
      </c>
      <c r="V30">
        <v>2</v>
      </c>
      <c r="W30">
        <v>4</v>
      </c>
      <c r="X30">
        <v>3</v>
      </c>
      <c r="Y30">
        <v>4</v>
      </c>
      <c r="Z30">
        <v>4</v>
      </c>
      <c r="AA30">
        <v>3</v>
      </c>
      <c r="AB30" s="54"/>
      <c r="AC30" s="45"/>
      <c r="AD30" s="54"/>
      <c r="AE30" s="54"/>
      <c r="AF30" s="54"/>
      <c r="AG30" s="45"/>
      <c r="AH30" s="54"/>
      <c r="AI30" s="54"/>
      <c r="AJ30" s="45"/>
      <c r="AK30" s="54"/>
      <c r="AL30" s="54"/>
      <c r="AM30" s="54"/>
      <c r="AN30" s="54"/>
      <c r="AO30" s="54"/>
      <c r="AP30" s="54"/>
      <c r="AQ30" s="54"/>
      <c r="AR30" s="54"/>
      <c r="AS30" s="54"/>
      <c r="AT30" s="54"/>
      <c r="AU30" s="54"/>
      <c r="AV30" s="54"/>
      <c r="AW30" s="54"/>
      <c r="AX30" s="54"/>
      <c r="AY30" s="54"/>
      <c r="AZ30" s="54"/>
      <c r="BA30" s="54"/>
      <c r="BB30" s="54"/>
      <c r="BC30" s="54"/>
      <c r="BD30" s="54"/>
      <c r="BE30" s="54"/>
    </row>
    <row r="31" spans="1:57" ht="13" x14ac:dyDescent="0.3">
      <c r="A31">
        <v>42767</v>
      </c>
      <c r="B31">
        <v>1</v>
      </c>
      <c r="C31">
        <v>2003</v>
      </c>
      <c r="D31" s="99">
        <v>45961.399305555555</v>
      </c>
      <c r="E31" t="s">
        <v>291</v>
      </c>
      <c r="F31">
        <v>1</v>
      </c>
      <c r="G31">
        <v>2</v>
      </c>
      <c r="H31">
        <v>4</v>
      </c>
      <c r="I31">
        <v>3</v>
      </c>
      <c r="J31">
        <v>4</v>
      </c>
      <c r="K31">
        <v>2</v>
      </c>
      <c r="L31">
        <v>4</v>
      </c>
      <c r="M31">
        <v>1</v>
      </c>
      <c r="N31">
        <v>1</v>
      </c>
      <c r="O31">
        <v>1</v>
      </c>
      <c r="P31">
        <v>2</v>
      </c>
      <c r="Q31">
        <v>2</v>
      </c>
      <c r="R31">
        <v>1</v>
      </c>
      <c r="S31">
        <v>2</v>
      </c>
      <c r="T31">
        <v>2</v>
      </c>
      <c r="U31">
        <v>1</v>
      </c>
      <c r="V31">
        <v>2</v>
      </c>
      <c r="W31">
        <v>3</v>
      </c>
      <c r="X31">
        <v>3</v>
      </c>
      <c r="Y31">
        <v>2</v>
      </c>
      <c r="Z31">
        <v>3</v>
      </c>
      <c r="AA31">
        <v>3</v>
      </c>
      <c r="AB31" s="54"/>
      <c r="AC31" s="45"/>
      <c r="AD31" s="54"/>
      <c r="AE31" s="54"/>
      <c r="AF31" s="54"/>
      <c r="AG31" s="45"/>
      <c r="AH31" s="54"/>
      <c r="AI31" s="54"/>
      <c r="AJ31" s="45"/>
      <c r="AK31" s="54"/>
      <c r="AL31" s="54"/>
      <c r="AM31" s="54"/>
      <c r="AN31" s="54"/>
      <c r="AO31" s="54"/>
      <c r="AP31" s="54"/>
      <c r="AQ31" s="54"/>
      <c r="AR31" s="54"/>
      <c r="AS31" s="54"/>
      <c r="AT31" s="54"/>
      <c r="AU31" s="54"/>
      <c r="AV31" s="54"/>
      <c r="AW31" s="54"/>
      <c r="AX31" s="54"/>
      <c r="AY31" s="54"/>
      <c r="AZ31" s="54"/>
      <c r="BA31" s="54"/>
      <c r="BB31" s="54"/>
      <c r="BC31" s="54"/>
      <c r="BD31" s="54"/>
      <c r="BE31" s="54"/>
    </row>
    <row r="32" spans="1:57" ht="13" x14ac:dyDescent="0.3">
      <c r="A32">
        <v>45030</v>
      </c>
      <c r="B32">
        <v>0</v>
      </c>
      <c r="C32">
        <v>2003</v>
      </c>
      <c r="D32" s="99">
        <v>45967.55</v>
      </c>
      <c r="E32" t="s">
        <v>242</v>
      </c>
      <c r="F32">
        <v>4</v>
      </c>
      <c r="G32">
        <v>4</v>
      </c>
      <c r="H32">
        <v>4</v>
      </c>
      <c r="I32">
        <v>4</v>
      </c>
      <c r="J32">
        <v>4</v>
      </c>
      <c r="K32">
        <v>4</v>
      </c>
      <c r="L32">
        <v>3</v>
      </c>
      <c r="M32">
        <v>1</v>
      </c>
      <c r="N32">
        <v>3</v>
      </c>
      <c r="O32">
        <v>2</v>
      </c>
      <c r="P32">
        <v>2</v>
      </c>
      <c r="Q32">
        <v>3</v>
      </c>
      <c r="R32">
        <v>2</v>
      </c>
      <c r="S32">
        <v>2</v>
      </c>
      <c r="T32">
        <v>3</v>
      </c>
      <c r="U32">
        <v>2</v>
      </c>
      <c r="V32">
        <v>3</v>
      </c>
      <c r="W32">
        <v>3</v>
      </c>
      <c r="X32">
        <v>3</v>
      </c>
      <c r="Y32">
        <v>3</v>
      </c>
      <c r="Z32">
        <v>2</v>
      </c>
      <c r="AA32">
        <v>1</v>
      </c>
      <c r="AB32" s="54"/>
      <c r="AC32" s="45"/>
      <c r="AD32" s="54"/>
      <c r="AE32" s="54"/>
      <c r="AF32" s="54"/>
      <c r="AG32" s="45"/>
      <c r="AH32" s="54"/>
      <c r="AI32" s="54"/>
      <c r="AJ32" s="45"/>
      <c r="AK32" s="54"/>
      <c r="AL32" s="54"/>
      <c r="AM32" s="54"/>
      <c r="AN32" s="54"/>
      <c r="AO32" s="54"/>
      <c r="AP32" s="54"/>
      <c r="AQ32" s="54"/>
      <c r="AR32" s="54"/>
      <c r="AS32" s="54"/>
      <c r="AT32" s="54"/>
      <c r="AU32" s="54"/>
      <c r="AV32" s="54"/>
      <c r="AW32" s="54"/>
      <c r="AX32" s="54"/>
      <c r="AY32" s="54"/>
      <c r="AZ32" s="54"/>
      <c r="BA32" s="54"/>
      <c r="BB32" s="54"/>
      <c r="BC32" s="54"/>
      <c r="BD32" s="54"/>
      <c r="BE32" s="54"/>
    </row>
    <row r="33" spans="1:57" ht="13" x14ac:dyDescent="0.3">
      <c r="A33">
        <v>43032</v>
      </c>
      <c r="B33">
        <v>0</v>
      </c>
      <c r="C33">
        <v>2003</v>
      </c>
      <c r="D33" s="99">
        <v>45961.686805555553</v>
      </c>
      <c r="E33" t="s">
        <v>276</v>
      </c>
      <c r="F33">
        <v>3</v>
      </c>
      <c r="G33">
        <v>3</v>
      </c>
      <c r="H33">
        <v>3</v>
      </c>
      <c r="I33">
        <v>3</v>
      </c>
      <c r="J33">
        <v>2</v>
      </c>
      <c r="K33">
        <v>3</v>
      </c>
      <c r="L33">
        <v>2</v>
      </c>
      <c r="M33">
        <v>2</v>
      </c>
      <c r="N33">
        <v>3</v>
      </c>
      <c r="O33">
        <v>3</v>
      </c>
      <c r="P33">
        <v>3</v>
      </c>
      <c r="Q33">
        <v>4</v>
      </c>
      <c r="R33">
        <v>4</v>
      </c>
      <c r="S33">
        <v>4</v>
      </c>
      <c r="T33">
        <v>4</v>
      </c>
      <c r="U33">
        <v>4</v>
      </c>
      <c r="V33">
        <v>3</v>
      </c>
      <c r="W33">
        <v>3</v>
      </c>
      <c r="X33">
        <v>2</v>
      </c>
      <c r="Y33">
        <v>2</v>
      </c>
      <c r="Z33">
        <v>3</v>
      </c>
      <c r="AA33">
        <v>2</v>
      </c>
      <c r="AB33" s="54"/>
      <c r="AC33" s="45"/>
      <c r="AD33" s="54"/>
      <c r="AE33" s="54"/>
      <c r="AF33" s="54"/>
      <c r="AG33" s="45"/>
      <c r="AH33" s="54"/>
      <c r="AI33" s="54"/>
      <c r="AJ33" s="45"/>
      <c r="AK33" s="54"/>
      <c r="AL33" s="54"/>
      <c r="AM33" s="54"/>
      <c r="AN33" s="54"/>
      <c r="AO33" s="54"/>
      <c r="AP33" s="54"/>
      <c r="AQ33" s="54"/>
      <c r="AR33" s="54"/>
      <c r="AS33" s="54"/>
      <c r="AT33" s="54"/>
      <c r="AU33" s="54"/>
      <c r="AV33" s="54"/>
      <c r="AW33" s="54"/>
      <c r="AX33" s="54"/>
      <c r="AY33" s="54"/>
      <c r="AZ33" s="54"/>
      <c r="BA33" s="54"/>
      <c r="BB33" s="54"/>
      <c r="BC33" s="54"/>
      <c r="BD33" s="54"/>
      <c r="BE33" s="54"/>
    </row>
    <row r="34" spans="1:57" ht="13" x14ac:dyDescent="0.3">
      <c r="A34">
        <v>42082</v>
      </c>
      <c r="B34">
        <v>1</v>
      </c>
      <c r="C34">
        <v>2002</v>
      </c>
      <c r="D34" s="99">
        <v>45959.912499999999</v>
      </c>
      <c r="E34" t="s">
        <v>310</v>
      </c>
      <c r="F34">
        <v>2</v>
      </c>
      <c r="G34">
        <v>3</v>
      </c>
      <c r="H34">
        <v>3</v>
      </c>
      <c r="I34">
        <v>1</v>
      </c>
      <c r="J34">
        <v>3</v>
      </c>
      <c r="K34">
        <v>4</v>
      </c>
      <c r="L34">
        <v>1</v>
      </c>
      <c r="M34">
        <v>2</v>
      </c>
      <c r="N34">
        <v>1</v>
      </c>
      <c r="O34">
        <v>2</v>
      </c>
      <c r="P34">
        <v>2</v>
      </c>
      <c r="Q34">
        <v>3</v>
      </c>
      <c r="R34">
        <v>3</v>
      </c>
      <c r="S34">
        <v>2</v>
      </c>
      <c r="T34">
        <v>2</v>
      </c>
      <c r="U34">
        <v>3</v>
      </c>
      <c r="V34">
        <v>2</v>
      </c>
      <c r="W34">
        <v>3</v>
      </c>
      <c r="X34">
        <v>1</v>
      </c>
      <c r="Y34">
        <v>1</v>
      </c>
      <c r="Z34">
        <v>2</v>
      </c>
      <c r="AA34">
        <v>1</v>
      </c>
      <c r="AB34" s="54"/>
      <c r="AC34" s="45"/>
      <c r="AD34" s="54"/>
      <c r="AE34" s="54"/>
      <c r="AF34" s="54"/>
      <c r="AG34" s="45"/>
      <c r="AH34" s="54"/>
      <c r="AI34" s="54"/>
      <c r="AJ34" s="45"/>
      <c r="AK34" s="54"/>
      <c r="AL34" s="54"/>
      <c r="AM34" s="54"/>
      <c r="AN34" s="54"/>
      <c r="AO34" s="54"/>
      <c r="AP34" s="54"/>
      <c r="AQ34" s="54"/>
      <c r="AR34" s="54"/>
      <c r="AS34" s="54"/>
      <c r="AT34" s="54"/>
      <c r="AU34" s="54"/>
      <c r="AV34" s="54"/>
      <c r="AW34" s="54"/>
      <c r="AX34" s="54"/>
      <c r="AY34" s="54"/>
      <c r="AZ34" s="54"/>
      <c r="BA34" s="54"/>
      <c r="BB34" s="54"/>
      <c r="BC34" s="54"/>
      <c r="BD34" s="54"/>
      <c r="BE34" s="54"/>
    </row>
    <row r="35" spans="1:57" ht="13" x14ac:dyDescent="0.3">
      <c r="A35">
        <v>43064</v>
      </c>
      <c r="B35">
        <v>0</v>
      </c>
      <c r="C35">
        <v>2000</v>
      </c>
      <c r="D35" s="99">
        <v>45961.726388888892</v>
      </c>
      <c r="E35" t="s">
        <v>284</v>
      </c>
      <c r="F35">
        <v>2</v>
      </c>
      <c r="G35">
        <v>2</v>
      </c>
      <c r="H35">
        <v>4</v>
      </c>
      <c r="I35">
        <v>3</v>
      </c>
      <c r="J35">
        <v>4</v>
      </c>
      <c r="K35">
        <v>2</v>
      </c>
      <c r="L35">
        <v>4</v>
      </c>
      <c r="M35">
        <v>2</v>
      </c>
      <c r="N35">
        <v>4</v>
      </c>
      <c r="O35">
        <v>4</v>
      </c>
      <c r="P35">
        <v>3</v>
      </c>
      <c r="Q35">
        <v>3</v>
      </c>
      <c r="R35">
        <v>4</v>
      </c>
      <c r="S35">
        <v>4</v>
      </c>
      <c r="T35">
        <v>3</v>
      </c>
      <c r="U35">
        <v>3</v>
      </c>
      <c r="V35">
        <v>2</v>
      </c>
      <c r="W35">
        <v>3</v>
      </c>
      <c r="X35">
        <v>4</v>
      </c>
      <c r="Y35">
        <v>4</v>
      </c>
      <c r="Z35">
        <v>4</v>
      </c>
      <c r="AA35">
        <v>3</v>
      </c>
      <c r="AB35" s="54"/>
      <c r="AC35" s="45"/>
      <c r="AD35" s="54"/>
      <c r="AE35" s="54"/>
      <c r="AF35" s="54"/>
      <c r="AG35" s="45"/>
      <c r="AH35" s="54"/>
      <c r="AI35" s="54"/>
      <c r="AJ35" s="45"/>
      <c r="AK35" s="54"/>
      <c r="AL35" s="54"/>
      <c r="AM35" s="54"/>
      <c r="AN35" s="54"/>
      <c r="AO35" s="54"/>
      <c r="AP35" s="54"/>
      <c r="AQ35" s="54"/>
      <c r="AR35" s="54"/>
      <c r="AS35" s="54"/>
      <c r="AT35" s="54"/>
      <c r="AU35" s="54"/>
      <c r="AV35" s="54"/>
      <c r="AW35" s="54"/>
      <c r="AX35" s="54"/>
      <c r="AY35" s="54"/>
      <c r="AZ35" s="54"/>
      <c r="BA35" s="54"/>
      <c r="BB35" s="54"/>
      <c r="BC35" s="54"/>
      <c r="BD35" s="54"/>
      <c r="BE35" s="54"/>
    </row>
    <row r="36" spans="1:57" ht="13" x14ac:dyDescent="0.3">
      <c r="A36">
        <v>42863</v>
      </c>
      <c r="B36">
        <v>0</v>
      </c>
      <c r="C36">
        <v>2003</v>
      </c>
      <c r="D36" s="99">
        <v>45961.572916666664</v>
      </c>
      <c r="E36" t="s">
        <v>281</v>
      </c>
      <c r="F36">
        <v>3</v>
      </c>
      <c r="G36">
        <v>3</v>
      </c>
      <c r="H36">
        <v>3</v>
      </c>
      <c r="I36">
        <v>3</v>
      </c>
      <c r="J36">
        <v>2</v>
      </c>
      <c r="K36">
        <v>2</v>
      </c>
      <c r="L36">
        <v>3</v>
      </c>
      <c r="M36">
        <v>3</v>
      </c>
      <c r="N36">
        <v>3</v>
      </c>
      <c r="O36">
        <v>3</v>
      </c>
      <c r="P36">
        <v>3</v>
      </c>
      <c r="Q36">
        <v>3</v>
      </c>
      <c r="R36">
        <v>3</v>
      </c>
      <c r="S36">
        <v>3</v>
      </c>
      <c r="T36">
        <v>3</v>
      </c>
      <c r="U36">
        <v>3</v>
      </c>
      <c r="V36">
        <v>3</v>
      </c>
      <c r="W36">
        <v>3</v>
      </c>
      <c r="X36">
        <v>3</v>
      </c>
      <c r="Y36">
        <v>3</v>
      </c>
      <c r="Z36">
        <v>3</v>
      </c>
      <c r="AA36">
        <v>3</v>
      </c>
      <c r="AB36" s="54"/>
      <c r="AC36" s="45"/>
      <c r="AD36" s="54"/>
      <c r="AE36" s="54"/>
      <c r="AF36" s="54"/>
      <c r="AG36" s="45"/>
      <c r="AH36" s="54"/>
      <c r="AI36" s="54"/>
      <c r="AJ36" s="45"/>
      <c r="AK36" s="54"/>
      <c r="AL36" s="54"/>
      <c r="AM36" s="54"/>
      <c r="AN36" s="54"/>
      <c r="AO36" s="54"/>
      <c r="AP36" s="54"/>
      <c r="AQ36" s="54"/>
      <c r="AR36" s="54"/>
      <c r="AS36" s="54"/>
      <c r="AT36" s="54"/>
      <c r="AU36" s="54"/>
      <c r="AV36" s="54"/>
      <c r="AW36" s="54"/>
      <c r="AX36" s="54"/>
      <c r="AY36" s="54"/>
      <c r="AZ36" s="54"/>
      <c r="BA36" s="54"/>
      <c r="BB36" s="54"/>
      <c r="BC36" s="54"/>
      <c r="BD36" s="54"/>
      <c r="BE36" s="54"/>
    </row>
    <row r="37" spans="1:57" ht="13" x14ac:dyDescent="0.3">
      <c r="A37">
        <v>43167</v>
      </c>
      <c r="B37">
        <v>0</v>
      </c>
      <c r="C37">
        <v>2005</v>
      </c>
      <c r="D37" s="99">
        <v>45961.945138888892</v>
      </c>
      <c r="E37" t="s">
        <v>237</v>
      </c>
      <c r="F37">
        <v>4</v>
      </c>
      <c r="G37">
        <v>4</v>
      </c>
      <c r="H37">
        <v>4</v>
      </c>
      <c r="I37">
        <v>4</v>
      </c>
      <c r="J37">
        <v>3</v>
      </c>
      <c r="K37">
        <v>3</v>
      </c>
      <c r="L37">
        <v>3</v>
      </c>
      <c r="M37">
        <v>2</v>
      </c>
      <c r="N37">
        <v>4</v>
      </c>
      <c r="O37">
        <v>4</v>
      </c>
      <c r="P37">
        <v>1</v>
      </c>
      <c r="Q37">
        <v>4</v>
      </c>
      <c r="R37">
        <v>1</v>
      </c>
      <c r="S37">
        <v>4</v>
      </c>
      <c r="T37">
        <v>3</v>
      </c>
      <c r="U37">
        <v>4</v>
      </c>
      <c r="V37">
        <v>2</v>
      </c>
      <c r="W37">
        <v>3</v>
      </c>
      <c r="X37">
        <v>1</v>
      </c>
      <c r="Y37">
        <v>1</v>
      </c>
      <c r="Z37">
        <v>3</v>
      </c>
      <c r="AA37">
        <v>2</v>
      </c>
      <c r="AB37" s="54"/>
      <c r="AC37" s="45"/>
      <c r="AD37" s="54"/>
      <c r="AE37" s="54"/>
      <c r="AF37" s="54"/>
      <c r="AG37" s="45"/>
      <c r="AH37" s="54"/>
      <c r="AI37" s="54"/>
      <c r="AJ37" s="45"/>
      <c r="AK37" s="54"/>
      <c r="AL37" s="54"/>
      <c r="AM37" s="54"/>
      <c r="AN37" s="54"/>
      <c r="AO37" s="54"/>
      <c r="AP37" s="54"/>
      <c r="AQ37" s="54"/>
      <c r="AR37" s="54"/>
      <c r="AS37" s="54"/>
      <c r="AT37" s="54"/>
      <c r="AU37" s="54"/>
      <c r="AV37" s="54"/>
      <c r="AW37" s="54"/>
      <c r="AX37" s="54"/>
      <c r="AY37" s="54"/>
      <c r="AZ37" s="54"/>
      <c r="BA37" s="54"/>
      <c r="BB37" s="54"/>
      <c r="BC37" s="54"/>
      <c r="BD37" s="54"/>
      <c r="BE37" s="54"/>
    </row>
    <row r="38" spans="1:57" ht="13" x14ac:dyDescent="0.3">
      <c r="A38">
        <v>43352</v>
      </c>
      <c r="B38">
        <v>0</v>
      </c>
      <c r="C38">
        <v>2006</v>
      </c>
      <c r="D38" s="99">
        <v>45962.602083333331</v>
      </c>
      <c r="E38" t="s">
        <v>281</v>
      </c>
      <c r="F38">
        <v>2</v>
      </c>
      <c r="G38">
        <v>3</v>
      </c>
      <c r="H38">
        <v>3</v>
      </c>
      <c r="I38">
        <v>3</v>
      </c>
      <c r="J38">
        <v>2</v>
      </c>
      <c r="K38">
        <v>4</v>
      </c>
      <c r="L38">
        <v>3</v>
      </c>
      <c r="M38">
        <v>2</v>
      </c>
      <c r="N38">
        <v>4</v>
      </c>
      <c r="O38">
        <v>3</v>
      </c>
      <c r="P38">
        <v>2</v>
      </c>
      <c r="Q38">
        <v>3</v>
      </c>
      <c r="R38">
        <v>3</v>
      </c>
      <c r="S38">
        <v>3</v>
      </c>
      <c r="T38">
        <v>3</v>
      </c>
      <c r="U38">
        <v>3</v>
      </c>
      <c r="V38">
        <v>1</v>
      </c>
      <c r="W38">
        <v>3</v>
      </c>
      <c r="X38">
        <v>3</v>
      </c>
      <c r="Y38">
        <v>3</v>
      </c>
      <c r="Z38">
        <v>2</v>
      </c>
      <c r="AA38">
        <v>2</v>
      </c>
      <c r="AB38" s="54"/>
      <c r="AC38" s="45"/>
      <c r="AD38" s="54"/>
      <c r="AE38" s="54"/>
      <c r="AF38" s="54"/>
      <c r="AG38" s="45"/>
      <c r="AH38" s="54"/>
      <c r="AI38" s="54"/>
      <c r="AJ38" s="45"/>
      <c r="AK38" s="54"/>
      <c r="AL38" s="54"/>
      <c r="AM38" s="54"/>
      <c r="AN38" s="54"/>
      <c r="AO38" s="54"/>
      <c r="AP38" s="54"/>
      <c r="AQ38" s="54"/>
      <c r="AR38" s="54"/>
      <c r="AS38" s="54"/>
      <c r="AT38" s="54"/>
      <c r="AU38" s="54"/>
      <c r="AV38" s="54"/>
      <c r="AW38" s="54"/>
      <c r="AX38" s="54"/>
      <c r="AY38" s="54"/>
      <c r="AZ38" s="54"/>
      <c r="BA38" s="54"/>
      <c r="BB38" s="54"/>
      <c r="BC38" s="54"/>
      <c r="BD38" s="54"/>
      <c r="BE38" s="54"/>
    </row>
    <row r="39" spans="1:57" ht="13" x14ac:dyDescent="0.3">
      <c r="A39">
        <v>44202</v>
      </c>
      <c r="B39">
        <v>1</v>
      </c>
      <c r="C39">
        <v>1999</v>
      </c>
      <c r="D39" s="99">
        <v>45964.901388888888</v>
      </c>
      <c r="E39" t="s">
        <v>281</v>
      </c>
      <c r="F39">
        <v>3</v>
      </c>
      <c r="G39">
        <v>3</v>
      </c>
      <c r="H39">
        <v>3</v>
      </c>
      <c r="I39">
        <v>3</v>
      </c>
      <c r="J39">
        <v>4</v>
      </c>
      <c r="K39">
        <v>3</v>
      </c>
      <c r="L39">
        <v>1</v>
      </c>
      <c r="M39">
        <v>1</v>
      </c>
      <c r="N39">
        <v>1</v>
      </c>
      <c r="O39">
        <v>1</v>
      </c>
      <c r="P39">
        <v>2</v>
      </c>
      <c r="Q39">
        <v>3</v>
      </c>
      <c r="R39">
        <v>2</v>
      </c>
      <c r="S39">
        <v>3</v>
      </c>
      <c r="T39">
        <v>2</v>
      </c>
      <c r="U39">
        <v>3</v>
      </c>
      <c r="V39">
        <v>2</v>
      </c>
      <c r="W39">
        <v>2</v>
      </c>
      <c r="X39">
        <v>2</v>
      </c>
      <c r="Y39">
        <v>2</v>
      </c>
      <c r="Z39">
        <v>3</v>
      </c>
      <c r="AA39">
        <v>3</v>
      </c>
      <c r="AB39" s="54"/>
      <c r="AC39" s="45"/>
      <c r="AD39" s="54"/>
      <c r="AE39" s="54"/>
      <c r="AF39" s="54"/>
      <c r="AG39" s="45"/>
      <c r="AH39" s="54"/>
      <c r="AI39" s="54"/>
      <c r="AJ39" s="45"/>
      <c r="AK39" s="54"/>
      <c r="AL39" s="54"/>
      <c r="AM39" s="54"/>
      <c r="AN39" s="54"/>
      <c r="AO39" s="54"/>
      <c r="AP39" s="54"/>
      <c r="AQ39" s="54"/>
      <c r="AR39" s="54"/>
      <c r="AS39" s="54"/>
      <c r="AT39" s="54"/>
      <c r="AU39" s="54"/>
      <c r="AV39" s="54"/>
      <c r="AW39" s="54"/>
      <c r="AX39" s="54"/>
      <c r="AY39" s="54"/>
      <c r="AZ39" s="54"/>
      <c r="BA39" s="54"/>
      <c r="BB39" s="54"/>
      <c r="BC39" s="54"/>
      <c r="BD39" s="54"/>
      <c r="BE39" s="54"/>
    </row>
    <row r="40" spans="1:57" ht="13" x14ac:dyDescent="0.3">
      <c r="A40">
        <v>43604</v>
      </c>
      <c r="B40">
        <v>0</v>
      </c>
      <c r="C40">
        <v>2004</v>
      </c>
      <c r="D40" s="99">
        <v>45963.770833333336</v>
      </c>
      <c r="E40" t="s">
        <v>331</v>
      </c>
      <c r="F40">
        <v>1</v>
      </c>
      <c r="G40">
        <v>2</v>
      </c>
      <c r="H40">
        <v>4</v>
      </c>
      <c r="I40">
        <v>1</v>
      </c>
      <c r="J40">
        <v>3</v>
      </c>
      <c r="K40">
        <v>1</v>
      </c>
      <c r="L40">
        <v>1</v>
      </c>
      <c r="M40">
        <v>4</v>
      </c>
      <c r="N40">
        <v>2</v>
      </c>
      <c r="O40">
        <v>1</v>
      </c>
      <c r="P40">
        <v>1</v>
      </c>
      <c r="Q40">
        <v>1</v>
      </c>
      <c r="R40">
        <v>1</v>
      </c>
      <c r="S40">
        <v>1</v>
      </c>
      <c r="T40">
        <v>1</v>
      </c>
      <c r="U40">
        <v>1</v>
      </c>
      <c r="V40">
        <v>1</v>
      </c>
      <c r="W40">
        <v>1</v>
      </c>
      <c r="X40">
        <v>1</v>
      </c>
      <c r="Y40">
        <v>1</v>
      </c>
      <c r="Z40">
        <v>1</v>
      </c>
      <c r="AA40">
        <v>1</v>
      </c>
      <c r="AB40" s="54"/>
      <c r="AC40" s="45"/>
      <c r="AD40" s="54"/>
      <c r="AE40" s="54"/>
      <c r="AF40" s="54"/>
      <c r="AG40" s="45"/>
      <c r="AH40" s="54"/>
      <c r="AI40" s="54"/>
      <c r="AJ40" s="45"/>
      <c r="AK40" s="54"/>
      <c r="AL40" s="54"/>
      <c r="AM40" s="54"/>
      <c r="AN40" s="54"/>
      <c r="AO40" s="54"/>
      <c r="AP40" s="54"/>
      <c r="AQ40" s="54"/>
      <c r="AR40" s="54"/>
      <c r="AS40" s="54"/>
      <c r="AT40" s="54"/>
      <c r="AU40" s="54"/>
      <c r="AV40" s="54"/>
      <c r="AW40" s="54"/>
      <c r="AX40" s="54"/>
      <c r="AY40" s="54"/>
      <c r="AZ40" s="54"/>
      <c r="BA40" s="54"/>
      <c r="BB40" s="54"/>
      <c r="BC40" s="54"/>
      <c r="BD40" s="54"/>
      <c r="BE40" s="54"/>
    </row>
    <row r="41" spans="1:57" ht="13" x14ac:dyDescent="0.3">
      <c r="A41">
        <v>41671</v>
      </c>
      <c r="B41">
        <v>0</v>
      </c>
      <c r="C41">
        <v>2004</v>
      </c>
      <c r="D41" s="99">
        <v>45959.720138888886</v>
      </c>
      <c r="E41" t="s">
        <v>294</v>
      </c>
      <c r="F41">
        <v>3</v>
      </c>
      <c r="G41">
        <v>3</v>
      </c>
      <c r="H41">
        <v>2</v>
      </c>
      <c r="I41">
        <v>3</v>
      </c>
      <c r="J41">
        <v>3</v>
      </c>
      <c r="K41">
        <v>3</v>
      </c>
      <c r="L41">
        <v>2</v>
      </c>
      <c r="M41">
        <v>3</v>
      </c>
      <c r="N41">
        <v>3</v>
      </c>
      <c r="O41">
        <v>3</v>
      </c>
      <c r="P41">
        <v>3</v>
      </c>
      <c r="Q41">
        <v>3</v>
      </c>
      <c r="R41">
        <v>3</v>
      </c>
      <c r="S41">
        <v>3</v>
      </c>
      <c r="T41">
        <v>3</v>
      </c>
      <c r="U41">
        <v>3</v>
      </c>
      <c r="V41">
        <v>2</v>
      </c>
      <c r="W41">
        <v>3</v>
      </c>
      <c r="X41">
        <v>3</v>
      </c>
      <c r="Y41">
        <v>2</v>
      </c>
      <c r="Z41">
        <v>3</v>
      </c>
      <c r="AA41">
        <v>3</v>
      </c>
      <c r="AB41" s="54"/>
      <c r="AC41" s="45"/>
      <c r="AD41" s="54"/>
      <c r="AE41" s="54"/>
      <c r="AF41" s="54"/>
      <c r="AG41" s="45"/>
      <c r="AH41" s="54"/>
      <c r="AI41" s="54"/>
      <c r="AJ41" s="45"/>
      <c r="AK41" s="54"/>
      <c r="AL41" s="54"/>
      <c r="AM41" s="54"/>
      <c r="AN41" s="54"/>
      <c r="AO41" s="54"/>
      <c r="AP41" s="54"/>
      <c r="AQ41" s="54"/>
      <c r="AR41" s="54"/>
      <c r="AS41" s="54"/>
      <c r="AT41" s="54"/>
      <c r="AU41" s="54"/>
      <c r="AV41" s="54"/>
      <c r="AW41" s="54"/>
      <c r="AX41" s="54"/>
      <c r="AY41" s="54"/>
      <c r="AZ41" s="54"/>
      <c r="BA41" s="54"/>
      <c r="BB41" s="54"/>
      <c r="BC41" s="54"/>
      <c r="BD41" s="54"/>
      <c r="BE41" s="54"/>
    </row>
    <row r="42" spans="1:57" ht="13" x14ac:dyDescent="0.3">
      <c r="A42">
        <v>41411</v>
      </c>
      <c r="B42">
        <v>1</v>
      </c>
      <c r="C42">
        <v>2004</v>
      </c>
      <c r="D42" s="99">
        <v>45959.563194444447</v>
      </c>
      <c r="E42" t="s">
        <v>327</v>
      </c>
      <c r="F42">
        <v>2</v>
      </c>
      <c r="G42">
        <v>3</v>
      </c>
      <c r="H42">
        <v>3</v>
      </c>
      <c r="I42">
        <v>2</v>
      </c>
      <c r="J42">
        <v>2</v>
      </c>
      <c r="K42">
        <v>3</v>
      </c>
      <c r="L42">
        <v>2</v>
      </c>
      <c r="M42">
        <v>2</v>
      </c>
      <c r="N42">
        <v>2</v>
      </c>
      <c r="O42">
        <v>2</v>
      </c>
      <c r="P42">
        <v>1</v>
      </c>
      <c r="Q42">
        <v>1</v>
      </c>
      <c r="R42">
        <v>1</v>
      </c>
      <c r="S42">
        <v>2</v>
      </c>
      <c r="T42">
        <v>2</v>
      </c>
      <c r="U42">
        <v>2</v>
      </c>
      <c r="V42">
        <v>2</v>
      </c>
      <c r="W42">
        <v>2</v>
      </c>
      <c r="X42">
        <v>3</v>
      </c>
      <c r="Y42">
        <v>3</v>
      </c>
      <c r="Z42">
        <v>2</v>
      </c>
      <c r="AA42">
        <v>2</v>
      </c>
      <c r="AB42" s="54"/>
      <c r="AC42" s="45"/>
      <c r="AD42" s="54"/>
      <c r="AE42" s="54"/>
      <c r="AF42" s="54"/>
      <c r="AG42" s="45"/>
      <c r="AH42" s="54"/>
      <c r="AI42" s="54"/>
      <c r="AJ42" s="45"/>
      <c r="AK42" s="54"/>
      <c r="AL42" s="54"/>
      <c r="AM42" s="54"/>
      <c r="AN42" s="54"/>
      <c r="AO42" s="54"/>
      <c r="AP42" s="54"/>
      <c r="AQ42" s="54"/>
      <c r="AR42" s="54"/>
      <c r="AS42" s="54"/>
      <c r="AT42" s="54"/>
      <c r="AU42" s="54"/>
      <c r="AV42" s="54"/>
      <c r="AW42" s="54"/>
      <c r="AX42" s="54"/>
      <c r="AY42" s="54"/>
      <c r="AZ42" s="54"/>
      <c r="BA42" s="54"/>
      <c r="BB42" s="54"/>
      <c r="BC42" s="54"/>
      <c r="BD42" s="54"/>
      <c r="BE42" s="54"/>
    </row>
    <row r="43" spans="1:57" ht="13" x14ac:dyDescent="0.3">
      <c r="A43">
        <v>42914</v>
      </c>
      <c r="B43">
        <v>0</v>
      </c>
      <c r="C43">
        <v>2002</v>
      </c>
      <c r="D43" s="99">
        <v>45961.614583333336</v>
      </c>
      <c r="E43" t="s">
        <v>301</v>
      </c>
      <c r="F43">
        <v>1</v>
      </c>
      <c r="G43">
        <v>4</v>
      </c>
      <c r="H43">
        <v>3</v>
      </c>
      <c r="I43">
        <v>1</v>
      </c>
      <c r="J43">
        <v>3</v>
      </c>
      <c r="K43">
        <v>3</v>
      </c>
      <c r="L43">
        <v>1</v>
      </c>
      <c r="M43">
        <v>1</v>
      </c>
      <c r="N43">
        <v>3</v>
      </c>
      <c r="O43">
        <v>2</v>
      </c>
      <c r="P43">
        <v>1</v>
      </c>
      <c r="Q43">
        <v>3</v>
      </c>
      <c r="R43">
        <v>1</v>
      </c>
      <c r="S43">
        <v>2</v>
      </c>
      <c r="T43">
        <v>2</v>
      </c>
      <c r="U43">
        <v>2</v>
      </c>
      <c r="V43">
        <v>1</v>
      </c>
      <c r="W43">
        <v>2</v>
      </c>
      <c r="X43">
        <v>2</v>
      </c>
      <c r="Y43">
        <v>3</v>
      </c>
      <c r="Z43">
        <v>2</v>
      </c>
      <c r="AA43">
        <v>1</v>
      </c>
      <c r="AB43" s="54"/>
      <c r="AC43" s="45"/>
      <c r="AD43" s="54"/>
      <c r="AE43" s="54"/>
      <c r="AF43" s="54"/>
      <c r="AG43" s="45"/>
      <c r="AH43" s="54"/>
      <c r="AI43" s="54"/>
      <c r="AJ43" s="45"/>
      <c r="AK43" s="54"/>
      <c r="AL43" s="54"/>
      <c r="AM43" s="54"/>
      <c r="AN43" s="54"/>
      <c r="AO43" s="54"/>
      <c r="AP43" s="54"/>
      <c r="AQ43" s="54"/>
      <c r="AR43" s="54"/>
      <c r="AS43" s="54"/>
      <c r="AT43" s="54"/>
      <c r="AU43" s="54"/>
      <c r="AV43" s="54"/>
      <c r="AW43" s="54"/>
      <c r="AX43" s="54"/>
      <c r="AY43" s="54"/>
      <c r="AZ43" s="54"/>
      <c r="BA43" s="54"/>
      <c r="BB43" s="54"/>
      <c r="BC43" s="54"/>
      <c r="BD43" s="54"/>
      <c r="BE43" s="54"/>
    </row>
    <row r="44" spans="1:57" ht="13" x14ac:dyDescent="0.3">
      <c r="A44">
        <v>43019</v>
      </c>
      <c r="B44">
        <v>0</v>
      </c>
      <c r="C44">
        <v>2002</v>
      </c>
      <c r="D44" s="99">
        <v>45961.669444444444</v>
      </c>
      <c r="E44" t="s">
        <v>301</v>
      </c>
      <c r="F44">
        <v>3</v>
      </c>
      <c r="G44">
        <v>2</v>
      </c>
      <c r="H44">
        <v>4</v>
      </c>
      <c r="I44">
        <v>4</v>
      </c>
      <c r="J44">
        <v>3</v>
      </c>
      <c r="K44">
        <v>4</v>
      </c>
      <c r="L44">
        <v>3</v>
      </c>
      <c r="M44">
        <v>1</v>
      </c>
      <c r="N44">
        <v>3</v>
      </c>
      <c r="O44">
        <v>3</v>
      </c>
      <c r="P44">
        <v>3</v>
      </c>
      <c r="Q44">
        <v>4</v>
      </c>
      <c r="R44">
        <v>3</v>
      </c>
      <c r="S44">
        <v>3</v>
      </c>
      <c r="T44">
        <v>4</v>
      </c>
      <c r="U44">
        <v>4</v>
      </c>
      <c r="V44">
        <v>2</v>
      </c>
      <c r="W44">
        <v>3</v>
      </c>
      <c r="X44">
        <v>3</v>
      </c>
      <c r="Y44">
        <v>3</v>
      </c>
      <c r="Z44">
        <v>4</v>
      </c>
      <c r="AA44">
        <v>4</v>
      </c>
      <c r="AB44" s="54"/>
      <c r="AC44" s="45"/>
      <c r="AD44" s="54"/>
      <c r="AE44" s="54"/>
      <c r="AF44" s="54"/>
      <c r="AG44" s="45"/>
      <c r="AH44" s="54"/>
      <c r="AI44" s="54"/>
      <c r="AJ44" s="45"/>
      <c r="AK44" s="54"/>
      <c r="AL44" s="54"/>
      <c r="AM44" s="54"/>
      <c r="AN44" s="54"/>
      <c r="AO44" s="54"/>
      <c r="AP44" s="54"/>
      <c r="AQ44" s="54"/>
      <c r="AR44" s="54"/>
      <c r="AS44" s="54"/>
      <c r="AT44" s="54"/>
      <c r="AU44" s="54"/>
      <c r="AV44" s="54"/>
      <c r="AW44" s="54"/>
      <c r="AX44" s="54"/>
      <c r="AY44" s="54"/>
      <c r="AZ44" s="54"/>
      <c r="BA44" s="54"/>
      <c r="BB44" s="54"/>
      <c r="BC44" s="54"/>
      <c r="BD44" s="54"/>
      <c r="BE44" s="54"/>
    </row>
    <row r="45" spans="1:57" ht="13" x14ac:dyDescent="0.3">
      <c r="A45">
        <v>44225</v>
      </c>
      <c r="B45">
        <v>0</v>
      </c>
      <c r="C45">
        <v>2002</v>
      </c>
      <c r="D45" s="99">
        <v>45964.973611111112</v>
      </c>
      <c r="E45" t="s">
        <v>301</v>
      </c>
      <c r="F45">
        <v>4</v>
      </c>
      <c r="G45">
        <v>4</v>
      </c>
      <c r="H45">
        <v>4</v>
      </c>
      <c r="I45">
        <v>4</v>
      </c>
      <c r="J45">
        <v>3</v>
      </c>
      <c r="K45">
        <v>4</v>
      </c>
      <c r="L45">
        <v>2</v>
      </c>
      <c r="M45">
        <v>4</v>
      </c>
      <c r="N45">
        <v>4</v>
      </c>
      <c r="O45">
        <v>4</v>
      </c>
      <c r="P45">
        <v>4</v>
      </c>
      <c r="Q45">
        <v>4</v>
      </c>
      <c r="R45">
        <v>3</v>
      </c>
      <c r="S45">
        <v>3</v>
      </c>
      <c r="T45">
        <v>4</v>
      </c>
      <c r="U45">
        <v>3</v>
      </c>
      <c r="V45">
        <v>3</v>
      </c>
      <c r="W45">
        <v>4</v>
      </c>
      <c r="X45">
        <v>1</v>
      </c>
      <c r="Y45">
        <v>2</v>
      </c>
      <c r="Z45">
        <v>3</v>
      </c>
      <c r="AA45">
        <v>3</v>
      </c>
      <c r="AB45" s="54"/>
      <c r="AC45" s="45"/>
      <c r="AD45" s="54"/>
      <c r="AE45" s="54"/>
      <c r="AF45" s="54"/>
      <c r="AG45" s="45"/>
      <c r="AH45" s="54"/>
      <c r="AI45" s="54"/>
      <c r="AJ45" s="45"/>
      <c r="AK45" s="54"/>
      <c r="AL45" s="54"/>
      <c r="AM45" s="54"/>
      <c r="AN45" s="54"/>
      <c r="AO45" s="54"/>
      <c r="AP45" s="54"/>
      <c r="AQ45" s="54"/>
      <c r="AR45" s="54"/>
      <c r="AS45" s="54"/>
      <c r="AT45" s="54"/>
      <c r="AU45" s="54"/>
      <c r="AV45" s="54"/>
      <c r="AW45" s="54"/>
      <c r="AX45" s="54"/>
      <c r="AY45" s="54"/>
      <c r="AZ45" s="54"/>
      <c r="BA45" s="54"/>
      <c r="BB45" s="54"/>
      <c r="BC45" s="54"/>
      <c r="BD45" s="54"/>
      <c r="BE45" s="54"/>
    </row>
    <row r="46" spans="1:57" ht="13" x14ac:dyDescent="0.3">
      <c r="A46">
        <v>39789</v>
      </c>
      <c r="B46">
        <v>0</v>
      </c>
      <c r="C46">
        <v>2006</v>
      </c>
      <c r="D46" s="99">
        <v>45960.655555555553</v>
      </c>
      <c r="E46" t="s">
        <v>309</v>
      </c>
      <c r="F46">
        <v>2</v>
      </c>
      <c r="G46">
        <v>3</v>
      </c>
      <c r="H46">
        <v>3</v>
      </c>
      <c r="I46">
        <v>2</v>
      </c>
      <c r="J46">
        <v>3</v>
      </c>
      <c r="K46">
        <v>3</v>
      </c>
      <c r="L46">
        <v>3</v>
      </c>
      <c r="M46">
        <v>2</v>
      </c>
      <c r="N46">
        <v>3</v>
      </c>
      <c r="O46">
        <v>3</v>
      </c>
      <c r="P46">
        <v>2</v>
      </c>
      <c r="Q46">
        <v>3</v>
      </c>
      <c r="R46">
        <v>2</v>
      </c>
      <c r="S46">
        <v>2</v>
      </c>
      <c r="T46">
        <v>2</v>
      </c>
      <c r="U46">
        <v>2</v>
      </c>
      <c r="V46">
        <v>1</v>
      </c>
      <c r="W46">
        <v>3</v>
      </c>
      <c r="X46">
        <v>2</v>
      </c>
      <c r="Y46">
        <v>2</v>
      </c>
      <c r="Z46">
        <v>2</v>
      </c>
      <c r="AA46">
        <v>2</v>
      </c>
      <c r="AB46" s="54"/>
      <c r="AC46" s="45"/>
      <c r="AD46" s="54"/>
      <c r="AE46" s="54"/>
      <c r="AF46" s="54"/>
      <c r="AG46" s="45"/>
      <c r="AH46" s="54"/>
      <c r="AI46" s="54"/>
      <c r="AJ46" s="45"/>
      <c r="AK46" s="54"/>
      <c r="AL46" s="54"/>
      <c r="AM46" s="54"/>
      <c r="AN46" s="54"/>
      <c r="AO46" s="54"/>
      <c r="AP46" s="54"/>
      <c r="AQ46" s="54"/>
      <c r="AR46" s="54"/>
      <c r="AS46" s="54"/>
      <c r="AT46" s="54"/>
      <c r="AU46" s="54"/>
      <c r="AV46" s="54"/>
      <c r="AW46" s="54"/>
      <c r="AX46" s="54"/>
      <c r="AY46" s="54"/>
      <c r="AZ46" s="54"/>
      <c r="BA46" s="54"/>
      <c r="BB46" s="54"/>
      <c r="BC46" s="54"/>
      <c r="BD46" s="54"/>
      <c r="BE46" s="54"/>
    </row>
    <row r="47" spans="1:57" ht="13" x14ac:dyDescent="0.3">
      <c r="A47">
        <v>44665</v>
      </c>
      <c r="B47">
        <v>0</v>
      </c>
      <c r="C47">
        <v>2001</v>
      </c>
      <c r="D47" s="99">
        <v>45965.853472222225</v>
      </c>
      <c r="E47" t="s">
        <v>271</v>
      </c>
      <c r="F47">
        <v>1</v>
      </c>
      <c r="G47">
        <v>4</v>
      </c>
      <c r="H47">
        <v>4</v>
      </c>
      <c r="I47">
        <v>3</v>
      </c>
      <c r="J47">
        <v>2</v>
      </c>
      <c r="K47">
        <v>2</v>
      </c>
      <c r="L47">
        <v>3</v>
      </c>
      <c r="M47">
        <v>1</v>
      </c>
      <c r="N47">
        <v>3</v>
      </c>
      <c r="O47">
        <v>2</v>
      </c>
      <c r="P47">
        <v>4</v>
      </c>
      <c r="Q47">
        <v>3</v>
      </c>
      <c r="R47">
        <v>2</v>
      </c>
      <c r="S47">
        <v>2</v>
      </c>
      <c r="T47">
        <v>4</v>
      </c>
      <c r="U47">
        <v>3</v>
      </c>
      <c r="V47">
        <v>1</v>
      </c>
      <c r="W47">
        <v>3</v>
      </c>
      <c r="X47">
        <v>2</v>
      </c>
      <c r="Y47">
        <v>2</v>
      </c>
      <c r="Z47">
        <v>2</v>
      </c>
      <c r="AA47">
        <v>2</v>
      </c>
      <c r="AB47" s="54"/>
      <c r="AC47" s="45"/>
      <c r="AD47" s="54"/>
      <c r="AE47" s="54"/>
      <c r="AF47" s="54"/>
      <c r="AG47" s="45"/>
      <c r="AH47" s="54"/>
      <c r="AI47" s="54"/>
      <c r="AJ47" s="45"/>
      <c r="AK47" s="54"/>
      <c r="AL47" s="54"/>
      <c r="AM47" s="54"/>
      <c r="AN47" s="54"/>
      <c r="AO47" s="54"/>
      <c r="AP47" s="54"/>
      <c r="AQ47" s="54"/>
      <c r="AR47" s="54"/>
      <c r="AS47" s="54"/>
      <c r="AT47" s="54"/>
      <c r="AU47" s="54"/>
      <c r="AV47" s="54"/>
      <c r="AW47" s="54"/>
      <c r="AX47" s="54"/>
      <c r="AY47" s="54"/>
      <c r="AZ47" s="54"/>
      <c r="BA47" s="54"/>
      <c r="BB47" s="54"/>
      <c r="BC47" s="54"/>
      <c r="BD47" s="54"/>
      <c r="BE47" s="54"/>
    </row>
    <row r="48" spans="1:57" ht="13" x14ac:dyDescent="0.3">
      <c r="A48">
        <v>42775</v>
      </c>
      <c r="B48">
        <v>0</v>
      </c>
      <c r="C48">
        <v>2003</v>
      </c>
      <c r="D48" s="99">
        <v>45961.404861111114</v>
      </c>
      <c r="E48" t="s">
        <v>330</v>
      </c>
      <c r="F48">
        <v>3</v>
      </c>
      <c r="G48">
        <v>2</v>
      </c>
      <c r="H48">
        <v>2</v>
      </c>
      <c r="I48">
        <v>2</v>
      </c>
      <c r="J48">
        <v>3</v>
      </c>
      <c r="K48">
        <v>1</v>
      </c>
      <c r="L48">
        <v>1</v>
      </c>
      <c r="M48">
        <v>1</v>
      </c>
      <c r="N48">
        <v>1</v>
      </c>
      <c r="O48">
        <v>1</v>
      </c>
      <c r="P48">
        <v>1</v>
      </c>
      <c r="Q48">
        <v>1</v>
      </c>
      <c r="R48">
        <v>1</v>
      </c>
      <c r="S48">
        <v>2</v>
      </c>
      <c r="T48">
        <v>2</v>
      </c>
      <c r="U48">
        <v>2</v>
      </c>
      <c r="V48">
        <v>2</v>
      </c>
      <c r="W48">
        <v>2</v>
      </c>
      <c r="X48">
        <v>2</v>
      </c>
      <c r="Y48">
        <v>2</v>
      </c>
      <c r="Z48">
        <v>2</v>
      </c>
      <c r="AA48">
        <v>2</v>
      </c>
      <c r="AB48" s="54"/>
      <c r="AC48" s="45"/>
      <c r="AD48" s="54"/>
      <c r="AE48" s="54"/>
      <c r="AF48" s="54"/>
      <c r="AG48" s="45"/>
      <c r="AH48" s="54"/>
      <c r="AI48" s="54"/>
      <c r="AJ48" s="45"/>
      <c r="AK48" s="54"/>
      <c r="AL48" s="54"/>
      <c r="AM48" s="54"/>
      <c r="AN48" s="54"/>
      <c r="AO48" s="54"/>
      <c r="AP48" s="54"/>
      <c r="AQ48" s="54"/>
      <c r="AR48" s="54"/>
      <c r="AS48" s="54"/>
      <c r="AT48" s="54"/>
      <c r="AU48" s="54"/>
      <c r="AV48" s="54"/>
      <c r="AW48" s="54"/>
      <c r="AX48" s="54"/>
      <c r="AY48" s="54"/>
      <c r="AZ48" s="54"/>
      <c r="BA48" s="54"/>
      <c r="BB48" s="54"/>
      <c r="BC48" s="54"/>
      <c r="BD48" s="54"/>
      <c r="BE48" s="54"/>
    </row>
    <row r="49" spans="1:57" ht="13" x14ac:dyDescent="0.3">
      <c r="A49">
        <v>42936</v>
      </c>
      <c r="B49">
        <v>0</v>
      </c>
      <c r="C49">
        <v>2004</v>
      </c>
      <c r="D49" s="99">
        <v>45961.617361111108</v>
      </c>
      <c r="E49" t="s">
        <v>311</v>
      </c>
      <c r="F49">
        <v>4</v>
      </c>
      <c r="G49">
        <v>4</v>
      </c>
      <c r="H49">
        <v>4</v>
      </c>
      <c r="I49">
        <v>4</v>
      </c>
      <c r="J49">
        <v>4</v>
      </c>
      <c r="K49">
        <v>3</v>
      </c>
      <c r="L49">
        <v>1</v>
      </c>
      <c r="M49">
        <v>4</v>
      </c>
      <c r="N49">
        <v>1</v>
      </c>
      <c r="O49">
        <v>4</v>
      </c>
      <c r="P49">
        <v>4</v>
      </c>
      <c r="Q49">
        <v>4</v>
      </c>
      <c r="R49">
        <v>4</v>
      </c>
      <c r="S49">
        <v>2</v>
      </c>
      <c r="T49">
        <v>4</v>
      </c>
      <c r="U49">
        <v>4</v>
      </c>
      <c r="V49">
        <v>1</v>
      </c>
      <c r="W49">
        <v>4</v>
      </c>
      <c r="X49">
        <v>3</v>
      </c>
      <c r="Y49">
        <v>4</v>
      </c>
      <c r="Z49">
        <v>4</v>
      </c>
      <c r="AA49">
        <v>4</v>
      </c>
      <c r="AB49" s="54"/>
      <c r="AC49" s="45"/>
      <c r="AD49" s="54"/>
      <c r="AE49" s="54"/>
      <c r="AF49" s="54"/>
      <c r="AG49" s="45"/>
      <c r="AH49" s="54"/>
      <c r="AI49" s="54"/>
      <c r="AJ49" s="45"/>
      <c r="AK49" s="54"/>
      <c r="AL49" s="54"/>
      <c r="AM49" s="54"/>
      <c r="AN49" s="54"/>
      <c r="AO49" s="54"/>
      <c r="AP49" s="54"/>
      <c r="AQ49" s="54"/>
      <c r="AR49" s="54"/>
      <c r="AS49" s="54"/>
      <c r="AT49" s="54"/>
      <c r="AU49" s="54"/>
      <c r="AV49" s="54"/>
      <c r="AW49" s="54"/>
      <c r="AX49" s="54"/>
      <c r="AY49" s="54"/>
      <c r="AZ49" s="54"/>
      <c r="BA49" s="54"/>
      <c r="BB49" s="54"/>
      <c r="BC49" s="54"/>
      <c r="BD49" s="54"/>
      <c r="BE49" s="54"/>
    </row>
    <row r="50" spans="1:57" ht="13" x14ac:dyDescent="0.3">
      <c r="A50">
        <v>45631</v>
      </c>
      <c r="B50">
        <v>0</v>
      </c>
      <c r="C50">
        <v>2003</v>
      </c>
      <c r="D50" s="99">
        <v>45969.067361111112</v>
      </c>
      <c r="E50" t="s">
        <v>292</v>
      </c>
      <c r="F50">
        <v>3</v>
      </c>
      <c r="G50">
        <v>3</v>
      </c>
      <c r="H50">
        <v>2</v>
      </c>
      <c r="I50">
        <v>2</v>
      </c>
      <c r="J50">
        <v>3</v>
      </c>
      <c r="K50">
        <v>2</v>
      </c>
      <c r="L50">
        <v>2</v>
      </c>
      <c r="M50">
        <v>3</v>
      </c>
      <c r="N50">
        <v>3</v>
      </c>
      <c r="O50">
        <v>2</v>
      </c>
      <c r="P50">
        <v>2</v>
      </c>
      <c r="Q50">
        <v>3</v>
      </c>
      <c r="R50">
        <v>2</v>
      </c>
      <c r="S50">
        <v>3</v>
      </c>
      <c r="T50">
        <v>3</v>
      </c>
      <c r="U50">
        <v>2</v>
      </c>
      <c r="V50">
        <v>2</v>
      </c>
      <c r="W50">
        <v>3</v>
      </c>
      <c r="X50">
        <v>3</v>
      </c>
      <c r="Y50">
        <v>3</v>
      </c>
      <c r="Z50">
        <v>2</v>
      </c>
      <c r="AA50">
        <v>2</v>
      </c>
      <c r="AB50" s="54"/>
      <c r="AC50" s="45"/>
      <c r="AD50" s="54"/>
      <c r="AE50" s="54"/>
      <c r="AF50" s="54"/>
      <c r="AG50" s="45"/>
      <c r="AH50" s="54"/>
      <c r="AI50" s="54"/>
      <c r="AJ50" s="45"/>
      <c r="AK50" s="54"/>
      <c r="AL50" s="54"/>
      <c r="AM50" s="54"/>
      <c r="AN50" s="54"/>
      <c r="AO50" s="54"/>
      <c r="AP50" s="54"/>
      <c r="AQ50" s="54"/>
      <c r="AR50" s="54"/>
      <c r="AS50" s="54"/>
      <c r="AT50" s="54"/>
      <c r="AU50" s="54"/>
      <c r="AV50" s="54"/>
      <c r="AW50" s="54"/>
      <c r="AX50" s="54"/>
      <c r="AY50" s="54"/>
      <c r="AZ50" s="54"/>
      <c r="BA50" s="54"/>
      <c r="BB50" s="54"/>
      <c r="BC50" s="54"/>
      <c r="BD50" s="54"/>
      <c r="BE50" s="54"/>
    </row>
    <row r="51" spans="1:57" ht="13" x14ac:dyDescent="0.3">
      <c r="A51">
        <v>41294</v>
      </c>
      <c r="B51">
        <v>0</v>
      </c>
      <c r="C51">
        <v>2004</v>
      </c>
      <c r="D51" s="99">
        <v>45959.633333333331</v>
      </c>
      <c r="E51" t="s">
        <v>255</v>
      </c>
      <c r="F51">
        <v>4</v>
      </c>
      <c r="G51">
        <v>4</v>
      </c>
      <c r="H51">
        <v>4</v>
      </c>
      <c r="I51">
        <v>2</v>
      </c>
      <c r="J51">
        <v>3</v>
      </c>
      <c r="K51">
        <v>3</v>
      </c>
      <c r="L51">
        <v>3</v>
      </c>
      <c r="M51">
        <v>3</v>
      </c>
      <c r="N51">
        <v>4</v>
      </c>
      <c r="O51">
        <v>3</v>
      </c>
      <c r="P51">
        <v>3</v>
      </c>
      <c r="Q51">
        <v>3</v>
      </c>
      <c r="R51">
        <v>2</v>
      </c>
      <c r="S51">
        <v>3</v>
      </c>
      <c r="T51">
        <v>2</v>
      </c>
      <c r="U51">
        <v>3</v>
      </c>
      <c r="V51">
        <v>3</v>
      </c>
      <c r="W51">
        <v>4</v>
      </c>
      <c r="X51">
        <v>2</v>
      </c>
      <c r="Y51">
        <v>3</v>
      </c>
      <c r="Z51">
        <v>4</v>
      </c>
      <c r="AA51">
        <v>2</v>
      </c>
      <c r="AB51" s="54"/>
      <c r="AC51" s="45"/>
      <c r="AD51" s="54"/>
      <c r="AE51" s="54"/>
      <c r="AF51" s="54"/>
      <c r="AG51" s="45"/>
      <c r="AH51" s="54"/>
      <c r="AI51" s="54"/>
      <c r="AJ51" s="45"/>
      <c r="AK51" s="54"/>
      <c r="AL51" s="54"/>
      <c r="AM51" s="54"/>
      <c r="AN51" s="54"/>
      <c r="AO51" s="54"/>
      <c r="AP51" s="54"/>
      <c r="AQ51" s="54"/>
      <c r="AR51" s="54"/>
      <c r="AS51" s="54"/>
      <c r="AT51" s="54"/>
      <c r="AU51" s="54"/>
      <c r="AV51" s="54"/>
      <c r="AW51" s="54"/>
      <c r="AX51" s="54"/>
      <c r="AY51" s="54"/>
      <c r="AZ51" s="54"/>
      <c r="BA51" s="54"/>
      <c r="BB51" s="54"/>
      <c r="BC51" s="54"/>
      <c r="BD51" s="54"/>
      <c r="BE51" s="54"/>
    </row>
    <row r="52" spans="1:57" ht="13" x14ac:dyDescent="0.3">
      <c r="A52">
        <v>44187</v>
      </c>
      <c r="B52">
        <v>1</v>
      </c>
      <c r="C52">
        <v>2001</v>
      </c>
      <c r="D52" s="99">
        <v>45964.875694444447</v>
      </c>
      <c r="E52" t="s">
        <v>282</v>
      </c>
      <c r="F52">
        <v>2</v>
      </c>
      <c r="G52">
        <v>3</v>
      </c>
      <c r="H52">
        <v>3</v>
      </c>
      <c r="I52">
        <v>2</v>
      </c>
      <c r="J52">
        <v>2</v>
      </c>
      <c r="K52">
        <v>2</v>
      </c>
      <c r="L52">
        <v>3</v>
      </c>
      <c r="M52">
        <v>3</v>
      </c>
      <c r="N52">
        <v>2</v>
      </c>
      <c r="O52">
        <v>3</v>
      </c>
      <c r="P52">
        <v>2</v>
      </c>
      <c r="Q52">
        <v>3</v>
      </c>
      <c r="R52">
        <v>3</v>
      </c>
      <c r="S52">
        <v>3</v>
      </c>
      <c r="T52">
        <v>2</v>
      </c>
      <c r="U52">
        <v>3</v>
      </c>
      <c r="V52">
        <v>3</v>
      </c>
      <c r="W52">
        <v>3</v>
      </c>
      <c r="X52">
        <v>2</v>
      </c>
      <c r="Y52">
        <v>3</v>
      </c>
      <c r="Z52">
        <v>2</v>
      </c>
      <c r="AA52">
        <v>3</v>
      </c>
      <c r="AB52" s="54"/>
      <c r="AC52" s="45"/>
      <c r="AD52" s="54"/>
      <c r="AE52" s="54"/>
      <c r="AF52" s="54"/>
      <c r="AG52" s="45"/>
      <c r="AH52" s="54"/>
      <c r="AI52" s="54"/>
      <c r="AJ52" s="45"/>
      <c r="AK52" s="54"/>
      <c r="AL52" s="54"/>
      <c r="AM52" s="54"/>
      <c r="AN52" s="54"/>
      <c r="AO52" s="54"/>
      <c r="AP52" s="54"/>
      <c r="AQ52" s="54"/>
      <c r="AR52" s="54"/>
      <c r="AS52" s="54"/>
      <c r="AT52" s="54"/>
      <c r="AU52" s="54"/>
      <c r="AV52" s="54"/>
      <c r="AW52" s="54"/>
      <c r="AX52" s="54"/>
      <c r="AY52" s="54"/>
      <c r="AZ52" s="54"/>
      <c r="BA52" s="54"/>
      <c r="BB52" s="54"/>
      <c r="BC52" s="54"/>
      <c r="BD52" s="54"/>
      <c r="BE52" s="54"/>
    </row>
    <row r="53" spans="1:57" ht="13" x14ac:dyDescent="0.3">
      <c r="A53">
        <v>43102</v>
      </c>
      <c r="B53">
        <v>1</v>
      </c>
      <c r="C53">
        <v>2002</v>
      </c>
      <c r="D53" s="99">
        <v>45961.793055555558</v>
      </c>
      <c r="E53" t="s">
        <v>314</v>
      </c>
      <c r="F53">
        <v>2</v>
      </c>
      <c r="G53">
        <v>4</v>
      </c>
      <c r="H53">
        <v>2</v>
      </c>
      <c r="I53">
        <v>3</v>
      </c>
      <c r="J53">
        <v>2</v>
      </c>
      <c r="K53">
        <v>2</v>
      </c>
      <c r="L53">
        <v>1</v>
      </c>
      <c r="M53">
        <v>1</v>
      </c>
      <c r="N53">
        <v>2</v>
      </c>
      <c r="O53">
        <v>1</v>
      </c>
      <c r="P53">
        <v>2</v>
      </c>
      <c r="Q53">
        <v>2</v>
      </c>
      <c r="R53">
        <v>1</v>
      </c>
      <c r="S53">
        <v>3</v>
      </c>
      <c r="T53">
        <v>3</v>
      </c>
      <c r="U53">
        <v>4</v>
      </c>
      <c r="V53">
        <v>1</v>
      </c>
      <c r="W53">
        <v>3</v>
      </c>
      <c r="X53">
        <v>1</v>
      </c>
      <c r="Y53">
        <v>1</v>
      </c>
      <c r="Z53">
        <v>1</v>
      </c>
      <c r="AA53">
        <v>1</v>
      </c>
      <c r="AB53" s="54"/>
      <c r="AC53" s="45"/>
      <c r="AD53" s="54"/>
      <c r="AE53" s="54"/>
      <c r="AF53" s="54"/>
      <c r="AG53" s="45"/>
      <c r="AH53" s="54"/>
      <c r="AI53" s="54"/>
      <c r="AJ53" s="45"/>
      <c r="AK53" s="54"/>
      <c r="AL53" s="54"/>
      <c r="AM53" s="54"/>
      <c r="AN53" s="54"/>
      <c r="AO53" s="54"/>
      <c r="AP53" s="54"/>
      <c r="AQ53" s="54"/>
      <c r="AR53" s="54"/>
      <c r="AS53" s="54"/>
      <c r="AT53" s="54"/>
      <c r="AU53" s="54"/>
      <c r="AV53" s="54"/>
      <c r="AW53" s="54"/>
      <c r="AX53" s="54"/>
      <c r="AY53" s="54"/>
      <c r="AZ53" s="54"/>
      <c r="BA53" s="54"/>
      <c r="BB53" s="54"/>
      <c r="BC53" s="54"/>
      <c r="BD53" s="54"/>
      <c r="BE53" s="54"/>
    </row>
    <row r="54" spans="1:57" ht="13" x14ac:dyDescent="0.3">
      <c r="A54">
        <v>42827</v>
      </c>
      <c r="B54">
        <v>0</v>
      </c>
      <c r="C54">
        <v>2005</v>
      </c>
      <c r="D54" s="99">
        <v>45961.525694444441</v>
      </c>
      <c r="E54" t="s">
        <v>256</v>
      </c>
      <c r="F54">
        <v>3</v>
      </c>
      <c r="G54">
        <v>3</v>
      </c>
      <c r="H54">
        <v>4</v>
      </c>
      <c r="I54">
        <v>3</v>
      </c>
      <c r="J54">
        <v>2</v>
      </c>
      <c r="K54">
        <v>3</v>
      </c>
      <c r="L54">
        <v>1</v>
      </c>
      <c r="M54">
        <v>1</v>
      </c>
      <c r="N54">
        <v>2</v>
      </c>
      <c r="O54">
        <v>3</v>
      </c>
      <c r="P54">
        <v>3</v>
      </c>
      <c r="Q54">
        <v>2</v>
      </c>
      <c r="R54">
        <v>3</v>
      </c>
      <c r="S54">
        <v>4</v>
      </c>
      <c r="T54">
        <v>3</v>
      </c>
      <c r="U54">
        <v>3</v>
      </c>
      <c r="V54">
        <v>2</v>
      </c>
      <c r="W54">
        <v>4</v>
      </c>
      <c r="X54">
        <v>3</v>
      </c>
      <c r="Y54">
        <v>2</v>
      </c>
      <c r="Z54">
        <v>4</v>
      </c>
      <c r="AA54">
        <v>3</v>
      </c>
      <c r="AB54" s="54"/>
      <c r="AC54" s="45"/>
      <c r="AD54" s="54"/>
      <c r="AE54" s="54"/>
      <c r="AF54" s="54"/>
      <c r="AG54" s="45"/>
      <c r="AH54" s="54"/>
      <c r="AI54" s="54"/>
      <c r="AJ54" s="45"/>
      <c r="AK54" s="54"/>
      <c r="AL54" s="54"/>
      <c r="AM54" s="54"/>
      <c r="AN54" s="54"/>
      <c r="AO54" s="54"/>
      <c r="AP54" s="54"/>
      <c r="AQ54" s="54"/>
      <c r="AR54" s="54"/>
      <c r="AS54" s="54"/>
      <c r="AT54" s="54"/>
      <c r="AU54" s="54"/>
      <c r="AV54" s="54"/>
      <c r="AW54" s="54"/>
      <c r="AX54" s="54"/>
      <c r="AY54" s="54"/>
      <c r="AZ54" s="54"/>
      <c r="BA54" s="54"/>
      <c r="BB54" s="54"/>
      <c r="BC54" s="54"/>
      <c r="BD54" s="54"/>
      <c r="BE54" s="54"/>
    </row>
    <row r="55" spans="1:57" ht="13" x14ac:dyDescent="0.3">
      <c r="A55">
        <v>40955</v>
      </c>
      <c r="B55">
        <v>0</v>
      </c>
      <c r="C55">
        <v>2003</v>
      </c>
      <c r="D55" s="99">
        <v>45958.711805555555</v>
      </c>
      <c r="E55" t="s">
        <v>287</v>
      </c>
      <c r="F55">
        <v>2</v>
      </c>
      <c r="G55">
        <v>2</v>
      </c>
      <c r="H55">
        <v>3</v>
      </c>
      <c r="I55">
        <v>3</v>
      </c>
      <c r="J55">
        <v>2</v>
      </c>
      <c r="K55">
        <v>3</v>
      </c>
      <c r="L55">
        <v>3</v>
      </c>
      <c r="M55">
        <v>2</v>
      </c>
      <c r="N55">
        <v>2</v>
      </c>
      <c r="O55">
        <v>2</v>
      </c>
      <c r="P55">
        <v>3</v>
      </c>
      <c r="Q55">
        <v>3</v>
      </c>
      <c r="R55">
        <v>2</v>
      </c>
      <c r="S55">
        <v>3</v>
      </c>
      <c r="T55">
        <v>3</v>
      </c>
      <c r="U55">
        <v>3</v>
      </c>
      <c r="V55">
        <v>3</v>
      </c>
      <c r="W55">
        <v>3</v>
      </c>
      <c r="X55">
        <v>2</v>
      </c>
      <c r="Y55">
        <v>2</v>
      </c>
      <c r="Z55">
        <v>3</v>
      </c>
      <c r="AA55">
        <v>3</v>
      </c>
      <c r="AB55" s="54"/>
      <c r="AC55" s="45"/>
      <c r="AD55" s="54"/>
      <c r="AE55" s="54"/>
      <c r="AF55" s="54"/>
      <c r="AG55" s="45"/>
      <c r="AH55" s="54"/>
      <c r="AI55" s="54"/>
      <c r="AJ55" s="45"/>
      <c r="AK55" s="54"/>
      <c r="AL55" s="54"/>
      <c r="AM55" s="54"/>
      <c r="AN55" s="54"/>
      <c r="AO55" s="54"/>
      <c r="AP55" s="54"/>
      <c r="AQ55" s="54"/>
      <c r="AR55" s="54"/>
      <c r="AS55" s="54"/>
      <c r="AT55" s="54"/>
      <c r="AU55" s="54"/>
      <c r="AV55" s="54"/>
      <c r="AW55" s="54"/>
      <c r="AX55" s="54"/>
      <c r="AY55" s="54"/>
      <c r="AZ55" s="54"/>
      <c r="BA55" s="54"/>
      <c r="BB55" s="54"/>
      <c r="BC55" s="54"/>
      <c r="BD55" s="54"/>
      <c r="BE55" s="54"/>
    </row>
    <row r="56" spans="1:57" ht="13" x14ac:dyDescent="0.3">
      <c r="A56">
        <v>42895</v>
      </c>
      <c r="B56">
        <v>0</v>
      </c>
      <c r="C56">
        <v>2006</v>
      </c>
      <c r="D56" s="99">
        <v>45961.594444444447</v>
      </c>
      <c r="E56" t="s">
        <v>296</v>
      </c>
      <c r="F56">
        <v>2</v>
      </c>
      <c r="G56">
        <v>3</v>
      </c>
      <c r="H56">
        <v>4</v>
      </c>
      <c r="I56">
        <v>2</v>
      </c>
      <c r="J56">
        <v>2</v>
      </c>
      <c r="K56">
        <v>2</v>
      </c>
      <c r="L56">
        <v>2</v>
      </c>
      <c r="M56">
        <v>2</v>
      </c>
      <c r="N56">
        <v>4</v>
      </c>
      <c r="O56">
        <v>3</v>
      </c>
      <c r="P56">
        <v>3</v>
      </c>
      <c r="Q56">
        <v>3</v>
      </c>
      <c r="R56">
        <v>2</v>
      </c>
      <c r="S56">
        <v>2</v>
      </c>
      <c r="T56">
        <v>2</v>
      </c>
      <c r="U56">
        <v>3</v>
      </c>
      <c r="V56">
        <v>2</v>
      </c>
      <c r="W56">
        <v>2</v>
      </c>
      <c r="X56">
        <v>2</v>
      </c>
      <c r="Y56">
        <v>2</v>
      </c>
      <c r="Z56">
        <v>3</v>
      </c>
      <c r="AA56">
        <v>2</v>
      </c>
      <c r="AB56" s="54"/>
      <c r="AC56" s="45"/>
      <c r="AD56" s="54"/>
      <c r="AE56" s="54"/>
      <c r="AF56" s="54"/>
      <c r="AG56" s="45"/>
      <c r="AH56" s="54"/>
      <c r="AI56" s="54"/>
      <c r="AJ56" s="45"/>
      <c r="AK56" s="54"/>
      <c r="AL56" s="54"/>
      <c r="AM56" s="54"/>
      <c r="AN56" s="54"/>
      <c r="AO56" s="54"/>
      <c r="AP56" s="54"/>
      <c r="AQ56" s="54"/>
      <c r="AR56" s="54"/>
      <c r="AS56" s="54"/>
      <c r="AT56" s="54"/>
      <c r="AU56" s="54"/>
      <c r="AV56" s="54"/>
      <c r="AW56" s="54"/>
      <c r="AX56" s="54"/>
      <c r="AY56" s="54"/>
      <c r="AZ56" s="54"/>
      <c r="BA56" s="54"/>
      <c r="BB56" s="54"/>
      <c r="BC56" s="54"/>
      <c r="BD56" s="54"/>
      <c r="BE56" s="54"/>
    </row>
    <row r="57" spans="1:57" ht="13" x14ac:dyDescent="0.3">
      <c r="A57">
        <v>43012</v>
      </c>
      <c r="B57">
        <v>0</v>
      </c>
      <c r="C57">
        <v>2000</v>
      </c>
      <c r="D57" s="99">
        <v>45961.663888888892</v>
      </c>
      <c r="E57" t="s">
        <v>264</v>
      </c>
      <c r="F57">
        <v>3</v>
      </c>
      <c r="G57">
        <v>4</v>
      </c>
      <c r="H57">
        <v>3</v>
      </c>
      <c r="I57">
        <v>3</v>
      </c>
      <c r="J57">
        <v>2</v>
      </c>
      <c r="K57">
        <v>4</v>
      </c>
      <c r="L57">
        <v>1</v>
      </c>
      <c r="M57">
        <v>1</v>
      </c>
      <c r="N57">
        <v>2</v>
      </c>
      <c r="O57">
        <v>3</v>
      </c>
      <c r="P57">
        <v>3</v>
      </c>
      <c r="Q57">
        <v>4</v>
      </c>
      <c r="R57">
        <v>2</v>
      </c>
      <c r="S57">
        <v>2</v>
      </c>
      <c r="T57">
        <v>3</v>
      </c>
      <c r="U57">
        <v>3</v>
      </c>
      <c r="V57">
        <v>1</v>
      </c>
      <c r="W57">
        <v>2</v>
      </c>
      <c r="X57">
        <v>2</v>
      </c>
      <c r="Y57">
        <v>3</v>
      </c>
      <c r="Z57">
        <v>4</v>
      </c>
      <c r="AA57">
        <v>3</v>
      </c>
      <c r="AB57" s="54"/>
      <c r="AC57" s="45"/>
      <c r="AD57" s="54"/>
      <c r="AE57" s="54"/>
      <c r="AF57" s="54"/>
      <c r="AG57" s="45"/>
      <c r="AH57" s="54"/>
      <c r="AI57" s="54"/>
      <c r="AJ57" s="45"/>
      <c r="AK57" s="54"/>
      <c r="AL57" s="54"/>
      <c r="AM57" s="54"/>
      <c r="AN57" s="54"/>
      <c r="AO57" s="54"/>
      <c r="AP57" s="54"/>
      <c r="AQ57" s="54"/>
      <c r="AR57" s="54"/>
      <c r="AS57" s="54"/>
      <c r="AT57" s="54"/>
      <c r="AU57" s="54"/>
      <c r="AV57" s="54"/>
      <c r="AW57" s="54"/>
      <c r="AX57" s="54"/>
      <c r="AY57" s="54"/>
      <c r="AZ57" s="54"/>
      <c r="BA57" s="54"/>
      <c r="BB57" s="54"/>
      <c r="BC57" s="54"/>
      <c r="BD57" s="54"/>
      <c r="BE57" s="54"/>
    </row>
    <row r="58" spans="1:57" ht="13" x14ac:dyDescent="0.3">
      <c r="A58">
        <v>44730</v>
      </c>
      <c r="B58">
        <v>0</v>
      </c>
      <c r="C58">
        <v>2003</v>
      </c>
      <c r="D58" s="99">
        <v>45966.309027777781</v>
      </c>
      <c r="E58" t="s">
        <v>334</v>
      </c>
      <c r="F58">
        <v>4</v>
      </c>
      <c r="G58">
        <v>3</v>
      </c>
      <c r="H58">
        <v>4</v>
      </c>
      <c r="I58">
        <v>4</v>
      </c>
      <c r="J58">
        <v>4</v>
      </c>
      <c r="K58">
        <v>4</v>
      </c>
      <c r="L58">
        <v>4</v>
      </c>
      <c r="M58">
        <v>3</v>
      </c>
      <c r="N58">
        <v>4</v>
      </c>
      <c r="O58">
        <v>4</v>
      </c>
      <c r="P58">
        <v>3</v>
      </c>
      <c r="Q58">
        <v>4</v>
      </c>
      <c r="R58">
        <v>3</v>
      </c>
      <c r="S58">
        <v>4</v>
      </c>
      <c r="T58">
        <v>4</v>
      </c>
      <c r="U58">
        <v>4</v>
      </c>
      <c r="V58">
        <v>2</v>
      </c>
      <c r="W58">
        <v>4</v>
      </c>
      <c r="X58">
        <v>4</v>
      </c>
      <c r="Y58">
        <v>4</v>
      </c>
      <c r="Z58">
        <v>4</v>
      </c>
      <c r="AA58">
        <v>4</v>
      </c>
      <c r="AB58" s="54"/>
      <c r="AC58" s="45"/>
      <c r="AD58" s="54"/>
      <c r="AE58" s="54"/>
      <c r="AF58" s="54"/>
      <c r="AG58" s="45"/>
      <c r="AH58" s="54"/>
      <c r="AI58" s="54"/>
      <c r="AJ58" s="45"/>
      <c r="AK58" s="54"/>
      <c r="AL58" s="54"/>
      <c r="AM58" s="54"/>
      <c r="AN58" s="54"/>
      <c r="AO58" s="54"/>
      <c r="AP58" s="54"/>
      <c r="AQ58" s="54"/>
      <c r="AR58" s="54"/>
      <c r="AS58" s="54"/>
      <c r="AT58" s="54"/>
      <c r="AU58" s="54"/>
      <c r="AV58" s="54"/>
      <c r="AW58" s="54"/>
      <c r="AX58" s="54"/>
      <c r="AY58" s="54"/>
      <c r="AZ58" s="54"/>
      <c r="BA58" s="54"/>
      <c r="BB58" s="54"/>
      <c r="BC58" s="54"/>
      <c r="BD58" s="54"/>
      <c r="BE58" s="54"/>
    </row>
    <row r="59" spans="1:57" ht="13" x14ac:dyDescent="0.3">
      <c r="A59">
        <v>40713</v>
      </c>
      <c r="B59">
        <v>0</v>
      </c>
      <c r="C59">
        <v>2003</v>
      </c>
      <c r="D59" s="99">
        <v>45958.419444444444</v>
      </c>
      <c r="E59" t="s">
        <v>273</v>
      </c>
      <c r="F59">
        <v>1</v>
      </c>
      <c r="G59">
        <v>4</v>
      </c>
      <c r="H59">
        <v>2</v>
      </c>
      <c r="I59">
        <v>4</v>
      </c>
      <c r="J59">
        <v>3</v>
      </c>
      <c r="K59">
        <v>4</v>
      </c>
      <c r="L59">
        <v>1</v>
      </c>
      <c r="M59">
        <v>2</v>
      </c>
      <c r="N59">
        <v>3</v>
      </c>
      <c r="O59">
        <v>4</v>
      </c>
      <c r="P59">
        <v>3</v>
      </c>
      <c r="Q59">
        <v>4</v>
      </c>
      <c r="R59">
        <v>2</v>
      </c>
      <c r="S59">
        <v>4</v>
      </c>
      <c r="T59">
        <v>4</v>
      </c>
      <c r="U59">
        <v>4</v>
      </c>
      <c r="V59">
        <v>1</v>
      </c>
      <c r="W59">
        <v>4</v>
      </c>
      <c r="X59">
        <v>2</v>
      </c>
      <c r="Y59">
        <v>4</v>
      </c>
      <c r="Z59">
        <v>3</v>
      </c>
      <c r="AA59">
        <v>3</v>
      </c>
      <c r="AB59" s="54"/>
      <c r="AC59" s="45"/>
      <c r="AD59" s="54"/>
      <c r="AE59" s="54"/>
      <c r="AF59" s="54"/>
      <c r="AG59" s="45"/>
      <c r="AH59" s="54"/>
      <c r="AI59" s="54"/>
      <c r="AJ59" s="45"/>
      <c r="AK59" s="54"/>
      <c r="AL59" s="54"/>
      <c r="AM59" s="54"/>
      <c r="AN59" s="54"/>
      <c r="AO59" s="54"/>
      <c r="AP59" s="54"/>
      <c r="AQ59" s="54"/>
      <c r="AR59" s="54"/>
      <c r="AS59" s="54"/>
      <c r="AT59" s="54"/>
      <c r="AU59" s="54"/>
      <c r="AV59" s="54"/>
      <c r="AW59" s="54"/>
      <c r="AX59" s="54"/>
      <c r="AY59" s="54"/>
      <c r="AZ59" s="54"/>
      <c r="BA59" s="54"/>
      <c r="BB59" s="54"/>
      <c r="BC59" s="54"/>
      <c r="BD59" s="54"/>
      <c r="BE59" s="54"/>
    </row>
    <row r="60" spans="1:57" ht="13" x14ac:dyDescent="0.3">
      <c r="A60">
        <v>43257</v>
      </c>
      <c r="B60">
        <v>1</v>
      </c>
      <c r="C60">
        <v>2003</v>
      </c>
      <c r="D60" s="99">
        <v>45962.491666666669</v>
      </c>
      <c r="E60" t="s">
        <v>249</v>
      </c>
      <c r="F60">
        <v>2</v>
      </c>
      <c r="G60">
        <v>4</v>
      </c>
      <c r="H60">
        <v>4</v>
      </c>
      <c r="I60">
        <v>4</v>
      </c>
      <c r="J60">
        <v>2</v>
      </c>
      <c r="K60">
        <v>4</v>
      </c>
      <c r="L60">
        <v>2</v>
      </c>
      <c r="M60">
        <v>1</v>
      </c>
      <c r="N60">
        <v>4</v>
      </c>
      <c r="O60">
        <v>3</v>
      </c>
      <c r="P60">
        <v>1</v>
      </c>
      <c r="Q60">
        <v>3</v>
      </c>
      <c r="R60">
        <v>1</v>
      </c>
      <c r="S60">
        <v>4</v>
      </c>
      <c r="T60">
        <v>3</v>
      </c>
      <c r="U60">
        <v>3</v>
      </c>
      <c r="V60">
        <v>1</v>
      </c>
      <c r="W60">
        <v>3</v>
      </c>
      <c r="X60">
        <v>3</v>
      </c>
      <c r="Y60">
        <v>3</v>
      </c>
      <c r="Z60">
        <v>3</v>
      </c>
      <c r="AA60">
        <v>3</v>
      </c>
      <c r="AB60" s="54"/>
      <c r="AC60" s="45"/>
      <c r="AD60" s="54"/>
      <c r="AE60" s="54"/>
      <c r="AF60" s="54"/>
      <c r="AG60" s="45"/>
      <c r="AH60" s="54"/>
      <c r="AI60" s="54"/>
      <c r="AJ60" s="45"/>
      <c r="AK60" s="54"/>
      <c r="AL60" s="54"/>
      <c r="AM60" s="54"/>
      <c r="AN60" s="54"/>
      <c r="AO60" s="54"/>
      <c r="AP60" s="54"/>
      <c r="AQ60" s="54"/>
      <c r="AR60" s="54"/>
      <c r="AS60" s="54"/>
      <c r="AT60" s="54"/>
      <c r="AU60" s="54"/>
      <c r="AV60" s="54"/>
      <c r="AW60" s="54"/>
      <c r="AX60" s="54"/>
      <c r="AY60" s="54"/>
      <c r="AZ60" s="54"/>
      <c r="BA60" s="54"/>
      <c r="BB60" s="54"/>
      <c r="BC60" s="54"/>
      <c r="BD60" s="54"/>
      <c r="BE60" s="54"/>
    </row>
    <row r="61" spans="1:57" ht="13" x14ac:dyDescent="0.3">
      <c r="A61">
        <v>43373</v>
      </c>
      <c r="B61">
        <v>0</v>
      </c>
      <c r="C61">
        <v>2002</v>
      </c>
      <c r="D61" s="99">
        <v>45962.657638888886</v>
      </c>
      <c r="E61" t="s">
        <v>326</v>
      </c>
      <c r="F61">
        <v>3</v>
      </c>
      <c r="G61">
        <v>4</v>
      </c>
      <c r="H61">
        <v>4</v>
      </c>
      <c r="I61">
        <v>4</v>
      </c>
      <c r="J61">
        <v>3</v>
      </c>
      <c r="K61">
        <v>3</v>
      </c>
      <c r="L61">
        <v>3</v>
      </c>
      <c r="M61">
        <v>3</v>
      </c>
      <c r="N61">
        <v>4</v>
      </c>
      <c r="O61">
        <v>4</v>
      </c>
      <c r="P61">
        <v>4</v>
      </c>
      <c r="Q61">
        <v>4</v>
      </c>
      <c r="R61">
        <v>2</v>
      </c>
      <c r="S61">
        <v>3</v>
      </c>
      <c r="T61">
        <v>4</v>
      </c>
      <c r="U61">
        <v>3</v>
      </c>
      <c r="V61">
        <v>3</v>
      </c>
      <c r="W61">
        <v>4</v>
      </c>
      <c r="X61">
        <v>3</v>
      </c>
      <c r="Y61">
        <v>4</v>
      </c>
      <c r="Z61">
        <v>4</v>
      </c>
      <c r="AA61">
        <v>4</v>
      </c>
      <c r="AB61" s="54"/>
      <c r="AC61" s="45"/>
      <c r="AD61" s="54"/>
      <c r="AE61" s="54"/>
      <c r="AF61" s="54"/>
      <c r="AG61" s="45"/>
      <c r="AH61" s="54"/>
      <c r="AI61" s="54"/>
      <c r="AJ61" s="45"/>
      <c r="AK61" s="54"/>
      <c r="AL61" s="54"/>
      <c r="AM61" s="54"/>
      <c r="AN61" s="54"/>
      <c r="AO61" s="54"/>
      <c r="AP61" s="54"/>
      <c r="AQ61" s="54"/>
      <c r="AR61" s="54"/>
      <c r="AS61" s="54"/>
      <c r="AT61" s="54"/>
      <c r="AU61" s="54"/>
      <c r="AV61" s="54"/>
      <c r="AW61" s="54"/>
      <c r="AX61" s="54"/>
      <c r="AY61" s="54"/>
      <c r="AZ61" s="54"/>
      <c r="BA61" s="54"/>
      <c r="BB61" s="54"/>
      <c r="BC61" s="54"/>
      <c r="BD61" s="54"/>
      <c r="BE61" s="54"/>
    </row>
    <row r="62" spans="1:57" ht="13" x14ac:dyDescent="0.3">
      <c r="A62">
        <v>42944</v>
      </c>
      <c r="B62">
        <v>0</v>
      </c>
      <c r="C62">
        <v>2005</v>
      </c>
      <c r="D62" s="99">
        <v>45961.620138888888</v>
      </c>
      <c r="E62" t="s">
        <v>302</v>
      </c>
      <c r="F62">
        <v>1</v>
      </c>
      <c r="G62">
        <v>3</v>
      </c>
      <c r="H62">
        <v>4</v>
      </c>
      <c r="I62">
        <v>1</v>
      </c>
      <c r="J62">
        <v>3</v>
      </c>
      <c r="K62">
        <v>3</v>
      </c>
      <c r="L62">
        <v>1</v>
      </c>
      <c r="M62">
        <v>3</v>
      </c>
      <c r="N62">
        <v>1</v>
      </c>
      <c r="O62">
        <v>3</v>
      </c>
      <c r="P62">
        <v>1</v>
      </c>
      <c r="Q62">
        <v>1</v>
      </c>
      <c r="R62">
        <v>2</v>
      </c>
      <c r="S62">
        <v>3</v>
      </c>
      <c r="T62">
        <v>3</v>
      </c>
      <c r="U62">
        <v>2</v>
      </c>
      <c r="V62">
        <v>1</v>
      </c>
      <c r="W62">
        <v>3</v>
      </c>
      <c r="X62">
        <v>1</v>
      </c>
      <c r="Y62">
        <v>1</v>
      </c>
      <c r="Z62">
        <v>2</v>
      </c>
      <c r="AA62">
        <v>2</v>
      </c>
      <c r="AB62" s="54"/>
      <c r="AC62" s="45"/>
      <c r="AD62" s="54"/>
      <c r="AE62" s="54"/>
      <c r="AF62" s="54"/>
      <c r="AG62" s="45"/>
      <c r="AH62" s="54"/>
      <c r="AI62" s="54"/>
      <c r="AJ62" s="45"/>
      <c r="AK62" s="54"/>
      <c r="AL62" s="54"/>
      <c r="AM62" s="54"/>
      <c r="AN62" s="54"/>
      <c r="AO62" s="54"/>
      <c r="AP62" s="54"/>
      <c r="AQ62" s="54"/>
      <c r="AR62" s="54"/>
      <c r="AS62" s="54"/>
      <c r="AT62" s="54"/>
      <c r="AU62" s="54"/>
      <c r="AV62" s="54"/>
      <c r="AW62" s="54"/>
      <c r="AX62" s="54"/>
      <c r="AY62" s="54"/>
      <c r="AZ62" s="54"/>
      <c r="BA62" s="54"/>
      <c r="BB62" s="54"/>
      <c r="BC62" s="54"/>
      <c r="BD62" s="54"/>
      <c r="BE62" s="54"/>
    </row>
    <row r="63" spans="1:57" ht="13" x14ac:dyDescent="0.3">
      <c r="A63">
        <v>42955</v>
      </c>
      <c r="B63">
        <v>0</v>
      </c>
      <c r="C63">
        <v>2006</v>
      </c>
      <c r="D63" s="99">
        <v>45961.62777777778</v>
      </c>
      <c r="E63" t="s">
        <v>304</v>
      </c>
      <c r="F63">
        <v>2</v>
      </c>
      <c r="G63">
        <v>2</v>
      </c>
      <c r="H63">
        <v>2</v>
      </c>
      <c r="I63">
        <v>3</v>
      </c>
      <c r="J63">
        <v>3</v>
      </c>
      <c r="K63">
        <v>3</v>
      </c>
      <c r="L63">
        <v>2</v>
      </c>
      <c r="M63">
        <v>2</v>
      </c>
      <c r="N63">
        <v>1</v>
      </c>
      <c r="O63">
        <v>2</v>
      </c>
      <c r="P63">
        <v>1</v>
      </c>
      <c r="Q63">
        <v>2</v>
      </c>
      <c r="R63">
        <v>2</v>
      </c>
      <c r="S63">
        <v>3</v>
      </c>
      <c r="T63">
        <v>2</v>
      </c>
      <c r="U63">
        <v>3</v>
      </c>
      <c r="V63">
        <v>2</v>
      </c>
      <c r="W63">
        <v>2</v>
      </c>
      <c r="X63">
        <v>2</v>
      </c>
      <c r="Y63">
        <v>3</v>
      </c>
      <c r="Z63">
        <v>3</v>
      </c>
      <c r="AA63">
        <v>3</v>
      </c>
      <c r="AB63" s="54"/>
      <c r="AC63" s="45"/>
      <c r="AD63" s="54"/>
      <c r="AE63" s="54"/>
      <c r="AF63" s="54"/>
      <c r="AG63" s="45"/>
      <c r="AH63" s="54"/>
      <c r="AI63" s="54"/>
      <c r="AJ63" s="45"/>
      <c r="AK63" s="54"/>
      <c r="AL63" s="54"/>
      <c r="AM63" s="54"/>
      <c r="AN63" s="54"/>
      <c r="AO63" s="54"/>
      <c r="AP63" s="54"/>
      <c r="AQ63" s="54"/>
      <c r="AR63" s="54"/>
      <c r="AS63" s="54"/>
      <c r="AT63" s="54"/>
      <c r="AU63" s="54"/>
      <c r="AV63" s="54"/>
      <c r="AW63" s="54"/>
      <c r="AX63" s="54"/>
      <c r="AY63" s="54"/>
      <c r="AZ63" s="54"/>
      <c r="BA63" s="54"/>
      <c r="BB63" s="54"/>
      <c r="BC63" s="54"/>
      <c r="BD63" s="54"/>
      <c r="BE63" s="54"/>
    </row>
    <row r="64" spans="1:57" ht="13" x14ac:dyDescent="0.3">
      <c r="A64">
        <v>44632</v>
      </c>
      <c r="B64">
        <v>1</v>
      </c>
      <c r="C64">
        <v>2005</v>
      </c>
      <c r="D64" s="99">
        <v>45965.773611111108</v>
      </c>
      <c r="E64" t="s">
        <v>302</v>
      </c>
      <c r="F64">
        <v>3</v>
      </c>
      <c r="G64">
        <v>4</v>
      </c>
      <c r="H64">
        <v>2</v>
      </c>
      <c r="I64">
        <v>1</v>
      </c>
      <c r="J64">
        <v>2</v>
      </c>
      <c r="K64">
        <v>3</v>
      </c>
      <c r="L64">
        <v>1</v>
      </c>
      <c r="M64">
        <v>1</v>
      </c>
      <c r="N64">
        <v>2</v>
      </c>
      <c r="O64">
        <v>2</v>
      </c>
      <c r="P64">
        <v>3</v>
      </c>
      <c r="Q64">
        <v>2</v>
      </c>
      <c r="R64">
        <v>2</v>
      </c>
      <c r="S64">
        <v>2</v>
      </c>
      <c r="T64">
        <v>3</v>
      </c>
      <c r="U64">
        <v>2</v>
      </c>
      <c r="V64">
        <v>2</v>
      </c>
      <c r="W64">
        <v>3</v>
      </c>
      <c r="X64">
        <v>2</v>
      </c>
      <c r="Y64">
        <v>3</v>
      </c>
      <c r="Z64">
        <v>3</v>
      </c>
      <c r="AA64">
        <v>3</v>
      </c>
      <c r="AB64" s="54"/>
      <c r="AC64" s="45"/>
      <c r="AD64" s="54"/>
      <c r="AE64" s="54"/>
      <c r="AF64" s="54"/>
      <c r="AG64" s="45"/>
      <c r="AH64" s="54"/>
      <c r="AI64" s="54"/>
      <c r="AJ64" s="45"/>
      <c r="AK64" s="54"/>
      <c r="AL64" s="54"/>
      <c r="AM64" s="54"/>
      <c r="AN64" s="54"/>
      <c r="AO64" s="54"/>
      <c r="AP64" s="54"/>
      <c r="AQ64" s="54"/>
      <c r="AR64" s="54"/>
      <c r="AS64" s="54"/>
      <c r="AT64" s="54"/>
      <c r="AU64" s="54"/>
      <c r="AV64" s="54"/>
      <c r="AW64" s="54"/>
      <c r="AX64" s="54"/>
      <c r="AY64" s="54"/>
      <c r="AZ64" s="54"/>
      <c r="BA64" s="54"/>
      <c r="BB64" s="54"/>
      <c r="BC64" s="54"/>
      <c r="BD64" s="54"/>
      <c r="BE64" s="54"/>
    </row>
    <row r="65" spans="1:57" ht="13" x14ac:dyDescent="0.3">
      <c r="A65">
        <v>34587</v>
      </c>
      <c r="B65">
        <v>1</v>
      </c>
      <c r="C65">
        <v>2003</v>
      </c>
      <c r="D65" s="99">
        <v>45959.51458333333</v>
      </c>
      <c r="E65" t="s">
        <v>32</v>
      </c>
      <c r="F65">
        <v>1</v>
      </c>
      <c r="G65">
        <v>4</v>
      </c>
      <c r="H65">
        <v>3</v>
      </c>
      <c r="I65">
        <v>1</v>
      </c>
      <c r="J65">
        <v>3</v>
      </c>
      <c r="K65">
        <v>3</v>
      </c>
      <c r="L65">
        <v>1</v>
      </c>
      <c r="M65">
        <v>2</v>
      </c>
      <c r="N65">
        <v>1</v>
      </c>
      <c r="O65">
        <v>1</v>
      </c>
      <c r="P65">
        <v>3</v>
      </c>
      <c r="Q65">
        <v>1</v>
      </c>
      <c r="R65">
        <v>2</v>
      </c>
      <c r="S65">
        <v>4</v>
      </c>
      <c r="T65">
        <v>1</v>
      </c>
      <c r="U65">
        <v>1</v>
      </c>
      <c r="V65">
        <v>1</v>
      </c>
      <c r="W65">
        <v>2</v>
      </c>
      <c r="X65">
        <v>3</v>
      </c>
      <c r="Y65">
        <v>3</v>
      </c>
      <c r="Z65">
        <v>2</v>
      </c>
      <c r="AA65">
        <v>2</v>
      </c>
      <c r="AB65" s="54"/>
      <c r="AC65" s="45"/>
      <c r="AD65" s="54"/>
      <c r="AE65" s="54"/>
      <c r="AF65" s="54"/>
      <c r="AG65" s="45"/>
      <c r="AH65" s="54"/>
      <c r="AI65" s="54"/>
      <c r="AJ65" s="45"/>
      <c r="AK65" s="54"/>
      <c r="AL65" s="54"/>
      <c r="AM65" s="54"/>
      <c r="AN65" s="54"/>
      <c r="AO65" s="54"/>
      <c r="AP65" s="54"/>
      <c r="AQ65" s="54"/>
      <c r="AR65" s="54"/>
      <c r="AS65" s="54"/>
      <c r="AT65" s="54"/>
      <c r="AU65" s="54"/>
      <c r="AV65" s="54"/>
      <c r="AW65" s="54"/>
      <c r="AX65" s="54"/>
      <c r="AY65" s="54"/>
      <c r="AZ65" s="54"/>
      <c r="BA65" s="54"/>
      <c r="BB65" s="54"/>
      <c r="BC65" s="54"/>
      <c r="BD65" s="54"/>
      <c r="BE65" s="54"/>
    </row>
    <row r="66" spans="1:57" ht="13" x14ac:dyDescent="0.3">
      <c r="A66">
        <v>40683</v>
      </c>
      <c r="B66">
        <v>0</v>
      </c>
      <c r="C66">
        <v>2003</v>
      </c>
      <c r="D66" s="99">
        <v>45960.711111111108</v>
      </c>
      <c r="E66" t="s">
        <v>32</v>
      </c>
      <c r="F66">
        <v>2</v>
      </c>
      <c r="G66">
        <v>3</v>
      </c>
      <c r="H66">
        <v>3</v>
      </c>
      <c r="I66">
        <v>2</v>
      </c>
      <c r="J66">
        <v>2</v>
      </c>
      <c r="K66">
        <v>2</v>
      </c>
      <c r="L66">
        <v>2</v>
      </c>
      <c r="M66">
        <v>2</v>
      </c>
      <c r="N66">
        <v>3</v>
      </c>
      <c r="O66">
        <v>2</v>
      </c>
      <c r="P66">
        <v>2</v>
      </c>
      <c r="Q66">
        <v>3</v>
      </c>
      <c r="R66">
        <v>2</v>
      </c>
      <c r="S66">
        <v>3</v>
      </c>
      <c r="T66">
        <v>2</v>
      </c>
      <c r="U66">
        <v>2</v>
      </c>
      <c r="V66">
        <v>2</v>
      </c>
      <c r="W66">
        <v>2</v>
      </c>
      <c r="X66">
        <v>2</v>
      </c>
      <c r="Y66">
        <v>2</v>
      </c>
      <c r="Z66">
        <v>2</v>
      </c>
      <c r="AA66">
        <v>2</v>
      </c>
      <c r="AB66" s="54"/>
      <c r="AC66" s="45"/>
      <c r="AD66" s="54"/>
      <c r="AE66" s="54"/>
      <c r="AF66" s="54"/>
      <c r="AG66" s="45"/>
      <c r="AH66" s="54"/>
      <c r="AI66" s="54"/>
      <c r="AJ66" s="45"/>
      <c r="AK66" s="54"/>
      <c r="AL66" s="54"/>
      <c r="AM66" s="54"/>
      <c r="AN66" s="54"/>
      <c r="AO66" s="54"/>
      <c r="AP66" s="54"/>
      <c r="AQ66" s="54"/>
      <c r="AR66" s="54"/>
      <c r="AS66" s="54"/>
      <c r="AT66" s="54"/>
      <c r="AU66" s="54"/>
      <c r="AV66" s="54"/>
      <c r="AW66" s="54"/>
      <c r="AX66" s="54"/>
      <c r="AY66" s="54"/>
      <c r="AZ66" s="54"/>
      <c r="BA66" s="54"/>
      <c r="BB66" s="54"/>
      <c r="BC66" s="54"/>
      <c r="BD66" s="54"/>
      <c r="BE66" s="54"/>
    </row>
    <row r="67" spans="1:57" ht="13" x14ac:dyDescent="0.3">
      <c r="A67">
        <v>40693</v>
      </c>
      <c r="B67">
        <v>0</v>
      </c>
      <c r="C67">
        <v>2003</v>
      </c>
      <c r="D67" s="99">
        <v>45958.35833333333</v>
      </c>
      <c r="E67" t="s">
        <v>32</v>
      </c>
      <c r="F67">
        <v>3</v>
      </c>
      <c r="G67">
        <v>2</v>
      </c>
      <c r="H67">
        <v>3</v>
      </c>
      <c r="I67">
        <v>4</v>
      </c>
      <c r="J67">
        <v>4</v>
      </c>
      <c r="K67">
        <v>4</v>
      </c>
      <c r="L67">
        <v>3</v>
      </c>
      <c r="M67">
        <v>4</v>
      </c>
      <c r="N67">
        <v>4</v>
      </c>
      <c r="O67">
        <v>4</v>
      </c>
      <c r="P67">
        <v>2</v>
      </c>
      <c r="Q67">
        <v>4</v>
      </c>
      <c r="R67">
        <v>4</v>
      </c>
      <c r="S67">
        <v>3</v>
      </c>
      <c r="T67">
        <v>4</v>
      </c>
      <c r="U67">
        <v>3</v>
      </c>
      <c r="V67">
        <v>2</v>
      </c>
      <c r="W67">
        <v>3</v>
      </c>
      <c r="X67">
        <v>2</v>
      </c>
      <c r="Y67">
        <v>3</v>
      </c>
      <c r="Z67">
        <v>4</v>
      </c>
      <c r="AA67">
        <v>4</v>
      </c>
      <c r="AB67" s="54"/>
      <c r="AC67" s="45"/>
      <c r="AD67" s="54"/>
      <c r="AE67" s="54"/>
      <c r="AF67" s="54"/>
      <c r="AG67" s="45"/>
      <c r="AH67" s="54"/>
      <c r="AI67" s="54"/>
      <c r="AJ67" s="45"/>
      <c r="AK67" s="54"/>
      <c r="AL67" s="54"/>
      <c r="AM67" s="54"/>
      <c r="AN67" s="54"/>
      <c r="AO67" s="54"/>
      <c r="AP67" s="54"/>
      <c r="AQ67" s="54"/>
      <c r="AR67" s="54"/>
      <c r="AS67" s="54"/>
      <c r="AT67" s="54"/>
      <c r="AU67" s="54"/>
      <c r="AV67" s="54"/>
      <c r="AW67" s="54"/>
      <c r="AX67" s="54"/>
      <c r="AY67" s="54"/>
      <c r="AZ67" s="54"/>
      <c r="BA67" s="54"/>
      <c r="BB67" s="54"/>
      <c r="BC67" s="54"/>
      <c r="BD67" s="54"/>
      <c r="BE67" s="54"/>
    </row>
    <row r="68" spans="1:57" ht="13" x14ac:dyDescent="0.3">
      <c r="A68">
        <v>40751</v>
      </c>
      <c r="B68">
        <v>0</v>
      </c>
      <c r="C68">
        <v>2005</v>
      </c>
      <c r="D68" s="99">
        <v>45958.459027777775</v>
      </c>
      <c r="E68" t="s">
        <v>235</v>
      </c>
      <c r="F68">
        <v>3</v>
      </c>
      <c r="G68">
        <v>3</v>
      </c>
      <c r="H68">
        <v>3</v>
      </c>
      <c r="I68">
        <v>3</v>
      </c>
      <c r="J68">
        <v>3</v>
      </c>
      <c r="K68">
        <v>3</v>
      </c>
      <c r="L68">
        <v>2</v>
      </c>
      <c r="M68">
        <v>2</v>
      </c>
      <c r="N68">
        <v>3</v>
      </c>
      <c r="O68">
        <v>3</v>
      </c>
      <c r="P68">
        <v>3</v>
      </c>
      <c r="Q68">
        <v>3</v>
      </c>
      <c r="R68">
        <v>2</v>
      </c>
      <c r="S68">
        <v>2</v>
      </c>
      <c r="T68">
        <v>3</v>
      </c>
      <c r="U68">
        <v>3</v>
      </c>
      <c r="V68">
        <v>2</v>
      </c>
      <c r="W68">
        <v>2</v>
      </c>
      <c r="X68">
        <v>4</v>
      </c>
      <c r="Y68">
        <v>3</v>
      </c>
      <c r="Z68">
        <v>3</v>
      </c>
      <c r="AA68">
        <v>3</v>
      </c>
      <c r="AB68" s="54"/>
      <c r="AC68" s="45"/>
      <c r="AD68" s="54"/>
      <c r="AE68" s="54"/>
      <c r="AF68" s="54"/>
      <c r="AG68" s="45"/>
      <c r="AH68" s="54"/>
      <c r="AI68" s="54"/>
      <c r="AJ68" s="45"/>
      <c r="AK68" s="54"/>
      <c r="AL68" s="54"/>
      <c r="AM68" s="54"/>
      <c r="AN68" s="54"/>
      <c r="AO68" s="54"/>
      <c r="AP68" s="54"/>
      <c r="AQ68" s="54"/>
      <c r="AR68" s="54"/>
      <c r="AS68" s="54"/>
      <c r="AT68" s="54"/>
      <c r="AU68" s="54"/>
      <c r="AV68" s="54"/>
      <c r="AW68" s="54"/>
      <c r="AX68" s="54"/>
      <c r="AY68" s="54"/>
      <c r="AZ68" s="54"/>
      <c r="BA68" s="54"/>
      <c r="BB68" s="54"/>
      <c r="BC68" s="54"/>
      <c r="BD68" s="54"/>
      <c r="BE68" s="54"/>
    </row>
    <row r="69" spans="1:57" ht="13" x14ac:dyDescent="0.3">
      <c r="A69">
        <v>40810</v>
      </c>
      <c r="B69">
        <v>0</v>
      </c>
      <c r="C69">
        <v>2005</v>
      </c>
      <c r="D69" s="99">
        <v>45958.476388888892</v>
      </c>
      <c r="E69" t="s">
        <v>32</v>
      </c>
      <c r="F69">
        <v>3</v>
      </c>
      <c r="G69">
        <v>3</v>
      </c>
      <c r="H69">
        <v>3</v>
      </c>
      <c r="I69">
        <v>2</v>
      </c>
      <c r="J69">
        <v>3</v>
      </c>
      <c r="K69">
        <v>4</v>
      </c>
      <c r="L69">
        <v>3</v>
      </c>
      <c r="M69">
        <v>2</v>
      </c>
      <c r="N69">
        <v>3</v>
      </c>
      <c r="O69">
        <v>3</v>
      </c>
      <c r="P69">
        <v>2</v>
      </c>
      <c r="Q69">
        <v>3</v>
      </c>
      <c r="R69">
        <v>3</v>
      </c>
      <c r="S69">
        <v>3</v>
      </c>
      <c r="T69">
        <v>3</v>
      </c>
      <c r="U69">
        <v>3</v>
      </c>
      <c r="V69">
        <v>2</v>
      </c>
      <c r="W69">
        <v>3</v>
      </c>
      <c r="X69">
        <v>3</v>
      </c>
      <c r="Y69">
        <v>3</v>
      </c>
      <c r="Z69">
        <v>3</v>
      </c>
      <c r="AA69">
        <v>3</v>
      </c>
      <c r="AB69" s="54"/>
      <c r="AC69" s="45"/>
      <c r="AD69" s="54"/>
      <c r="AE69" s="54"/>
      <c r="AF69" s="54"/>
      <c r="AG69" s="45"/>
      <c r="AH69" s="54"/>
      <c r="AI69" s="54"/>
      <c r="AJ69" s="45"/>
      <c r="AK69" s="54"/>
      <c r="AL69" s="54"/>
      <c r="AM69" s="54"/>
      <c r="AN69" s="54"/>
      <c r="AO69" s="54"/>
      <c r="AP69" s="54"/>
      <c r="AQ69" s="54"/>
      <c r="AR69" s="54"/>
      <c r="AS69" s="54"/>
      <c r="AT69" s="54"/>
      <c r="AU69" s="54"/>
      <c r="AV69" s="54"/>
      <c r="AW69" s="54"/>
      <c r="AX69" s="54"/>
      <c r="AY69" s="54"/>
      <c r="AZ69" s="54"/>
      <c r="BA69" s="54"/>
      <c r="BB69" s="54"/>
      <c r="BC69" s="54"/>
      <c r="BD69" s="54"/>
      <c r="BE69" s="54"/>
    </row>
    <row r="70" spans="1:57" ht="13" x14ac:dyDescent="0.3">
      <c r="A70">
        <v>40817</v>
      </c>
      <c r="B70">
        <v>0</v>
      </c>
      <c r="C70">
        <v>2003</v>
      </c>
      <c r="D70" s="99">
        <v>45958.486805555556</v>
      </c>
      <c r="E70" t="s">
        <v>32</v>
      </c>
      <c r="F70">
        <v>4</v>
      </c>
      <c r="G70">
        <v>4</v>
      </c>
      <c r="H70">
        <v>4</v>
      </c>
      <c r="I70">
        <v>4</v>
      </c>
      <c r="J70">
        <v>4</v>
      </c>
      <c r="K70">
        <v>4</v>
      </c>
      <c r="L70">
        <v>4</v>
      </c>
      <c r="M70">
        <v>3</v>
      </c>
      <c r="N70">
        <v>4</v>
      </c>
      <c r="O70">
        <v>4</v>
      </c>
      <c r="P70">
        <v>4</v>
      </c>
      <c r="Q70">
        <v>4</v>
      </c>
      <c r="R70">
        <v>4</v>
      </c>
      <c r="S70">
        <v>4</v>
      </c>
      <c r="T70">
        <v>4</v>
      </c>
      <c r="U70">
        <v>3</v>
      </c>
      <c r="V70">
        <v>3</v>
      </c>
      <c r="W70">
        <v>4</v>
      </c>
      <c r="X70">
        <v>3</v>
      </c>
      <c r="Y70">
        <v>3</v>
      </c>
      <c r="Z70">
        <v>3</v>
      </c>
      <c r="AA70">
        <v>3</v>
      </c>
      <c r="AB70" s="54"/>
      <c r="AC70" s="45"/>
      <c r="AD70" s="54"/>
      <c r="AE70" s="54"/>
      <c r="AF70" s="54"/>
      <c r="AG70" s="45"/>
      <c r="AH70" s="54"/>
      <c r="AI70" s="54"/>
      <c r="AJ70" s="45"/>
      <c r="AK70" s="54"/>
      <c r="AL70" s="54"/>
      <c r="AM70" s="54"/>
      <c r="AN70" s="54"/>
      <c r="AO70" s="54"/>
      <c r="AP70" s="54"/>
      <c r="AQ70" s="54"/>
      <c r="AR70" s="54"/>
      <c r="AS70" s="54"/>
      <c r="AT70" s="54"/>
      <c r="AU70" s="54"/>
      <c r="AV70" s="54"/>
      <c r="AW70" s="54"/>
      <c r="AX70" s="54"/>
      <c r="AY70" s="54"/>
      <c r="AZ70" s="54"/>
      <c r="BA70" s="54"/>
      <c r="BB70" s="54"/>
      <c r="BC70" s="54"/>
      <c r="BD70" s="54"/>
      <c r="BE70" s="54"/>
    </row>
    <row r="71" spans="1:57" ht="13" x14ac:dyDescent="0.3">
      <c r="A71">
        <v>41111</v>
      </c>
      <c r="B71">
        <v>0</v>
      </c>
      <c r="C71">
        <v>2005</v>
      </c>
      <c r="D71" s="99">
        <v>45963.654861111114</v>
      </c>
      <c r="E71" t="s">
        <v>32</v>
      </c>
      <c r="F71">
        <v>3</v>
      </c>
      <c r="G71">
        <v>3</v>
      </c>
      <c r="H71">
        <v>4</v>
      </c>
      <c r="I71">
        <v>3</v>
      </c>
      <c r="J71">
        <v>2</v>
      </c>
      <c r="K71">
        <v>2</v>
      </c>
      <c r="L71">
        <v>1</v>
      </c>
      <c r="M71">
        <v>1</v>
      </c>
      <c r="N71">
        <v>4</v>
      </c>
      <c r="O71">
        <v>4</v>
      </c>
      <c r="P71">
        <v>4</v>
      </c>
      <c r="Q71">
        <v>2</v>
      </c>
      <c r="R71">
        <v>2</v>
      </c>
      <c r="S71">
        <v>1</v>
      </c>
      <c r="T71">
        <v>2</v>
      </c>
      <c r="U71">
        <v>3</v>
      </c>
      <c r="V71">
        <v>2</v>
      </c>
      <c r="W71">
        <v>2</v>
      </c>
      <c r="X71">
        <v>3</v>
      </c>
      <c r="Y71">
        <v>3</v>
      </c>
      <c r="Z71">
        <v>2</v>
      </c>
      <c r="AA71">
        <v>2</v>
      </c>
      <c r="AB71" s="54"/>
      <c r="AC71" s="45"/>
      <c r="AD71" s="54"/>
      <c r="AE71" s="54"/>
      <c r="AF71" s="54"/>
      <c r="AG71" s="45"/>
      <c r="AH71" s="54"/>
      <c r="AI71" s="54"/>
      <c r="AJ71" s="45"/>
      <c r="AK71" s="54"/>
      <c r="AL71" s="54"/>
      <c r="AM71" s="54"/>
      <c r="AN71" s="54"/>
      <c r="AO71" s="54"/>
      <c r="AP71" s="54"/>
      <c r="AQ71" s="54"/>
      <c r="AR71" s="54"/>
      <c r="AS71" s="54"/>
      <c r="AT71" s="54"/>
      <c r="AU71" s="54"/>
      <c r="AV71" s="54"/>
      <c r="AW71" s="54"/>
      <c r="AX71" s="54"/>
      <c r="AY71" s="54"/>
      <c r="AZ71" s="54"/>
      <c r="BA71" s="54"/>
      <c r="BB71" s="54"/>
      <c r="BC71" s="54"/>
      <c r="BD71" s="54"/>
      <c r="BE71" s="54"/>
    </row>
    <row r="72" spans="1:57" ht="13" x14ac:dyDescent="0.3">
      <c r="A72">
        <v>41174</v>
      </c>
      <c r="B72">
        <v>0</v>
      </c>
      <c r="C72">
        <v>2005</v>
      </c>
      <c r="D72" s="99">
        <v>45959.440972222219</v>
      </c>
      <c r="E72" t="s">
        <v>235</v>
      </c>
      <c r="F72">
        <v>2</v>
      </c>
      <c r="G72">
        <v>3</v>
      </c>
      <c r="H72">
        <v>4</v>
      </c>
      <c r="I72">
        <v>2</v>
      </c>
      <c r="J72">
        <v>3</v>
      </c>
      <c r="K72">
        <v>3</v>
      </c>
      <c r="L72">
        <v>3</v>
      </c>
      <c r="M72">
        <v>2</v>
      </c>
      <c r="N72">
        <v>2</v>
      </c>
      <c r="O72">
        <v>3</v>
      </c>
      <c r="P72">
        <v>2</v>
      </c>
      <c r="Q72">
        <v>2</v>
      </c>
      <c r="R72">
        <v>2</v>
      </c>
      <c r="S72">
        <v>2</v>
      </c>
      <c r="T72">
        <v>2</v>
      </c>
      <c r="U72">
        <v>3</v>
      </c>
      <c r="V72">
        <v>1</v>
      </c>
      <c r="W72">
        <v>3</v>
      </c>
      <c r="X72">
        <v>2</v>
      </c>
      <c r="Y72">
        <v>2</v>
      </c>
      <c r="Z72">
        <v>2</v>
      </c>
      <c r="AA72">
        <v>2</v>
      </c>
      <c r="AB72" s="54"/>
      <c r="AC72" s="45"/>
      <c r="AD72" s="54"/>
      <c r="AE72" s="54"/>
      <c r="AF72" s="54"/>
      <c r="AG72" s="45"/>
      <c r="AH72" s="54"/>
      <c r="AI72" s="54"/>
      <c r="AJ72" s="45"/>
      <c r="AK72" s="54"/>
      <c r="AL72" s="54"/>
      <c r="AM72" s="54"/>
      <c r="AN72" s="54"/>
      <c r="AO72" s="54"/>
      <c r="AP72" s="54"/>
      <c r="AQ72" s="54"/>
      <c r="AR72" s="54"/>
      <c r="AS72" s="54"/>
      <c r="AT72" s="54"/>
      <c r="AU72" s="54"/>
      <c r="AV72" s="54"/>
      <c r="AW72" s="54"/>
      <c r="AX72" s="54"/>
      <c r="AY72" s="54"/>
      <c r="AZ72" s="54"/>
      <c r="BA72" s="54"/>
      <c r="BB72" s="54"/>
      <c r="BC72" s="54"/>
      <c r="BD72" s="54"/>
      <c r="BE72" s="54"/>
    </row>
    <row r="73" spans="1:57" ht="13" x14ac:dyDescent="0.3">
      <c r="A73">
        <v>41212</v>
      </c>
      <c r="B73">
        <v>1</v>
      </c>
      <c r="C73">
        <v>2004</v>
      </c>
      <c r="D73" s="99">
        <v>45959.469444444447</v>
      </c>
      <c r="E73" t="s">
        <v>32</v>
      </c>
      <c r="F73">
        <v>3</v>
      </c>
      <c r="G73">
        <v>3</v>
      </c>
      <c r="H73">
        <v>4</v>
      </c>
      <c r="I73">
        <v>2</v>
      </c>
      <c r="J73">
        <v>3</v>
      </c>
      <c r="K73">
        <v>2</v>
      </c>
      <c r="L73">
        <v>2</v>
      </c>
      <c r="M73">
        <v>1</v>
      </c>
      <c r="N73">
        <v>2</v>
      </c>
      <c r="O73">
        <v>2</v>
      </c>
      <c r="P73">
        <v>3</v>
      </c>
      <c r="Q73">
        <v>2</v>
      </c>
      <c r="R73">
        <v>2</v>
      </c>
      <c r="S73">
        <v>2</v>
      </c>
      <c r="T73">
        <v>3</v>
      </c>
      <c r="U73">
        <v>2</v>
      </c>
      <c r="V73">
        <v>2</v>
      </c>
      <c r="W73">
        <v>2</v>
      </c>
      <c r="X73">
        <v>3</v>
      </c>
      <c r="Y73">
        <v>2</v>
      </c>
      <c r="Z73">
        <v>3</v>
      </c>
      <c r="AA73">
        <v>1</v>
      </c>
      <c r="AB73" s="54"/>
      <c r="AC73" s="45"/>
      <c r="AD73" s="54"/>
      <c r="AE73" s="54"/>
      <c r="AF73" s="54"/>
      <c r="AG73" s="45"/>
      <c r="AH73" s="54"/>
      <c r="AI73" s="54"/>
      <c r="AJ73" s="45"/>
      <c r="AK73" s="54"/>
      <c r="AL73" s="54"/>
      <c r="AM73" s="54"/>
      <c r="AN73" s="54"/>
      <c r="AO73" s="54"/>
      <c r="AP73" s="54"/>
      <c r="AQ73" s="54"/>
      <c r="AR73" s="54"/>
      <c r="AS73" s="54"/>
      <c r="AT73" s="54"/>
      <c r="AU73" s="54"/>
      <c r="AV73" s="54"/>
      <c r="AW73" s="54"/>
      <c r="AX73" s="54"/>
      <c r="AY73" s="54"/>
      <c r="AZ73" s="54"/>
      <c r="BA73" s="54"/>
      <c r="BB73" s="54"/>
      <c r="BC73" s="54"/>
      <c r="BD73" s="54"/>
      <c r="BE73" s="54"/>
    </row>
    <row r="74" spans="1:57" ht="13" x14ac:dyDescent="0.3">
      <c r="A74">
        <v>41216</v>
      </c>
      <c r="B74">
        <v>0</v>
      </c>
      <c r="C74">
        <v>2006</v>
      </c>
      <c r="D74" s="99">
        <v>45959.463888888888</v>
      </c>
      <c r="E74" t="s">
        <v>32</v>
      </c>
      <c r="F74">
        <v>4</v>
      </c>
      <c r="G74">
        <v>3</v>
      </c>
      <c r="H74">
        <v>2</v>
      </c>
      <c r="I74">
        <v>3</v>
      </c>
      <c r="J74">
        <v>2</v>
      </c>
      <c r="K74">
        <v>4</v>
      </c>
      <c r="L74">
        <v>1</v>
      </c>
      <c r="M74">
        <v>2</v>
      </c>
      <c r="N74">
        <v>3</v>
      </c>
      <c r="O74">
        <v>3</v>
      </c>
      <c r="P74">
        <v>2</v>
      </c>
      <c r="Q74">
        <v>3</v>
      </c>
      <c r="R74">
        <v>1</v>
      </c>
      <c r="S74">
        <v>2</v>
      </c>
      <c r="T74">
        <v>3</v>
      </c>
      <c r="U74">
        <v>4</v>
      </c>
      <c r="V74">
        <v>1</v>
      </c>
      <c r="W74">
        <v>2</v>
      </c>
      <c r="X74">
        <v>2</v>
      </c>
      <c r="Y74">
        <v>2</v>
      </c>
      <c r="Z74">
        <v>2</v>
      </c>
      <c r="AA74">
        <v>2</v>
      </c>
      <c r="AB74" s="54"/>
      <c r="AC74" s="45"/>
      <c r="AD74" s="54"/>
      <c r="AE74" s="54"/>
      <c r="AF74" s="54"/>
      <c r="AG74" s="45"/>
      <c r="AH74" s="54"/>
      <c r="AI74" s="54"/>
      <c r="AJ74" s="45"/>
      <c r="AK74" s="54"/>
      <c r="AL74" s="54"/>
      <c r="AM74" s="54"/>
      <c r="AN74" s="54"/>
      <c r="AO74" s="54"/>
      <c r="AP74" s="54"/>
      <c r="AQ74" s="54"/>
      <c r="AR74" s="54"/>
      <c r="AS74" s="54"/>
      <c r="AT74" s="54"/>
      <c r="AU74" s="54"/>
      <c r="AV74" s="54"/>
      <c r="AW74" s="54"/>
      <c r="AX74" s="54"/>
      <c r="AY74" s="54"/>
      <c r="AZ74" s="54"/>
      <c r="BA74" s="54"/>
      <c r="BB74" s="54"/>
      <c r="BC74" s="54"/>
      <c r="BD74" s="54"/>
      <c r="BE74" s="54"/>
    </row>
    <row r="75" spans="1:57" ht="13" x14ac:dyDescent="0.3">
      <c r="A75">
        <v>41309</v>
      </c>
      <c r="B75">
        <v>0</v>
      </c>
      <c r="C75">
        <v>2003</v>
      </c>
      <c r="D75" s="99">
        <v>45959.509027777778</v>
      </c>
      <c r="E75" t="s">
        <v>32</v>
      </c>
      <c r="F75">
        <v>2</v>
      </c>
      <c r="G75">
        <v>4</v>
      </c>
      <c r="H75">
        <v>3</v>
      </c>
      <c r="I75">
        <v>2</v>
      </c>
      <c r="J75">
        <v>4</v>
      </c>
      <c r="K75">
        <v>4</v>
      </c>
      <c r="L75">
        <v>2</v>
      </c>
      <c r="M75">
        <v>2</v>
      </c>
      <c r="N75">
        <v>3</v>
      </c>
      <c r="O75">
        <v>3</v>
      </c>
      <c r="P75">
        <v>2</v>
      </c>
      <c r="Q75">
        <v>4</v>
      </c>
      <c r="R75">
        <v>2</v>
      </c>
      <c r="S75">
        <v>2</v>
      </c>
      <c r="T75">
        <v>3</v>
      </c>
      <c r="U75">
        <v>4</v>
      </c>
      <c r="V75">
        <v>3</v>
      </c>
      <c r="W75">
        <v>2</v>
      </c>
      <c r="X75">
        <v>3</v>
      </c>
      <c r="Y75">
        <v>3</v>
      </c>
      <c r="Z75">
        <v>3</v>
      </c>
      <c r="AA75">
        <v>2</v>
      </c>
      <c r="AB75" s="54"/>
      <c r="AC75" s="45"/>
      <c r="AD75" s="54"/>
      <c r="AE75" s="54"/>
      <c r="AF75" s="54"/>
      <c r="AG75" s="45"/>
      <c r="AH75" s="54"/>
      <c r="AI75" s="54"/>
      <c r="AJ75" s="45"/>
      <c r="AK75" s="54"/>
      <c r="AL75" s="54"/>
      <c r="AM75" s="54"/>
      <c r="AN75" s="54"/>
      <c r="AO75" s="54"/>
      <c r="AP75" s="54"/>
      <c r="AQ75" s="54"/>
      <c r="AR75" s="54"/>
      <c r="AS75" s="54"/>
      <c r="AT75" s="54"/>
      <c r="AU75" s="54"/>
      <c r="AV75" s="54"/>
      <c r="AW75" s="54"/>
      <c r="AX75" s="54"/>
      <c r="AY75" s="54"/>
      <c r="AZ75" s="54"/>
      <c r="BA75" s="54"/>
      <c r="BB75" s="54"/>
      <c r="BC75" s="54"/>
      <c r="BD75" s="54"/>
      <c r="BE75" s="54"/>
    </row>
    <row r="76" spans="1:57" ht="13" x14ac:dyDescent="0.3">
      <c r="A76">
        <v>41341</v>
      </c>
      <c r="B76">
        <v>1</v>
      </c>
      <c r="C76">
        <v>2004</v>
      </c>
      <c r="D76" s="99">
        <v>45959.523611111108</v>
      </c>
      <c r="E76" t="s">
        <v>32</v>
      </c>
      <c r="F76">
        <v>3</v>
      </c>
      <c r="G76">
        <v>3</v>
      </c>
      <c r="H76">
        <v>3</v>
      </c>
      <c r="I76">
        <v>3</v>
      </c>
      <c r="J76">
        <v>3</v>
      </c>
      <c r="K76">
        <v>3</v>
      </c>
      <c r="L76">
        <v>1</v>
      </c>
      <c r="M76">
        <v>2</v>
      </c>
      <c r="N76">
        <v>3</v>
      </c>
      <c r="O76">
        <v>2</v>
      </c>
      <c r="P76">
        <v>3</v>
      </c>
      <c r="Q76">
        <v>4</v>
      </c>
      <c r="R76">
        <v>4</v>
      </c>
      <c r="S76">
        <v>2</v>
      </c>
      <c r="T76">
        <v>3</v>
      </c>
      <c r="U76">
        <v>4</v>
      </c>
      <c r="V76">
        <v>3</v>
      </c>
      <c r="W76">
        <v>3</v>
      </c>
      <c r="X76">
        <v>2</v>
      </c>
      <c r="Y76">
        <v>1</v>
      </c>
      <c r="Z76">
        <v>4</v>
      </c>
      <c r="AA76">
        <v>4</v>
      </c>
      <c r="AB76" s="54"/>
      <c r="AC76" s="45"/>
      <c r="AD76" s="54"/>
      <c r="AE76" s="54"/>
      <c r="AF76" s="54"/>
      <c r="AG76" s="45"/>
      <c r="AH76" s="54"/>
      <c r="AI76" s="54"/>
      <c r="AJ76" s="45"/>
      <c r="AK76" s="54"/>
      <c r="AL76" s="54"/>
      <c r="AM76" s="54"/>
      <c r="AN76" s="54"/>
      <c r="AO76" s="54"/>
      <c r="AP76" s="54"/>
      <c r="AQ76" s="54"/>
      <c r="AR76" s="54"/>
      <c r="AS76" s="54"/>
      <c r="AT76" s="54"/>
      <c r="AU76" s="54"/>
      <c r="AV76" s="54"/>
      <c r="AW76" s="54"/>
      <c r="AX76" s="54"/>
      <c r="AY76" s="54"/>
      <c r="AZ76" s="54"/>
      <c r="BA76" s="54"/>
      <c r="BB76" s="54"/>
      <c r="BC76" s="54"/>
      <c r="BD76" s="54"/>
      <c r="BE76" s="54"/>
    </row>
    <row r="77" spans="1:57" ht="13" x14ac:dyDescent="0.3">
      <c r="A77">
        <v>41399</v>
      </c>
      <c r="B77">
        <v>0</v>
      </c>
      <c r="C77">
        <v>2003</v>
      </c>
      <c r="D77" s="99">
        <v>45959.554166666669</v>
      </c>
      <c r="E77" t="s">
        <v>32</v>
      </c>
      <c r="F77">
        <v>4</v>
      </c>
      <c r="G77">
        <v>4</v>
      </c>
      <c r="H77">
        <v>3</v>
      </c>
      <c r="I77">
        <v>4</v>
      </c>
      <c r="J77">
        <v>3</v>
      </c>
      <c r="K77">
        <v>4</v>
      </c>
      <c r="L77">
        <v>2</v>
      </c>
      <c r="M77">
        <v>2</v>
      </c>
      <c r="N77">
        <v>2</v>
      </c>
      <c r="O77">
        <v>3</v>
      </c>
      <c r="P77">
        <v>3</v>
      </c>
      <c r="Q77">
        <v>3</v>
      </c>
      <c r="R77">
        <v>3</v>
      </c>
      <c r="S77">
        <v>2</v>
      </c>
      <c r="T77">
        <v>3</v>
      </c>
      <c r="U77">
        <v>4</v>
      </c>
      <c r="V77">
        <v>2</v>
      </c>
      <c r="W77">
        <v>2</v>
      </c>
      <c r="X77">
        <v>2</v>
      </c>
      <c r="Y77">
        <v>2</v>
      </c>
      <c r="Z77">
        <v>3</v>
      </c>
      <c r="AA77">
        <v>2</v>
      </c>
      <c r="AB77" s="54"/>
      <c r="AC77" s="45"/>
      <c r="AD77" s="54"/>
      <c r="AE77" s="54"/>
      <c r="AF77" s="54"/>
      <c r="AG77" s="45"/>
      <c r="AH77" s="54"/>
      <c r="AI77" s="54"/>
      <c r="AJ77" s="45"/>
      <c r="AK77" s="54"/>
      <c r="AL77" s="54"/>
      <c r="AM77" s="54"/>
      <c r="AN77" s="54"/>
      <c r="AO77" s="54"/>
      <c r="AP77" s="54"/>
      <c r="AQ77" s="54"/>
      <c r="AR77" s="54"/>
      <c r="AS77" s="54"/>
      <c r="AT77" s="54"/>
      <c r="AU77" s="54"/>
      <c r="AV77" s="54"/>
      <c r="AW77" s="54"/>
      <c r="AX77" s="54"/>
      <c r="AY77" s="54"/>
      <c r="AZ77" s="54"/>
      <c r="BA77" s="54"/>
      <c r="BB77" s="54"/>
      <c r="BC77" s="54"/>
      <c r="BD77" s="54"/>
      <c r="BE77" s="54"/>
    </row>
    <row r="78" spans="1:57" ht="13" x14ac:dyDescent="0.3">
      <c r="A78">
        <v>41432</v>
      </c>
      <c r="B78">
        <v>0</v>
      </c>
      <c r="C78">
        <v>2003</v>
      </c>
      <c r="D78" s="99">
        <v>45960.365277777775</v>
      </c>
      <c r="E78" t="s">
        <v>32</v>
      </c>
      <c r="F78">
        <v>2</v>
      </c>
      <c r="G78">
        <v>2</v>
      </c>
      <c r="H78">
        <v>3</v>
      </c>
      <c r="I78">
        <v>3</v>
      </c>
      <c r="J78">
        <v>2</v>
      </c>
      <c r="K78">
        <v>3</v>
      </c>
      <c r="L78">
        <v>3</v>
      </c>
      <c r="M78">
        <v>2</v>
      </c>
      <c r="N78">
        <v>2</v>
      </c>
      <c r="O78">
        <v>3</v>
      </c>
      <c r="P78">
        <v>3</v>
      </c>
      <c r="Q78">
        <v>3</v>
      </c>
      <c r="R78">
        <v>2</v>
      </c>
      <c r="S78">
        <v>3</v>
      </c>
      <c r="T78">
        <v>3</v>
      </c>
      <c r="U78">
        <v>3</v>
      </c>
      <c r="V78">
        <v>2</v>
      </c>
      <c r="W78">
        <v>3</v>
      </c>
      <c r="X78">
        <v>2</v>
      </c>
      <c r="Y78">
        <v>3</v>
      </c>
      <c r="Z78">
        <v>3</v>
      </c>
      <c r="AA78">
        <v>3</v>
      </c>
      <c r="AB78" s="54"/>
      <c r="AC78" s="45"/>
      <c r="AD78" s="54"/>
      <c r="AE78" s="54"/>
      <c r="AF78" s="54"/>
      <c r="AG78" s="45"/>
      <c r="AH78" s="54"/>
      <c r="AI78" s="54"/>
      <c r="AJ78" s="45"/>
      <c r="AK78" s="54"/>
      <c r="AL78" s="54"/>
      <c r="AM78" s="54"/>
      <c r="AN78" s="54"/>
      <c r="AO78" s="54"/>
      <c r="AP78" s="54"/>
      <c r="AQ78" s="54"/>
      <c r="AR78" s="54"/>
      <c r="AS78" s="54"/>
      <c r="AT78" s="54"/>
      <c r="AU78" s="54"/>
      <c r="AV78" s="54"/>
      <c r="AW78" s="54"/>
      <c r="AX78" s="54"/>
      <c r="AY78" s="54"/>
      <c r="AZ78" s="54"/>
      <c r="BA78" s="54"/>
      <c r="BB78" s="54"/>
      <c r="BC78" s="54"/>
      <c r="BD78" s="54"/>
      <c r="BE78" s="54"/>
    </row>
    <row r="79" spans="1:57" ht="13" x14ac:dyDescent="0.3">
      <c r="A79">
        <v>41491</v>
      </c>
      <c r="B79">
        <v>0</v>
      </c>
      <c r="C79">
        <v>2005</v>
      </c>
      <c r="D79" s="99">
        <v>45959.607638888891</v>
      </c>
      <c r="E79" t="s">
        <v>32</v>
      </c>
      <c r="F79">
        <v>2</v>
      </c>
      <c r="G79">
        <v>2</v>
      </c>
      <c r="H79">
        <v>3</v>
      </c>
      <c r="I79">
        <v>2</v>
      </c>
      <c r="J79">
        <v>3</v>
      </c>
      <c r="K79">
        <v>2</v>
      </c>
      <c r="L79">
        <v>1</v>
      </c>
      <c r="M79">
        <v>2</v>
      </c>
      <c r="N79">
        <v>3</v>
      </c>
      <c r="O79">
        <v>3</v>
      </c>
      <c r="P79">
        <v>3</v>
      </c>
      <c r="Q79">
        <v>2</v>
      </c>
      <c r="R79">
        <v>3</v>
      </c>
      <c r="S79">
        <v>4</v>
      </c>
      <c r="T79">
        <v>3</v>
      </c>
      <c r="U79">
        <v>3</v>
      </c>
      <c r="V79">
        <v>3</v>
      </c>
      <c r="W79">
        <v>3</v>
      </c>
      <c r="X79">
        <v>2</v>
      </c>
      <c r="Y79">
        <v>2</v>
      </c>
      <c r="Z79">
        <v>4</v>
      </c>
      <c r="AA79">
        <v>4</v>
      </c>
      <c r="AB79" s="54"/>
      <c r="AC79" s="45"/>
      <c r="AD79" s="54"/>
      <c r="AE79" s="54"/>
      <c r="AF79" s="54"/>
      <c r="AG79" s="45"/>
      <c r="AH79" s="54"/>
      <c r="AI79" s="54"/>
      <c r="AJ79" s="45"/>
      <c r="AK79" s="54"/>
      <c r="AL79" s="54"/>
      <c r="AM79" s="54"/>
      <c r="AN79" s="54"/>
      <c r="AO79" s="54"/>
      <c r="AP79" s="54"/>
      <c r="AQ79" s="54"/>
      <c r="AR79" s="54"/>
      <c r="AS79" s="54"/>
      <c r="AT79" s="54"/>
      <c r="AU79" s="54"/>
      <c r="AV79" s="54"/>
      <c r="AW79" s="54"/>
      <c r="AX79" s="54"/>
      <c r="AY79" s="54"/>
      <c r="AZ79" s="54"/>
      <c r="BA79" s="54"/>
      <c r="BB79" s="54"/>
      <c r="BC79" s="54"/>
      <c r="BD79" s="54"/>
      <c r="BE79" s="54"/>
    </row>
    <row r="80" spans="1:57" ht="13" x14ac:dyDescent="0.3">
      <c r="A80">
        <v>41518</v>
      </c>
      <c r="B80">
        <v>1</v>
      </c>
      <c r="C80">
        <v>1999</v>
      </c>
      <c r="D80" s="99">
        <v>45959.621527777781</v>
      </c>
      <c r="E80" t="s">
        <v>32</v>
      </c>
      <c r="F80">
        <v>2</v>
      </c>
      <c r="G80">
        <v>3</v>
      </c>
      <c r="H80">
        <v>3</v>
      </c>
      <c r="I80">
        <v>1</v>
      </c>
      <c r="J80">
        <v>3</v>
      </c>
      <c r="K80">
        <v>3</v>
      </c>
      <c r="L80">
        <v>1</v>
      </c>
      <c r="M80">
        <v>1</v>
      </c>
      <c r="N80">
        <v>2</v>
      </c>
      <c r="O80">
        <v>2</v>
      </c>
      <c r="P80">
        <v>2</v>
      </c>
      <c r="Q80">
        <v>2</v>
      </c>
      <c r="R80">
        <v>2</v>
      </c>
      <c r="S80">
        <v>3</v>
      </c>
      <c r="T80">
        <v>2</v>
      </c>
      <c r="U80">
        <v>2</v>
      </c>
      <c r="V80">
        <v>2</v>
      </c>
      <c r="W80">
        <v>2</v>
      </c>
      <c r="X80">
        <v>2</v>
      </c>
      <c r="Y80">
        <v>2</v>
      </c>
      <c r="Z80">
        <v>2</v>
      </c>
      <c r="AA80">
        <v>2</v>
      </c>
      <c r="AB80" s="54"/>
      <c r="AC80" s="45"/>
      <c r="AD80" s="54"/>
      <c r="AE80" s="54"/>
      <c r="AF80" s="54"/>
      <c r="AG80" s="45"/>
      <c r="AH80" s="54"/>
      <c r="AI80" s="54"/>
      <c r="AJ80" s="45"/>
      <c r="AK80" s="54"/>
      <c r="AL80" s="54"/>
      <c r="AM80" s="54"/>
      <c r="AN80" s="54"/>
      <c r="AO80" s="54"/>
      <c r="AP80" s="54"/>
      <c r="AQ80" s="54"/>
      <c r="AR80" s="54"/>
      <c r="AS80" s="54"/>
      <c r="AT80" s="54"/>
      <c r="AU80" s="54"/>
      <c r="AV80" s="54"/>
      <c r="AW80" s="54"/>
      <c r="AX80" s="54"/>
      <c r="AY80" s="54"/>
      <c r="AZ80" s="54"/>
      <c r="BA80" s="54"/>
      <c r="BB80" s="54"/>
      <c r="BC80" s="54"/>
      <c r="BD80" s="54"/>
      <c r="BE80" s="54"/>
    </row>
    <row r="81" spans="1:57" ht="13" x14ac:dyDescent="0.3">
      <c r="A81">
        <v>41578</v>
      </c>
      <c r="B81">
        <v>0</v>
      </c>
      <c r="C81">
        <v>2002</v>
      </c>
      <c r="D81" s="99">
        <v>45959.67291666667</v>
      </c>
      <c r="E81" t="s">
        <v>32</v>
      </c>
      <c r="F81">
        <v>1</v>
      </c>
      <c r="G81">
        <v>3</v>
      </c>
      <c r="H81">
        <v>3</v>
      </c>
      <c r="I81">
        <v>3</v>
      </c>
      <c r="J81">
        <v>4</v>
      </c>
      <c r="K81">
        <v>4</v>
      </c>
      <c r="L81">
        <v>1</v>
      </c>
      <c r="M81">
        <v>1</v>
      </c>
      <c r="N81">
        <v>2</v>
      </c>
      <c r="O81">
        <v>3</v>
      </c>
      <c r="P81">
        <v>1</v>
      </c>
      <c r="Q81">
        <v>4</v>
      </c>
      <c r="R81">
        <v>2</v>
      </c>
      <c r="S81">
        <v>1</v>
      </c>
      <c r="T81">
        <v>3</v>
      </c>
      <c r="U81">
        <v>4</v>
      </c>
      <c r="V81">
        <v>1</v>
      </c>
      <c r="W81">
        <v>2</v>
      </c>
      <c r="X81">
        <v>2</v>
      </c>
      <c r="Y81">
        <v>2</v>
      </c>
      <c r="Z81">
        <v>3</v>
      </c>
      <c r="AA81">
        <v>3</v>
      </c>
      <c r="AB81" s="54"/>
      <c r="AC81" s="45"/>
      <c r="AD81" s="54"/>
      <c r="AE81" s="54"/>
      <c r="AF81" s="54"/>
      <c r="AG81" s="45"/>
      <c r="AH81" s="54"/>
      <c r="AI81" s="54"/>
      <c r="AJ81" s="45"/>
      <c r="AK81" s="54"/>
      <c r="AL81" s="54"/>
      <c r="AM81" s="54"/>
      <c r="AN81" s="54"/>
      <c r="AO81" s="54"/>
      <c r="AP81" s="54"/>
      <c r="AQ81" s="54"/>
      <c r="AR81" s="54"/>
      <c r="AS81" s="54"/>
      <c r="AT81" s="54"/>
      <c r="AU81" s="54"/>
      <c r="AV81" s="54"/>
      <c r="AW81" s="54"/>
      <c r="AX81" s="54"/>
      <c r="AY81" s="54"/>
      <c r="AZ81" s="54"/>
      <c r="BA81" s="54"/>
      <c r="BB81" s="54"/>
      <c r="BC81" s="54"/>
      <c r="BD81" s="54"/>
      <c r="BE81" s="54"/>
    </row>
    <row r="82" spans="1:57" ht="13" x14ac:dyDescent="0.3">
      <c r="A82">
        <v>41702</v>
      </c>
      <c r="B82">
        <v>0</v>
      </c>
      <c r="C82">
        <v>2003</v>
      </c>
      <c r="D82" s="99">
        <v>45959.780555555553</v>
      </c>
      <c r="E82" t="s">
        <v>235</v>
      </c>
      <c r="F82">
        <v>1</v>
      </c>
      <c r="G82">
        <v>1</v>
      </c>
      <c r="H82">
        <v>3</v>
      </c>
      <c r="I82">
        <v>2</v>
      </c>
      <c r="J82">
        <v>2</v>
      </c>
      <c r="K82">
        <v>1</v>
      </c>
      <c r="L82">
        <v>2</v>
      </c>
      <c r="M82">
        <v>2</v>
      </c>
      <c r="N82">
        <v>2</v>
      </c>
      <c r="O82">
        <v>2</v>
      </c>
      <c r="P82">
        <v>1</v>
      </c>
      <c r="Q82">
        <v>2</v>
      </c>
      <c r="R82">
        <v>1</v>
      </c>
      <c r="S82">
        <v>3</v>
      </c>
      <c r="T82">
        <v>2</v>
      </c>
      <c r="U82">
        <v>2</v>
      </c>
      <c r="V82">
        <v>1</v>
      </c>
      <c r="W82">
        <v>1</v>
      </c>
      <c r="X82">
        <v>1</v>
      </c>
      <c r="Y82">
        <v>2</v>
      </c>
      <c r="Z82">
        <v>2</v>
      </c>
      <c r="AA82">
        <v>2</v>
      </c>
      <c r="AB82" s="54"/>
      <c r="AC82" s="45"/>
      <c r="AD82" s="54"/>
      <c r="AE82" s="54"/>
      <c r="AF82" s="54"/>
      <c r="AG82" s="45"/>
      <c r="AH82" s="54"/>
      <c r="AI82" s="54"/>
      <c r="AJ82" s="45"/>
      <c r="AK82" s="54"/>
      <c r="AL82" s="54"/>
      <c r="AM82" s="54"/>
      <c r="AN82" s="54"/>
      <c r="AO82" s="54"/>
      <c r="AP82" s="54"/>
      <c r="AQ82" s="54"/>
      <c r="AR82" s="54"/>
      <c r="AS82" s="54"/>
      <c r="AT82" s="54"/>
      <c r="AU82" s="54"/>
      <c r="AV82" s="54"/>
      <c r="AW82" s="54"/>
      <c r="AX82" s="54"/>
      <c r="AY82" s="54"/>
      <c r="AZ82" s="54"/>
      <c r="BA82" s="54"/>
      <c r="BB82" s="54"/>
      <c r="BC82" s="54"/>
      <c r="BD82" s="54"/>
      <c r="BE82" s="54"/>
    </row>
    <row r="83" spans="1:57" ht="13" x14ac:dyDescent="0.3">
      <c r="A83">
        <v>41752</v>
      </c>
      <c r="B83">
        <v>0</v>
      </c>
      <c r="C83">
        <v>2002</v>
      </c>
      <c r="D83" s="99">
        <v>45959.79791666667</v>
      </c>
      <c r="E83" t="s">
        <v>32</v>
      </c>
      <c r="F83">
        <v>3</v>
      </c>
      <c r="G83">
        <v>3</v>
      </c>
      <c r="H83">
        <v>3</v>
      </c>
      <c r="I83">
        <v>3</v>
      </c>
      <c r="J83">
        <v>3</v>
      </c>
      <c r="K83">
        <v>3</v>
      </c>
      <c r="L83">
        <v>3</v>
      </c>
      <c r="M83">
        <v>3</v>
      </c>
      <c r="N83">
        <v>3</v>
      </c>
      <c r="O83">
        <v>3</v>
      </c>
      <c r="P83">
        <v>3</v>
      </c>
      <c r="Q83">
        <v>3</v>
      </c>
      <c r="R83">
        <v>3</v>
      </c>
      <c r="S83">
        <v>3</v>
      </c>
      <c r="T83">
        <v>3</v>
      </c>
      <c r="U83">
        <v>3</v>
      </c>
      <c r="V83">
        <v>2</v>
      </c>
      <c r="W83">
        <v>3</v>
      </c>
      <c r="X83">
        <v>2</v>
      </c>
      <c r="Y83">
        <v>2</v>
      </c>
      <c r="Z83">
        <v>3</v>
      </c>
      <c r="AA83">
        <v>3</v>
      </c>
      <c r="AB83" s="54"/>
      <c r="AC83" s="45"/>
      <c r="AD83" s="54"/>
      <c r="AE83" s="54"/>
      <c r="AF83" s="54"/>
      <c r="AG83" s="45"/>
      <c r="AH83" s="54"/>
      <c r="AI83" s="54"/>
      <c r="AJ83" s="45"/>
      <c r="AK83" s="54"/>
      <c r="AL83" s="54"/>
      <c r="AM83" s="54"/>
      <c r="AN83" s="54"/>
      <c r="AO83" s="54"/>
      <c r="AP83" s="54"/>
      <c r="AQ83" s="54"/>
      <c r="AR83" s="54"/>
      <c r="AS83" s="54"/>
      <c r="AT83" s="54"/>
      <c r="AU83" s="54"/>
      <c r="AV83" s="54"/>
      <c r="AW83" s="54"/>
      <c r="AX83" s="54"/>
      <c r="AY83" s="54"/>
      <c r="AZ83" s="54"/>
      <c r="BA83" s="54"/>
      <c r="BB83" s="54"/>
      <c r="BC83" s="54"/>
      <c r="BD83" s="54"/>
      <c r="BE83" s="54"/>
    </row>
    <row r="84" spans="1:57" ht="13" x14ac:dyDescent="0.3">
      <c r="A84">
        <v>42099</v>
      </c>
      <c r="B84">
        <v>1</v>
      </c>
      <c r="C84">
        <v>2005</v>
      </c>
      <c r="D84" s="99">
        <v>45959.92083333333</v>
      </c>
      <c r="E84" t="s">
        <v>235</v>
      </c>
      <c r="F84">
        <v>2</v>
      </c>
      <c r="G84">
        <v>3</v>
      </c>
      <c r="H84">
        <v>3</v>
      </c>
      <c r="I84">
        <v>3</v>
      </c>
      <c r="J84">
        <v>2</v>
      </c>
      <c r="K84">
        <v>2</v>
      </c>
      <c r="L84">
        <v>3</v>
      </c>
      <c r="M84">
        <v>3</v>
      </c>
      <c r="N84">
        <v>2</v>
      </c>
      <c r="O84">
        <v>2</v>
      </c>
      <c r="P84">
        <v>2</v>
      </c>
      <c r="Q84">
        <v>3</v>
      </c>
      <c r="R84">
        <v>2</v>
      </c>
      <c r="S84">
        <v>2</v>
      </c>
      <c r="T84">
        <v>2</v>
      </c>
      <c r="U84">
        <v>2</v>
      </c>
      <c r="V84">
        <v>2</v>
      </c>
      <c r="W84">
        <v>3</v>
      </c>
      <c r="X84">
        <v>3</v>
      </c>
      <c r="Y84">
        <v>3</v>
      </c>
      <c r="Z84">
        <v>2</v>
      </c>
      <c r="AA84">
        <v>2</v>
      </c>
      <c r="AB84" s="54"/>
      <c r="AC84" s="45"/>
      <c r="AD84" s="54"/>
      <c r="AE84" s="54"/>
      <c r="AF84" s="54"/>
      <c r="AG84" s="45"/>
      <c r="AH84" s="54"/>
      <c r="AI84" s="54"/>
      <c r="AJ84" s="45"/>
      <c r="AK84" s="54"/>
      <c r="AL84" s="54"/>
      <c r="AM84" s="54"/>
      <c r="AN84" s="54"/>
      <c r="AO84" s="54"/>
      <c r="AP84" s="54"/>
      <c r="AQ84" s="54"/>
      <c r="AR84" s="54"/>
      <c r="AS84" s="54"/>
      <c r="AT84" s="54"/>
      <c r="AU84" s="54"/>
      <c r="AV84" s="54"/>
      <c r="AW84" s="54"/>
      <c r="AX84" s="54"/>
      <c r="AY84" s="54"/>
      <c r="AZ84" s="54"/>
      <c r="BA84" s="54"/>
      <c r="BB84" s="54"/>
      <c r="BC84" s="54"/>
      <c r="BD84" s="54"/>
      <c r="BE84" s="54"/>
    </row>
    <row r="85" spans="1:57" ht="13" x14ac:dyDescent="0.3">
      <c r="A85">
        <v>42127</v>
      </c>
      <c r="B85">
        <v>1</v>
      </c>
      <c r="C85">
        <v>2004</v>
      </c>
      <c r="D85" s="99">
        <v>45959.938888888886</v>
      </c>
      <c r="E85" t="s">
        <v>32</v>
      </c>
      <c r="F85">
        <v>3</v>
      </c>
      <c r="G85">
        <v>3</v>
      </c>
      <c r="H85">
        <v>3</v>
      </c>
      <c r="I85">
        <v>1</v>
      </c>
      <c r="J85">
        <v>2</v>
      </c>
      <c r="K85">
        <v>2</v>
      </c>
      <c r="L85">
        <v>3</v>
      </c>
      <c r="M85">
        <v>2</v>
      </c>
      <c r="N85">
        <v>2</v>
      </c>
      <c r="O85">
        <v>2</v>
      </c>
      <c r="P85">
        <v>2</v>
      </c>
      <c r="Q85">
        <v>3</v>
      </c>
      <c r="R85">
        <v>1</v>
      </c>
      <c r="S85">
        <v>1</v>
      </c>
      <c r="T85">
        <v>3</v>
      </c>
      <c r="U85">
        <v>3</v>
      </c>
      <c r="V85">
        <v>2</v>
      </c>
      <c r="W85">
        <v>3</v>
      </c>
      <c r="X85">
        <v>2</v>
      </c>
      <c r="Y85">
        <v>2</v>
      </c>
      <c r="Z85">
        <v>2</v>
      </c>
      <c r="AA85">
        <v>1</v>
      </c>
      <c r="AB85" s="54"/>
      <c r="AC85" s="45"/>
      <c r="AD85" s="54"/>
      <c r="AE85" s="54"/>
      <c r="AF85" s="54"/>
      <c r="AG85" s="45"/>
      <c r="AH85" s="54"/>
      <c r="AI85" s="54"/>
      <c r="AJ85" s="45"/>
      <c r="AK85" s="54"/>
      <c r="AL85" s="54"/>
      <c r="AM85" s="54"/>
      <c r="AN85" s="54"/>
      <c r="AO85" s="54"/>
      <c r="AP85" s="54"/>
      <c r="AQ85" s="54"/>
      <c r="AR85" s="54"/>
      <c r="AS85" s="54"/>
      <c r="AT85" s="54"/>
      <c r="AU85" s="54"/>
      <c r="AV85" s="54"/>
      <c r="AW85" s="54"/>
      <c r="AX85" s="54"/>
      <c r="AY85" s="54"/>
      <c r="AZ85" s="54"/>
      <c r="BA85" s="54"/>
      <c r="BB85" s="54"/>
      <c r="BC85" s="54"/>
      <c r="BD85" s="54"/>
      <c r="BE85" s="54"/>
    </row>
    <row r="86" spans="1:57" ht="13" x14ac:dyDescent="0.3">
      <c r="A86">
        <v>42228</v>
      </c>
      <c r="B86">
        <v>0</v>
      </c>
      <c r="C86">
        <v>2003</v>
      </c>
      <c r="D86" s="99">
        <v>45960.318055555559</v>
      </c>
      <c r="E86" t="s">
        <v>32</v>
      </c>
      <c r="F86">
        <v>1</v>
      </c>
      <c r="G86">
        <v>3</v>
      </c>
      <c r="H86">
        <v>4</v>
      </c>
      <c r="I86">
        <v>1</v>
      </c>
      <c r="J86">
        <v>1</v>
      </c>
      <c r="K86">
        <v>1</v>
      </c>
      <c r="L86">
        <v>1</v>
      </c>
      <c r="M86">
        <v>1</v>
      </c>
      <c r="N86">
        <v>2</v>
      </c>
      <c r="O86">
        <v>2</v>
      </c>
      <c r="P86">
        <v>2</v>
      </c>
      <c r="Q86">
        <v>2</v>
      </c>
      <c r="R86">
        <v>4</v>
      </c>
      <c r="S86">
        <v>2</v>
      </c>
      <c r="T86">
        <v>2</v>
      </c>
      <c r="U86">
        <v>2</v>
      </c>
      <c r="V86">
        <v>1</v>
      </c>
      <c r="W86">
        <v>1</v>
      </c>
      <c r="X86">
        <v>2</v>
      </c>
      <c r="Y86">
        <v>2</v>
      </c>
      <c r="Z86">
        <v>2</v>
      </c>
      <c r="AA86">
        <v>2</v>
      </c>
      <c r="AB86" s="54"/>
      <c r="AC86" s="45"/>
      <c r="AD86" s="54"/>
      <c r="AE86" s="54"/>
      <c r="AF86" s="54"/>
      <c r="AG86" s="45"/>
      <c r="AH86" s="54"/>
      <c r="AI86" s="54"/>
      <c r="AJ86" s="45"/>
      <c r="AK86" s="54"/>
      <c r="AL86" s="54"/>
      <c r="AM86" s="54"/>
      <c r="AN86" s="54"/>
      <c r="AO86" s="54"/>
      <c r="AP86" s="54"/>
      <c r="AQ86" s="54"/>
      <c r="AR86" s="54"/>
      <c r="AS86" s="54"/>
      <c r="AT86" s="54"/>
      <c r="AU86" s="54"/>
      <c r="AV86" s="54"/>
      <c r="AW86" s="54"/>
      <c r="AX86" s="54"/>
      <c r="AY86" s="54"/>
      <c r="AZ86" s="54"/>
      <c r="BA86" s="54"/>
      <c r="BB86" s="54"/>
      <c r="BC86" s="54"/>
      <c r="BD86" s="54"/>
      <c r="BE86" s="54"/>
    </row>
    <row r="87" spans="1:57" ht="13" x14ac:dyDescent="0.3">
      <c r="A87">
        <v>42431</v>
      </c>
      <c r="B87">
        <v>1</v>
      </c>
      <c r="C87">
        <v>2006</v>
      </c>
      <c r="D87" s="99">
        <v>45960.544444444444</v>
      </c>
      <c r="E87" t="s">
        <v>32</v>
      </c>
      <c r="F87">
        <v>3</v>
      </c>
      <c r="G87">
        <v>3</v>
      </c>
      <c r="H87">
        <v>4</v>
      </c>
      <c r="I87">
        <v>2</v>
      </c>
      <c r="J87">
        <v>3</v>
      </c>
      <c r="K87">
        <v>4</v>
      </c>
      <c r="L87">
        <v>2</v>
      </c>
      <c r="M87">
        <v>2</v>
      </c>
      <c r="N87">
        <v>3</v>
      </c>
      <c r="O87">
        <v>3</v>
      </c>
      <c r="P87">
        <v>3</v>
      </c>
      <c r="Q87">
        <v>2</v>
      </c>
      <c r="R87">
        <v>2</v>
      </c>
      <c r="S87">
        <v>3</v>
      </c>
      <c r="T87">
        <v>3</v>
      </c>
      <c r="U87">
        <v>3</v>
      </c>
      <c r="V87">
        <v>2</v>
      </c>
      <c r="W87">
        <v>2</v>
      </c>
      <c r="X87">
        <v>2</v>
      </c>
      <c r="Y87">
        <v>2</v>
      </c>
      <c r="Z87">
        <v>2</v>
      </c>
      <c r="AA87">
        <v>2</v>
      </c>
      <c r="AB87" s="54"/>
      <c r="AC87" s="45"/>
      <c r="AD87" s="54"/>
      <c r="AE87" s="54"/>
      <c r="AF87" s="54"/>
      <c r="AG87" s="45"/>
      <c r="AH87" s="54"/>
      <c r="AI87" s="54"/>
      <c r="AJ87" s="45"/>
      <c r="AK87" s="54"/>
      <c r="AL87" s="54"/>
      <c r="AM87" s="54"/>
      <c r="AN87" s="54"/>
      <c r="AO87" s="54"/>
      <c r="AP87" s="54"/>
      <c r="AQ87" s="54"/>
      <c r="AR87" s="54"/>
      <c r="AS87" s="54"/>
      <c r="AT87" s="54"/>
      <c r="AU87" s="54"/>
      <c r="AV87" s="54"/>
      <c r="AW87" s="54"/>
      <c r="AX87" s="54"/>
      <c r="AY87" s="54"/>
      <c r="AZ87" s="54"/>
      <c r="BA87" s="54"/>
      <c r="BB87" s="54"/>
      <c r="BC87" s="54"/>
      <c r="BD87" s="54"/>
      <c r="BE87" s="54"/>
    </row>
    <row r="88" spans="1:57" ht="13" x14ac:dyDescent="0.3">
      <c r="A88">
        <v>42549</v>
      </c>
      <c r="B88">
        <v>0</v>
      </c>
      <c r="C88">
        <v>2004</v>
      </c>
      <c r="D88" s="99">
        <v>45960.780555555553</v>
      </c>
      <c r="E88" t="s">
        <v>32</v>
      </c>
      <c r="F88">
        <v>3</v>
      </c>
      <c r="G88">
        <v>3</v>
      </c>
      <c r="H88">
        <v>4</v>
      </c>
      <c r="I88">
        <v>2</v>
      </c>
      <c r="J88">
        <v>3</v>
      </c>
      <c r="K88">
        <v>2</v>
      </c>
      <c r="L88">
        <v>3</v>
      </c>
      <c r="M88">
        <v>4</v>
      </c>
      <c r="N88">
        <v>2</v>
      </c>
      <c r="O88">
        <v>3</v>
      </c>
      <c r="P88">
        <v>3</v>
      </c>
      <c r="Q88">
        <v>4</v>
      </c>
      <c r="R88">
        <v>2</v>
      </c>
      <c r="S88">
        <v>2</v>
      </c>
      <c r="T88">
        <v>3</v>
      </c>
      <c r="U88">
        <v>3</v>
      </c>
      <c r="V88">
        <v>3</v>
      </c>
      <c r="W88">
        <v>3</v>
      </c>
      <c r="X88">
        <v>4</v>
      </c>
      <c r="Y88">
        <v>4</v>
      </c>
      <c r="Z88">
        <v>2</v>
      </c>
      <c r="AA88">
        <v>3</v>
      </c>
      <c r="AB88" s="54"/>
      <c r="AC88" s="45"/>
      <c r="AD88" s="54"/>
      <c r="AE88" s="54"/>
      <c r="AF88" s="54"/>
      <c r="AG88" s="45"/>
      <c r="AH88" s="54"/>
      <c r="AI88" s="54"/>
      <c r="AJ88" s="45"/>
      <c r="AK88" s="54"/>
      <c r="AL88" s="54"/>
      <c r="AM88" s="54"/>
      <c r="AN88" s="54"/>
      <c r="AO88" s="54"/>
      <c r="AP88" s="54"/>
      <c r="AQ88" s="54"/>
      <c r="AR88" s="54"/>
      <c r="AS88" s="54"/>
      <c r="AT88" s="54"/>
      <c r="AU88" s="54"/>
      <c r="AV88" s="54"/>
      <c r="AW88" s="54"/>
      <c r="AX88" s="54"/>
      <c r="AY88" s="54"/>
      <c r="AZ88" s="54"/>
      <c r="BA88" s="54"/>
      <c r="BB88" s="54"/>
      <c r="BC88" s="54"/>
      <c r="BD88" s="54"/>
      <c r="BE88" s="54"/>
    </row>
    <row r="89" spans="1:57" ht="13" x14ac:dyDescent="0.3">
      <c r="A89">
        <v>42631</v>
      </c>
      <c r="B89">
        <v>0</v>
      </c>
      <c r="C89">
        <v>2006</v>
      </c>
      <c r="D89" s="99">
        <v>45960.798611111109</v>
      </c>
      <c r="E89" t="s">
        <v>235</v>
      </c>
      <c r="F89">
        <v>3</v>
      </c>
      <c r="G89">
        <v>3</v>
      </c>
      <c r="H89">
        <v>2</v>
      </c>
      <c r="I89">
        <v>2</v>
      </c>
      <c r="J89">
        <v>3</v>
      </c>
      <c r="K89">
        <v>3</v>
      </c>
      <c r="L89">
        <v>2</v>
      </c>
      <c r="M89">
        <v>2</v>
      </c>
      <c r="N89">
        <v>3</v>
      </c>
      <c r="O89">
        <v>3</v>
      </c>
      <c r="P89">
        <v>3</v>
      </c>
      <c r="Q89">
        <v>3</v>
      </c>
      <c r="R89">
        <v>3</v>
      </c>
      <c r="S89">
        <v>3</v>
      </c>
      <c r="T89">
        <v>3</v>
      </c>
      <c r="U89">
        <v>3</v>
      </c>
      <c r="V89">
        <v>3</v>
      </c>
      <c r="W89">
        <v>3</v>
      </c>
      <c r="X89">
        <v>2</v>
      </c>
      <c r="Y89">
        <v>2</v>
      </c>
      <c r="Z89">
        <v>3</v>
      </c>
      <c r="AA89">
        <v>2</v>
      </c>
      <c r="AB89" s="54"/>
      <c r="AC89" s="45"/>
      <c r="AD89" s="54"/>
      <c r="AE89" s="54"/>
      <c r="AF89" s="54"/>
      <c r="AG89" s="45"/>
      <c r="AH89" s="54"/>
      <c r="AI89" s="54"/>
      <c r="AJ89" s="45"/>
      <c r="AK89" s="54"/>
      <c r="AL89" s="54"/>
      <c r="AM89" s="54"/>
      <c r="AN89" s="54"/>
      <c r="AO89" s="54"/>
      <c r="AP89" s="54"/>
      <c r="AQ89" s="54"/>
      <c r="AR89" s="54"/>
      <c r="AS89" s="54"/>
      <c r="AT89" s="54"/>
      <c r="AU89" s="54"/>
      <c r="AV89" s="54"/>
      <c r="AW89" s="54"/>
      <c r="AX89" s="54"/>
      <c r="AY89" s="54"/>
      <c r="AZ89" s="54"/>
      <c r="BA89" s="54"/>
      <c r="BB89" s="54"/>
      <c r="BC89" s="54"/>
      <c r="BD89" s="54"/>
      <c r="BE89" s="54"/>
    </row>
    <row r="90" spans="1:57" ht="13" x14ac:dyDescent="0.3">
      <c r="A90">
        <v>42770</v>
      </c>
      <c r="B90">
        <v>1</v>
      </c>
      <c r="C90">
        <v>2000</v>
      </c>
      <c r="D90" s="99">
        <v>45961.399305555555</v>
      </c>
      <c r="E90" t="s">
        <v>32</v>
      </c>
      <c r="F90">
        <v>3</v>
      </c>
      <c r="G90">
        <v>4</v>
      </c>
      <c r="H90">
        <v>4</v>
      </c>
      <c r="I90">
        <v>4</v>
      </c>
      <c r="J90">
        <v>3</v>
      </c>
      <c r="K90">
        <v>3</v>
      </c>
      <c r="L90">
        <v>3</v>
      </c>
      <c r="M90">
        <v>3</v>
      </c>
      <c r="N90">
        <v>3</v>
      </c>
      <c r="O90">
        <v>3</v>
      </c>
      <c r="P90">
        <v>3</v>
      </c>
      <c r="Q90">
        <v>2</v>
      </c>
      <c r="R90">
        <v>3</v>
      </c>
      <c r="S90">
        <v>3</v>
      </c>
      <c r="T90">
        <v>3</v>
      </c>
      <c r="U90">
        <v>3</v>
      </c>
      <c r="V90">
        <v>3</v>
      </c>
      <c r="W90">
        <v>3</v>
      </c>
      <c r="X90">
        <v>3</v>
      </c>
      <c r="Y90">
        <v>3</v>
      </c>
      <c r="Z90">
        <v>3</v>
      </c>
      <c r="AA90">
        <v>3</v>
      </c>
      <c r="AB90" s="54"/>
      <c r="AC90" s="45"/>
      <c r="AD90" s="54"/>
      <c r="AE90" s="54"/>
      <c r="AF90" s="54"/>
      <c r="AG90" s="45"/>
      <c r="AH90" s="54"/>
      <c r="AI90" s="54"/>
      <c r="AJ90" s="45"/>
      <c r="AK90" s="54"/>
      <c r="AL90" s="54"/>
      <c r="AM90" s="54"/>
      <c r="AN90" s="54"/>
      <c r="AO90" s="54"/>
      <c r="AP90" s="54"/>
      <c r="AQ90" s="54"/>
      <c r="AR90" s="54"/>
      <c r="AS90" s="54"/>
      <c r="AT90" s="54"/>
      <c r="AU90" s="54"/>
      <c r="AV90" s="54"/>
      <c r="AW90" s="54"/>
      <c r="AX90" s="54"/>
      <c r="AY90" s="54"/>
      <c r="AZ90" s="54"/>
      <c r="BA90" s="54"/>
      <c r="BB90" s="54"/>
      <c r="BC90" s="54"/>
      <c r="BD90" s="54"/>
      <c r="BE90" s="54"/>
    </row>
    <row r="91" spans="1:57" ht="13" x14ac:dyDescent="0.3">
      <c r="A91">
        <v>42774</v>
      </c>
      <c r="B91">
        <v>0</v>
      </c>
      <c r="C91">
        <v>2000</v>
      </c>
      <c r="D91" s="99">
        <v>45961.404861111114</v>
      </c>
      <c r="E91" t="s">
        <v>32</v>
      </c>
      <c r="F91">
        <v>3</v>
      </c>
      <c r="G91">
        <v>3</v>
      </c>
      <c r="H91">
        <v>3</v>
      </c>
      <c r="I91">
        <v>2</v>
      </c>
      <c r="J91">
        <v>3</v>
      </c>
      <c r="K91">
        <v>4</v>
      </c>
      <c r="L91">
        <v>2</v>
      </c>
      <c r="M91">
        <v>2</v>
      </c>
      <c r="N91">
        <v>1</v>
      </c>
      <c r="O91">
        <v>4</v>
      </c>
      <c r="P91">
        <v>3</v>
      </c>
      <c r="Q91">
        <v>3</v>
      </c>
      <c r="R91">
        <v>3</v>
      </c>
      <c r="S91">
        <v>3</v>
      </c>
      <c r="T91">
        <v>3</v>
      </c>
      <c r="U91">
        <v>3</v>
      </c>
      <c r="V91">
        <v>1</v>
      </c>
      <c r="W91">
        <v>3</v>
      </c>
      <c r="X91">
        <v>2</v>
      </c>
      <c r="Y91">
        <v>3</v>
      </c>
      <c r="Z91">
        <v>3</v>
      </c>
      <c r="AA91">
        <v>2</v>
      </c>
      <c r="AB91" s="54"/>
      <c r="AC91" s="45"/>
      <c r="AD91" s="54"/>
      <c r="AE91" s="54"/>
      <c r="AF91" s="54"/>
      <c r="AG91" s="45"/>
      <c r="AH91" s="54"/>
      <c r="AI91" s="54"/>
      <c r="AJ91" s="45"/>
      <c r="AK91" s="54"/>
      <c r="AL91" s="54"/>
      <c r="AM91" s="54"/>
      <c r="AN91" s="54"/>
      <c r="AO91" s="54"/>
      <c r="AP91" s="54"/>
      <c r="AQ91" s="54"/>
      <c r="AR91" s="54"/>
      <c r="AS91" s="54"/>
      <c r="AT91" s="54"/>
      <c r="AU91" s="54"/>
      <c r="AV91" s="54"/>
      <c r="AW91" s="54"/>
      <c r="AX91" s="54"/>
      <c r="AY91" s="54"/>
      <c r="AZ91" s="54"/>
      <c r="BA91" s="54"/>
      <c r="BB91" s="54"/>
      <c r="BC91" s="54"/>
      <c r="BD91" s="54"/>
      <c r="BE91" s="54"/>
    </row>
    <row r="92" spans="1:57" ht="13" x14ac:dyDescent="0.3">
      <c r="A92">
        <v>42777</v>
      </c>
      <c r="B92">
        <v>1</v>
      </c>
      <c r="C92">
        <v>2002</v>
      </c>
      <c r="D92" s="99">
        <v>45961.40625</v>
      </c>
      <c r="E92" t="s">
        <v>32</v>
      </c>
      <c r="F92">
        <v>2</v>
      </c>
      <c r="G92">
        <v>3</v>
      </c>
      <c r="H92">
        <v>4</v>
      </c>
      <c r="I92">
        <v>2</v>
      </c>
      <c r="J92">
        <v>3</v>
      </c>
      <c r="K92">
        <v>4</v>
      </c>
      <c r="L92">
        <v>4</v>
      </c>
      <c r="M92">
        <v>2</v>
      </c>
      <c r="N92">
        <v>2</v>
      </c>
      <c r="O92">
        <v>3</v>
      </c>
      <c r="P92">
        <v>1</v>
      </c>
      <c r="Q92">
        <v>3</v>
      </c>
      <c r="R92">
        <v>1</v>
      </c>
      <c r="S92">
        <v>1</v>
      </c>
      <c r="T92">
        <v>2</v>
      </c>
      <c r="U92">
        <v>2</v>
      </c>
      <c r="V92">
        <v>1</v>
      </c>
      <c r="W92">
        <v>2</v>
      </c>
      <c r="X92">
        <v>4</v>
      </c>
      <c r="Y92">
        <v>4</v>
      </c>
      <c r="Z92">
        <v>4</v>
      </c>
      <c r="AA92">
        <v>3</v>
      </c>
      <c r="AB92" s="54"/>
      <c r="AC92" s="45"/>
      <c r="AD92" s="54"/>
      <c r="AE92" s="54"/>
      <c r="AF92" s="54"/>
      <c r="AG92" s="45"/>
      <c r="AH92" s="54"/>
      <c r="AI92" s="54"/>
      <c r="AJ92" s="45"/>
      <c r="AK92" s="54"/>
      <c r="AL92" s="54"/>
      <c r="AM92" s="54"/>
      <c r="AN92" s="54"/>
      <c r="AO92" s="54"/>
      <c r="AP92" s="54"/>
      <c r="AQ92" s="54"/>
      <c r="AR92" s="54"/>
      <c r="AS92" s="54"/>
      <c r="AT92" s="54"/>
      <c r="AU92" s="54"/>
      <c r="AV92" s="54"/>
      <c r="AW92" s="54"/>
      <c r="AX92" s="54"/>
      <c r="AY92" s="54"/>
      <c r="AZ92" s="54"/>
      <c r="BA92" s="54"/>
      <c r="BB92" s="54"/>
      <c r="BC92" s="54"/>
      <c r="BD92" s="54"/>
      <c r="BE92" s="54"/>
    </row>
    <row r="93" spans="1:57" ht="13" x14ac:dyDescent="0.3">
      <c r="A93">
        <v>42796</v>
      </c>
      <c r="B93">
        <v>1</v>
      </c>
      <c r="C93">
        <v>2006</v>
      </c>
      <c r="D93" s="99">
        <v>45961.447916666664</v>
      </c>
      <c r="E93" t="s">
        <v>32</v>
      </c>
      <c r="F93">
        <v>3</v>
      </c>
      <c r="G93">
        <v>3</v>
      </c>
      <c r="H93">
        <v>3</v>
      </c>
      <c r="I93">
        <v>2</v>
      </c>
      <c r="J93">
        <v>2</v>
      </c>
      <c r="K93">
        <v>3</v>
      </c>
      <c r="L93">
        <v>2</v>
      </c>
      <c r="M93">
        <v>2</v>
      </c>
      <c r="N93">
        <v>3</v>
      </c>
      <c r="O93">
        <v>3</v>
      </c>
      <c r="P93">
        <v>2</v>
      </c>
      <c r="Q93">
        <v>2</v>
      </c>
      <c r="R93">
        <v>3</v>
      </c>
      <c r="S93">
        <v>3</v>
      </c>
      <c r="T93">
        <v>3</v>
      </c>
      <c r="U93">
        <v>3</v>
      </c>
      <c r="V93">
        <v>2</v>
      </c>
      <c r="W93">
        <v>2</v>
      </c>
      <c r="X93">
        <v>2</v>
      </c>
      <c r="Y93">
        <v>2</v>
      </c>
      <c r="Z93">
        <v>3</v>
      </c>
      <c r="AA93">
        <v>3</v>
      </c>
      <c r="AB93" s="54"/>
      <c r="AC93" s="45"/>
      <c r="AD93" s="54"/>
      <c r="AE93" s="54"/>
      <c r="AF93" s="54"/>
      <c r="AG93" s="45"/>
      <c r="AH93" s="54"/>
      <c r="AI93" s="54"/>
      <c r="AJ93" s="45"/>
      <c r="AK93" s="54"/>
      <c r="AL93" s="54"/>
      <c r="AM93" s="54"/>
      <c r="AN93" s="54"/>
      <c r="AO93" s="54"/>
      <c r="AP93" s="54"/>
      <c r="AQ93" s="54"/>
      <c r="AR93" s="54"/>
      <c r="AS93" s="54"/>
      <c r="AT93" s="54"/>
      <c r="AU93" s="54"/>
      <c r="AV93" s="54"/>
      <c r="AW93" s="54"/>
      <c r="AX93" s="54"/>
      <c r="AY93" s="54"/>
      <c r="AZ93" s="54"/>
      <c r="BA93" s="54"/>
      <c r="BB93" s="54"/>
      <c r="BC93" s="54"/>
      <c r="BD93" s="54"/>
      <c r="BE93" s="54"/>
    </row>
    <row r="94" spans="1:57" ht="13" x14ac:dyDescent="0.3">
      <c r="A94">
        <v>42829</v>
      </c>
      <c r="B94">
        <v>0</v>
      </c>
      <c r="C94">
        <v>2006</v>
      </c>
      <c r="D94" s="99">
        <v>45961.530555555553</v>
      </c>
      <c r="E94" t="s">
        <v>235</v>
      </c>
      <c r="F94">
        <v>2</v>
      </c>
      <c r="G94">
        <v>4</v>
      </c>
      <c r="H94">
        <v>3</v>
      </c>
      <c r="I94">
        <v>4</v>
      </c>
      <c r="J94">
        <v>3</v>
      </c>
      <c r="K94">
        <v>4</v>
      </c>
      <c r="L94">
        <v>3</v>
      </c>
      <c r="M94">
        <v>1</v>
      </c>
      <c r="N94">
        <v>3</v>
      </c>
      <c r="O94">
        <v>4</v>
      </c>
      <c r="P94">
        <v>4</v>
      </c>
      <c r="Q94">
        <v>3</v>
      </c>
      <c r="R94">
        <v>3</v>
      </c>
      <c r="S94">
        <v>4</v>
      </c>
      <c r="T94">
        <v>4</v>
      </c>
      <c r="U94">
        <v>4</v>
      </c>
      <c r="V94">
        <v>1</v>
      </c>
      <c r="W94">
        <v>4</v>
      </c>
      <c r="X94">
        <v>3</v>
      </c>
      <c r="Y94">
        <v>3</v>
      </c>
      <c r="Z94">
        <v>3</v>
      </c>
      <c r="AA94">
        <v>3</v>
      </c>
      <c r="AB94" s="54"/>
      <c r="AC94" s="45"/>
      <c r="AD94" s="54"/>
      <c r="AE94" s="54"/>
      <c r="AF94" s="54"/>
      <c r="AG94" s="45"/>
      <c r="AH94" s="54"/>
      <c r="AI94" s="54"/>
      <c r="AJ94" s="45"/>
      <c r="AK94" s="54"/>
      <c r="AL94" s="54"/>
      <c r="AM94" s="54"/>
      <c r="AN94" s="54"/>
      <c r="AO94" s="54"/>
      <c r="AP94" s="54"/>
      <c r="AQ94" s="54"/>
      <c r="AR94" s="54"/>
      <c r="AS94" s="54"/>
      <c r="AT94" s="54"/>
      <c r="AU94" s="54"/>
      <c r="AV94" s="54"/>
      <c r="AW94" s="54"/>
      <c r="AX94" s="54"/>
      <c r="AY94" s="54"/>
      <c r="AZ94" s="54"/>
      <c r="BA94" s="54"/>
      <c r="BB94" s="54"/>
      <c r="BC94" s="54"/>
      <c r="BD94" s="54"/>
      <c r="BE94" s="54"/>
    </row>
    <row r="95" spans="1:57" ht="13" x14ac:dyDescent="0.3">
      <c r="A95">
        <v>42834</v>
      </c>
      <c r="B95">
        <v>0</v>
      </c>
      <c r="C95">
        <v>2005</v>
      </c>
      <c r="D95" s="99">
        <v>45961.537499999999</v>
      </c>
      <c r="E95" t="s">
        <v>32</v>
      </c>
      <c r="F95">
        <v>4</v>
      </c>
      <c r="G95">
        <v>4</v>
      </c>
      <c r="H95">
        <v>3</v>
      </c>
      <c r="I95">
        <v>2</v>
      </c>
      <c r="J95">
        <v>2</v>
      </c>
      <c r="K95">
        <v>4</v>
      </c>
      <c r="L95">
        <v>2</v>
      </c>
      <c r="M95">
        <v>1</v>
      </c>
      <c r="N95">
        <v>2</v>
      </c>
      <c r="O95">
        <v>3</v>
      </c>
      <c r="P95">
        <v>3</v>
      </c>
      <c r="Q95">
        <v>2</v>
      </c>
      <c r="R95">
        <v>4</v>
      </c>
      <c r="S95">
        <v>4</v>
      </c>
      <c r="T95">
        <v>4</v>
      </c>
      <c r="U95">
        <v>4</v>
      </c>
      <c r="V95">
        <v>2</v>
      </c>
      <c r="W95">
        <v>3</v>
      </c>
      <c r="X95">
        <v>4</v>
      </c>
      <c r="Y95">
        <v>4</v>
      </c>
      <c r="Z95">
        <v>4</v>
      </c>
      <c r="AA95">
        <v>4</v>
      </c>
      <c r="AB95" s="54"/>
      <c r="AC95" s="45"/>
      <c r="AD95" s="54"/>
      <c r="AE95" s="54"/>
      <c r="AF95" s="54"/>
      <c r="AG95" s="45"/>
      <c r="AH95" s="54"/>
      <c r="AI95" s="54"/>
      <c r="AJ95" s="45"/>
      <c r="AK95" s="54"/>
      <c r="AL95" s="54"/>
      <c r="AM95" s="54"/>
      <c r="AN95" s="54"/>
      <c r="AO95" s="54"/>
      <c r="AP95" s="54"/>
      <c r="AQ95" s="54"/>
      <c r="AR95" s="54"/>
      <c r="AS95" s="54"/>
      <c r="AT95" s="54"/>
      <c r="AU95" s="54"/>
      <c r="AV95" s="54"/>
      <c r="AW95" s="54"/>
      <c r="AX95" s="54"/>
      <c r="AY95" s="54"/>
      <c r="AZ95" s="54"/>
      <c r="BA95" s="54"/>
      <c r="BB95" s="54"/>
      <c r="BC95" s="54"/>
      <c r="BD95" s="54"/>
      <c r="BE95" s="54"/>
    </row>
    <row r="96" spans="1:57" ht="13" x14ac:dyDescent="0.3">
      <c r="A96">
        <v>42837</v>
      </c>
      <c r="B96">
        <v>1</v>
      </c>
      <c r="C96">
        <v>2004</v>
      </c>
      <c r="D96" s="99">
        <v>45961.544444444444</v>
      </c>
      <c r="E96" t="s">
        <v>32</v>
      </c>
      <c r="F96">
        <v>3</v>
      </c>
      <c r="G96">
        <v>2</v>
      </c>
      <c r="H96">
        <v>3</v>
      </c>
      <c r="I96">
        <v>3</v>
      </c>
      <c r="J96">
        <v>2</v>
      </c>
      <c r="K96">
        <v>4</v>
      </c>
      <c r="L96">
        <v>4</v>
      </c>
      <c r="M96">
        <v>2</v>
      </c>
      <c r="N96">
        <v>1</v>
      </c>
      <c r="O96">
        <v>3</v>
      </c>
      <c r="P96">
        <v>4</v>
      </c>
      <c r="Q96">
        <v>2</v>
      </c>
      <c r="R96">
        <v>3</v>
      </c>
      <c r="S96">
        <v>4</v>
      </c>
      <c r="T96">
        <v>3</v>
      </c>
      <c r="U96">
        <v>2</v>
      </c>
      <c r="V96">
        <v>3</v>
      </c>
      <c r="W96">
        <v>3</v>
      </c>
      <c r="X96">
        <v>3</v>
      </c>
      <c r="Y96">
        <v>2</v>
      </c>
      <c r="Z96">
        <v>4</v>
      </c>
      <c r="AA96">
        <v>1</v>
      </c>
      <c r="AB96" s="54"/>
      <c r="AC96" s="45"/>
      <c r="AD96" s="54"/>
      <c r="AE96" s="54"/>
      <c r="AF96" s="54"/>
      <c r="AG96" s="45"/>
      <c r="AH96" s="54"/>
      <c r="AI96" s="54"/>
      <c r="AJ96" s="45"/>
      <c r="AK96" s="54"/>
      <c r="AL96" s="54"/>
      <c r="AM96" s="54"/>
      <c r="AN96" s="54"/>
      <c r="AO96" s="54"/>
      <c r="AP96" s="54"/>
      <c r="AQ96" s="54"/>
      <c r="AR96" s="54"/>
      <c r="AS96" s="54"/>
      <c r="AT96" s="54"/>
      <c r="AU96" s="54"/>
      <c r="AV96" s="54"/>
      <c r="AW96" s="54"/>
      <c r="AX96" s="54"/>
      <c r="AY96" s="54"/>
      <c r="AZ96" s="54"/>
      <c r="BA96" s="54"/>
      <c r="BB96" s="54"/>
      <c r="BC96" s="54"/>
      <c r="BD96" s="54"/>
      <c r="BE96" s="54"/>
    </row>
    <row r="97" spans="1:57" ht="13" x14ac:dyDescent="0.3">
      <c r="A97">
        <v>42911</v>
      </c>
      <c r="B97">
        <v>0</v>
      </c>
      <c r="C97">
        <v>2003</v>
      </c>
      <c r="D97" s="99">
        <v>45961.612500000003</v>
      </c>
      <c r="E97" t="s">
        <v>32</v>
      </c>
      <c r="F97">
        <v>3</v>
      </c>
      <c r="G97">
        <v>3</v>
      </c>
      <c r="H97">
        <v>3</v>
      </c>
      <c r="I97">
        <v>3</v>
      </c>
      <c r="J97">
        <v>3</v>
      </c>
      <c r="K97">
        <v>4</v>
      </c>
      <c r="L97">
        <v>4</v>
      </c>
      <c r="M97">
        <v>3</v>
      </c>
      <c r="N97">
        <v>3</v>
      </c>
      <c r="O97">
        <v>3</v>
      </c>
      <c r="P97">
        <v>2</v>
      </c>
      <c r="Q97">
        <v>3</v>
      </c>
      <c r="R97">
        <v>2</v>
      </c>
      <c r="S97">
        <v>3</v>
      </c>
      <c r="T97">
        <v>3</v>
      </c>
      <c r="U97">
        <v>3</v>
      </c>
      <c r="V97">
        <v>1</v>
      </c>
      <c r="W97">
        <v>2</v>
      </c>
      <c r="X97">
        <v>4</v>
      </c>
      <c r="Y97">
        <v>3</v>
      </c>
      <c r="Z97">
        <v>3</v>
      </c>
      <c r="AA97">
        <v>3</v>
      </c>
      <c r="AB97" s="54"/>
      <c r="AC97" s="45"/>
      <c r="AD97" s="54"/>
      <c r="AE97" s="54"/>
      <c r="AF97" s="54"/>
      <c r="AG97" s="45"/>
      <c r="AH97" s="54"/>
      <c r="AI97" s="54"/>
      <c r="AJ97" s="45"/>
      <c r="AK97" s="54"/>
      <c r="AL97" s="54"/>
      <c r="AM97" s="54"/>
      <c r="AN97" s="54"/>
      <c r="AO97" s="54"/>
      <c r="AP97" s="54"/>
      <c r="AQ97" s="54"/>
      <c r="AR97" s="54"/>
      <c r="AS97" s="54"/>
      <c r="AT97" s="54"/>
      <c r="AU97" s="54"/>
      <c r="AV97" s="54"/>
      <c r="AW97" s="54"/>
      <c r="AX97" s="54"/>
      <c r="AY97" s="54"/>
      <c r="AZ97" s="54"/>
      <c r="BA97" s="54"/>
      <c r="BB97" s="54"/>
      <c r="BC97" s="54"/>
      <c r="BD97" s="54"/>
      <c r="BE97" s="54"/>
    </row>
    <row r="98" spans="1:57" ht="13" x14ac:dyDescent="0.3">
      <c r="A98">
        <v>42916</v>
      </c>
      <c r="B98">
        <v>0</v>
      </c>
      <c r="C98">
        <v>2005</v>
      </c>
      <c r="D98" s="99">
        <v>45961.613888888889</v>
      </c>
      <c r="E98" t="s">
        <v>235</v>
      </c>
      <c r="F98">
        <v>3</v>
      </c>
      <c r="G98">
        <v>4</v>
      </c>
      <c r="H98">
        <v>4</v>
      </c>
      <c r="I98">
        <v>4</v>
      </c>
      <c r="J98">
        <v>3</v>
      </c>
      <c r="K98">
        <v>4</v>
      </c>
      <c r="L98">
        <v>2</v>
      </c>
      <c r="M98">
        <v>2</v>
      </c>
      <c r="N98">
        <v>3</v>
      </c>
      <c r="O98">
        <v>4</v>
      </c>
      <c r="P98">
        <v>4</v>
      </c>
      <c r="Q98">
        <v>3</v>
      </c>
      <c r="R98">
        <v>4</v>
      </c>
      <c r="S98">
        <v>2</v>
      </c>
      <c r="T98">
        <v>3</v>
      </c>
      <c r="U98">
        <v>3</v>
      </c>
      <c r="V98">
        <v>2</v>
      </c>
      <c r="W98">
        <v>4</v>
      </c>
      <c r="X98">
        <v>2</v>
      </c>
      <c r="Y98">
        <v>4</v>
      </c>
      <c r="Z98">
        <v>4</v>
      </c>
      <c r="AA98">
        <v>3</v>
      </c>
      <c r="AB98" s="54"/>
      <c r="AC98" s="45"/>
      <c r="AD98" s="54"/>
      <c r="AE98" s="54"/>
      <c r="AF98" s="54"/>
      <c r="AG98" s="45"/>
      <c r="AH98" s="54"/>
      <c r="AI98" s="54"/>
      <c r="AJ98" s="45"/>
      <c r="AK98" s="54"/>
      <c r="AL98" s="54"/>
      <c r="AM98" s="54"/>
      <c r="AN98" s="54"/>
      <c r="AO98" s="54"/>
      <c r="AP98" s="54"/>
      <c r="AQ98" s="54"/>
      <c r="AR98" s="54"/>
      <c r="AS98" s="54"/>
      <c r="AT98" s="54"/>
      <c r="AU98" s="54"/>
      <c r="AV98" s="54"/>
      <c r="AW98" s="54"/>
      <c r="AX98" s="54"/>
      <c r="AY98" s="54"/>
      <c r="AZ98" s="54"/>
      <c r="BA98" s="54"/>
      <c r="BB98" s="54"/>
      <c r="BC98" s="54"/>
      <c r="BD98" s="54"/>
      <c r="BE98" s="54"/>
    </row>
    <row r="99" spans="1:57" ht="13" x14ac:dyDescent="0.3">
      <c r="A99">
        <v>42917</v>
      </c>
      <c r="B99">
        <v>1</v>
      </c>
      <c r="C99">
        <v>2005</v>
      </c>
      <c r="D99" s="99">
        <v>45961.613888888889</v>
      </c>
      <c r="E99" t="s">
        <v>32</v>
      </c>
      <c r="F99">
        <v>1</v>
      </c>
      <c r="G99">
        <v>1</v>
      </c>
      <c r="H99">
        <v>4</v>
      </c>
      <c r="I99">
        <v>3</v>
      </c>
      <c r="J99">
        <v>4</v>
      </c>
      <c r="K99">
        <v>4</v>
      </c>
      <c r="L99">
        <v>1</v>
      </c>
      <c r="M99">
        <v>2</v>
      </c>
      <c r="N99">
        <v>3</v>
      </c>
      <c r="O99">
        <v>4</v>
      </c>
      <c r="P99">
        <v>3</v>
      </c>
      <c r="Q99">
        <v>4</v>
      </c>
      <c r="R99">
        <v>2</v>
      </c>
      <c r="S99">
        <v>1</v>
      </c>
      <c r="T99">
        <v>4</v>
      </c>
      <c r="U99">
        <v>4</v>
      </c>
      <c r="V99">
        <v>2</v>
      </c>
      <c r="W99">
        <v>4</v>
      </c>
      <c r="X99">
        <v>1</v>
      </c>
      <c r="Y99">
        <v>2</v>
      </c>
      <c r="Z99">
        <v>3</v>
      </c>
      <c r="AA99">
        <v>3</v>
      </c>
      <c r="AB99" s="54"/>
      <c r="AC99" s="45"/>
      <c r="AD99" s="54"/>
      <c r="AE99" s="54"/>
      <c r="AF99" s="54"/>
      <c r="AG99" s="45"/>
      <c r="AH99" s="54"/>
      <c r="AI99" s="54"/>
      <c r="AJ99" s="45"/>
      <c r="AK99" s="54"/>
      <c r="AL99" s="54"/>
      <c r="AM99" s="54"/>
      <c r="AN99" s="54"/>
      <c r="AO99" s="54"/>
      <c r="AP99" s="54"/>
      <c r="AQ99" s="54"/>
      <c r="AR99" s="54"/>
      <c r="AS99" s="54"/>
      <c r="AT99" s="54"/>
      <c r="AU99" s="54"/>
      <c r="AV99" s="54"/>
      <c r="AW99" s="54"/>
      <c r="AX99" s="54"/>
      <c r="AY99" s="54"/>
      <c r="AZ99" s="54"/>
      <c r="BA99" s="54"/>
      <c r="BB99" s="54"/>
      <c r="BC99" s="54"/>
      <c r="BD99" s="54"/>
      <c r="BE99" s="54"/>
    </row>
    <row r="100" spans="1:57" ht="13" x14ac:dyDescent="0.3">
      <c r="A100">
        <v>42921</v>
      </c>
      <c r="B100">
        <v>0</v>
      </c>
      <c r="C100">
        <v>2006</v>
      </c>
      <c r="D100" s="99">
        <v>45961.616666666669</v>
      </c>
      <c r="E100" t="s">
        <v>32</v>
      </c>
      <c r="F100">
        <v>3</v>
      </c>
      <c r="G100">
        <v>4</v>
      </c>
      <c r="H100">
        <v>3</v>
      </c>
      <c r="I100">
        <v>2</v>
      </c>
      <c r="J100">
        <v>3</v>
      </c>
      <c r="K100">
        <v>4</v>
      </c>
      <c r="L100">
        <v>2</v>
      </c>
      <c r="M100">
        <v>1</v>
      </c>
      <c r="N100">
        <v>2</v>
      </c>
      <c r="O100">
        <v>3</v>
      </c>
      <c r="P100">
        <v>3</v>
      </c>
      <c r="Q100">
        <v>3</v>
      </c>
      <c r="R100">
        <v>2</v>
      </c>
      <c r="S100">
        <v>2</v>
      </c>
      <c r="T100">
        <v>2</v>
      </c>
      <c r="U100">
        <v>3</v>
      </c>
      <c r="V100">
        <v>1</v>
      </c>
      <c r="W100">
        <v>4</v>
      </c>
      <c r="X100">
        <v>3</v>
      </c>
      <c r="Y100">
        <v>4</v>
      </c>
      <c r="Z100">
        <v>2</v>
      </c>
      <c r="AA100">
        <v>2</v>
      </c>
      <c r="AB100" s="54"/>
      <c r="AC100" s="45"/>
      <c r="AD100" s="54"/>
      <c r="AE100" s="54"/>
      <c r="AF100" s="54"/>
      <c r="AG100" s="45"/>
      <c r="AH100" s="54"/>
      <c r="AI100" s="54"/>
      <c r="AJ100" s="45"/>
      <c r="AK100" s="54"/>
      <c r="AL100" s="54"/>
      <c r="AM100" s="54"/>
      <c r="AN100" s="54"/>
      <c r="AO100" s="54"/>
      <c r="AP100" s="54"/>
      <c r="AQ100" s="54"/>
      <c r="AR100" s="54"/>
      <c r="AS100" s="54"/>
      <c r="AT100" s="54"/>
      <c r="AU100" s="54"/>
      <c r="AV100" s="54"/>
      <c r="AW100" s="54"/>
      <c r="AX100" s="54"/>
      <c r="AY100" s="54"/>
      <c r="AZ100" s="54"/>
      <c r="BA100" s="54"/>
      <c r="BB100" s="54"/>
      <c r="BC100" s="54"/>
      <c r="BD100" s="54"/>
      <c r="BE100" s="54"/>
    </row>
    <row r="101" spans="1:57" ht="13" x14ac:dyDescent="0.3">
      <c r="A101">
        <v>42925</v>
      </c>
      <c r="B101">
        <v>0</v>
      </c>
      <c r="C101">
        <v>2003</v>
      </c>
      <c r="D101" s="99">
        <v>45961.615972222222</v>
      </c>
      <c r="E101" t="s">
        <v>32</v>
      </c>
      <c r="F101">
        <v>2</v>
      </c>
      <c r="G101">
        <v>3</v>
      </c>
      <c r="H101">
        <v>4</v>
      </c>
      <c r="I101">
        <v>3</v>
      </c>
      <c r="J101">
        <v>4</v>
      </c>
      <c r="K101">
        <v>4</v>
      </c>
      <c r="L101">
        <v>2</v>
      </c>
      <c r="M101">
        <v>3</v>
      </c>
      <c r="N101">
        <v>4</v>
      </c>
      <c r="O101">
        <v>4</v>
      </c>
      <c r="P101">
        <v>2</v>
      </c>
      <c r="Q101">
        <v>4</v>
      </c>
      <c r="R101">
        <v>2</v>
      </c>
      <c r="S101">
        <v>4</v>
      </c>
      <c r="T101">
        <v>2</v>
      </c>
      <c r="U101">
        <v>2</v>
      </c>
      <c r="V101">
        <v>1</v>
      </c>
      <c r="W101">
        <v>2</v>
      </c>
      <c r="X101">
        <v>1</v>
      </c>
      <c r="Y101">
        <v>1</v>
      </c>
      <c r="Z101">
        <v>1</v>
      </c>
      <c r="AA101">
        <v>1</v>
      </c>
      <c r="AB101" s="54"/>
      <c r="AC101" s="45"/>
      <c r="AD101" s="54"/>
      <c r="AE101" s="54"/>
      <c r="AF101" s="54"/>
      <c r="AG101" s="45"/>
      <c r="AH101" s="54"/>
      <c r="AI101" s="54"/>
      <c r="AJ101" s="45"/>
      <c r="AK101" s="54"/>
      <c r="AL101" s="54"/>
      <c r="AM101" s="54"/>
      <c r="AN101" s="54"/>
      <c r="AO101" s="54"/>
      <c r="AP101" s="54"/>
      <c r="AQ101" s="54"/>
      <c r="AR101" s="54"/>
      <c r="AS101" s="54"/>
      <c r="AT101" s="54"/>
      <c r="AU101" s="54"/>
      <c r="AV101" s="54"/>
      <c r="AW101" s="54"/>
      <c r="AX101" s="54"/>
      <c r="AY101" s="54"/>
      <c r="AZ101" s="54"/>
      <c r="BA101" s="54"/>
      <c r="BB101" s="54"/>
      <c r="BC101" s="54"/>
      <c r="BD101" s="54"/>
      <c r="BE101" s="54"/>
    </row>
    <row r="102" spans="1:57" ht="13" x14ac:dyDescent="0.3">
      <c r="A102">
        <v>42929</v>
      </c>
      <c r="B102">
        <v>0</v>
      </c>
      <c r="C102">
        <v>2002</v>
      </c>
      <c r="D102" s="99">
        <v>45961.616666666669</v>
      </c>
      <c r="E102" t="s">
        <v>32</v>
      </c>
      <c r="F102">
        <v>3</v>
      </c>
      <c r="G102">
        <v>3</v>
      </c>
      <c r="H102">
        <v>4</v>
      </c>
      <c r="I102">
        <v>3</v>
      </c>
      <c r="J102">
        <v>3</v>
      </c>
      <c r="K102">
        <v>3</v>
      </c>
      <c r="L102">
        <v>2</v>
      </c>
      <c r="M102">
        <v>2</v>
      </c>
      <c r="N102">
        <v>1</v>
      </c>
      <c r="O102">
        <v>3</v>
      </c>
      <c r="P102">
        <v>2</v>
      </c>
      <c r="Q102">
        <v>2</v>
      </c>
      <c r="R102">
        <v>1</v>
      </c>
      <c r="S102">
        <v>2</v>
      </c>
      <c r="T102">
        <v>3</v>
      </c>
      <c r="U102">
        <v>2</v>
      </c>
      <c r="V102">
        <v>1</v>
      </c>
      <c r="W102">
        <v>2</v>
      </c>
      <c r="X102">
        <v>1</v>
      </c>
      <c r="Y102">
        <v>1</v>
      </c>
      <c r="Z102">
        <v>1</v>
      </c>
      <c r="AA102">
        <v>2</v>
      </c>
      <c r="AB102" s="54"/>
      <c r="AC102" s="45"/>
      <c r="AD102" s="54"/>
      <c r="AE102" s="54"/>
      <c r="AF102" s="54"/>
      <c r="AG102" s="45"/>
      <c r="AH102" s="54"/>
      <c r="AI102" s="54"/>
      <c r="AJ102" s="45"/>
      <c r="AK102" s="54"/>
      <c r="AL102" s="54"/>
      <c r="AM102" s="54"/>
      <c r="AN102" s="54"/>
      <c r="AO102" s="54"/>
      <c r="AP102" s="54"/>
      <c r="AQ102" s="54"/>
      <c r="AR102" s="54"/>
      <c r="AS102" s="54"/>
      <c r="AT102" s="54"/>
      <c r="AU102" s="54"/>
      <c r="AV102" s="54"/>
      <c r="AW102" s="54"/>
      <c r="AX102" s="54"/>
      <c r="AY102" s="54"/>
      <c r="AZ102" s="54"/>
      <c r="BA102" s="54"/>
      <c r="BB102" s="54"/>
      <c r="BC102" s="54"/>
      <c r="BD102" s="54"/>
      <c r="BE102" s="54"/>
    </row>
    <row r="103" spans="1:57" ht="13" x14ac:dyDescent="0.3">
      <c r="A103">
        <v>42930</v>
      </c>
      <c r="B103">
        <v>0</v>
      </c>
      <c r="C103">
        <v>2006</v>
      </c>
      <c r="D103" s="99">
        <v>45961.616666666669</v>
      </c>
      <c r="E103" t="s">
        <v>235</v>
      </c>
      <c r="F103">
        <v>3</v>
      </c>
      <c r="G103">
        <v>2</v>
      </c>
      <c r="H103">
        <v>3</v>
      </c>
      <c r="I103">
        <v>3</v>
      </c>
      <c r="J103">
        <v>3</v>
      </c>
      <c r="K103">
        <v>3</v>
      </c>
      <c r="L103">
        <v>3</v>
      </c>
      <c r="M103">
        <v>2</v>
      </c>
      <c r="N103">
        <v>4</v>
      </c>
      <c r="O103">
        <v>4</v>
      </c>
      <c r="P103">
        <v>3</v>
      </c>
      <c r="Q103">
        <v>3</v>
      </c>
      <c r="R103">
        <v>3</v>
      </c>
      <c r="S103">
        <v>3</v>
      </c>
      <c r="T103">
        <v>3</v>
      </c>
      <c r="U103">
        <v>3</v>
      </c>
      <c r="V103">
        <v>1</v>
      </c>
      <c r="W103">
        <v>2</v>
      </c>
      <c r="X103">
        <v>2</v>
      </c>
      <c r="Y103">
        <v>3</v>
      </c>
      <c r="Z103">
        <v>3</v>
      </c>
      <c r="AA103">
        <v>2</v>
      </c>
      <c r="AB103" s="54"/>
      <c r="AC103" s="45"/>
      <c r="AD103" s="54"/>
      <c r="AE103" s="54"/>
      <c r="AF103" s="54"/>
      <c r="AG103" s="45"/>
      <c r="AH103" s="54"/>
      <c r="AI103" s="54"/>
      <c r="AJ103" s="45"/>
      <c r="AK103" s="54"/>
      <c r="AL103" s="54"/>
      <c r="AM103" s="54"/>
      <c r="AN103" s="54"/>
      <c r="AO103" s="54"/>
      <c r="AP103" s="54"/>
      <c r="AQ103" s="54"/>
      <c r="AR103" s="54"/>
      <c r="AS103" s="54"/>
      <c r="AT103" s="54"/>
      <c r="AU103" s="54"/>
      <c r="AV103" s="54"/>
      <c r="AW103" s="54"/>
      <c r="AX103" s="54"/>
      <c r="AY103" s="54"/>
      <c r="AZ103" s="54"/>
      <c r="BA103" s="54"/>
      <c r="BB103" s="54"/>
      <c r="BC103" s="54"/>
      <c r="BD103" s="54"/>
      <c r="BE103" s="54"/>
    </row>
    <row r="104" spans="1:57" ht="13" x14ac:dyDescent="0.3">
      <c r="A104">
        <v>42931</v>
      </c>
      <c r="B104">
        <v>0</v>
      </c>
      <c r="C104">
        <v>2005</v>
      </c>
      <c r="D104" s="99">
        <v>45961.618055555555</v>
      </c>
      <c r="E104" t="s">
        <v>32</v>
      </c>
      <c r="F104">
        <v>2</v>
      </c>
      <c r="G104">
        <v>3</v>
      </c>
      <c r="H104">
        <v>4</v>
      </c>
      <c r="I104">
        <v>2</v>
      </c>
      <c r="J104">
        <v>1</v>
      </c>
      <c r="K104">
        <v>4</v>
      </c>
      <c r="L104">
        <v>1</v>
      </c>
      <c r="M104">
        <v>1</v>
      </c>
      <c r="N104">
        <v>3</v>
      </c>
      <c r="O104">
        <v>3</v>
      </c>
      <c r="P104">
        <v>1</v>
      </c>
      <c r="Q104">
        <v>2</v>
      </c>
      <c r="R104">
        <v>1</v>
      </c>
      <c r="S104">
        <v>2</v>
      </c>
      <c r="T104">
        <v>3</v>
      </c>
      <c r="U104">
        <v>4</v>
      </c>
      <c r="V104">
        <v>1</v>
      </c>
      <c r="W104">
        <v>4</v>
      </c>
      <c r="X104">
        <v>4</v>
      </c>
      <c r="Y104">
        <v>4</v>
      </c>
      <c r="Z104">
        <v>2</v>
      </c>
      <c r="AA104">
        <v>2</v>
      </c>
      <c r="AB104" s="54"/>
      <c r="AC104" s="45"/>
      <c r="AD104" s="54"/>
      <c r="AE104" s="54"/>
      <c r="AF104" s="54"/>
      <c r="AG104" s="45"/>
      <c r="AH104" s="54"/>
      <c r="AI104" s="54"/>
      <c r="AJ104" s="45"/>
      <c r="AK104" s="54"/>
      <c r="AL104" s="54"/>
      <c r="AM104" s="54"/>
      <c r="AN104" s="54"/>
      <c r="AO104" s="54"/>
      <c r="AP104" s="54"/>
      <c r="AQ104" s="54"/>
      <c r="AR104" s="54"/>
      <c r="AS104" s="54"/>
      <c r="AT104" s="54"/>
      <c r="AU104" s="54"/>
      <c r="AV104" s="54"/>
      <c r="AW104" s="54"/>
      <c r="AX104" s="54"/>
      <c r="AY104" s="54"/>
      <c r="AZ104" s="54"/>
      <c r="BA104" s="54"/>
      <c r="BB104" s="54"/>
      <c r="BC104" s="54"/>
      <c r="BD104" s="54"/>
      <c r="BE104" s="54"/>
    </row>
    <row r="105" spans="1:57" ht="13" x14ac:dyDescent="0.3">
      <c r="A105">
        <v>42941</v>
      </c>
      <c r="B105">
        <v>0</v>
      </c>
      <c r="C105">
        <v>2004</v>
      </c>
      <c r="D105" s="99">
        <v>45961.620138888888</v>
      </c>
      <c r="E105" t="s">
        <v>32</v>
      </c>
      <c r="F105">
        <v>2</v>
      </c>
      <c r="G105">
        <v>3</v>
      </c>
      <c r="H105">
        <v>4</v>
      </c>
      <c r="I105">
        <v>4</v>
      </c>
      <c r="J105">
        <v>3</v>
      </c>
      <c r="K105">
        <v>4</v>
      </c>
      <c r="L105">
        <v>2</v>
      </c>
      <c r="M105">
        <v>1</v>
      </c>
      <c r="N105">
        <v>3</v>
      </c>
      <c r="O105">
        <v>3</v>
      </c>
      <c r="P105">
        <v>3</v>
      </c>
      <c r="Q105">
        <v>3</v>
      </c>
      <c r="R105">
        <v>3</v>
      </c>
      <c r="S105">
        <v>4</v>
      </c>
      <c r="T105">
        <v>4</v>
      </c>
      <c r="U105">
        <v>3</v>
      </c>
      <c r="V105">
        <v>1</v>
      </c>
      <c r="W105">
        <v>3</v>
      </c>
      <c r="X105">
        <v>2</v>
      </c>
      <c r="Y105">
        <v>2</v>
      </c>
      <c r="Z105">
        <v>2</v>
      </c>
      <c r="AA105">
        <v>3</v>
      </c>
      <c r="AB105" s="54"/>
      <c r="AC105" s="45"/>
      <c r="AD105" s="54"/>
      <c r="AE105" s="54"/>
      <c r="AF105" s="54"/>
      <c r="AG105" s="45"/>
      <c r="AH105" s="54"/>
      <c r="AI105" s="54"/>
      <c r="AJ105" s="45"/>
      <c r="AK105" s="54"/>
      <c r="AL105" s="54"/>
      <c r="AM105" s="54"/>
      <c r="AN105" s="54"/>
      <c r="AO105" s="54"/>
      <c r="AP105" s="54"/>
      <c r="AQ105" s="54"/>
      <c r="AR105" s="54"/>
      <c r="AS105" s="54"/>
      <c r="AT105" s="54"/>
      <c r="AU105" s="54"/>
      <c r="AV105" s="54"/>
      <c r="AW105" s="54"/>
      <c r="AX105" s="54"/>
      <c r="AY105" s="54"/>
      <c r="AZ105" s="54"/>
      <c r="BA105" s="54"/>
      <c r="BB105" s="54"/>
      <c r="BC105" s="54"/>
      <c r="BD105" s="54"/>
      <c r="BE105" s="54"/>
    </row>
    <row r="106" spans="1:57" ht="13" x14ac:dyDescent="0.3">
      <c r="A106">
        <v>42947</v>
      </c>
      <c r="B106">
        <v>0</v>
      </c>
      <c r="C106">
        <v>2004</v>
      </c>
      <c r="D106" s="99">
        <v>45961.624305555553</v>
      </c>
      <c r="E106" t="s">
        <v>32</v>
      </c>
      <c r="F106">
        <v>2</v>
      </c>
      <c r="G106">
        <v>2</v>
      </c>
      <c r="H106">
        <v>2</v>
      </c>
      <c r="I106">
        <v>1</v>
      </c>
      <c r="J106">
        <v>3</v>
      </c>
      <c r="K106">
        <v>4</v>
      </c>
      <c r="L106">
        <v>3</v>
      </c>
      <c r="M106">
        <v>1</v>
      </c>
      <c r="N106">
        <v>1</v>
      </c>
      <c r="O106">
        <v>2</v>
      </c>
      <c r="P106">
        <v>2</v>
      </c>
      <c r="Q106">
        <v>1</v>
      </c>
      <c r="R106">
        <v>1</v>
      </c>
      <c r="S106">
        <v>1</v>
      </c>
      <c r="T106">
        <v>3</v>
      </c>
      <c r="U106">
        <v>4</v>
      </c>
      <c r="V106">
        <v>1</v>
      </c>
      <c r="W106">
        <v>3</v>
      </c>
      <c r="X106">
        <v>1</v>
      </c>
      <c r="Y106">
        <v>1</v>
      </c>
      <c r="Z106">
        <v>3</v>
      </c>
      <c r="AA106">
        <v>2</v>
      </c>
      <c r="AB106" s="54"/>
      <c r="AC106" s="45"/>
      <c r="AD106" s="54"/>
      <c r="AE106" s="54"/>
      <c r="AF106" s="54"/>
      <c r="AG106" s="45"/>
      <c r="AH106" s="54"/>
      <c r="AI106" s="54"/>
      <c r="AJ106" s="45"/>
      <c r="AK106" s="54"/>
      <c r="AL106" s="54"/>
      <c r="AM106" s="54"/>
      <c r="AN106" s="54"/>
      <c r="AO106" s="54"/>
      <c r="AP106" s="54"/>
      <c r="AQ106" s="54"/>
      <c r="AR106" s="54"/>
      <c r="AS106" s="54"/>
      <c r="AT106" s="54"/>
      <c r="AU106" s="54"/>
      <c r="AV106" s="54"/>
      <c r="AW106" s="54"/>
      <c r="AX106" s="54"/>
      <c r="AY106" s="54"/>
      <c r="AZ106" s="54"/>
      <c r="BA106" s="54"/>
      <c r="BB106" s="54"/>
      <c r="BC106" s="54"/>
      <c r="BD106" s="54"/>
      <c r="BE106" s="54"/>
    </row>
    <row r="107" spans="1:57" ht="13" x14ac:dyDescent="0.3">
      <c r="A107">
        <v>42953</v>
      </c>
      <c r="B107">
        <v>0</v>
      </c>
      <c r="C107">
        <v>2004</v>
      </c>
      <c r="D107" s="99">
        <v>45961.625694444447</v>
      </c>
      <c r="E107" t="s">
        <v>235</v>
      </c>
      <c r="F107">
        <v>2</v>
      </c>
      <c r="G107">
        <v>4</v>
      </c>
      <c r="H107">
        <v>3</v>
      </c>
      <c r="I107">
        <v>4</v>
      </c>
      <c r="J107">
        <v>4</v>
      </c>
      <c r="K107">
        <v>4</v>
      </c>
      <c r="L107">
        <v>3</v>
      </c>
      <c r="M107">
        <v>2</v>
      </c>
      <c r="N107">
        <v>2</v>
      </c>
      <c r="O107">
        <v>3</v>
      </c>
      <c r="P107">
        <v>3</v>
      </c>
      <c r="Q107">
        <v>3</v>
      </c>
      <c r="R107">
        <v>4</v>
      </c>
      <c r="S107">
        <v>4</v>
      </c>
      <c r="T107">
        <v>4</v>
      </c>
      <c r="U107">
        <v>4</v>
      </c>
      <c r="V107">
        <v>1</v>
      </c>
      <c r="W107">
        <v>4</v>
      </c>
      <c r="X107">
        <v>1</v>
      </c>
      <c r="Y107">
        <v>1</v>
      </c>
      <c r="Z107">
        <v>2</v>
      </c>
      <c r="AA107">
        <v>3</v>
      </c>
      <c r="AB107" s="54"/>
      <c r="AC107" s="45"/>
      <c r="AD107" s="54"/>
      <c r="AE107" s="54"/>
      <c r="AF107" s="54"/>
      <c r="AG107" s="45"/>
      <c r="AH107" s="54"/>
      <c r="AI107" s="54"/>
      <c r="AJ107" s="45"/>
      <c r="AK107" s="54"/>
      <c r="AL107" s="54"/>
      <c r="AM107" s="54"/>
      <c r="AN107" s="54"/>
      <c r="AO107" s="54"/>
      <c r="AP107" s="54"/>
      <c r="AQ107" s="54"/>
      <c r="AR107" s="54"/>
      <c r="AS107" s="54"/>
      <c r="AT107" s="54"/>
      <c r="AU107" s="54"/>
      <c r="AV107" s="54"/>
      <c r="AW107" s="54"/>
      <c r="AX107" s="54"/>
      <c r="AY107" s="54"/>
      <c r="AZ107" s="54"/>
      <c r="BA107" s="54"/>
      <c r="BB107" s="54"/>
      <c r="BC107" s="54"/>
      <c r="BD107" s="54"/>
      <c r="BE107" s="54"/>
    </row>
    <row r="108" spans="1:57" ht="13" x14ac:dyDescent="0.3">
      <c r="A108">
        <v>42959</v>
      </c>
      <c r="B108">
        <v>0</v>
      </c>
      <c r="C108">
        <v>2002</v>
      </c>
      <c r="D108" s="99">
        <v>45961.628472222219</v>
      </c>
      <c r="E108" t="s">
        <v>235</v>
      </c>
      <c r="F108">
        <v>1</v>
      </c>
      <c r="G108">
        <v>1</v>
      </c>
      <c r="H108">
        <v>4</v>
      </c>
      <c r="I108">
        <v>2</v>
      </c>
      <c r="J108">
        <v>3</v>
      </c>
      <c r="K108">
        <v>3</v>
      </c>
      <c r="L108">
        <v>2</v>
      </c>
      <c r="M108">
        <v>1</v>
      </c>
      <c r="N108">
        <v>3</v>
      </c>
      <c r="O108">
        <v>4</v>
      </c>
      <c r="P108">
        <v>2</v>
      </c>
      <c r="Q108">
        <v>3</v>
      </c>
      <c r="R108">
        <v>3</v>
      </c>
      <c r="S108">
        <v>3</v>
      </c>
      <c r="T108">
        <v>3</v>
      </c>
      <c r="U108">
        <v>4</v>
      </c>
      <c r="V108">
        <v>1</v>
      </c>
      <c r="W108">
        <v>3</v>
      </c>
      <c r="X108">
        <v>3</v>
      </c>
      <c r="Y108">
        <v>4</v>
      </c>
      <c r="Z108">
        <v>2</v>
      </c>
      <c r="AA108">
        <v>2</v>
      </c>
      <c r="AB108" s="54"/>
      <c r="AC108" s="45"/>
      <c r="AD108" s="54"/>
      <c r="AE108" s="54"/>
      <c r="AF108" s="54"/>
      <c r="AG108" s="45"/>
      <c r="AH108" s="54"/>
      <c r="AI108" s="54"/>
      <c r="AJ108" s="45"/>
      <c r="AK108" s="54"/>
      <c r="AL108" s="54"/>
      <c r="AM108" s="54"/>
      <c r="AN108" s="54"/>
      <c r="AO108" s="54"/>
      <c r="AP108" s="54"/>
      <c r="AQ108" s="54"/>
      <c r="AR108" s="54"/>
      <c r="AS108" s="54"/>
      <c r="AT108" s="54"/>
      <c r="AU108" s="54"/>
      <c r="AV108" s="54"/>
      <c r="AW108" s="54"/>
      <c r="AX108" s="54"/>
      <c r="AY108" s="54"/>
      <c r="AZ108" s="54"/>
      <c r="BA108" s="54"/>
      <c r="BB108" s="54"/>
      <c r="BC108" s="54"/>
      <c r="BD108" s="54"/>
      <c r="BE108" s="54"/>
    </row>
    <row r="109" spans="1:57" ht="13" x14ac:dyDescent="0.3">
      <c r="A109">
        <v>42960</v>
      </c>
      <c r="B109">
        <v>0</v>
      </c>
      <c r="C109">
        <v>2006</v>
      </c>
      <c r="D109" s="99">
        <v>45961.629861111112</v>
      </c>
      <c r="E109" t="s">
        <v>235</v>
      </c>
      <c r="F109">
        <v>2</v>
      </c>
      <c r="G109">
        <v>2</v>
      </c>
      <c r="H109">
        <v>4</v>
      </c>
      <c r="I109">
        <v>4</v>
      </c>
      <c r="J109">
        <v>1</v>
      </c>
      <c r="K109">
        <v>3</v>
      </c>
      <c r="L109">
        <v>3</v>
      </c>
      <c r="M109">
        <v>2</v>
      </c>
      <c r="N109">
        <v>4</v>
      </c>
      <c r="O109">
        <v>3</v>
      </c>
      <c r="P109">
        <v>2</v>
      </c>
      <c r="Q109">
        <v>4</v>
      </c>
      <c r="R109">
        <v>4</v>
      </c>
      <c r="S109">
        <v>4</v>
      </c>
      <c r="T109">
        <v>3</v>
      </c>
      <c r="U109">
        <v>1</v>
      </c>
      <c r="V109">
        <v>1</v>
      </c>
      <c r="W109">
        <v>2</v>
      </c>
      <c r="X109">
        <v>4</v>
      </c>
      <c r="Y109">
        <v>4</v>
      </c>
      <c r="Z109">
        <v>2</v>
      </c>
      <c r="AA109">
        <v>2</v>
      </c>
      <c r="AB109" s="54"/>
      <c r="AC109" s="45"/>
      <c r="AD109" s="54"/>
      <c r="AE109" s="54"/>
      <c r="AF109" s="54"/>
      <c r="AG109" s="45"/>
      <c r="AH109" s="54"/>
      <c r="AI109" s="54"/>
      <c r="AJ109" s="45"/>
      <c r="AK109" s="54"/>
      <c r="AL109" s="54"/>
      <c r="AM109" s="54"/>
      <c r="AN109" s="54"/>
      <c r="AO109" s="54"/>
      <c r="AP109" s="54"/>
      <c r="AQ109" s="54"/>
      <c r="AR109" s="54"/>
      <c r="AS109" s="54"/>
      <c r="AT109" s="54"/>
      <c r="AU109" s="54"/>
      <c r="AV109" s="54"/>
      <c r="AW109" s="54"/>
      <c r="AX109" s="54"/>
      <c r="AY109" s="54"/>
      <c r="AZ109" s="54"/>
      <c r="BA109" s="54"/>
      <c r="BB109" s="54"/>
      <c r="BC109" s="54"/>
      <c r="BD109" s="54"/>
      <c r="BE109" s="54"/>
    </row>
    <row r="110" spans="1:57" ht="13" x14ac:dyDescent="0.3">
      <c r="A110">
        <v>42989</v>
      </c>
      <c r="B110">
        <v>0</v>
      </c>
      <c r="C110">
        <v>2006</v>
      </c>
      <c r="D110" s="99">
        <v>45961.646527777775</v>
      </c>
      <c r="E110" t="s">
        <v>32</v>
      </c>
      <c r="F110">
        <v>2</v>
      </c>
      <c r="G110">
        <v>4</v>
      </c>
      <c r="H110">
        <v>4</v>
      </c>
      <c r="I110">
        <v>2</v>
      </c>
      <c r="J110">
        <v>3</v>
      </c>
      <c r="K110">
        <v>3</v>
      </c>
      <c r="L110">
        <v>2</v>
      </c>
      <c r="M110">
        <v>2</v>
      </c>
      <c r="N110">
        <v>3</v>
      </c>
      <c r="O110">
        <v>3</v>
      </c>
      <c r="P110">
        <v>2</v>
      </c>
      <c r="Q110">
        <v>3</v>
      </c>
      <c r="R110">
        <v>4</v>
      </c>
      <c r="S110">
        <v>3</v>
      </c>
      <c r="T110">
        <v>4</v>
      </c>
      <c r="U110">
        <v>4</v>
      </c>
      <c r="V110">
        <v>1</v>
      </c>
      <c r="W110">
        <v>3</v>
      </c>
      <c r="X110">
        <v>3</v>
      </c>
      <c r="Y110">
        <v>3</v>
      </c>
      <c r="Z110">
        <v>4</v>
      </c>
      <c r="AA110">
        <v>2</v>
      </c>
      <c r="AB110" s="54"/>
      <c r="AC110" s="45"/>
      <c r="AD110" s="54"/>
      <c r="AE110" s="54"/>
      <c r="AF110" s="54"/>
      <c r="AG110" s="45"/>
      <c r="AH110" s="54"/>
      <c r="AI110" s="54"/>
      <c r="AJ110" s="45"/>
      <c r="AK110" s="54"/>
      <c r="AL110" s="54"/>
      <c r="AM110" s="54"/>
      <c r="AN110" s="54"/>
      <c r="AO110" s="54"/>
      <c r="AP110" s="54"/>
      <c r="AQ110" s="54"/>
      <c r="AR110" s="54"/>
      <c r="AS110" s="54"/>
      <c r="AT110" s="54"/>
      <c r="AU110" s="54"/>
      <c r="AV110" s="54"/>
      <c r="AW110" s="54"/>
      <c r="AX110" s="54"/>
      <c r="AY110" s="54"/>
      <c r="AZ110" s="54"/>
      <c r="BA110" s="54"/>
      <c r="BB110" s="54"/>
      <c r="BC110" s="54"/>
      <c r="BD110" s="54"/>
      <c r="BE110" s="54"/>
    </row>
    <row r="111" spans="1:57" ht="13" x14ac:dyDescent="0.3">
      <c r="A111">
        <v>42992</v>
      </c>
      <c r="B111">
        <v>0</v>
      </c>
      <c r="C111">
        <v>2003</v>
      </c>
      <c r="D111" s="99">
        <v>45961.647916666669</v>
      </c>
      <c r="E111" t="s">
        <v>235</v>
      </c>
      <c r="F111">
        <v>3</v>
      </c>
      <c r="G111">
        <v>4</v>
      </c>
      <c r="H111">
        <v>3</v>
      </c>
      <c r="I111">
        <v>2</v>
      </c>
      <c r="J111">
        <v>2</v>
      </c>
      <c r="K111">
        <v>3</v>
      </c>
      <c r="L111">
        <v>1</v>
      </c>
      <c r="M111">
        <v>2</v>
      </c>
      <c r="N111">
        <v>2</v>
      </c>
      <c r="O111">
        <v>3</v>
      </c>
      <c r="P111">
        <v>2</v>
      </c>
      <c r="Q111">
        <v>3</v>
      </c>
      <c r="R111">
        <v>3</v>
      </c>
      <c r="S111">
        <v>4</v>
      </c>
      <c r="T111">
        <v>3</v>
      </c>
      <c r="U111">
        <v>3</v>
      </c>
      <c r="V111">
        <v>3</v>
      </c>
      <c r="W111">
        <v>3</v>
      </c>
      <c r="X111">
        <v>2</v>
      </c>
      <c r="Y111">
        <v>2</v>
      </c>
      <c r="Z111">
        <v>3</v>
      </c>
      <c r="AA111">
        <v>2</v>
      </c>
      <c r="AB111" s="54"/>
      <c r="AC111" s="45"/>
      <c r="AD111" s="54"/>
      <c r="AE111" s="54"/>
      <c r="AF111" s="54"/>
      <c r="AG111" s="45"/>
      <c r="AH111" s="54"/>
      <c r="AI111" s="54"/>
      <c r="AJ111" s="45"/>
      <c r="AK111" s="54"/>
      <c r="AL111" s="54"/>
      <c r="AM111" s="54"/>
      <c r="AN111" s="54"/>
      <c r="AO111" s="54"/>
      <c r="AP111" s="54"/>
      <c r="AQ111" s="54"/>
      <c r="AR111" s="54"/>
      <c r="AS111" s="54"/>
      <c r="AT111" s="54"/>
      <c r="AU111" s="54"/>
      <c r="AV111" s="54"/>
      <c r="AW111" s="54"/>
      <c r="AX111" s="54"/>
      <c r="AY111" s="54"/>
      <c r="AZ111" s="54"/>
      <c r="BA111" s="54"/>
      <c r="BB111" s="54"/>
      <c r="BC111" s="54"/>
      <c r="BD111" s="54"/>
      <c r="BE111" s="54"/>
    </row>
    <row r="112" spans="1:57" ht="13" x14ac:dyDescent="0.3">
      <c r="A112">
        <v>43002</v>
      </c>
      <c r="B112">
        <v>0</v>
      </c>
      <c r="C112">
        <v>2001</v>
      </c>
      <c r="D112" s="99">
        <v>45961.660416666666</v>
      </c>
      <c r="E112" t="s">
        <v>32</v>
      </c>
      <c r="F112">
        <v>3</v>
      </c>
      <c r="G112">
        <v>3</v>
      </c>
      <c r="H112">
        <v>3</v>
      </c>
      <c r="I112">
        <v>2</v>
      </c>
      <c r="J112">
        <v>2</v>
      </c>
      <c r="K112">
        <v>3</v>
      </c>
      <c r="L112">
        <v>2</v>
      </c>
      <c r="M112">
        <v>1</v>
      </c>
      <c r="N112">
        <v>2</v>
      </c>
      <c r="O112">
        <v>3</v>
      </c>
      <c r="P112">
        <v>2</v>
      </c>
      <c r="Q112">
        <v>4</v>
      </c>
      <c r="R112">
        <v>2</v>
      </c>
      <c r="S112">
        <v>1</v>
      </c>
      <c r="T112">
        <v>2</v>
      </c>
      <c r="U112">
        <v>3</v>
      </c>
      <c r="V112">
        <v>1</v>
      </c>
      <c r="W112">
        <v>2</v>
      </c>
      <c r="X112">
        <v>3</v>
      </c>
      <c r="Y112">
        <v>4</v>
      </c>
      <c r="Z112">
        <v>2</v>
      </c>
      <c r="AA112">
        <v>3</v>
      </c>
      <c r="AB112" s="54"/>
      <c r="AC112" s="45"/>
      <c r="AD112" s="54"/>
      <c r="AE112" s="54"/>
      <c r="AF112" s="54"/>
      <c r="AG112" s="45"/>
      <c r="AH112" s="54"/>
      <c r="AI112" s="54"/>
      <c r="AJ112" s="45"/>
      <c r="AK112" s="54"/>
      <c r="AL112" s="54"/>
      <c r="AM112" s="54"/>
      <c r="AN112" s="54"/>
      <c r="AO112" s="54"/>
      <c r="AP112" s="54"/>
      <c r="AQ112" s="54"/>
      <c r="AR112" s="54"/>
      <c r="AS112" s="54"/>
      <c r="AT112" s="54"/>
      <c r="AU112" s="54"/>
      <c r="AV112" s="54"/>
      <c r="AW112" s="54"/>
      <c r="AX112" s="54"/>
      <c r="AY112" s="54"/>
      <c r="AZ112" s="54"/>
      <c r="BA112" s="54"/>
      <c r="BB112" s="54"/>
      <c r="BC112" s="54"/>
      <c r="BD112" s="54"/>
      <c r="BE112" s="54"/>
    </row>
    <row r="113" spans="1:57" ht="13" x14ac:dyDescent="0.3">
      <c r="A113">
        <v>43008</v>
      </c>
      <c r="B113">
        <v>0</v>
      </c>
      <c r="C113">
        <v>2005</v>
      </c>
      <c r="D113" s="99">
        <v>45961.662499999999</v>
      </c>
      <c r="E113" t="s">
        <v>235</v>
      </c>
      <c r="F113">
        <v>2</v>
      </c>
      <c r="G113">
        <v>4</v>
      </c>
      <c r="H113">
        <v>3</v>
      </c>
      <c r="I113">
        <v>3</v>
      </c>
      <c r="J113">
        <v>3</v>
      </c>
      <c r="K113">
        <v>4</v>
      </c>
      <c r="L113">
        <v>3</v>
      </c>
      <c r="M113">
        <v>1</v>
      </c>
      <c r="N113">
        <v>3</v>
      </c>
      <c r="O113">
        <v>4</v>
      </c>
      <c r="P113">
        <v>2</v>
      </c>
      <c r="Q113">
        <v>4</v>
      </c>
      <c r="R113">
        <v>3</v>
      </c>
      <c r="S113">
        <v>3</v>
      </c>
      <c r="T113">
        <v>4</v>
      </c>
      <c r="U113">
        <v>4</v>
      </c>
      <c r="V113">
        <v>2</v>
      </c>
      <c r="W113">
        <v>3</v>
      </c>
      <c r="X113">
        <v>2</v>
      </c>
      <c r="Y113">
        <v>4</v>
      </c>
      <c r="Z113">
        <v>4</v>
      </c>
      <c r="AA113">
        <v>4</v>
      </c>
      <c r="AB113" s="54"/>
      <c r="AC113" s="45"/>
      <c r="AD113" s="54"/>
      <c r="AE113" s="54"/>
      <c r="AF113" s="54"/>
      <c r="AG113" s="45"/>
      <c r="AH113" s="54"/>
      <c r="AI113" s="54"/>
      <c r="AJ113" s="45"/>
      <c r="AK113" s="54"/>
      <c r="AL113" s="54"/>
      <c r="AM113" s="54"/>
      <c r="AN113" s="54"/>
      <c r="AO113" s="54"/>
      <c r="AP113" s="54"/>
      <c r="AQ113" s="54"/>
      <c r="AR113" s="54"/>
      <c r="AS113" s="54"/>
      <c r="AT113" s="54"/>
      <c r="AU113" s="54"/>
      <c r="AV113" s="54"/>
      <c r="AW113" s="54"/>
      <c r="AX113" s="54"/>
      <c r="AY113" s="54"/>
      <c r="AZ113" s="54"/>
      <c r="BA113" s="54"/>
      <c r="BB113" s="54"/>
      <c r="BC113" s="54"/>
      <c r="BD113" s="54"/>
      <c r="BE113" s="54"/>
    </row>
    <row r="114" spans="1:57" ht="13" x14ac:dyDescent="0.3">
      <c r="A114">
        <v>43021</v>
      </c>
      <c r="B114">
        <v>1</v>
      </c>
      <c r="C114">
        <v>2005</v>
      </c>
      <c r="D114" s="99">
        <v>45961.67083333333</v>
      </c>
      <c r="E114" t="s">
        <v>32</v>
      </c>
      <c r="F114">
        <v>2</v>
      </c>
      <c r="G114">
        <v>3</v>
      </c>
      <c r="H114">
        <v>4</v>
      </c>
      <c r="I114">
        <v>3</v>
      </c>
      <c r="J114">
        <v>3</v>
      </c>
      <c r="K114">
        <v>4</v>
      </c>
      <c r="L114">
        <v>2</v>
      </c>
      <c r="M114">
        <v>3</v>
      </c>
      <c r="N114">
        <v>3</v>
      </c>
      <c r="O114">
        <v>2</v>
      </c>
      <c r="P114">
        <v>2</v>
      </c>
      <c r="Q114">
        <v>2</v>
      </c>
      <c r="R114">
        <v>3</v>
      </c>
      <c r="S114">
        <v>2</v>
      </c>
      <c r="T114">
        <v>2</v>
      </c>
      <c r="U114">
        <v>4</v>
      </c>
      <c r="V114">
        <v>2</v>
      </c>
      <c r="W114">
        <v>3</v>
      </c>
      <c r="X114">
        <v>2</v>
      </c>
      <c r="Y114">
        <v>2</v>
      </c>
      <c r="Z114">
        <v>3</v>
      </c>
      <c r="AA114">
        <v>2</v>
      </c>
      <c r="AB114" s="54"/>
      <c r="AC114" s="45"/>
      <c r="AD114" s="54"/>
      <c r="AE114" s="54"/>
      <c r="AF114" s="54"/>
      <c r="AG114" s="45"/>
      <c r="AH114" s="54"/>
      <c r="AI114" s="54"/>
      <c r="AJ114" s="45"/>
      <c r="AK114" s="54"/>
      <c r="AL114" s="54"/>
      <c r="AM114" s="54"/>
      <c r="AN114" s="54"/>
      <c r="AO114" s="54"/>
      <c r="AP114" s="54"/>
      <c r="AQ114" s="54"/>
      <c r="AR114" s="54"/>
      <c r="AS114" s="54"/>
      <c r="AT114" s="54"/>
      <c r="AU114" s="54"/>
      <c r="AV114" s="54"/>
      <c r="AW114" s="54"/>
      <c r="AX114" s="54"/>
      <c r="AY114" s="54"/>
      <c r="AZ114" s="54"/>
      <c r="BA114" s="54"/>
      <c r="BB114" s="54"/>
      <c r="BC114" s="54"/>
      <c r="BD114" s="54"/>
      <c r="BE114" s="54"/>
    </row>
    <row r="115" spans="1:57" ht="13" x14ac:dyDescent="0.3">
      <c r="A115">
        <v>43024</v>
      </c>
      <c r="B115">
        <v>0</v>
      </c>
      <c r="C115">
        <v>2005</v>
      </c>
      <c r="D115" s="99">
        <v>45961.678472222222</v>
      </c>
      <c r="E115" t="s">
        <v>32</v>
      </c>
      <c r="F115">
        <v>3</v>
      </c>
      <c r="G115">
        <v>3</v>
      </c>
      <c r="H115">
        <v>4</v>
      </c>
      <c r="I115">
        <v>2</v>
      </c>
      <c r="J115">
        <v>2</v>
      </c>
      <c r="K115">
        <v>3</v>
      </c>
      <c r="L115">
        <v>1</v>
      </c>
      <c r="M115">
        <v>2</v>
      </c>
      <c r="N115">
        <v>3</v>
      </c>
      <c r="O115">
        <v>3</v>
      </c>
      <c r="P115">
        <v>3</v>
      </c>
      <c r="Q115">
        <v>3</v>
      </c>
      <c r="R115">
        <v>2</v>
      </c>
      <c r="S115">
        <v>2</v>
      </c>
      <c r="T115">
        <v>2</v>
      </c>
      <c r="U115">
        <v>3</v>
      </c>
      <c r="V115">
        <v>1</v>
      </c>
      <c r="W115">
        <v>2</v>
      </c>
      <c r="X115">
        <v>2</v>
      </c>
      <c r="Y115">
        <v>2</v>
      </c>
      <c r="Z115">
        <v>3</v>
      </c>
      <c r="AA115">
        <v>2</v>
      </c>
      <c r="AB115" s="54"/>
      <c r="AC115" s="45"/>
      <c r="AD115" s="54"/>
      <c r="AE115" s="54"/>
      <c r="AF115" s="54"/>
      <c r="AG115" s="45"/>
      <c r="AH115" s="54"/>
      <c r="AI115" s="54"/>
      <c r="AJ115" s="45"/>
      <c r="AK115" s="54"/>
      <c r="AL115" s="54"/>
      <c r="AM115" s="54"/>
      <c r="AN115" s="54"/>
      <c r="AO115" s="54"/>
      <c r="AP115" s="54"/>
      <c r="AQ115" s="54"/>
      <c r="AR115" s="54"/>
      <c r="AS115" s="54"/>
      <c r="AT115" s="54"/>
      <c r="AU115" s="54"/>
      <c r="AV115" s="54"/>
      <c r="AW115" s="54"/>
      <c r="AX115" s="54"/>
      <c r="AY115" s="54"/>
      <c r="AZ115" s="54"/>
      <c r="BA115" s="54"/>
      <c r="BB115" s="54"/>
      <c r="BC115" s="54"/>
      <c r="BD115" s="54"/>
      <c r="BE115" s="54"/>
    </row>
    <row r="116" spans="1:57" ht="13" x14ac:dyDescent="0.3">
      <c r="A116">
        <v>43026</v>
      </c>
      <c r="B116">
        <v>0</v>
      </c>
      <c r="C116">
        <v>2002</v>
      </c>
      <c r="D116" s="99">
        <v>45961.679166666669</v>
      </c>
      <c r="E116" t="s">
        <v>32</v>
      </c>
      <c r="F116">
        <v>4</v>
      </c>
      <c r="G116">
        <v>3</v>
      </c>
      <c r="H116">
        <v>3</v>
      </c>
      <c r="I116">
        <v>4</v>
      </c>
      <c r="J116">
        <v>3</v>
      </c>
      <c r="K116">
        <v>4</v>
      </c>
      <c r="L116">
        <v>1</v>
      </c>
      <c r="M116">
        <v>1</v>
      </c>
      <c r="N116">
        <v>4</v>
      </c>
      <c r="O116">
        <v>4</v>
      </c>
      <c r="P116">
        <v>2</v>
      </c>
      <c r="Q116">
        <v>4</v>
      </c>
      <c r="R116">
        <v>2</v>
      </c>
      <c r="S116">
        <v>2</v>
      </c>
      <c r="T116">
        <v>2</v>
      </c>
      <c r="U116">
        <v>4</v>
      </c>
      <c r="V116">
        <v>2</v>
      </c>
      <c r="W116">
        <v>4</v>
      </c>
      <c r="X116">
        <v>2</v>
      </c>
      <c r="Y116">
        <v>1</v>
      </c>
      <c r="Z116">
        <v>4</v>
      </c>
      <c r="AA116">
        <v>3</v>
      </c>
      <c r="AB116" s="54"/>
      <c r="AC116" s="45"/>
      <c r="AD116" s="54"/>
      <c r="AE116" s="54"/>
      <c r="AF116" s="54"/>
      <c r="AG116" s="45"/>
      <c r="AH116" s="54"/>
      <c r="AI116" s="54"/>
      <c r="AJ116" s="45"/>
      <c r="AK116" s="54"/>
      <c r="AL116" s="54"/>
      <c r="AM116" s="54"/>
      <c r="AN116" s="54"/>
      <c r="AO116" s="54"/>
      <c r="AP116" s="54"/>
      <c r="AQ116" s="54"/>
      <c r="AR116" s="54"/>
      <c r="AS116" s="54"/>
      <c r="AT116" s="54"/>
      <c r="AU116" s="54"/>
      <c r="AV116" s="54"/>
      <c r="AW116" s="54"/>
      <c r="AX116" s="54"/>
      <c r="AY116" s="54"/>
      <c r="AZ116" s="54"/>
      <c r="BA116" s="54"/>
      <c r="BB116" s="54"/>
      <c r="BC116" s="54"/>
      <c r="BD116" s="54"/>
      <c r="BE116" s="54"/>
    </row>
    <row r="117" spans="1:57" ht="13" x14ac:dyDescent="0.3">
      <c r="A117">
        <v>43027</v>
      </c>
      <c r="B117">
        <v>1</v>
      </c>
      <c r="C117">
        <v>2005</v>
      </c>
      <c r="D117" s="99">
        <v>45961.682638888888</v>
      </c>
      <c r="E117" t="s">
        <v>235</v>
      </c>
      <c r="F117">
        <v>1</v>
      </c>
      <c r="G117">
        <v>3</v>
      </c>
      <c r="H117">
        <v>2</v>
      </c>
      <c r="I117">
        <v>4</v>
      </c>
      <c r="J117">
        <v>2</v>
      </c>
      <c r="K117">
        <v>2</v>
      </c>
      <c r="L117">
        <v>3</v>
      </c>
      <c r="M117">
        <v>1</v>
      </c>
      <c r="N117">
        <v>4</v>
      </c>
      <c r="O117">
        <v>4</v>
      </c>
      <c r="P117">
        <v>4</v>
      </c>
      <c r="Q117">
        <v>4</v>
      </c>
      <c r="R117">
        <v>2</v>
      </c>
      <c r="S117">
        <v>2</v>
      </c>
      <c r="T117">
        <v>4</v>
      </c>
      <c r="U117">
        <v>4</v>
      </c>
      <c r="V117">
        <v>3</v>
      </c>
      <c r="W117">
        <v>4</v>
      </c>
      <c r="X117">
        <v>2</v>
      </c>
      <c r="Y117">
        <v>4</v>
      </c>
      <c r="Z117">
        <v>4</v>
      </c>
      <c r="AA117">
        <v>4</v>
      </c>
      <c r="AB117" s="54"/>
      <c r="AC117" s="45"/>
      <c r="AD117" s="54"/>
      <c r="AE117" s="54"/>
      <c r="AF117" s="54"/>
      <c r="AG117" s="45"/>
      <c r="AH117" s="54"/>
      <c r="AI117" s="54"/>
      <c r="AJ117" s="45"/>
      <c r="AK117" s="54"/>
      <c r="AL117" s="54"/>
      <c r="AM117" s="54"/>
      <c r="AN117" s="54"/>
      <c r="AO117" s="54"/>
      <c r="AP117" s="54"/>
      <c r="AQ117" s="54"/>
      <c r="AR117" s="54"/>
      <c r="AS117" s="54"/>
      <c r="AT117" s="54"/>
      <c r="AU117" s="54"/>
      <c r="AV117" s="54"/>
      <c r="AW117" s="54"/>
      <c r="AX117" s="54"/>
      <c r="AY117" s="54"/>
      <c r="AZ117" s="54"/>
      <c r="BA117" s="54"/>
      <c r="BB117" s="54"/>
      <c r="BC117" s="54"/>
      <c r="BD117" s="54"/>
      <c r="BE117" s="54"/>
    </row>
    <row r="118" spans="1:57" ht="13" x14ac:dyDescent="0.3">
      <c r="A118">
        <v>43039</v>
      </c>
      <c r="B118">
        <v>0</v>
      </c>
      <c r="C118">
        <v>2005</v>
      </c>
      <c r="D118" s="99">
        <v>45961.690972222219</v>
      </c>
      <c r="E118" t="s">
        <v>235</v>
      </c>
      <c r="F118">
        <v>3</v>
      </c>
      <c r="G118">
        <v>4</v>
      </c>
      <c r="H118">
        <v>4</v>
      </c>
      <c r="I118">
        <v>3</v>
      </c>
      <c r="J118">
        <v>3</v>
      </c>
      <c r="K118">
        <v>3</v>
      </c>
      <c r="L118">
        <v>3</v>
      </c>
      <c r="M118">
        <v>3</v>
      </c>
      <c r="N118">
        <v>2</v>
      </c>
      <c r="O118">
        <v>2</v>
      </c>
      <c r="P118">
        <v>2</v>
      </c>
      <c r="Q118">
        <v>3</v>
      </c>
      <c r="R118">
        <v>2</v>
      </c>
      <c r="S118">
        <v>3</v>
      </c>
      <c r="T118">
        <v>3</v>
      </c>
      <c r="U118">
        <v>3</v>
      </c>
      <c r="V118">
        <v>1</v>
      </c>
      <c r="W118">
        <v>2</v>
      </c>
      <c r="X118">
        <v>3</v>
      </c>
      <c r="Y118">
        <v>3</v>
      </c>
      <c r="Z118">
        <v>3</v>
      </c>
      <c r="AA118">
        <v>2</v>
      </c>
      <c r="AB118" s="54"/>
      <c r="AC118" s="45"/>
      <c r="AD118" s="54"/>
      <c r="AE118" s="54"/>
      <c r="AF118" s="54"/>
      <c r="AG118" s="45"/>
      <c r="AH118" s="54"/>
      <c r="AI118" s="54"/>
      <c r="AJ118" s="45"/>
      <c r="AK118" s="54"/>
      <c r="AL118" s="54"/>
      <c r="AM118" s="54"/>
      <c r="AN118" s="54"/>
      <c r="AO118" s="54"/>
      <c r="AP118" s="54"/>
      <c r="AQ118" s="54"/>
      <c r="AR118" s="54"/>
      <c r="AS118" s="54"/>
      <c r="AT118" s="54"/>
      <c r="AU118" s="54"/>
      <c r="AV118" s="54"/>
      <c r="AW118" s="54"/>
      <c r="AX118" s="54"/>
      <c r="AY118" s="54"/>
      <c r="AZ118" s="54"/>
      <c r="BA118" s="54"/>
      <c r="BB118" s="54"/>
      <c r="BC118" s="54"/>
      <c r="BD118" s="54"/>
      <c r="BE118" s="54"/>
    </row>
    <row r="119" spans="1:57" ht="13" x14ac:dyDescent="0.3">
      <c r="A119">
        <v>43042</v>
      </c>
      <c r="B119">
        <v>0</v>
      </c>
      <c r="C119">
        <v>2001</v>
      </c>
      <c r="D119" s="99">
        <v>45961.703472222223</v>
      </c>
      <c r="E119" t="s">
        <v>32</v>
      </c>
      <c r="F119">
        <v>1</v>
      </c>
      <c r="G119">
        <v>3</v>
      </c>
      <c r="H119">
        <v>3</v>
      </c>
      <c r="I119">
        <v>2</v>
      </c>
      <c r="J119">
        <v>3</v>
      </c>
      <c r="K119">
        <v>4</v>
      </c>
      <c r="L119">
        <v>2</v>
      </c>
      <c r="M119">
        <v>2</v>
      </c>
      <c r="N119">
        <v>1</v>
      </c>
      <c r="O119">
        <v>2</v>
      </c>
      <c r="P119">
        <v>2</v>
      </c>
      <c r="Q119">
        <v>3</v>
      </c>
      <c r="R119">
        <v>3</v>
      </c>
      <c r="S119">
        <v>2</v>
      </c>
      <c r="T119">
        <v>2</v>
      </c>
      <c r="U119">
        <v>2</v>
      </c>
      <c r="V119">
        <v>2</v>
      </c>
      <c r="W119">
        <v>3</v>
      </c>
      <c r="X119">
        <v>4</v>
      </c>
      <c r="Y119">
        <v>4</v>
      </c>
      <c r="Z119">
        <v>2</v>
      </c>
      <c r="AA119">
        <v>2</v>
      </c>
      <c r="AB119" s="54"/>
      <c r="AC119" s="45"/>
      <c r="AD119" s="54"/>
      <c r="AE119" s="54"/>
      <c r="AF119" s="54"/>
      <c r="AG119" s="45"/>
      <c r="AH119" s="54"/>
      <c r="AI119" s="54"/>
      <c r="AJ119" s="45"/>
      <c r="AK119" s="54"/>
      <c r="AL119" s="54"/>
      <c r="AM119" s="54"/>
      <c r="AN119" s="54"/>
      <c r="AO119" s="54"/>
      <c r="AP119" s="54"/>
      <c r="AQ119" s="54"/>
      <c r="AR119" s="54"/>
      <c r="AS119" s="54"/>
      <c r="AT119" s="54"/>
      <c r="AU119" s="54"/>
      <c r="AV119" s="54"/>
      <c r="AW119" s="54"/>
      <c r="AX119" s="54"/>
      <c r="AY119" s="54"/>
      <c r="AZ119" s="54"/>
      <c r="BA119" s="54"/>
      <c r="BB119" s="54"/>
      <c r="BC119" s="54"/>
      <c r="BD119" s="54"/>
      <c r="BE119" s="54"/>
    </row>
    <row r="120" spans="1:57" ht="13" x14ac:dyDescent="0.3">
      <c r="A120">
        <v>43077</v>
      </c>
      <c r="B120">
        <v>0</v>
      </c>
      <c r="C120">
        <v>2001</v>
      </c>
      <c r="D120" s="99">
        <v>45961.818055555559</v>
      </c>
      <c r="E120" t="s">
        <v>32</v>
      </c>
      <c r="F120">
        <v>1</v>
      </c>
      <c r="G120">
        <v>3</v>
      </c>
      <c r="H120">
        <v>3</v>
      </c>
      <c r="I120">
        <v>1</v>
      </c>
      <c r="J120">
        <v>2</v>
      </c>
      <c r="K120">
        <v>3</v>
      </c>
      <c r="L120">
        <v>2</v>
      </c>
      <c r="M120">
        <v>2</v>
      </c>
      <c r="N120">
        <v>3</v>
      </c>
      <c r="O120">
        <v>3</v>
      </c>
      <c r="P120">
        <v>1</v>
      </c>
      <c r="Q120">
        <v>3</v>
      </c>
      <c r="R120">
        <v>1</v>
      </c>
      <c r="S120">
        <v>1</v>
      </c>
      <c r="T120">
        <v>2</v>
      </c>
      <c r="U120">
        <v>2</v>
      </c>
      <c r="V120">
        <v>2</v>
      </c>
      <c r="W120">
        <v>1</v>
      </c>
      <c r="X120">
        <v>1</v>
      </c>
      <c r="Y120">
        <v>3</v>
      </c>
      <c r="Z120">
        <v>3</v>
      </c>
      <c r="AA120">
        <v>2</v>
      </c>
      <c r="AB120" s="54"/>
      <c r="AC120" s="45"/>
      <c r="AD120" s="54"/>
      <c r="AE120" s="54"/>
      <c r="AF120" s="54"/>
      <c r="AG120" s="45"/>
      <c r="AH120" s="54"/>
      <c r="AI120" s="54"/>
      <c r="AJ120" s="45"/>
      <c r="AK120" s="54"/>
      <c r="AL120" s="54"/>
      <c r="AM120" s="54"/>
      <c r="AN120" s="54"/>
      <c r="AO120" s="54"/>
      <c r="AP120" s="54"/>
      <c r="AQ120" s="54"/>
      <c r="AR120" s="54"/>
      <c r="AS120" s="54"/>
      <c r="AT120" s="54"/>
      <c r="AU120" s="54"/>
      <c r="AV120" s="54"/>
      <c r="AW120" s="54"/>
      <c r="AX120" s="54"/>
      <c r="AY120" s="54"/>
      <c r="AZ120" s="54"/>
      <c r="BA120" s="54"/>
      <c r="BB120" s="54"/>
      <c r="BC120" s="54"/>
      <c r="BD120" s="54"/>
      <c r="BE120" s="54"/>
    </row>
    <row r="121" spans="1:57" ht="13" x14ac:dyDescent="0.3">
      <c r="A121">
        <v>43091</v>
      </c>
      <c r="B121">
        <v>0</v>
      </c>
      <c r="C121">
        <v>2003</v>
      </c>
      <c r="D121" s="99">
        <v>45961.773611111108</v>
      </c>
      <c r="E121" t="s">
        <v>235</v>
      </c>
      <c r="F121">
        <v>1</v>
      </c>
      <c r="G121">
        <v>3</v>
      </c>
      <c r="H121">
        <v>4</v>
      </c>
      <c r="I121">
        <v>2</v>
      </c>
      <c r="J121">
        <v>2</v>
      </c>
      <c r="K121">
        <v>2</v>
      </c>
      <c r="L121">
        <v>2</v>
      </c>
      <c r="M121">
        <v>2</v>
      </c>
      <c r="N121">
        <v>3</v>
      </c>
      <c r="O121">
        <v>2</v>
      </c>
      <c r="P121">
        <v>1</v>
      </c>
      <c r="Q121">
        <v>2</v>
      </c>
      <c r="R121">
        <v>1</v>
      </c>
      <c r="S121">
        <v>3</v>
      </c>
      <c r="T121">
        <v>2</v>
      </c>
      <c r="U121">
        <v>2</v>
      </c>
      <c r="V121">
        <v>2</v>
      </c>
      <c r="W121">
        <v>2</v>
      </c>
      <c r="X121">
        <v>1</v>
      </c>
      <c r="Y121">
        <v>3</v>
      </c>
      <c r="Z121">
        <v>3</v>
      </c>
      <c r="AA121">
        <v>2</v>
      </c>
      <c r="AB121" s="54"/>
      <c r="AC121" s="45"/>
      <c r="AD121" s="54"/>
      <c r="AE121" s="54"/>
      <c r="AF121" s="54"/>
      <c r="AG121" s="45"/>
      <c r="AH121" s="54"/>
      <c r="AI121" s="54"/>
      <c r="AJ121" s="45"/>
      <c r="AK121" s="54"/>
      <c r="AL121" s="54"/>
      <c r="AM121" s="54"/>
      <c r="AN121" s="54"/>
      <c r="AO121" s="54"/>
      <c r="AP121" s="54"/>
      <c r="AQ121" s="54"/>
      <c r="AR121" s="54"/>
      <c r="AS121" s="54"/>
      <c r="AT121" s="54"/>
      <c r="AU121" s="54"/>
      <c r="AV121" s="54"/>
      <c r="AW121" s="54"/>
      <c r="AX121" s="54"/>
      <c r="AY121" s="54"/>
      <c r="AZ121" s="54"/>
      <c r="BA121" s="54"/>
      <c r="BB121" s="54"/>
      <c r="BC121" s="54"/>
      <c r="BD121" s="54"/>
      <c r="BE121" s="54"/>
    </row>
    <row r="122" spans="1:57" ht="13" x14ac:dyDescent="0.3">
      <c r="A122">
        <v>43117</v>
      </c>
      <c r="B122">
        <v>1</v>
      </c>
      <c r="C122">
        <v>2003</v>
      </c>
      <c r="D122" s="99">
        <v>45961.830555555556</v>
      </c>
      <c r="E122" t="s">
        <v>235</v>
      </c>
      <c r="F122">
        <v>1</v>
      </c>
      <c r="G122">
        <v>2</v>
      </c>
      <c r="H122">
        <v>3</v>
      </c>
      <c r="I122">
        <v>2</v>
      </c>
      <c r="J122">
        <v>3</v>
      </c>
      <c r="K122">
        <v>3</v>
      </c>
      <c r="L122">
        <v>2</v>
      </c>
      <c r="M122">
        <v>2</v>
      </c>
      <c r="N122">
        <v>1</v>
      </c>
      <c r="O122">
        <v>2</v>
      </c>
      <c r="P122">
        <v>3</v>
      </c>
      <c r="Q122">
        <v>1</v>
      </c>
      <c r="R122">
        <v>2</v>
      </c>
      <c r="S122">
        <v>2</v>
      </c>
      <c r="T122">
        <v>2</v>
      </c>
      <c r="U122">
        <v>3</v>
      </c>
      <c r="V122">
        <v>2</v>
      </c>
      <c r="W122">
        <v>2</v>
      </c>
      <c r="X122">
        <v>2</v>
      </c>
      <c r="Y122">
        <v>4</v>
      </c>
      <c r="Z122">
        <v>3</v>
      </c>
      <c r="AA122">
        <v>3</v>
      </c>
      <c r="AB122" s="54"/>
      <c r="AC122" s="45"/>
      <c r="AD122" s="54"/>
      <c r="AE122" s="54"/>
      <c r="AF122" s="54"/>
      <c r="AG122" s="45"/>
      <c r="AH122" s="54"/>
      <c r="AI122" s="54"/>
      <c r="AJ122" s="45"/>
      <c r="AK122" s="54"/>
      <c r="AL122" s="54"/>
      <c r="AM122" s="54"/>
      <c r="AN122" s="54"/>
      <c r="AO122" s="54"/>
      <c r="AP122" s="54"/>
      <c r="AQ122" s="54"/>
      <c r="AR122" s="54"/>
      <c r="AS122" s="54"/>
      <c r="AT122" s="54"/>
      <c r="AU122" s="54"/>
      <c r="AV122" s="54"/>
      <c r="AW122" s="54"/>
      <c r="AX122" s="54"/>
      <c r="AY122" s="54"/>
      <c r="AZ122" s="54"/>
      <c r="BA122" s="54"/>
      <c r="BB122" s="54"/>
      <c r="BC122" s="54"/>
      <c r="BD122" s="54"/>
      <c r="BE122" s="54"/>
    </row>
    <row r="123" spans="1:57" ht="13" x14ac:dyDescent="0.3">
      <c r="A123">
        <v>43127</v>
      </c>
      <c r="B123">
        <v>0</v>
      </c>
      <c r="C123">
        <v>2006</v>
      </c>
      <c r="D123" s="99">
        <v>45961.852083333331</v>
      </c>
      <c r="E123" t="s">
        <v>32</v>
      </c>
      <c r="F123">
        <v>3</v>
      </c>
      <c r="G123">
        <v>4</v>
      </c>
      <c r="H123">
        <v>4</v>
      </c>
      <c r="I123">
        <v>4</v>
      </c>
      <c r="J123">
        <v>4</v>
      </c>
      <c r="K123">
        <v>4</v>
      </c>
      <c r="L123">
        <v>2</v>
      </c>
      <c r="M123">
        <v>2</v>
      </c>
      <c r="N123">
        <v>2</v>
      </c>
      <c r="O123">
        <v>2</v>
      </c>
      <c r="P123">
        <v>2</v>
      </c>
      <c r="Q123">
        <v>3</v>
      </c>
      <c r="R123">
        <v>2</v>
      </c>
      <c r="S123">
        <v>2</v>
      </c>
      <c r="T123">
        <v>4</v>
      </c>
      <c r="U123">
        <v>4</v>
      </c>
      <c r="V123">
        <v>1</v>
      </c>
      <c r="W123">
        <v>2</v>
      </c>
      <c r="X123">
        <v>2</v>
      </c>
      <c r="Y123">
        <v>3</v>
      </c>
      <c r="Z123">
        <v>2</v>
      </c>
      <c r="AA123">
        <v>2</v>
      </c>
      <c r="AB123" s="54"/>
      <c r="AC123" s="45"/>
      <c r="AD123" s="54"/>
      <c r="AE123" s="54"/>
      <c r="AF123" s="54"/>
      <c r="AG123" s="45"/>
      <c r="AH123" s="54"/>
      <c r="AI123" s="54"/>
      <c r="AJ123" s="45"/>
      <c r="AK123" s="54"/>
      <c r="AL123" s="54"/>
      <c r="AM123" s="54"/>
      <c r="AN123" s="54"/>
      <c r="AO123" s="54"/>
      <c r="AP123" s="54"/>
      <c r="AQ123" s="54"/>
      <c r="AR123" s="54"/>
      <c r="AS123" s="54"/>
      <c r="AT123" s="54"/>
      <c r="AU123" s="54"/>
      <c r="AV123" s="54"/>
      <c r="AW123" s="54"/>
      <c r="AX123" s="54"/>
      <c r="AY123" s="54"/>
      <c r="AZ123" s="54"/>
      <c r="BA123" s="54"/>
      <c r="BB123" s="54"/>
      <c r="BC123" s="54"/>
      <c r="BD123" s="54"/>
      <c r="BE123" s="54"/>
    </row>
    <row r="124" spans="1:57" ht="13" x14ac:dyDescent="0.3">
      <c r="A124">
        <v>43141</v>
      </c>
      <c r="B124">
        <v>0</v>
      </c>
      <c r="C124">
        <v>2005</v>
      </c>
      <c r="D124" s="99">
        <v>45961.868055555555</v>
      </c>
      <c r="E124" t="s">
        <v>235</v>
      </c>
      <c r="F124">
        <v>3</v>
      </c>
      <c r="G124">
        <v>3</v>
      </c>
      <c r="H124">
        <v>3</v>
      </c>
      <c r="I124">
        <v>2</v>
      </c>
      <c r="J124">
        <v>4</v>
      </c>
      <c r="K124">
        <v>4</v>
      </c>
      <c r="L124">
        <v>2</v>
      </c>
      <c r="M124">
        <v>1</v>
      </c>
      <c r="N124">
        <v>4</v>
      </c>
      <c r="O124">
        <v>4</v>
      </c>
      <c r="P124">
        <v>2</v>
      </c>
      <c r="Q124">
        <v>4</v>
      </c>
      <c r="R124">
        <v>2</v>
      </c>
      <c r="S124">
        <v>3</v>
      </c>
      <c r="T124">
        <v>2</v>
      </c>
      <c r="U124">
        <v>2</v>
      </c>
      <c r="V124">
        <v>1</v>
      </c>
      <c r="W124">
        <v>3</v>
      </c>
      <c r="X124">
        <v>1</v>
      </c>
      <c r="Y124">
        <v>1</v>
      </c>
      <c r="Z124">
        <v>1</v>
      </c>
      <c r="AA124">
        <v>2</v>
      </c>
      <c r="AB124" s="54"/>
      <c r="AC124" s="45"/>
      <c r="AD124" s="54"/>
      <c r="AE124" s="54"/>
      <c r="AF124" s="54"/>
      <c r="AG124" s="45"/>
      <c r="AH124" s="54"/>
      <c r="AI124" s="54"/>
      <c r="AJ124" s="45"/>
      <c r="AK124" s="54"/>
      <c r="AL124" s="54"/>
      <c r="AM124" s="54"/>
      <c r="AN124" s="54"/>
      <c r="AO124" s="54"/>
      <c r="AP124" s="54"/>
      <c r="AQ124" s="54"/>
      <c r="AR124" s="54"/>
      <c r="AS124" s="54"/>
      <c r="AT124" s="54"/>
      <c r="AU124" s="54"/>
      <c r="AV124" s="54"/>
      <c r="AW124" s="54"/>
      <c r="AX124" s="54"/>
      <c r="AY124" s="54"/>
      <c r="AZ124" s="54"/>
      <c r="BA124" s="54"/>
      <c r="BB124" s="54"/>
      <c r="BC124" s="54"/>
      <c r="BD124" s="54"/>
      <c r="BE124" s="54"/>
    </row>
    <row r="125" spans="1:57" ht="13" x14ac:dyDescent="0.3">
      <c r="A125">
        <v>43153</v>
      </c>
      <c r="B125">
        <v>0</v>
      </c>
      <c r="C125">
        <v>2001</v>
      </c>
      <c r="D125" s="99">
        <v>45961.89166666667</v>
      </c>
      <c r="E125" t="s">
        <v>32</v>
      </c>
      <c r="F125">
        <v>4</v>
      </c>
      <c r="G125">
        <v>4</v>
      </c>
      <c r="H125">
        <v>4</v>
      </c>
      <c r="I125">
        <v>4</v>
      </c>
      <c r="J125">
        <v>4</v>
      </c>
      <c r="K125">
        <v>4</v>
      </c>
      <c r="L125">
        <v>4</v>
      </c>
      <c r="M125">
        <v>3</v>
      </c>
      <c r="N125">
        <v>3</v>
      </c>
      <c r="O125">
        <v>4</v>
      </c>
      <c r="P125">
        <v>2</v>
      </c>
      <c r="Q125">
        <v>3</v>
      </c>
      <c r="R125">
        <v>3</v>
      </c>
      <c r="S125">
        <v>2</v>
      </c>
      <c r="T125">
        <v>4</v>
      </c>
      <c r="U125">
        <v>2</v>
      </c>
      <c r="V125">
        <v>2</v>
      </c>
      <c r="W125">
        <v>3</v>
      </c>
      <c r="X125">
        <v>3</v>
      </c>
      <c r="Y125">
        <v>3</v>
      </c>
      <c r="Z125">
        <v>4</v>
      </c>
      <c r="AA125">
        <v>4</v>
      </c>
      <c r="AB125" s="54"/>
      <c r="AC125" s="45"/>
      <c r="AD125" s="54"/>
      <c r="AE125" s="54"/>
      <c r="AF125" s="54"/>
      <c r="AG125" s="45"/>
      <c r="AH125" s="54"/>
      <c r="AI125" s="54"/>
      <c r="AJ125" s="45"/>
      <c r="AK125" s="54"/>
      <c r="AL125" s="54"/>
      <c r="AM125" s="54"/>
      <c r="AN125" s="54"/>
      <c r="AO125" s="54"/>
      <c r="AP125" s="54"/>
      <c r="AQ125" s="54"/>
      <c r="AR125" s="54"/>
      <c r="AS125" s="54"/>
      <c r="AT125" s="54"/>
      <c r="AU125" s="54"/>
      <c r="AV125" s="54"/>
      <c r="AW125" s="54"/>
      <c r="AX125" s="54"/>
      <c r="AY125" s="54"/>
      <c r="AZ125" s="54"/>
      <c r="BA125" s="54"/>
      <c r="BB125" s="54"/>
      <c r="BC125" s="54"/>
      <c r="BD125" s="54"/>
      <c r="BE125" s="54"/>
    </row>
    <row r="126" spans="1:57" ht="13" x14ac:dyDescent="0.3">
      <c r="A126">
        <v>43158</v>
      </c>
      <c r="B126">
        <v>0</v>
      </c>
      <c r="C126">
        <v>2004</v>
      </c>
      <c r="D126" s="99">
        <v>45961.897222222222</v>
      </c>
      <c r="E126" t="s">
        <v>235</v>
      </c>
      <c r="F126">
        <v>2</v>
      </c>
      <c r="G126">
        <v>2</v>
      </c>
      <c r="H126">
        <v>3</v>
      </c>
      <c r="I126">
        <v>2</v>
      </c>
      <c r="J126">
        <v>2</v>
      </c>
      <c r="K126">
        <v>2</v>
      </c>
      <c r="L126">
        <v>3</v>
      </c>
      <c r="M126">
        <v>2</v>
      </c>
      <c r="N126">
        <v>2</v>
      </c>
      <c r="O126">
        <v>2</v>
      </c>
      <c r="P126">
        <v>2</v>
      </c>
      <c r="Q126">
        <v>3</v>
      </c>
      <c r="R126">
        <v>2</v>
      </c>
      <c r="S126">
        <v>2</v>
      </c>
      <c r="T126">
        <v>3</v>
      </c>
      <c r="U126">
        <v>3</v>
      </c>
      <c r="V126">
        <v>1</v>
      </c>
      <c r="W126">
        <v>3</v>
      </c>
      <c r="X126">
        <v>2</v>
      </c>
      <c r="Y126">
        <v>2</v>
      </c>
      <c r="Z126">
        <v>1</v>
      </c>
      <c r="AA126">
        <v>1</v>
      </c>
      <c r="AB126" s="54"/>
      <c r="AC126" s="45"/>
      <c r="AD126" s="54"/>
      <c r="AE126" s="54"/>
      <c r="AF126" s="54"/>
      <c r="AG126" s="45"/>
      <c r="AH126" s="54"/>
      <c r="AI126" s="54"/>
      <c r="AJ126" s="45"/>
      <c r="AK126" s="54"/>
      <c r="AL126" s="54"/>
      <c r="AM126" s="54"/>
      <c r="AN126" s="54"/>
      <c r="AO126" s="54"/>
      <c r="AP126" s="54"/>
      <c r="AQ126" s="54"/>
      <c r="AR126" s="54"/>
      <c r="AS126" s="54"/>
      <c r="AT126" s="54"/>
      <c r="AU126" s="54"/>
      <c r="AV126" s="54"/>
      <c r="AW126" s="54"/>
      <c r="AX126" s="54"/>
      <c r="AY126" s="54"/>
      <c r="AZ126" s="54"/>
      <c r="BA126" s="54"/>
      <c r="BB126" s="54"/>
      <c r="BC126" s="54"/>
      <c r="BD126" s="54"/>
      <c r="BE126" s="54"/>
    </row>
    <row r="127" spans="1:57" ht="13" x14ac:dyDescent="0.3">
      <c r="A127">
        <v>43165</v>
      </c>
      <c r="B127">
        <v>0</v>
      </c>
      <c r="C127">
        <v>2003</v>
      </c>
      <c r="D127" s="99">
        <v>45961.93472222222</v>
      </c>
      <c r="E127" t="s">
        <v>32</v>
      </c>
      <c r="F127">
        <v>3</v>
      </c>
      <c r="G127">
        <v>3</v>
      </c>
      <c r="H127">
        <v>3</v>
      </c>
      <c r="I127">
        <v>4</v>
      </c>
      <c r="J127">
        <v>3</v>
      </c>
      <c r="K127">
        <v>4</v>
      </c>
      <c r="L127">
        <v>3</v>
      </c>
      <c r="M127">
        <v>2</v>
      </c>
      <c r="N127">
        <v>2</v>
      </c>
      <c r="O127">
        <v>3</v>
      </c>
      <c r="P127">
        <v>3</v>
      </c>
      <c r="Q127">
        <v>3</v>
      </c>
      <c r="R127">
        <v>2</v>
      </c>
      <c r="S127">
        <v>3</v>
      </c>
      <c r="T127">
        <v>3</v>
      </c>
      <c r="U127">
        <v>3</v>
      </c>
      <c r="V127">
        <v>3</v>
      </c>
      <c r="W127">
        <v>3</v>
      </c>
      <c r="X127">
        <v>3</v>
      </c>
      <c r="Y127">
        <v>4</v>
      </c>
      <c r="Z127">
        <v>4</v>
      </c>
      <c r="AA127">
        <v>3</v>
      </c>
      <c r="AB127" s="54"/>
      <c r="AC127" s="45"/>
      <c r="AD127" s="54"/>
      <c r="AE127" s="54"/>
      <c r="AF127" s="54"/>
      <c r="AG127" s="45"/>
      <c r="AH127" s="54"/>
      <c r="AI127" s="54"/>
      <c r="AJ127" s="45"/>
      <c r="AK127" s="54"/>
      <c r="AL127" s="54"/>
      <c r="AM127" s="54"/>
      <c r="AN127" s="54"/>
      <c r="AO127" s="54"/>
      <c r="AP127" s="54"/>
      <c r="AQ127" s="54"/>
      <c r="AR127" s="54"/>
      <c r="AS127" s="54"/>
      <c r="AT127" s="54"/>
      <c r="AU127" s="54"/>
      <c r="AV127" s="54"/>
      <c r="AW127" s="54"/>
      <c r="AX127" s="54"/>
      <c r="AY127" s="54"/>
      <c r="AZ127" s="54"/>
      <c r="BA127" s="54"/>
      <c r="BB127" s="54"/>
      <c r="BC127" s="54"/>
      <c r="BD127" s="54"/>
      <c r="BE127" s="54"/>
    </row>
    <row r="128" spans="1:57" ht="13" x14ac:dyDescent="0.3">
      <c r="A128">
        <v>43216</v>
      </c>
      <c r="B128">
        <v>0</v>
      </c>
      <c r="C128">
        <v>2002</v>
      </c>
      <c r="D128" s="99">
        <v>45962.381249999999</v>
      </c>
      <c r="E128" t="s">
        <v>32</v>
      </c>
      <c r="F128">
        <v>3</v>
      </c>
      <c r="G128">
        <v>2</v>
      </c>
      <c r="H128">
        <v>2</v>
      </c>
      <c r="I128">
        <v>3</v>
      </c>
      <c r="J128">
        <v>3</v>
      </c>
      <c r="K128">
        <v>2</v>
      </c>
      <c r="L128">
        <v>3</v>
      </c>
      <c r="M128">
        <v>1</v>
      </c>
      <c r="N128">
        <v>2</v>
      </c>
      <c r="O128">
        <v>2</v>
      </c>
      <c r="P128">
        <v>2</v>
      </c>
      <c r="Q128">
        <v>2</v>
      </c>
      <c r="R128">
        <v>2</v>
      </c>
      <c r="S128">
        <v>3</v>
      </c>
      <c r="T128">
        <v>3</v>
      </c>
      <c r="U128">
        <v>3</v>
      </c>
      <c r="V128">
        <v>1</v>
      </c>
      <c r="W128">
        <v>2</v>
      </c>
      <c r="X128">
        <v>2</v>
      </c>
      <c r="Y128">
        <v>3</v>
      </c>
      <c r="Z128">
        <v>2</v>
      </c>
      <c r="AA128">
        <v>2</v>
      </c>
      <c r="AB128" s="54"/>
      <c r="AC128" s="45"/>
      <c r="AD128" s="54"/>
      <c r="AE128" s="54"/>
      <c r="AF128" s="54"/>
      <c r="AG128" s="45"/>
      <c r="AH128" s="54"/>
      <c r="AI128" s="54"/>
      <c r="AJ128" s="45"/>
      <c r="AK128" s="54"/>
      <c r="AL128" s="54"/>
      <c r="AM128" s="54"/>
      <c r="AN128" s="54"/>
      <c r="AO128" s="54"/>
      <c r="AP128" s="54"/>
      <c r="AQ128" s="54"/>
      <c r="AR128" s="54"/>
      <c r="AS128" s="54"/>
      <c r="AT128" s="54"/>
      <c r="AU128" s="54"/>
      <c r="AV128" s="54"/>
      <c r="AW128" s="54"/>
      <c r="AX128" s="54"/>
      <c r="AY128" s="54"/>
      <c r="AZ128" s="54"/>
      <c r="BA128" s="54"/>
      <c r="BB128" s="54"/>
      <c r="BC128" s="54"/>
      <c r="BD128" s="54"/>
      <c r="BE128" s="54"/>
    </row>
    <row r="129" spans="1:57" ht="13" x14ac:dyDescent="0.3">
      <c r="A129">
        <v>43468</v>
      </c>
      <c r="B129">
        <v>0</v>
      </c>
      <c r="C129">
        <v>2002</v>
      </c>
      <c r="D129" s="99">
        <v>45962.932638888888</v>
      </c>
      <c r="E129" t="s">
        <v>235</v>
      </c>
      <c r="F129">
        <v>3</v>
      </c>
      <c r="G129">
        <v>4</v>
      </c>
      <c r="H129">
        <v>3</v>
      </c>
      <c r="I129">
        <v>4</v>
      </c>
      <c r="J129">
        <v>3</v>
      </c>
      <c r="K129">
        <v>4</v>
      </c>
      <c r="L129">
        <v>4</v>
      </c>
      <c r="M129">
        <v>2</v>
      </c>
      <c r="N129">
        <v>4</v>
      </c>
      <c r="O129">
        <v>4</v>
      </c>
      <c r="P129">
        <v>4</v>
      </c>
      <c r="Q129">
        <v>4</v>
      </c>
      <c r="R129">
        <v>3</v>
      </c>
      <c r="S129">
        <v>3</v>
      </c>
      <c r="T129">
        <v>3</v>
      </c>
      <c r="U129">
        <v>3</v>
      </c>
      <c r="V129">
        <v>3</v>
      </c>
      <c r="W129">
        <v>2</v>
      </c>
      <c r="X129">
        <v>2</v>
      </c>
      <c r="Y129">
        <v>3</v>
      </c>
      <c r="Z129">
        <v>2</v>
      </c>
      <c r="AA129">
        <v>2</v>
      </c>
      <c r="AB129" s="54"/>
      <c r="AC129" s="45"/>
      <c r="AD129" s="54"/>
      <c r="AE129" s="54"/>
      <c r="AF129" s="54"/>
      <c r="AG129" s="45"/>
      <c r="AH129" s="54"/>
      <c r="AI129" s="54"/>
      <c r="AJ129" s="45"/>
      <c r="AK129" s="54"/>
      <c r="AL129" s="54"/>
      <c r="AM129" s="54"/>
      <c r="AN129" s="54"/>
      <c r="AO129" s="54"/>
      <c r="AP129" s="54"/>
      <c r="AQ129" s="54"/>
      <c r="AR129" s="54"/>
      <c r="AS129" s="54"/>
      <c r="AT129" s="54"/>
      <c r="AU129" s="54"/>
      <c r="AV129" s="54"/>
      <c r="AW129" s="54"/>
      <c r="AX129" s="54"/>
      <c r="AY129" s="54"/>
      <c r="AZ129" s="54"/>
      <c r="BA129" s="54"/>
      <c r="BB129" s="54"/>
      <c r="BC129" s="54"/>
      <c r="BD129" s="54"/>
      <c r="BE129" s="54"/>
    </row>
    <row r="130" spans="1:57" ht="13" x14ac:dyDescent="0.3">
      <c r="A130">
        <v>43589</v>
      </c>
      <c r="B130">
        <v>0</v>
      </c>
      <c r="C130">
        <v>2004</v>
      </c>
      <c r="D130" s="99">
        <v>45963.725694444445</v>
      </c>
      <c r="E130" t="s">
        <v>32</v>
      </c>
      <c r="F130">
        <v>3</v>
      </c>
      <c r="G130">
        <v>3</v>
      </c>
      <c r="H130">
        <v>3</v>
      </c>
      <c r="I130">
        <v>3</v>
      </c>
      <c r="J130">
        <v>3</v>
      </c>
      <c r="K130">
        <v>3</v>
      </c>
      <c r="L130">
        <v>3</v>
      </c>
      <c r="M130">
        <v>2</v>
      </c>
      <c r="N130">
        <v>3</v>
      </c>
      <c r="O130">
        <v>2</v>
      </c>
      <c r="P130">
        <v>3</v>
      </c>
      <c r="Q130">
        <v>3</v>
      </c>
      <c r="R130">
        <v>3</v>
      </c>
      <c r="S130">
        <v>3</v>
      </c>
      <c r="T130">
        <v>3</v>
      </c>
      <c r="U130">
        <v>3</v>
      </c>
      <c r="V130">
        <v>2</v>
      </c>
      <c r="W130">
        <v>3</v>
      </c>
      <c r="X130">
        <v>2</v>
      </c>
      <c r="Y130">
        <v>3</v>
      </c>
      <c r="Z130">
        <v>3</v>
      </c>
      <c r="AA130">
        <v>3</v>
      </c>
      <c r="AB130" s="54"/>
      <c r="AC130" s="45"/>
      <c r="AD130" s="54"/>
      <c r="AE130" s="54"/>
      <c r="AF130" s="54"/>
      <c r="AG130" s="45"/>
      <c r="AH130" s="54"/>
      <c r="AI130" s="54"/>
      <c r="AJ130" s="45"/>
      <c r="AK130" s="54"/>
      <c r="AL130" s="54"/>
      <c r="AM130" s="54"/>
      <c r="AN130" s="54"/>
      <c r="AO130" s="54"/>
      <c r="AP130" s="54"/>
      <c r="AQ130" s="54"/>
      <c r="AR130" s="54"/>
      <c r="AS130" s="54"/>
      <c r="AT130" s="54"/>
      <c r="AU130" s="54"/>
      <c r="AV130" s="54"/>
      <c r="AW130" s="54"/>
      <c r="AX130" s="54"/>
      <c r="AY130" s="54"/>
      <c r="AZ130" s="54"/>
      <c r="BA130" s="54"/>
      <c r="BB130" s="54"/>
      <c r="BC130" s="54"/>
      <c r="BD130" s="54"/>
      <c r="BE130" s="54"/>
    </row>
    <row r="131" spans="1:57" ht="13" x14ac:dyDescent="0.3">
      <c r="A131">
        <v>43717</v>
      </c>
      <c r="B131">
        <v>0</v>
      </c>
      <c r="C131">
        <v>2002</v>
      </c>
      <c r="D131" s="99">
        <v>45963.906944444447</v>
      </c>
      <c r="E131" t="s">
        <v>235</v>
      </c>
      <c r="F131">
        <v>2</v>
      </c>
      <c r="G131">
        <v>3</v>
      </c>
      <c r="H131">
        <v>4</v>
      </c>
      <c r="I131">
        <v>1</v>
      </c>
      <c r="J131">
        <v>4</v>
      </c>
      <c r="K131">
        <v>3</v>
      </c>
      <c r="L131">
        <v>2</v>
      </c>
      <c r="M131">
        <v>2</v>
      </c>
      <c r="N131">
        <v>2</v>
      </c>
      <c r="O131">
        <v>1</v>
      </c>
      <c r="P131">
        <v>1</v>
      </c>
      <c r="Q131">
        <v>3</v>
      </c>
      <c r="R131">
        <v>2</v>
      </c>
      <c r="S131">
        <v>3</v>
      </c>
      <c r="T131">
        <v>1</v>
      </c>
      <c r="U131">
        <v>1</v>
      </c>
      <c r="V131">
        <v>1</v>
      </c>
      <c r="W131">
        <v>3</v>
      </c>
      <c r="X131">
        <v>2</v>
      </c>
      <c r="Y131">
        <v>1</v>
      </c>
      <c r="Z131">
        <v>1</v>
      </c>
      <c r="AA131">
        <v>1</v>
      </c>
      <c r="AB131" s="54"/>
      <c r="AC131" s="45"/>
      <c r="AD131" s="54"/>
      <c r="AE131" s="54"/>
      <c r="AF131" s="54"/>
      <c r="AG131" s="45"/>
      <c r="AH131" s="54"/>
      <c r="AI131" s="54"/>
      <c r="AJ131" s="45"/>
      <c r="AK131" s="54"/>
      <c r="AL131" s="54"/>
      <c r="AM131" s="54"/>
      <c r="AN131" s="54"/>
      <c r="AO131" s="54"/>
      <c r="AP131" s="54"/>
      <c r="AQ131" s="54"/>
      <c r="AR131" s="54"/>
      <c r="AS131" s="54"/>
      <c r="AT131" s="54"/>
      <c r="AU131" s="54"/>
      <c r="AV131" s="54"/>
      <c r="AW131" s="54"/>
      <c r="AX131" s="54"/>
      <c r="AY131" s="54"/>
      <c r="AZ131" s="54"/>
      <c r="BA131" s="54"/>
      <c r="BB131" s="54"/>
      <c r="BC131" s="54"/>
      <c r="BD131" s="54"/>
      <c r="BE131" s="54"/>
    </row>
    <row r="132" spans="1:57" ht="13" x14ac:dyDescent="0.3">
      <c r="A132">
        <v>43744</v>
      </c>
      <c r="B132">
        <v>0</v>
      </c>
      <c r="C132">
        <v>2004</v>
      </c>
      <c r="D132" s="99">
        <v>45964.074305555558</v>
      </c>
      <c r="E132" t="s">
        <v>235</v>
      </c>
      <c r="F132">
        <v>3</v>
      </c>
      <c r="G132">
        <v>3</v>
      </c>
      <c r="H132">
        <v>3</v>
      </c>
      <c r="I132">
        <v>2</v>
      </c>
      <c r="J132">
        <v>3</v>
      </c>
      <c r="K132">
        <v>3</v>
      </c>
      <c r="L132">
        <v>2</v>
      </c>
      <c r="M132">
        <v>3</v>
      </c>
      <c r="N132">
        <v>3</v>
      </c>
      <c r="O132">
        <v>4</v>
      </c>
      <c r="P132">
        <v>4</v>
      </c>
      <c r="Q132">
        <v>3</v>
      </c>
      <c r="R132">
        <v>2</v>
      </c>
      <c r="S132">
        <v>2</v>
      </c>
      <c r="T132">
        <v>3</v>
      </c>
      <c r="U132">
        <v>3</v>
      </c>
      <c r="V132">
        <v>2</v>
      </c>
      <c r="W132">
        <v>2</v>
      </c>
      <c r="X132">
        <v>3</v>
      </c>
      <c r="Y132">
        <v>3</v>
      </c>
      <c r="Z132">
        <v>3</v>
      </c>
      <c r="AA132">
        <v>3</v>
      </c>
      <c r="AB132" s="54"/>
      <c r="AC132" s="45"/>
      <c r="AD132" s="54"/>
      <c r="AE132" s="54"/>
      <c r="AF132" s="54"/>
      <c r="AG132" s="45"/>
      <c r="AH132" s="54"/>
      <c r="AI132" s="54"/>
      <c r="AJ132" s="45"/>
      <c r="AK132" s="54"/>
      <c r="AL132" s="54"/>
      <c r="AM132" s="54"/>
      <c r="AN132" s="54"/>
      <c r="AO132" s="54"/>
      <c r="AP132" s="54"/>
      <c r="AQ132" s="54"/>
      <c r="AR132" s="54"/>
      <c r="AS132" s="54"/>
      <c r="AT132" s="54"/>
      <c r="AU132" s="54"/>
      <c r="AV132" s="54"/>
      <c r="AW132" s="54"/>
      <c r="AX132" s="54"/>
      <c r="AY132" s="54"/>
      <c r="AZ132" s="54"/>
      <c r="BA132" s="54"/>
      <c r="BB132" s="54"/>
      <c r="BC132" s="54"/>
      <c r="BD132" s="54"/>
      <c r="BE132" s="54"/>
    </row>
    <row r="133" spans="1:57" ht="13" x14ac:dyDescent="0.3">
      <c r="A133">
        <v>43779</v>
      </c>
      <c r="B133">
        <v>0</v>
      </c>
      <c r="C133">
        <v>2004</v>
      </c>
      <c r="D133" s="99">
        <v>45964.350694444445</v>
      </c>
      <c r="E133" t="s">
        <v>32</v>
      </c>
      <c r="F133">
        <v>4</v>
      </c>
      <c r="G133">
        <v>4</v>
      </c>
      <c r="H133">
        <v>4</v>
      </c>
      <c r="I133">
        <v>4</v>
      </c>
      <c r="J133">
        <v>2</v>
      </c>
      <c r="K133">
        <v>4</v>
      </c>
      <c r="L133">
        <v>2</v>
      </c>
      <c r="M133">
        <v>4</v>
      </c>
      <c r="N133">
        <v>3</v>
      </c>
      <c r="O133">
        <v>2</v>
      </c>
      <c r="P133">
        <v>4</v>
      </c>
      <c r="Q133">
        <v>4</v>
      </c>
      <c r="R133">
        <v>3</v>
      </c>
      <c r="S133">
        <v>4</v>
      </c>
      <c r="T133">
        <v>4</v>
      </c>
      <c r="U133">
        <v>4</v>
      </c>
      <c r="V133">
        <v>3</v>
      </c>
      <c r="W133">
        <v>3</v>
      </c>
      <c r="X133">
        <v>1</v>
      </c>
      <c r="Y133">
        <v>2</v>
      </c>
      <c r="Z133">
        <v>3</v>
      </c>
      <c r="AA133">
        <v>2</v>
      </c>
      <c r="AB133" s="54"/>
      <c r="AC133" s="45"/>
      <c r="AD133" s="54"/>
      <c r="AE133" s="54"/>
      <c r="AF133" s="54"/>
      <c r="AG133" s="45"/>
      <c r="AH133" s="54"/>
      <c r="AI133" s="54"/>
      <c r="AJ133" s="45"/>
      <c r="AK133" s="54"/>
      <c r="AL133" s="54"/>
      <c r="AM133" s="54"/>
      <c r="AN133" s="54"/>
      <c r="AO133" s="54"/>
      <c r="AP133" s="54"/>
      <c r="AQ133" s="54"/>
      <c r="AR133" s="54"/>
      <c r="AS133" s="54"/>
      <c r="AT133" s="54"/>
      <c r="AU133" s="54"/>
      <c r="AV133" s="54"/>
      <c r="AW133" s="54"/>
      <c r="AX133" s="54"/>
      <c r="AY133" s="54"/>
      <c r="AZ133" s="54"/>
      <c r="BA133" s="54"/>
      <c r="BB133" s="54"/>
      <c r="BC133" s="54"/>
      <c r="BD133" s="54"/>
      <c r="BE133" s="54"/>
    </row>
    <row r="134" spans="1:57" ht="13" x14ac:dyDescent="0.3">
      <c r="A134">
        <v>43870</v>
      </c>
      <c r="B134">
        <v>0</v>
      </c>
      <c r="C134">
        <v>2003</v>
      </c>
      <c r="D134" s="99">
        <v>45964.435416666667</v>
      </c>
      <c r="E134" t="s">
        <v>32</v>
      </c>
      <c r="F134">
        <v>3</v>
      </c>
      <c r="G134">
        <v>3</v>
      </c>
      <c r="H134">
        <v>3</v>
      </c>
      <c r="I134">
        <v>3</v>
      </c>
      <c r="J134">
        <v>2</v>
      </c>
      <c r="K134">
        <v>3</v>
      </c>
      <c r="L134">
        <v>3</v>
      </c>
      <c r="M134">
        <v>2</v>
      </c>
      <c r="N134">
        <v>3</v>
      </c>
      <c r="O134">
        <v>3</v>
      </c>
      <c r="P134">
        <v>4</v>
      </c>
      <c r="Q134">
        <v>4</v>
      </c>
      <c r="R134">
        <v>4</v>
      </c>
      <c r="S134">
        <v>4</v>
      </c>
      <c r="T134">
        <v>4</v>
      </c>
      <c r="U134">
        <v>4</v>
      </c>
      <c r="V134">
        <v>3</v>
      </c>
      <c r="W134">
        <v>4</v>
      </c>
      <c r="X134">
        <v>4</v>
      </c>
      <c r="Y134">
        <v>3</v>
      </c>
      <c r="Z134">
        <v>3</v>
      </c>
      <c r="AA134">
        <v>3</v>
      </c>
      <c r="AB134" s="54"/>
      <c r="AC134" s="45"/>
      <c r="AD134" s="54"/>
      <c r="AE134" s="54"/>
      <c r="AF134" s="54"/>
      <c r="AG134" s="45"/>
      <c r="AH134" s="54"/>
      <c r="AI134" s="54"/>
      <c r="AJ134" s="45"/>
      <c r="AK134" s="54"/>
      <c r="AL134" s="54"/>
      <c r="AM134" s="54"/>
      <c r="AN134" s="54"/>
      <c r="AO134" s="54"/>
      <c r="AP134" s="54"/>
      <c r="AQ134" s="54"/>
      <c r="AR134" s="54"/>
      <c r="AS134" s="54"/>
      <c r="AT134" s="54"/>
      <c r="AU134" s="54"/>
      <c r="AV134" s="54"/>
      <c r="AW134" s="54"/>
      <c r="AX134" s="54"/>
      <c r="AY134" s="54"/>
      <c r="AZ134" s="54"/>
      <c r="BA134" s="54"/>
      <c r="BB134" s="54"/>
      <c r="BC134" s="54"/>
      <c r="BD134" s="54"/>
      <c r="BE134" s="54"/>
    </row>
    <row r="135" spans="1:57" ht="13" x14ac:dyDescent="0.3">
      <c r="A135">
        <v>43909</v>
      </c>
      <c r="B135">
        <v>0</v>
      </c>
      <c r="C135">
        <v>2006</v>
      </c>
      <c r="D135" s="99">
        <v>45964.47152777778</v>
      </c>
      <c r="E135" t="s">
        <v>235</v>
      </c>
      <c r="F135">
        <v>1</v>
      </c>
      <c r="G135">
        <v>4</v>
      </c>
      <c r="H135">
        <v>4</v>
      </c>
      <c r="I135">
        <v>4</v>
      </c>
      <c r="J135">
        <v>3</v>
      </c>
      <c r="K135">
        <v>4</v>
      </c>
      <c r="L135">
        <v>2</v>
      </c>
      <c r="M135">
        <v>4</v>
      </c>
      <c r="N135">
        <v>2</v>
      </c>
      <c r="O135">
        <v>1</v>
      </c>
      <c r="P135">
        <v>3</v>
      </c>
      <c r="Q135">
        <v>4</v>
      </c>
      <c r="R135">
        <v>4</v>
      </c>
      <c r="S135">
        <v>3</v>
      </c>
      <c r="T135">
        <v>4</v>
      </c>
      <c r="U135">
        <v>4</v>
      </c>
      <c r="V135">
        <v>4</v>
      </c>
      <c r="W135">
        <v>4</v>
      </c>
      <c r="X135">
        <v>2</v>
      </c>
      <c r="Y135">
        <v>4</v>
      </c>
      <c r="Z135">
        <v>2</v>
      </c>
      <c r="AA135">
        <v>2</v>
      </c>
      <c r="AB135" s="54"/>
      <c r="AC135" s="45"/>
      <c r="AD135" s="54"/>
      <c r="AE135" s="54"/>
      <c r="AF135" s="54"/>
      <c r="AG135" s="45"/>
      <c r="AH135" s="54"/>
      <c r="AI135" s="54"/>
      <c r="AJ135" s="45"/>
      <c r="AK135" s="54"/>
      <c r="AL135" s="54"/>
      <c r="AM135" s="54"/>
      <c r="AN135" s="54"/>
      <c r="AO135" s="54"/>
      <c r="AP135" s="54"/>
      <c r="AQ135" s="54"/>
      <c r="AR135" s="54"/>
      <c r="AS135" s="54"/>
      <c r="AT135" s="54"/>
      <c r="AU135" s="54"/>
      <c r="AV135" s="54"/>
      <c r="AW135" s="54"/>
      <c r="AX135" s="54"/>
      <c r="AY135" s="54"/>
      <c r="AZ135" s="54"/>
      <c r="BA135" s="54"/>
      <c r="BB135" s="54"/>
      <c r="BC135" s="54"/>
      <c r="BD135" s="54"/>
      <c r="BE135" s="54"/>
    </row>
    <row r="136" spans="1:57" ht="13" x14ac:dyDescent="0.3">
      <c r="A136">
        <v>44031</v>
      </c>
      <c r="B136">
        <v>0</v>
      </c>
      <c r="C136">
        <v>2005</v>
      </c>
      <c r="D136" s="99">
        <v>45964.826388888891</v>
      </c>
      <c r="E136" t="s">
        <v>32</v>
      </c>
      <c r="F136">
        <v>2</v>
      </c>
      <c r="G136">
        <v>2</v>
      </c>
      <c r="H136">
        <v>4</v>
      </c>
      <c r="I136">
        <v>2</v>
      </c>
      <c r="J136">
        <v>3</v>
      </c>
      <c r="K136">
        <v>2</v>
      </c>
      <c r="L136">
        <v>1</v>
      </c>
      <c r="M136">
        <v>1</v>
      </c>
      <c r="N136">
        <v>1</v>
      </c>
      <c r="O136">
        <v>2</v>
      </c>
      <c r="P136">
        <v>3</v>
      </c>
      <c r="Q136">
        <v>2</v>
      </c>
      <c r="R136">
        <v>3</v>
      </c>
      <c r="S136">
        <v>4</v>
      </c>
      <c r="T136">
        <v>2</v>
      </c>
      <c r="U136">
        <v>2</v>
      </c>
      <c r="V136">
        <v>3</v>
      </c>
      <c r="W136">
        <v>2</v>
      </c>
      <c r="X136">
        <v>1</v>
      </c>
      <c r="Y136">
        <v>3</v>
      </c>
      <c r="Z136">
        <v>3</v>
      </c>
      <c r="AA136">
        <v>2</v>
      </c>
      <c r="AB136" s="54"/>
      <c r="AC136" s="45"/>
      <c r="AD136" s="54"/>
      <c r="AE136" s="54"/>
      <c r="AF136" s="54"/>
      <c r="AG136" s="45"/>
      <c r="AH136" s="54"/>
      <c r="AI136" s="54"/>
      <c r="AJ136" s="45"/>
      <c r="AK136" s="54"/>
      <c r="AL136" s="54"/>
      <c r="AM136" s="54"/>
      <c r="AN136" s="54"/>
      <c r="AO136" s="54"/>
      <c r="AP136" s="54"/>
      <c r="AQ136" s="54"/>
      <c r="AR136" s="54"/>
      <c r="AS136" s="54"/>
      <c r="AT136" s="54"/>
      <c r="AU136" s="54"/>
      <c r="AV136" s="54"/>
      <c r="AW136" s="54"/>
      <c r="AX136" s="54"/>
      <c r="AY136" s="54"/>
      <c r="AZ136" s="54"/>
      <c r="BA136" s="54"/>
      <c r="BB136" s="54"/>
      <c r="BC136" s="54"/>
      <c r="BD136" s="54"/>
      <c r="BE136" s="54"/>
    </row>
    <row r="137" spans="1:57" ht="13" x14ac:dyDescent="0.3">
      <c r="A137">
        <v>44105</v>
      </c>
      <c r="B137">
        <v>0</v>
      </c>
      <c r="C137">
        <v>2002</v>
      </c>
      <c r="D137" s="99">
        <v>45964.71875</v>
      </c>
      <c r="E137" t="s">
        <v>32</v>
      </c>
      <c r="F137">
        <v>1</v>
      </c>
      <c r="G137">
        <v>1</v>
      </c>
      <c r="H137">
        <v>3</v>
      </c>
      <c r="I137">
        <v>1</v>
      </c>
      <c r="J137">
        <v>1</v>
      </c>
      <c r="K137">
        <v>1</v>
      </c>
      <c r="L137">
        <v>3</v>
      </c>
      <c r="M137">
        <v>2</v>
      </c>
      <c r="N137">
        <v>2</v>
      </c>
      <c r="O137">
        <v>3</v>
      </c>
      <c r="P137">
        <v>1</v>
      </c>
      <c r="Q137">
        <v>4</v>
      </c>
      <c r="R137">
        <v>1</v>
      </c>
      <c r="S137">
        <v>2</v>
      </c>
      <c r="T137">
        <v>2</v>
      </c>
      <c r="U137">
        <v>2</v>
      </c>
      <c r="V137">
        <v>1</v>
      </c>
      <c r="W137">
        <v>1</v>
      </c>
      <c r="X137">
        <v>1</v>
      </c>
      <c r="Y137">
        <v>1</v>
      </c>
      <c r="Z137">
        <v>1</v>
      </c>
      <c r="AA137">
        <v>4</v>
      </c>
      <c r="AB137" s="54"/>
      <c r="AC137" s="45"/>
      <c r="AD137" s="54"/>
      <c r="AE137" s="54"/>
      <c r="AF137" s="54"/>
      <c r="AG137" s="45"/>
      <c r="AH137" s="54"/>
      <c r="AI137" s="54"/>
      <c r="AJ137" s="45"/>
      <c r="AK137" s="54"/>
      <c r="AL137" s="54"/>
      <c r="AM137" s="54"/>
      <c r="AN137" s="54"/>
      <c r="AO137" s="54"/>
      <c r="AP137" s="54"/>
      <c r="AQ137" s="54"/>
      <c r="AR137" s="54"/>
      <c r="AS137" s="54"/>
      <c r="AT137" s="54"/>
      <c r="AU137" s="54"/>
      <c r="AV137" s="54"/>
      <c r="AW137" s="54"/>
      <c r="AX137" s="54"/>
      <c r="AY137" s="54"/>
      <c r="AZ137" s="54"/>
      <c r="BA137" s="54"/>
      <c r="BB137" s="54"/>
      <c r="BC137" s="54"/>
      <c r="BD137" s="54"/>
      <c r="BE137" s="54"/>
    </row>
    <row r="138" spans="1:57" ht="13" x14ac:dyDescent="0.3">
      <c r="A138">
        <v>44208</v>
      </c>
      <c r="B138">
        <v>0</v>
      </c>
      <c r="C138">
        <v>2002</v>
      </c>
      <c r="D138" s="99">
        <v>45965.357638888891</v>
      </c>
      <c r="E138" t="s">
        <v>32</v>
      </c>
      <c r="F138">
        <v>2</v>
      </c>
      <c r="G138">
        <v>3</v>
      </c>
      <c r="H138">
        <v>3</v>
      </c>
      <c r="I138">
        <v>2</v>
      </c>
      <c r="J138">
        <v>2</v>
      </c>
      <c r="K138">
        <v>2</v>
      </c>
      <c r="L138">
        <v>3</v>
      </c>
      <c r="M138">
        <v>3</v>
      </c>
      <c r="N138">
        <v>3</v>
      </c>
      <c r="O138">
        <v>2</v>
      </c>
      <c r="P138">
        <v>2</v>
      </c>
      <c r="Q138">
        <v>3</v>
      </c>
      <c r="R138">
        <v>3</v>
      </c>
      <c r="S138">
        <v>3</v>
      </c>
      <c r="T138">
        <v>3</v>
      </c>
      <c r="U138">
        <v>3</v>
      </c>
      <c r="V138">
        <v>1</v>
      </c>
      <c r="W138">
        <v>3</v>
      </c>
      <c r="X138">
        <v>3</v>
      </c>
      <c r="Y138">
        <v>3</v>
      </c>
      <c r="Z138">
        <v>2</v>
      </c>
      <c r="AA138">
        <v>2</v>
      </c>
      <c r="AB138" s="54"/>
      <c r="AC138" s="45"/>
      <c r="AD138" s="54"/>
      <c r="AE138" s="54"/>
      <c r="AF138" s="54"/>
      <c r="AG138" s="45"/>
      <c r="AH138" s="54"/>
      <c r="AI138" s="54"/>
      <c r="AJ138" s="45"/>
      <c r="AK138" s="54"/>
      <c r="AL138" s="54"/>
      <c r="AM138" s="54"/>
      <c r="AN138" s="54"/>
      <c r="AO138" s="54"/>
      <c r="AP138" s="54"/>
      <c r="AQ138" s="54"/>
      <c r="AR138" s="54"/>
      <c r="AS138" s="54"/>
      <c r="AT138" s="54"/>
      <c r="AU138" s="54"/>
      <c r="AV138" s="54"/>
      <c r="AW138" s="54"/>
      <c r="AX138" s="54"/>
      <c r="AY138" s="54"/>
      <c r="AZ138" s="54"/>
      <c r="BA138" s="54"/>
      <c r="BB138" s="54"/>
      <c r="BC138" s="54"/>
      <c r="BD138" s="54"/>
      <c r="BE138" s="54"/>
    </row>
    <row r="139" spans="1:57" ht="13" x14ac:dyDescent="0.3">
      <c r="A139">
        <v>44243</v>
      </c>
      <c r="B139">
        <v>0</v>
      </c>
      <c r="C139">
        <v>2000</v>
      </c>
      <c r="D139" s="99">
        <v>45965.322916666664</v>
      </c>
      <c r="E139" t="s">
        <v>235</v>
      </c>
      <c r="F139">
        <v>1</v>
      </c>
      <c r="G139">
        <v>4</v>
      </c>
      <c r="H139">
        <v>3</v>
      </c>
      <c r="I139">
        <v>2</v>
      </c>
      <c r="J139">
        <v>3</v>
      </c>
      <c r="K139">
        <v>3</v>
      </c>
      <c r="L139">
        <v>1</v>
      </c>
      <c r="M139">
        <v>1</v>
      </c>
      <c r="N139">
        <v>1</v>
      </c>
      <c r="O139">
        <v>2</v>
      </c>
      <c r="P139">
        <v>3</v>
      </c>
      <c r="Q139">
        <v>2</v>
      </c>
      <c r="R139">
        <v>1</v>
      </c>
      <c r="S139">
        <v>1</v>
      </c>
      <c r="T139">
        <v>1</v>
      </c>
      <c r="U139">
        <v>1</v>
      </c>
      <c r="V139">
        <v>2</v>
      </c>
      <c r="W139">
        <v>2</v>
      </c>
      <c r="X139">
        <v>3</v>
      </c>
      <c r="Y139">
        <v>3</v>
      </c>
      <c r="Z139">
        <v>3</v>
      </c>
      <c r="AA139">
        <v>1</v>
      </c>
      <c r="AB139" s="54"/>
      <c r="AC139" s="45"/>
      <c r="AD139" s="54"/>
      <c r="AE139" s="54"/>
      <c r="AF139" s="54"/>
      <c r="AG139" s="45"/>
      <c r="AH139" s="54"/>
      <c r="AI139" s="54"/>
      <c r="AJ139" s="45"/>
      <c r="AK139" s="54"/>
      <c r="AL139" s="54"/>
      <c r="AM139" s="54"/>
      <c r="AN139" s="54"/>
      <c r="AO139" s="54"/>
      <c r="AP139" s="54"/>
      <c r="AQ139" s="54"/>
      <c r="AR139" s="54"/>
      <c r="AS139" s="54"/>
      <c r="AT139" s="54"/>
      <c r="AU139" s="54"/>
      <c r="AV139" s="54"/>
      <c r="AW139" s="54"/>
      <c r="AX139" s="54"/>
      <c r="AY139" s="54"/>
      <c r="AZ139" s="54"/>
      <c r="BA139" s="54"/>
      <c r="BB139" s="54"/>
      <c r="BC139" s="54"/>
      <c r="BD139" s="54"/>
      <c r="BE139" s="54"/>
    </row>
    <row r="140" spans="1:57" ht="13" x14ac:dyDescent="0.3">
      <c r="A140">
        <v>44603</v>
      </c>
      <c r="B140">
        <v>1</v>
      </c>
      <c r="C140">
        <v>2004</v>
      </c>
      <c r="D140" s="99">
        <v>45965.719444444447</v>
      </c>
      <c r="E140" t="s">
        <v>32</v>
      </c>
      <c r="F140">
        <v>2</v>
      </c>
      <c r="G140">
        <v>3</v>
      </c>
      <c r="H140">
        <v>2</v>
      </c>
      <c r="I140">
        <v>2</v>
      </c>
      <c r="J140">
        <v>2</v>
      </c>
      <c r="K140">
        <v>1</v>
      </c>
      <c r="L140">
        <v>2</v>
      </c>
      <c r="M140">
        <v>3</v>
      </c>
      <c r="N140">
        <v>2</v>
      </c>
      <c r="O140">
        <v>2</v>
      </c>
      <c r="P140">
        <v>1</v>
      </c>
      <c r="Q140">
        <v>2</v>
      </c>
      <c r="R140">
        <v>1</v>
      </c>
      <c r="S140">
        <v>2</v>
      </c>
      <c r="T140">
        <v>2</v>
      </c>
      <c r="U140">
        <v>3</v>
      </c>
      <c r="V140">
        <v>1</v>
      </c>
      <c r="W140">
        <v>3</v>
      </c>
      <c r="X140">
        <v>2</v>
      </c>
      <c r="Y140">
        <v>1</v>
      </c>
      <c r="Z140">
        <v>2</v>
      </c>
      <c r="AA140">
        <v>1</v>
      </c>
      <c r="AB140" s="54"/>
      <c r="AC140" s="45"/>
      <c r="AD140" s="54"/>
      <c r="AE140" s="54"/>
      <c r="AF140" s="54"/>
      <c r="AG140" s="45"/>
      <c r="AH140" s="54"/>
      <c r="AI140" s="54"/>
      <c r="AJ140" s="45"/>
      <c r="AK140" s="54"/>
      <c r="AL140" s="54"/>
      <c r="AM140" s="54"/>
      <c r="AN140" s="54"/>
      <c r="AO140" s="54"/>
      <c r="AP140" s="54"/>
      <c r="AQ140" s="54"/>
      <c r="AR140" s="54"/>
      <c r="AS140" s="54"/>
      <c r="AT140" s="54"/>
      <c r="AU140" s="54"/>
      <c r="AV140" s="54"/>
      <c r="AW140" s="54"/>
      <c r="AX140" s="54"/>
      <c r="AY140" s="54"/>
      <c r="AZ140" s="54"/>
      <c r="BA140" s="54"/>
      <c r="BB140" s="54"/>
      <c r="BC140" s="54"/>
      <c r="BD140" s="54"/>
      <c r="BE140" s="54"/>
    </row>
    <row r="141" spans="1:57" ht="13" x14ac:dyDescent="0.3">
      <c r="A141">
        <v>44605</v>
      </c>
      <c r="B141">
        <v>0</v>
      </c>
      <c r="C141">
        <v>2003</v>
      </c>
      <c r="D141" s="99">
        <v>45965.740972222222</v>
      </c>
      <c r="E141" t="s">
        <v>235</v>
      </c>
      <c r="F141">
        <v>1</v>
      </c>
      <c r="G141">
        <v>4</v>
      </c>
      <c r="H141">
        <v>3</v>
      </c>
      <c r="I141">
        <v>3</v>
      </c>
      <c r="J141">
        <v>3</v>
      </c>
      <c r="K141">
        <v>4</v>
      </c>
      <c r="L141">
        <v>2</v>
      </c>
      <c r="M141">
        <v>1</v>
      </c>
      <c r="N141">
        <v>3</v>
      </c>
      <c r="O141">
        <v>3</v>
      </c>
      <c r="P141">
        <v>3</v>
      </c>
      <c r="Q141">
        <v>3</v>
      </c>
      <c r="R141">
        <v>4</v>
      </c>
      <c r="S141">
        <v>4</v>
      </c>
      <c r="T141">
        <v>3</v>
      </c>
      <c r="U141">
        <v>4</v>
      </c>
      <c r="V141">
        <v>2</v>
      </c>
      <c r="W141">
        <v>1</v>
      </c>
      <c r="X141">
        <v>1</v>
      </c>
      <c r="Y141">
        <v>2</v>
      </c>
      <c r="Z141">
        <v>4</v>
      </c>
      <c r="AA141">
        <v>3</v>
      </c>
      <c r="AB141" s="54"/>
      <c r="AC141" s="45"/>
      <c r="AD141" s="54"/>
      <c r="AE141" s="54"/>
      <c r="AF141" s="54"/>
      <c r="AG141" s="45"/>
      <c r="AH141" s="54"/>
      <c r="AI141" s="54"/>
      <c r="AJ141" s="45"/>
      <c r="AK141" s="54"/>
      <c r="AL141" s="54"/>
      <c r="AM141" s="54"/>
      <c r="AN141" s="54"/>
      <c r="AO141" s="54"/>
      <c r="AP141" s="54"/>
      <c r="AQ141" s="54"/>
      <c r="AR141" s="54"/>
      <c r="AS141" s="54"/>
      <c r="AT141" s="54"/>
      <c r="AU141" s="54"/>
      <c r="AV141" s="54"/>
      <c r="AW141" s="54"/>
      <c r="AX141" s="54"/>
      <c r="AY141" s="54"/>
      <c r="AZ141" s="54"/>
      <c r="BA141" s="54"/>
      <c r="BB141" s="54"/>
      <c r="BC141" s="54"/>
      <c r="BD141" s="54"/>
      <c r="BE141" s="54"/>
    </row>
    <row r="142" spans="1:57" ht="13" x14ac:dyDescent="0.3">
      <c r="A142">
        <v>44711</v>
      </c>
      <c r="B142">
        <v>0</v>
      </c>
      <c r="C142">
        <v>2000</v>
      </c>
      <c r="D142" s="99">
        <v>45965.961805555555</v>
      </c>
      <c r="E142" t="s">
        <v>32</v>
      </c>
      <c r="F142">
        <v>3</v>
      </c>
      <c r="G142">
        <v>4</v>
      </c>
      <c r="H142">
        <v>3</v>
      </c>
      <c r="I142">
        <v>2</v>
      </c>
      <c r="J142">
        <v>3</v>
      </c>
      <c r="K142">
        <v>3</v>
      </c>
      <c r="L142">
        <v>2</v>
      </c>
      <c r="M142">
        <v>2</v>
      </c>
      <c r="N142">
        <v>3</v>
      </c>
      <c r="O142">
        <v>3</v>
      </c>
      <c r="P142">
        <v>4</v>
      </c>
      <c r="Q142">
        <v>4</v>
      </c>
      <c r="R142">
        <v>3</v>
      </c>
      <c r="S142">
        <v>3</v>
      </c>
      <c r="T142">
        <v>2</v>
      </c>
      <c r="U142">
        <v>4</v>
      </c>
      <c r="V142">
        <v>2</v>
      </c>
      <c r="W142">
        <v>2</v>
      </c>
      <c r="X142">
        <v>3</v>
      </c>
      <c r="Y142">
        <v>4</v>
      </c>
      <c r="Z142">
        <v>3</v>
      </c>
      <c r="AA142">
        <v>3</v>
      </c>
      <c r="AB142" s="54"/>
      <c r="AC142" s="45"/>
      <c r="AD142" s="54"/>
      <c r="AE142" s="54"/>
      <c r="AF142" s="54"/>
      <c r="AG142" s="45"/>
      <c r="AH142" s="54"/>
      <c r="AI142" s="54"/>
      <c r="AJ142" s="45"/>
      <c r="AK142" s="54"/>
      <c r="AL142" s="54"/>
      <c r="AM142" s="54"/>
      <c r="AN142" s="54"/>
      <c r="AO142" s="54"/>
      <c r="AP142" s="54"/>
      <c r="AQ142" s="54"/>
      <c r="AR142" s="54"/>
      <c r="AS142" s="54"/>
      <c r="AT142" s="54"/>
      <c r="AU142" s="54"/>
      <c r="AV142" s="54"/>
      <c r="AW142" s="54"/>
      <c r="AX142" s="54"/>
      <c r="AY142" s="54"/>
      <c r="AZ142" s="54"/>
      <c r="BA142" s="54"/>
      <c r="BB142" s="54"/>
      <c r="BC142" s="54"/>
      <c r="BD142" s="54"/>
      <c r="BE142" s="54"/>
    </row>
    <row r="143" spans="1:57" ht="13" x14ac:dyDescent="0.3">
      <c r="A143">
        <v>44839</v>
      </c>
      <c r="B143">
        <v>0</v>
      </c>
      <c r="C143">
        <v>2003</v>
      </c>
      <c r="D143" s="99">
        <v>45966.664583333331</v>
      </c>
      <c r="E143" t="s">
        <v>32</v>
      </c>
      <c r="F143">
        <v>1</v>
      </c>
      <c r="G143">
        <v>3</v>
      </c>
      <c r="H143">
        <v>4</v>
      </c>
      <c r="I143">
        <v>4</v>
      </c>
      <c r="J143">
        <v>4</v>
      </c>
      <c r="K143">
        <v>1</v>
      </c>
      <c r="L143">
        <v>1</v>
      </c>
      <c r="M143">
        <v>4</v>
      </c>
      <c r="N143">
        <v>4</v>
      </c>
      <c r="O143">
        <v>4</v>
      </c>
      <c r="P143">
        <v>2</v>
      </c>
      <c r="Q143">
        <v>4</v>
      </c>
      <c r="R143">
        <v>4</v>
      </c>
      <c r="S143">
        <v>4</v>
      </c>
      <c r="T143">
        <v>4</v>
      </c>
      <c r="U143">
        <v>4</v>
      </c>
      <c r="V143">
        <v>1</v>
      </c>
      <c r="W143">
        <v>4</v>
      </c>
      <c r="X143">
        <v>4</v>
      </c>
      <c r="Y143">
        <v>4</v>
      </c>
      <c r="Z143">
        <v>4</v>
      </c>
      <c r="AA143">
        <v>4</v>
      </c>
      <c r="AB143" s="54"/>
      <c r="AC143" s="45"/>
      <c r="AD143" s="54"/>
      <c r="AE143" s="54"/>
      <c r="AF143" s="54"/>
      <c r="AG143" s="45"/>
      <c r="AH143" s="54"/>
      <c r="AI143" s="54"/>
      <c r="AJ143" s="45"/>
      <c r="AK143" s="54"/>
      <c r="AL143" s="54"/>
      <c r="AM143" s="54"/>
      <c r="AN143" s="54"/>
      <c r="AO143" s="54"/>
      <c r="AP143" s="54"/>
      <c r="AQ143" s="54"/>
      <c r="AR143" s="54"/>
      <c r="AS143" s="54"/>
      <c r="AT143" s="54"/>
      <c r="AU143" s="54"/>
      <c r="AV143" s="54"/>
      <c r="AW143" s="54"/>
      <c r="AX143" s="54"/>
      <c r="AY143" s="54"/>
      <c r="AZ143" s="54"/>
      <c r="BA143" s="54"/>
      <c r="BB143" s="54"/>
      <c r="BC143" s="54"/>
      <c r="BD143" s="54"/>
      <c r="BE143" s="54"/>
    </row>
    <row r="144" spans="1:57" ht="13" x14ac:dyDescent="0.3">
      <c r="A144">
        <v>44872</v>
      </c>
      <c r="B144">
        <v>1</v>
      </c>
      <c r="C144">
        <v>2002</v>
      </c>
      <c r="D144" s="99">
        <v>45966.673611111109</v>
      </c>
      <c r="E144" t="s">
        <v>32</v>
      </c>
      <c r="F144">
        <v>3</v>
      </c>
      <c r="G144">
        <v>3</v>
      </c>
      <c r="H144">
        <v>2</v>
      </c>
      <c r="I144">
        <v>3</v>
      </c>
      <c r="J144">
        <v>3</v>
      </c>
      <c r="K144">
        <v>3</v>
      </c>
      <c r="L144">
        <v>2</v>
      </c>
      <c r="M144">
        <v>2</v>
      </c>
      <c r="N144">
        <v>3</v>
      </c>
      <c r="O144">
        <v>3</v>
      </c>
      <c r="P144">
        <v>3</v>
      </c>
      <c r="Q144">
        <v>3</v>
      </c>
      <c r="R144">
        <v>3</v>
      </c>
      <c r="S144">
        <v>3</v>
      </c>
      <c r="T144">
        <v>3</v>
      </c>
      <c r="U144">
        <v>3</v>
      </c>
      <c r="V144">
        <v>2</v>
      </c>
      <c r="W144">
        <v>3</v>
      </c>
      <c r="X144">
        <v>3</v>
      </c>
      <c r="Y144">
        <v>2</v>
      </c>
      <c r="Z144">
        <v>2</v>
      </c>
      <c r="AA144">
        <v>2</v>
      </c>
      <c r="AB144" s="54"/>
      <c r="AC144" s="45"/>
      <c r="AD144" s="54"/>
      <c r="AE144" s="54"/>
      <c r="AF144" s="54"/>
      <c r="AG144" s="45"/>
      <c r="AH144" s="54"/>
      <c r="AI144" s="54"/>
      <c r="AJ144" s="45"/>
      <c r="AK144" s="54"/>
      <c r="AL144" s="54"/>
      <c r="AM144" s="54"/>
      <c r="AN144" s="54"/>
      <c r="AO144" s="54"/>
      <c r="AP144" s="54"/>
      <c r="AQ144" s="54"/>
      <c r="AR144" s="54"/>
      <c r="AS144" s="54"/>
      <c r="AT144" s="54"/>
      <c r="AU144" s="54"/>
      <c r="AV144" s="54"/>
      <c r="AW144" s="54"/>
      <c r="AX144" s="54"/>
      <c r="AY144" s="54"/>
      <c r="AZ144" s="54"/>
      <c r="BA144" s="54"/>
      <c r="BB144" s="54"/>
      <c r="BC144" s="54"/>
      <c r="BD144" s="54"/>
      <c r="BE144" s="54"/>
    </row>
    <row r="145" spans="1:57" ht="13" x14ac:dyDescent="0.3">
      <c r="A145">
        <v>44878</v>
      </c>
      <c r="B145">
        <v>0</v>
      </c>
      <c r="C145">
        <v>2004</v>
      </c>
      <c r="D145" s="99">
        <v>45966.688194444447</v>
      </c>
      <c r="E145" t="s">
        <v>32</v>
      </c>
      <c r="F145">
        <v>2</v>
      </c>
      <c r="G145">
        <v>4</v>
      </c>
      <c r="H145">
        <v>4</v>
      </c>
      <c r="I145">
        <v>2</v>
      </c>
      <c r="J145">
        <v>2</v>
      </c>
      <c r="K145">
        <v>2</v>
      </c>
      <c r="L145">
        <v>2</v>
      </c>
      <c r="M145">
        <v>2</v>
      </c>
      <c r="N145">
        <v>2</v>
      </c>
      <c r="O145">
        <v>2</v>
      </c>
      <c r="P145">
        <v>2</v>
      </c>
      <c r="Q145">
        <v>2</v>
      </c>
      <c r="R145">
        <v>2</v>
      </c>
      <c r="S145">
        <v>2</v>
      </c>
      <c r="T145">
        <v>2</v>
      </c>
      <c r="U145">
        <v>2</v>
      </c>
      <c r="V145">
        <v>2</v>
      </c>
      <c r="W145">
        <v>2</v>
      </c>
      <c r="X145">
        <v>3</v>
      </c>
      <c r="Y145">
        <v>3</v>
      </c>
      <c r="Z145">
        <v>2</v>
      </c>
      <c r="AA145">
        <v>2</v>
      </c>
      <c r="AB145" s="54"/>
      <c r="AC145" s="45"/>
      <c r="AD145" s="54"/>
      <c r="AE145" s="54"/>
      <c r="AF145" s="54"/>
      <c r="AG145" s="45"/>
      <c r="AH145" s="54"/>
      <c r="AI145" s="54"/>
      <c r="AJ145" s="45"/>
      <c r="AK145" s="54"/>
      <c r="AL145" s="54"/>
      <c r="AM145" s="54"/>
      <c r="AN145" s="54"/>
      <c r="AO145" s="54"/>
      <c r="AP145" s="54"/>
      <c r="AQ145" s="54"/>
      <c r="AR145" s="54"/>
      <c r="AS145" s="54"/>
      <c r="AT145" s="54"/>
      <c r="AU145" s="54"/>
      <c r="AV145" s="54"/>
      <c r="AW145" s="54"/>
      <c r="AX145" s="54"/>
      <c r="AY145" s="54"/>
      <c r="AZ145" s="54"/>
      <c r="BA145" s="54"/>
      <c r="BB145" s="54"/>
      <c r="BC145" s="54"/>
      <c r="BD145" s="54"/>
      <c r="BE145" s="54"/>
    </row>
    <row r="146" spans="1:57" ht="13" x14ac:dyDescent="0.3">
      <c r="A146">
        <v>45163</v>
      </c>
      <c r="B146">
        <v>0</v>
      </c>
      <c r="C146">
        <v>2004</v>
      </c>
      <c r="D146" s="99">
        <v>45967.739583333336</v>
      </c>
      <c r="E146" t="s">
        <v>32</v>
      </c>
      <c r="F146">
        <v>3</v>
      </c>
      <c r="G146">
        <v>3</v>
      </c>
      <c r="H146">
        <v>3</v>
      </c>
      <c r="I146">
        <v>3</v>
      </c>
      <c r="J146">
        <v>4</v>
      </c>
      <c r="K146">
        <v>4</v>
      </c>
      <c r="L146">
        <v>2</v>
      </c>
      <c r="M146">
        <v>3</v>
      </c>
      <c r="N146">
        <v>3</v>
      </c>
      <c r="O146">
        <v>3</v>
      </c>
      <c r="P146">
        <v>2</v>
      </c>
      <c r="Q146">
        <v>4</v>
      </c>
      <c r="R146">
        <v>3</v>
      </c>
      <c r="S146">
        <v>3</v>
      </c>
      <c r="T146">
        <v>3</v>
      </c>
      <c r="U146">
        <v>3</v>
      </c>
      <c r="V146">
        <v>2</v>
      </c>
      <c r="W146">
        <v>4</v>
      </c>
      <c r="X146">
        <v>3</v>
      </c>
      <c r="Y146">
        <v>2</v>
      </c>
      <c r="Z146">
        <v>3</v>
      </c>
      <c r="AA146">
        <v>2</v>
      </c>
      <c r="AB146" s="54"/>
      <c r="AC146" s="45"/>
      <c r="AD146" s="54"/>
      <c r="AE146" s="54"/>
      <c r="AF146" s="54"/>
      <c r="AG146" s="45"/>
      <c r="AH146" s="54"/>
      <c r="AI146" s="54"/>
      <c r="AJ146" s="45"/>
      <c r="AK146" s="54"/>
      <c r="AL146" s="54"/>
      <c r="AM146" s="54"/>
      <c r="AN146" s="54"/>
      <c r="AO146" s="54"/>
      <c r="AP146" s="54"/>
      <c r="AQ146" s="54"/>
      <c r="AR146" s="54"/>
      <c r="AS146" s="54"/>
      <c r="AT146" s="54"/>
      <c r="AU146" s="54"/>
      <c r="AV146" s="54"/>
      <c r="AW146" s="54"/>
      <c r="AX146" s="54"/>
      <c r="AY146" s="54"/>
      <c r="AZ146" s="54"/>
      <c r="BA146" s="54"/>
      <c r="BB146" s="54"/>
      <c r="BC146" s="54"/>
      <c r="BD146" s="54"/>
      <c r="BE146" s="54"/>
    </row>
    <row r="147" spans="1:57" ht="13" x14ac:dyDescent="0.3">
      <c r="A147">
        <v>45463</v>
      </c>
      <c r="B147">
        <v>0</v>
      </c>
      <c r="C147">
        <v>2005</v>
      </c>
      <c r="D147" s="99">
        <v>45968.63958333333</v>
      </c>
      <c r="E147" t="s">
        <v>235</v>
      </c>
      <c r="F147">
        <v>3</v>
      </c>
      <c r="G147">
        <v>2</v>
      </c>
      <c r="H147">
        <v>3</v>
      </c>
      <c r="I147">
        <v>3</v>
      </c>
      <c r="J147">
        <v>3</v>
      </c>
      <c r="K147">
        <v>3</v>
      </c>
      <c r="L147">
        <v>2</v>
      </c>
      <c r="M147">
        <v>3</v>
      </c>
      <c r="N147">
        <v>2</v>
      </c>
      <c r="O147">
        <v>3</v>
      </c>
      <c r="P147">
        <v>3</v>
      </c>
      <c r="Q147">
        <v>3</v>
      </c>
      <c r="R147">
        <v>3</v>
      </c>
      <c r="S147">
        <v>3</v>
      </c>
      <c r="T147">
        <v>3</v>
      </c>
      <c r="U147">
        <v>3</v>
      </c>
      <c r="V147">
        <v>2</v>
      </c>
      <c r="W147">
        <v>3</v>
      </c>
      <c r="X147">
        <v>2</v>
      </c>
      <c r="Y147">
        <v>3</v>
      </c>
      <c r="Z147">
        <v>3</v>
      </c>
      <c r="AA147">
        <v>3</v>
      </c>
      <c r="AB147" s="54"/>
      <c r="AC147" s="45"/>
      <c r="AD147" s="54"/>
      <c r="AE147" s="54"/>
      <c r="AF147" s="54"/>
      <c r="AG147" s="45"/>
      <c r="AH147" s="54"/>
      <c r="AI147" s="54"/>
      <c r="AJ147" s="45"/>
      <c r="AK147" s="54"/>
      <c r="AL147" s="54"/>
      <c r="AM147" s="54"/>
      <c r="AN147" s="54"/>
      <c r="AO147" s="54"/>
      <c r="AP147" s="54"/>
      <c r="AQ147" s="54"/>
      <c r="AR147" s="54"/>
      <c r="AS147" s="54"/>
      <c r="AT147" s="54"/>
      <c r="AU147" s="54"/>
      <c r="AV147" s="54"/>
      <c r="AW147" s="54"/>
      <c r="AX147" s="54"/>
      <c r="AY147" s="54"/>
      <c r="AZ147" s="54"/>
      <c r="BA147" s="54"/>
      <c r="BB147" s="54"/>
      <c r="BC147" s="54"/>
      <c r="BD147" s="54"/>
      <c r="BE147" s="54"/>
    </row>
    <row r="148" spans="1:57" ht="13" x14ac:dyDescent="0.3">
      <c r="A148">
        <v>45469</v>
      </c>
      <c r="B148">
        <v>0</v>
      </c>
      <c r="C148">
        <v>2005</v>
      </c>
      <c r="D148" s="99">
        <v>45968.644444444442</v>
      </c>
      <c r="E148" t="s">
        <v>32</v>
      </c>
      <c r="F148">
        <v>2</v>
      </c>
      <c r="G148">
        <v>2</v>
      </c>
      <c r="H148">
        <v>3</v>
      </c>
      <c r="I148">
        <v>3</v>
      </c>
      <c r="J148">
        <v>2</v>
      </c>
      <c r="K148">
        <v>3</v>
      </c>
      <c r="L148">
        <v>3</v>
      </c>
      <c r="M148">
        <v>2</v>
      </c>
      <c r="N148">
        <v>3</v>
      </c>
      <c r="O148">
        <v>3</v>
      </c>
      <c r="P148">
        <v>2</v>
      </c>
      <c r="Q148">
        <v>3</v>
      </c>
      <c r="R148">
        <v>3</v>
      </c>
      <c r="S148">
        <v>2</v>
      </c>
      <c r="T148">
        <v>3</v>
      </c>
      <c r="U148">
        <v>3</v>
      </c>
      <c r="V148">
        <v>2</v>
      </c>
      <c r="W148">
        <v>3</v>
      </c>
      <c r="X148">
        <v>2</v>
      </c>
      <c r="Y148">
        <v>2</v>
      </c>
      <c r="Z148">
        <v>2</v>
      </c>
      <c r="AA148">
        <v>2</v>
      </c>
      <c r="AB148" s="54"/>
      <c r="AC148" s="45"/>
      <c r="AD148" s="54"/>
      <c r="AE148" s="54"/>
      <c r="AF148" s="54"/>
      <c r="AG148" s="45"/>
      <c r="AH148" s="54"/>
      <c r="AI148" s="54"/>
      <c r="AJ148" s="45"/>
      <c r="AK148" s="54"/>
      <c r="AL148" s="54"/>
      <c r="AM148" s="54"/>
      <c r="AN148" s="54"/>
      <c r="AO148" s="54"/>
      <c r="AP148" s="54"/>
      <c r="AQ148" s="54"/>
      <c r="AR148" s="54"/>
      <c r="AS148" s="54"/>
      <c r="AT148" s="54"/>
      <c r="AU148" s="54"/>
      <c r="AV148" s="54"/>
      <c r="AW148" s="54"/>
      <c r="AX148" s="54"/>
      <c r="AY148" s="54"/>
      <c r="AZ148" s="54"/>
      <c r="BA148" s="54"/>
      <c r="BB148" s="54"/>
      <c r="BC148" s="54"/>
      <c r="BD148" s="54"/>
      <c r="BE148" s="54"/>
    </row>
    <row r="149" spans="1:57" ht="13" x14ac:dyDescent="0.3">
      <c r="A149">
        <v>45636</v>
      </c>
      <c r="B149">
        <v>0</v>
      </c>
      <c r="C149">
        <v>2001</v>
      </c>
      <c r="D149" s="99">
        <v>45969.368055555555</v>
      </c>
      <c r="E149" t="s">
        <v>235</v>
      </c>
      <c r="F149">
        <v>3</v>
      </c>
      <c r="G149">
        <v>3</v>
      </c>
      <c r="H149">
        <v>3</v>
      </c>
      <c r="I149">
        <v>2</v>
      </c>
      <c r="J149">
        <v>3</v>
      </c>
      <c r="K149">
        <v>3</v>
      </c>
      <c r="L149">
        <v>2</v>
      </c>
      <c r="M149">
        <v>2</v>
      </c>
      <c r="N149">
        <v>3</v>
      </c>
      <c r="O149">
        <v>2</v>
      </c>
      <c r="P149">
        <v>2</v>
      </c>
      <c r="Q149">
        <v>3</v>
      </c>
      <c r="R149">
        <v>3</v>
      </c>
      <c r="S149">
        <v>3</v>
      </c>
      <c r="T149">
        <v>2</v>
      </c>
      <c r="U149">
        <v>3</v>
      </c>
      <c r="V149">
        <v>2</v>
      </c>
      <c r="W149">
        <v>2</v>
      </c>
      <c r="X149">
        <v>2</v>
      </c>
      <c r="Y149">
        <v>3</v>
      </c>
      <c r="Z149">
        <v>2</v>
      </c>
      <c r="AA149">
        <v>3</v>
      </c>
      <c r="AB149" s="54"/>
      <c r="AC149" s="45"/>
      <c r="AD149" s="54"/>
      <c r="AE149" s="54"/>
      <c r="AF149" s="54"/>
      <c r="AG149" s="45"/>
      <c r="AH149" s="54"/>
      <c r="AI149" s="54"/>
      <c r="AJ149" s="45"/>
      <c r="AK149" s="54"/>
      <c r="AL149" s="54"/>
      <c r="AM149" s="54"/>
      <c r="AN149" s="54"/>
      <c r="AO149" s="54"/>
      <c r="AP149" s="54"/>
      <c r="AQ149" s="54"/>
      <c r="AR149" s="54"/>
      <c r="AS149" s="54"/>
      <c r="AT149" s="54"/>
      <c r="AU149" s="54"/>
      <c r="AV149" s="54"/>
      <c r="AW149" s="54"/>
      <c r="AX149" s="54"/>
      <c r="AY149" s="54"/>
      <c r="AZ149" s="54"/>
      <c r="BA149" s="54"/>
      <c r="BB149" s="54"/>
      <c r="BC149" s="54"/>
      <c r="BD149" s="54"/>
      <c r="BE149" s="54"/>
    </row>
    <row r="150" spans="1:57" ht="13" x14ac:dyDescent="0.3">
      <c r="A150">
        <v>45919</v>
      </c>
      <c r="B150">
        <v>0</v>
      </c>
      <c r="C150">
        <v>2003</v>
      </c>
      <c r="D150" s="99">
        <v>45970.765972222223</v>
      </c>
      <c r="E150" t="s">
        <v>32</v>
      </c>
      <c r="F150">
        <v>3</v>
      </c>
      <c r="G150">
        <v>3</v>
      </c>
      <c r="H150">
        <v>2</v>
      </c>
      <c r="I150">
        <v>3</v>
      </c>
      <c r="J150">
        <v>4</v>
      </c>
      <c r="K150">
        <v>4</v>
      </c>
      <c r="L150">
        <v>2</v>
      </c>
      <c r="M150">
        <v>3</v>
      </c>
      <c r="N150">
        <v>2</v>
      </c>
      <c r="O150">
        <v>4</v>
      </c>
      <c r="P150">
        <v>2</v>
      </c>
      <c r="Q150">
        <v>4</v>
      </c>
      <c r="R150">
        <v>3</v>
      </c>
      <c r="S150">
        <v>4</v>
      </c>
      <c r="T150">
        <v>2</v>
      </c>
      <c r="U150">
        <v>3</v>
      </c>
      <c r="V150">
        <v>1</v>
      </c>
      <c r="W150">
        <v>4</v>
      </c>
      <c r="X150">
        <v>1</v>
      </c>
      <c r="Y150">
        <v>2</v>
      </c>
      <c r="Z150">
        <v>3</v>
      </c>
      <c r="AA150">
        <v>3</v>
      </c>
      <c r="AB150" s="54"/>
      <c r="AC150" s="45"/>
      <c r="AD150" s="54"/>
      <c r="AE150" s="54"/>
      <c r="AF150" s="54"/>
      <c r="AG150" s="45"/>
      <c r="AH150" s="54"/>
      <c r="AI150" s="54"/>
      <c r="AJ150" s="45"/>
      <c r="AK150" s="54"/>
      <c r="AL150" s="54"/>
      <c r="AM150" s="54"/>
      <c r="AN150" s="54"/>
      <c r="AO150" s="54"/>
      <c r="AP150" s="54"/>
      <c r="AQ150" s="54"/>
      <c r="AR150" s="54"/>
      <c r="AS150" s="54"/>
      <c r="AT150" s="54"/>
      <c r="AU150" s="54"/>
      <c r="AV150" s="54"/>
      <c r="AW150" s="54"/>
      <c r="AX150" s="54"/>
      <c r="AY150" s="54"/>
      <c r="AZ150" s="54"/>
      <c r="BA150" s="54"/>
      <c r="BB150" s="54"/>
      <c r="BC150" s="54"/>
      <c r="BD150" s="54"/>
      <c r="BE150" s="54"/>
    </row>
    <row r="151" spans="1:57" ht="13" x14ac:dyDescent="0.3">
      <c r="A151">
        <v>46006</v>
      </c>
      <c r="B151">
        <v>1</v>
      </c>
      <c r="C151">
        <v>2002</v>
      </c>
      <c r="D151" s="99">
        <v>45971.42291666667</v>
      </c>
      <c r="E151" t="s">
        <v>235</v>
      </c>
      <c r="F151">
        <v>2</v>
      </c>
      <c r="G151">
        <v>1</v>
      </c>
      <c r="H151">
        <v>3</v>
      </c>
      <c r="I151">
        <v>2</v>
      </c>
      <c r="J151">
        <v>2</v>
      </c>
      <c r="K151">
        <v>3</v>
      </c>
      <c r="L151">
        <v>2</v>
      </c>
      <c r="M151">
        <v>2</v>
      </c>
      <c r="N151">
        <v>2</v>
      </c>
      <c r="O151">
        <v>4</v>
      </c>
      <c r="P151">
        <v>3</v>
      </c>
      <c r="Q151">
        <v>3</v>
      </c>
      <c r="R151">
        <v>2</v>
      </c>
      <c r="S151">
        <v>3</v>
      </c>
      <c r="T151">
        <v>3</v>
      </c>
      <c r="U151">
        <v>2</v>
      </c>
      <c r="V151">
        <v>2</v>
      </c>
      <c r="W151">
        <v>3</v>
      </c>
      <c r="X151">
        <v>2</v>
      </c>
      <c r="Y151">
        <v>2</v>
      </c>
      <c r="Z151">
        <v>3</v>
      </c>
      <c r="AA151">
        <v>2</v>
      </c>
      <c r="AB151" s="54"/>
      <c r="AC151" s="45"/>
      <c r="AD151" s="54"/>
      <c r="AE151" s="54"/>
      <c r="AF151" s="54"/>
      <c r="AG151" s="45"/>
      <c r="AH151" s="54"/>
      <c r="AI151" s="54"/>
      <c r="AJ151" s="45"/>
      <c r="AK151" s="54"/>
      <c r="AL151" s="54"/>
      <c r="AM151" s="54"/>
      <c r="AN151" s="54"/>
      <c r="AO151" s="54"/>
      <c r="AP151" s="54"/>
      <c r="AQ151" s="54"/>
      <c r="AR151" s="54"/>
      <c r="AS151" s="54"/>
      <c r="AT151" s="54"/>
      <c r="AU151" s="54"/>
      <c r="AV151" s="54"/>
      <c r="AW151" s="54"/>
      <c r="AX151" s="54"/>
      <c r="AY151" s="54"/>
      <c r="AZ151" s="54"/>
      <c r="BA151" s="54"/>
      <c r="BB151" s="54"/>
      <c r="BC151" s="54"/>
      <c r="BD151" s="54"/>
      <c r="BE151" s="54"/>
    </row>
    <row r="152" spans="1:57" ht="13" x14ac:dyDescent="0.3">
      <c r="A152">
        <v>46022</v>
      </c>
      <c r="B152">
        <v>0</v>
      </c>
      <c r="C152">
        <v>2003</v>
      </c>
      <c r="D152" s="99">
        <v>45971.409722222219</v>
      </c>
      <c r="E152" t="s">
        <v>32</v>
      </c>
      <c r="F152">
        <v>3</v>
      </c>
      <c r="G152">
        <v>3</v>
      </c>
      <c r="H152">
        <v>2</v>
      </c>
      <c r="I152">
        <v>4</v>
      </c>
      <c r="J152">
        <v>3</v>
      </c>
      <c r="K152">
        <v>3</v>
      </c>
      <c r="L152">
        <v>1</v>
      </c>
      <c r="M152">
        <v>2</v>
      </c>
      <c r="N152">
        <v>2</v>
      </c>
      <c r="O152">
        <v>2</v>
      </c>
      <c r="P152">
        <v>2</v>
      </c>
      <c r="Q152">
        <v>3</v>
      </c>
      <c r="R152">
        <v>2</v>
      </c>
      <c r="S152">
        <v>2</v>
      </c>
      <c r="T152">
        <v>2</v>
      </c>
      <c r="U152">
        <v>2</v>
      </c>
      <c r="V152">
        <v>2</v>
      </c>
      <c r="W152">
        <v>2</v>
      </c>
      <c r="X152">
        <v>2</v>
      </c>
      <c r="Y152">
        <v>3</v>
      </c>
      <c r="Z152">
        <v>2</v>
      </c>
      <c r="AA152">
        <v>2</v>
      </c>
      <c r="AB152" s="54"/>
      <c r="AC152" s="45"/>
      <c r="AD152" s="54"/>
      <c r="AE152" s="54"/>
      <c r="AF152" s="54"/>
      <c r="AG152" s="45"/>
      <c r="AH152" s="54"/>
      <c r="AI152" s="54"/>
      <c r="AJ152" s="45"/>
      <c r="AK152" s="54"/>
      <c r="AL152" s="54"/>
      <c r="AM152" s="54"/>
      <c r="AN152" s="54"/>
      <c r="AO152" s="54"/>
      <c r="AP152" s="54"/>
      <c r="AQ152" s="54"/>
      <c r="AR152" s="54"/>
      <c r="AS152" s="54"/>
      <c r="AT152" s="54"/>
      <c r="AU152" s="54"/>
      <c r="AV152" s="54"/>
      <c r="AW152" s="54"/>
      <c r="AX152" s="54"/>
      <c r="AY152" s="54"/>
      <c r="AZ152" s="54"/>
      <c r="BA152" s="54"/>
      <c r="BB152" s="54"/>
      <c r="BC152" s="54"/>
      <c r="BD152" s="54"/>
      <c r="BE152" s="54"/>
    </row>
    <row r="153" spans="1:57" ht="13" x14ac:dyDescent="0.3">
      <c r="A153">
        <v>46547</v>
      </c>
      <c r="B153">
        <v>0</v>
      </c>
      <c r="C153">
        <v>2006</v>
      </c>
      <c r="D153" s="99">
        <v>45974.1</v>
      </c>
      <c r="E153" t="s">
        <v>32</v>
      </c>
      <c r="F153">
        <v>3</v>
      </c>
      <c r="G153">
        <v>3</v>
      </c>
      <c r="H153">
        <v>3</v>
      </c>
      <c r="I153">
        <v>3</v>
      </c>
      <c r="J153">
        <v>2</v>
      </c>
      <c r="K153">
        <v>3</v>
      </c>
      <c r="L153">
        <v>3</v>
      </c>
      <c r="M153">
        <v>2</v>
      </c>
      <c r="N153">
        <v>3</v>
      </c>
      <c r="O153">
        <v>3</v>
      </c>
      <c r="P153">
        <v>3</v>
      </c>
      <c r="Q153">
        <v>3</v>
      </c>
      <c r="R153">
        <v>3</v>
      </c>
      <c r="S153">
        <v>2</v>
      </c>
      <c r="T153">
        <v>3</v>
      </c>
      <c r="U153">
        <v>3</v>
      </c>
      <c r="V153">
        <v>2</v>
      </c>
      <c r="W153">
        <v>2</v>
      </c>
      <c r="X153">
        <v>2</v>
      </c>
      <c r="Y153">
        <v>3</v>
      </c>
      <c r="Z153">
        <v>3</v>
      </c>
      <c r="AA153">
        <v>3</v>
      </c>
      <c r="AB153" s="54"/>
      <c r="AC153" s="45"/>
      <c r="AD153" s="54"/>
      <c r="AE153" s="54"/>
      <c r="AF153" s="54"/>
      <c r="AG153" s="45"/>
      <c r="AH153" s="54"/>
      <c r="AI153" s="54"/>
      <c r="AJ153" s="45"/>
      <c r="AK153" s="54"/>
      <c r="AL153" s="54"/>
      <c r="AM153" s="54"/>
      <c r="AN153" s="54"/>
      <c r="AO153" s="54"/>
      <c r="AP153" s="54"/>
      <c r="AQ153" s="54"/>
      <c r="AR153" s="54"/>
      <c r="AS153" s="54"/>
      <c r="AT153" s="54"/>
      <c r="AU153" s="54"/>
      <c r="AV153" s="54"/>
      <c r="AW153" s="54"/>
      <c r="AX153" s="54"/>
      <c r="AY153" s="54"/>
      <c r="AZ153" s="54"/>
      <c r="BA153" s="54"/>
      <c r="BB153" s="54"/>
      <c r="BC153" s="54"/>
      <c r="BD153" s="54"/>
      <c r="BE153" s="54"/>
    </row>
    <row r="154" spans="1:57" ht="13" x14ac:dyDescent="0.3">
      <c r="A154">
        <v>46565</v>
      </c>
      <c r="B154">
        <v>0</v>
      </c>
      <c r="C154">
        <v>2006</v>
      </c>
      <c r="D154" s="99">
        <v>45975.561111111114</v>
      </c>
      <c r="E154" t="s">
        <v>235</v>
      </c>
      <c r="F154">
        <v>3</v>
      </c>
      <c r="G154">
        <v>3</v>
      </c>
      <c r="H154">
        <v>2</v>
      </c>
      <c r="I154">
        <v>3</v>
      </c>
      <c r="J154">
        <v>3</v>
      </c>
      <c r="K154">
        <v>2</v>
      </c>
      <c r="L154">
        <v>2</v>
      </c>
      <c r="M154">
        <v>2</v>
      </c>
      <c r="N154">
        <v>4</v>
      </c>
      <c r="O154">
        <v>4</v>
      </c>
      <c r="P154">
        <v>3</v>
      </c>
      <c r="Q154">
        <v>3</v>
      </c>
      <c r="R154">
        <v>3</v>
      </c>
      <c r="S154">
        <v>3</v>
      </c>
      <c r="T154">
        <v>2</v>
      </c>
      <c r="U154">
        <v>3</v>
      </c>
      <c r="V154">
        <v>2</v>
      </c>
      <c r="W154">
        <v>3</v>
      </c>
      <c r="X154">
        <v>2</v>
      </c>
      <c r="Y154">
        <v>2</v>
      </c>
      <c r="Z154">
        <v>3</v>
      </c>
      <c r="AA154">
        <v>3</v>
      </c>
      <c r="AB154" s="54"/>
      <c r="AC154" s="45"/>
      <c r="AD154" s="54"/>
      <c r="AE154" s="54"/>
      <c r="AF154" s="54"/>
      <c r="AG154" s="45"/>
      <c r="AH154" s="54"/>
      <c r="AI154" s="54"/>
      <c r="AJ154" s="45"/>
      <c r="AK154" s="54"/>
      <c r="AL154" s="54"/>
      <c r="AM154" s="54"/>
      <c r="AN154" s="54"/>
      <c r="AO154" s="54"/>
      <c r="AP154" s="54"/>
      <c r="AQ154" s="54"/>
      <c r="AR154" s="54"/>
      <c r="AS154" s="54"/>
      <c r="AT154" s="54"/>
      <c r="AU154" s="54"/>
      <c r="AV154" s="54"/>
      <c r="AW154" s="54"/>
      <c r="AX154" s="54"/>
      <c r="AY154" s="54"/>
      <c r="AZ154" s="54"/>
      <c r="BA154" s="54"/>
      <c r="BB154" s="54"/>
      <c r="BC154" s="54"/>
      <c r="BD154" s="54"/>
      <c r="BE154" s="54"/>
    </row>
    <row r="155" spans="1:57" ht="13" x14ac:dyDescent="0.3">
      <c r="A155">
        <v>46652</v>
      </c>
      <c r="B155">
        <v>0</v>
      </c>
      <c r="C155">
        <v>2005</v>
      </c>
      <c r="D155" s="99">
        <v>45975.947916666664</v>
      </c>
      <c r="E155" t="s">
        <v>32</v>
      </c>
      <c r="F155">
        <v>3</v>
      </c>
      <c r="G155">
        <v>3</v>
      </c>
      <c r="H155">
        <v>3</v>
      </c>
      <c r="I155">
        <v>3</v>
      </c>
      <c r="J155">
        <v>2</v>
      </c>
      <c r="K155">
        <v>3</v>
      </c>
      <c r="L155">
        <v>3</v>
      </c>
      <c r="M155">
        <v>3</v>
      </c>
      <c r="N155">
        <v>3</v>
      </c>
      <c r="O155">
        <v>3</v>
      </c>
      <c r="P155">
        <v>3</v>
      </c>
      <c r="Q155">
        <v>3</v>
      </c>
      <c r="R155">
        <v>3</v>
      </c>
      <c r="S155">
        <v>3</v>
      </c>
      <c r="T155">
        <v>3</v>
      </c>
      <c r="U155">
        <v>3</v>
      </c>
      <c r="V155">
        <v>2</v>
      </c>
      <c r="W155">
        <v>3</v>
      </c>
      <c r="X155">
        <v>2</v>
      </c>
      <c r="Y155">
        <v>2</v>
      </c>
      <c r="Z155">
        <v>3</v>
      </c>
      <c r="AA155">
        <v>2</v>
      </c>
      <c r="AB155" s="54"/>
      <c r="AC155" s="45"/>
      <c r="AD155" s="54"/>
      <c r="AE155" s="54"/>
      <c r="AF155" s="54"/>
      <c r="AG155" s="45"/>
      <c r="AH155" s="54"/>
      <c r="AI155" s="54"/>
      <c r="AJ155" s="45"/>
      <c r="AK155" s="54"/>
      <c r="AL155" s="54"/>
      <c r="AM155" s="54"/>
      <c r="AN155" s="54"/>
      <c r="AO155" s="54"/>
      <c r="AP155" s="54"/>
      <c r="AQ155" s="54"/>
      <c r="AR155" s="54"/>
      <c r="AS155" s="54"/>
      <c r="AT155" s="54"/>
      <c r="AU155" s="54"/>
      <c r="AV155" s="54"/>
      <c r="AW155" s="54"/>
      <c r="AX155" s="54"/>
      <c r="AY155" s="54"/>
      <c r="AZ155" s="54"/>
      <c r="BA155" s="54"/>
      <c r="BB155" s="54"/>
      <c r="BC155" s="54"/>
      <c r="BD155" s="54"/>
      <c r="BE155" s="54"/>
    </row>
    <row r="156" spans="1:57" ht="13" x14ac:dyDescent="0.3">
      <c r="A156">
        <v>46668</v>
      </c>
      <c r="B156">
        <v>0</v>
      </c>
      <c r="C156">
        <v>2003</v>
      </c>
      <c r="D156" s="99">
        <v>45976.336111111108</v>
      </c>
      <c r="E156" t="s">
        <v>235</v>
      </c>
      <c r="F156">
        <v>1</v>
      </c>
      <c r="G156">
        <v>2</v>
      </c>
      <c r="H156">
        <v>3</v>
      </c>
      <c r="I156">
        <v>2</v>
      </c>
      <c r="J156">
        <v>2</v>
      </c>
      <c r="K156">
        <v>2</v>
      </c>
      <c r="L156">
        <v>3</v>
      </c>
      <c r="M156">
        <v>3</v>
      </c>
      <c r="N156">
        <v>4</v>
      </c>
      <c r="O156">
        <v>3</v>
      </c>
      <c r="P156">
        <v>2</v>
      </c>
      <c r="Q156">
        <v>2</v>
      </c>
      <c r="R156">
        <v>2</v>
      </c>
      <c r="S156">
        <v>1</v>
      </c>
      <c r="T156">
        <v>1</v>
      </c>
      <c r="U156">
        <v>3</v>
      </c>
      <c r="V156">
        <v>1</v>
      </c>
      <c r="W156">
        <v>2</v>
      </c>
      <c r="X156">
        <v>2</v>
      </c>
      <c r="Y156">
        <v>1</v>
      </c>
      <c r="Z156">
        <v>2</v>
      </c>
      <c r="AA156">
        <v>2</v>
      </c>
      <c r="AB156" s="54"/>
      <c r="AC156" s="45"/>
      <c r="AD156" s="54"/>
      <c r="AE156" s="54"/>
      <c r="AF156" s="54"/>
      <c r="AG156" s="45"/>
      <c r="AH156" s="54"/>
      <c r="AI156" s="54"/>
      <c r="AJ156" s="45"/>
      <c r="AK156" s="54"/>
      <c r="AL156" s="54"/>
      <c r="AM156" s="54"/>
      <c r="AN156" s="54"/>
      <c r="AO156" s="54"/>
      <c r="AP156" s="54"/>
      <c r="AQ156" s="54"/>
      <c r="AR156" s="54"/>
      <c r="AS156" s="54"/>
      <c r="AT156" s="54"/>
      <c r="AU156" s="54"/>
      <c r="AV156" s="54"/>
      <c r="AW156" s="54"/>
      <c r="AX156" s="54"/>
      <c r="AY156" s="54"/>
      <c r="AZ156" s="54"/>
      <c r="BA156" s="54"/>
      <c r="BB156" s="54"/>
      <c r="BC156" s="54"/>
      <c r="BD156" s="54"/>
      <c r="BE156" s="54"/>
    </row>
    <row r="157" spans="1:57" ht="13" x14ac:dyDescent="0.3">
      <c r="A157">
        <v>46748</v>
      </c>
      <c r="B157">
        <v>1</v>
      </c>
      <c r="C157">
        <v>2001</v>
      </c>
      <c r="D157" s="99">
        <v>45977.036805555559</v>
      </c>
      <c r="E157" t="s">
        <v>32</v>
      </c>
      <c r="F157">
        <v>3</v>
      </c>
      <c r="G157">
        <v>3</v>
      </c>
      <c r="H157">
        <v>3</v>
      </c>
      <c r="I157">
        <v>3</v>
      </c>
      <c r="J157">
        <v>3</v>
      </c>
      <c r="K157">
        <v>3</v>
      </c>
      <c r="L157">
        <v>2</v>
      </c>
      <c r="M157">
        <v>2</v>
      </c>
      <c r="N157">
        <v>2</v>
      </c>
      <c r="O157">
        <v>3</v>
      </c>
      <c r="P157">
        <v>3</v>
      </c>
      <c r="Q157">
        <v>2</v>
      </c>
      <c r="R157">
        <v>3</v>
      </c>
      <c r="S157">
        <v>2</v>
      </c>
      <c r="T157">
        <v>3</v>
      </c>
      <c r="U157">
        <v>2</v>
      </c>
      <c r="V157">
        <v>2</v>
      </c>
      <c r="W157">
        <v>2</v>
      </c>
      <c r="X157">
        <v>2</v>
      </c>
      <c r="Y157">
        <v>2</v>
      </c>
      <c r="Z157">
        <v>2</v>
      </c>
      <c r="AA157">
        <v>2</v>
      </c>
      <c r="AB157" s="54"/>
      <c r="AC157" s="45"/>
      <c r="AD157" s="54"/>
      <c r="AE157" s="54"/>
      <c r="AF157" s="54"/>
      <c r="AG157" s="45"/>
      <c r="AH157" s="54"/>
      <c r="AI157" s="54"/>
      <c r="AJ157" s="45"/>
      <c r="AK157" s="54"/>
      <c r="AL157" s="54"/>
      <c r="AM157" s="54"/>
      <c r="AN157" s="54"/>
      <c r="AO157" s="54"/>
      <c r="AP157" s="54"/>
      <c r="AQ157" s="54"/>
      <c r="AR157" s="54"/>
      <c r="AS157" s="54"/>
      <c r="AT157" s="54"/>
      <c r="AU157" s="54"/>
      <c r="AV157" s="54"/>
      <c r="AW157" s="54"/>
      <c r="AX157" s="54"/>
      <c r="AY157" s="54"/>
      <c r="AZ157" s="54"/>
      <c r="BA157" s="54"/>
      <c r="BB157" s="54"/>
      <c r="BC157" s="54"/>
      <c r="BD157" s="54"/>
      <c r="BE157" s="54"/>
    </row>
    <row r="158" spans="1:57" ht="13" x14ac:dyDescent="0.3">
      <c r="A158">
        <v>41292</v>
      </c>
      <c r="B158">
        <v>1</v>
      </c>
      <c r="C158">
        <v>2002</v>
      </c>
      <c r="D158" s="99">
        <v>45959.497916666667</v>
      </c>
      <c r="E158" t="s">
        <v>254</v>
      </c>
      <c r="F158">
        <v>3</v>
      </c>
      <c r="G158">
        <v>4</v>
      </c>
      <c r="H158">
        <v>2</v>
      </c>
      <c r="I158">
        <v>2</v>
      </c>
      <c r="J158">
        <v>3</v>
      </c>
      <c r="K158">
        <v>4</v>
      </c>
      <c r="L158">
        <v>1</v>
      </c>
      <c r="M158">
        <v>3</v>
      </c>
      <c r="N158">
        <v>3</v>
      </c>
      <c r="O158">
        <v>3</v>
      </c>
      <c r="P158">
        <v>3</v>
      </c>
      <c r="Q158">
        <v>4</v>
      </c>
      <c r="R158">
        <v>2</v>
      </c>
      <c r="S158">
        <v>2</v>
      </c>
      <c r="T158">
        <v>4</v>
      </c>
      <c r="U158">
        <v>4</v>
      </c>
      <c r="V158">
        <v>4</v>
      </c>
      <c r="W158">
        <v>3</v>
      </c>
      <c r="X158">
        <v>3</v>
      </c>
      <c r="Y158">
        <v>1</v>
      </c>
      <c r="Z158">
        <v>3</v>
      </c>
      <c r="AA158">
        <v>3</v>
      </c>
      <c r="AB158" s="54"/>
      <c r="AC158" s="45"/>
      <c r="AD158" s="54"/>
      <c r="AE158" s="54"/>
      <c r="AF158" s="54"/>
      <c r="AG158" s="45"/>
      <c r="AH158" s="54"/>
      <c r="AI158" s="54"/>
      <c r="AJ158" s="45"/>
      <c r="AK158" s="54"/>
      <c r="AL158" s="54"/>
      <c r="AM158" s="54"/>
      <c r="AN158" s="54"/>
      <c r="AO158" s="54"/>
      <c r="AP158" s="54"/>
      <c r="AQ158" s="54"/>
      <c r="AR158" s="54"/>
      <c r="AS158" s="54"/>
      <c r="AT158" s="54"/>
      <c r="AU158" s="54"/>
      <c r="AV158" s="54"/>
      <c r="AW158" s="54"/>
      <c r="AX158" s="54"/>
      <c r="AY158" s="54"/>
      <c r="AZ158" s="54"/>
      <c r="BA158" s="54"/>
      <c r="BB158" s="54"/>
      <c r="BC158" s="54"/>
      <c r="BD158" s="54"/>
      <c r="BE158" s="54"/>
    </row>
    <row r="159" spans="1:57" ht="13" x14ac:dyDescent="0.3">
      <c r="A159">
        <v>45441</v>
      </c>
      <c r="B159">
        <v>1</v>
      </c>
      <c r="C159">
        <v>2003</v>
      </c>
      <c r="D159" s="99">
        <v>45968.606249999997</v>
      </c>
      <c r="E159" t="s">
        <v>313</v>
      </c>
      <c r="F159">
        <v>3</v>
      </c>
      <c r="G159">
        <v>2</v>
      </c>
      <c r="H159">
        <v>3</v>
      </c>
      <c r="I159">
        <v>3</v>
      </c>
      <c r="J159">
        <v>3</v>
      </c>
      <c r="K159">
        <v>3</v>
      </c>
      <c r="L159">
        <v>2</v>
      </c>
      <c r="M159">
        <v>3</v>
      </c>
      <c r="N159">
        <v>4</v>
      </c>
      <c r="O159">
        <v>4</v>
      </c>
      <c r="P159">
        <v>3</v>
      </c>
      <c r="Q159">
        <v>4</v>
      </c>
      <c r="R159">
        <v>4</v>
      </c>
      <c r="S159">
        <v>4</v>
      </c>
      <c r="T159">
        <v>4</v>
      </c>
      <c r="U159">
        <v>4</v>
      </c>
      <c r="V159">
        <v>2</v>
      </c>
      <c r="W159">
        <v>4</v>
      </c>
      <c r="X159">
        <v>4</v>
      </c>
      <c r="Y159">
        <v>2</v>
      </c>
      <c r="Z159">
        <v>4</v>
      </c>
      <c r="AA159">
        <v>4</v>
      </c>
      <c r="AB159" s="54"/>
      <c r="AC159" s="45"/>
      <c r="AD159" s="54"/>
      <c r="AE159" s="54"/>
      <c r="AF159" s="54"/>
      <c r="AG159" s="45"/>
      <c r="AH159" s="54"/>
      <c r="AI159" s="54"/>
      <c r="AJ159" s="45"/>
      <c r="AK159" s="54"/>
      <c r="AL159" s="54"/>
      <c r="AM159" s="54"/>
      <c r="AN159" s="54"/>
      <c r="AO159" s="54"/>
      <c r="AP159" s="54"/>
      <c r="AQ159" s="54"/>
      <c r="AR159" s="54"/>
      <c r="AS159" s="54"/>
      <c r="AT159" s="54"/>
      <c r="AU159" s="54"/>
      <c r="AV159" s="54"/>
      <c r="AW159" s="54"/>
      <c r="AX159" s="54"/>
      <c r="AY159" s="54"/>
      <c r="AZ159" s="54"/>
      <c r="BA159" s="54"/>
      <c r="BB159" s="54"/>
      <c r="BC159" s="54"/>
      <c r="BD159" s="54"/>
      <c r="BE159" s="54"/>
    </row>
    <row r="160" spans="1:57" ht="13" x14ac:dyDescent="0.3">
      <c r="A160">
        <v>43701</v>
      </c>
      <c r="B160">
        <v>0</v>
      </c>
      <c r="C160">
        <v>2006</v>
      </c>
      <c r="D160" s="99">
        <v>45963.861111111109</v>
      </c>
      <c r="E160" t="s">
        <v>332</v>
      </c>
      <c r="F160">
        <v>4</v>
      </c>
      <c r="G160">
        <v>4</v>
      </c>
      <c r="H160">
        <v>4</v>
      </c>
      <c r="I160">
        <v>4</v>
      </c>
      <c r="J160">
        <v>2</v>
      </c>
      <c r="K160">
        <v>4</v>
      </c>
      <c r="L160">
        <v>4</v>
      </c>
      <c r="M160">
        <v>4</v>
      </c>
      <c r="N160">
        <v>3</v>
      </c>
      <c r="O160">
        <v>4</v>
      </c>
      <c r="P160">
        <v>4</v>
      </c>
      <c r="Q160">
        <v>4</v>
      </c>
      <c r="R160">
        <v>4</v>
      </c>
      <c r="S160">
        <v>4</v>
      </c>
      <c r="T160">
        <v>4</v>
      </c>
      <c r="U160">
        <v>4</v>
      </c>
      <c r="V160">
        <v>3</v>
      </c>
      <c r="W160">
        <v>4</v>
      </c>
      <c r="X160">
        <v>4</v>
      </c>
      <c r="Y160">
        <v>4</v>
      </c>
      <c r="Z160">
        <v>4</v>
      </c>
      <c r="AA160">
        <v>4</v>
      </c>
      <c r="AB160" s="54"/>
      <c r="AC160" s="45"/>
      <c r="AD160" s="54"/>
      <c r="AE160" s="54"/>
      <c r="AF160" s="54"/>
      <c r="AG160" s="45"/>
      <c r="AH160" s="54"/>
      <c r="AI160" s="54"/>
      <c r="AJ160" s="45"/>
      <c r="AK160" s="54"/>
      <c r="AL160" s="54"/>
      <c r="AM160" s="54"/>
      <c r="AN160" s="54"/>
      <c r="AO160" s="54"/>
      <c r="AP160" s="54"/>
      <c r="AQ160" s="54"/>
      <c r="AR160" s="54"/>
      <c r="AS160" s="54"/>
      <c r="AT160" s="54"/>
      <c r="AU160" s="54"/>
      <c r="AV160" s="54"/>
      <c r="AW160" s="54"/>
      <c r="AX160" s="54"/>
      <c r="AY160" s="54"/>
      <c r="AZ160" s="54"/>
      <c r="BA160" s="54"/>
      <c r="BB160" s="54"/>
      <c r="BC160" s="54"/>
      <c r="BD160" s="54"/>
      <c r="BE160" s="54"/>
    </row>
    <row r="161" spans="1:57" ht="13" x14ac:dyDescent="0.3">
      <c r="A161">
        <v>43083</v>
      </c>
      <c r="B161">
        <v>0</v>
      </c>
      <c r="C161">
        <v>2002</v>
      </c>
      <c r="D161" s="99">
        <v>45961.762499999997</v>
      </c>
      <c r="E161" t="s">
        <v>236</v>
      </c>
      <c r="F161">
        <v>4</v>
      </c>
      <c r="G161">
        <v>4</v>
      </c>
      <c r="H161">
        <v>2</v>
      </c>
      <c r="I161">
        <v>3</v>
      </c>
      <c r="J161">
        <v>3</v>
      </c>
      <c r="K161">
        <v>4</v>
      </c>
      <c r="L161">
        <v>2</v>
      </c>
      <c r="M161">
        <v>2</v>
      </c>
      <c r="N161">
        <v>3</v>
      </c>
      <c r="O161">
        <v>4</v>
      </c>
      <c r="P161">
        <v>1</v>
      </c>
      <c r="Q161">
        <v>4</v>
      </c>
      <c r="R161">
        <v>4</v>
      </c>
      <c r="S161">
        <v>3</v>
      </c>
      <c r="T161">
        <v>4</v>
      </c>
      <c r="U161">
        <v>4</v>
      </c>
      <c r="V161">
        <v>2</v>
      </c>
      <c r="W161">
        <v>2</v>
      </c>
      <c r="X161">
        <v>2</v>
      </c>
      <c r="Y161">
        <v>2</v>
      </c>
      <c r="Z161">
        <v>2</v>
      </c>
      <c r="AA161">
        <v>2</v>
      </c>
      <c r="AB161" s="54"/>
      <c r="AC161" s="45"/>
      <c r="AD161" s="54"/>
      <c r="AE161" s="54"/>
      <c r="AF161" s="54"/>
      <c r="AG161" s="45"/>
      <c r="AH161" s="54"/>
      <c r="AI161" s="54"/>
      <c r="AJ161" s="45"/>
      <c r="AK161" s="54"/>
      <c r="AL161" s="54"/>
      <c r="AM161" s="54"/>
      <c r="AN161" s="54"/>
      <c r="AO161" s="54"/>
      <c r="AP161" s="54"/>
      <c r="AQ161" s="54"/>
      <c r="AR161" s="54"/>
      <c r="AS161" s="54"/>
      <c r="AT161" s="54"/>
      <c r="AU161" s="54"/>
      <c r="AV161" s="54"/>
      <c r="AW161" s="54"/>
      <c r="AX161" s="54"/>
      <c r="AY161" s="54"/>
      <c r="AZ161" s="54"/>
      <c r="BA161" s="54"/>
      <c r="BB161" s="54"/>
      <c r="BC161" s="54"/>
      <c r="BD161" s="54"/>
      <c r="BE161" s="54"/>
    </row>
    <row r="162" spans="1:57" ht="13" x14ac:dyDescent="0.3">
      <c r="A162">
        <v>43111</v>
      </c>
      <c r="B162">
        <v>1</v>
      </c>
      <c r="C162">
        <v>2006</v>
      </c>
      <c r="D162" s="99">
        <v>45961.813888888886</v>
      </c>
      <c r="E162" t="s">
        <v>245</v>
      </c>
      <c r="F162">
        <v>3</v>
      </c>
      <c r="G162">
        <v>2</v>
      </c>
      <c r="H162">
        <v>4</v>
      </c>
      <c r="I162">
        <v>2</v>
      </c>
      <c r="J162">
        <v>3</v>
      </c>
      <c r="K162">
        <v>3</v>
      </c>
      <c r="L162">
        <v>1</v>
      </c>
      <c r="M162">
        <v>1</v>
      </c>
      <c r="N162">
        <v>3</v>
      </c>
      <c r="O162">
        <v>3</v>
      </c>
      <c r="P162">
        <v>1</v>
      </c>
      <c r="Q162">
        <v>3</v>
      </c>
      <c r="R162">
        <v>4</v>
      </c>
      <c r="S162">
        <v>4</v>
      </c>
      <c r="T162">
        <v>3</v>
      </c>
      <c r="U162">
        <v>3</v>
      </c>
      <c r="V162">
        <v>1</v>
      </c>
      <c r="W162">
        <v>1</v>
      </c>
      <c r="X162">
        <v>3</v>
      </c>
      <c r="Y162">
        <v>4</v>
      </c>
      <c r="Z162">
        <v>4</v>
      </c>
      <c r="AA162">
        <v>3</v>
      </c>
      <c r="AB162" s="54"/>
      <c r="AC162" s="45"/>
      <c r="AD162" s="54"/>
      <c r="AE162" s="54"/>
      <c r="AF162" s="54"/>
      <c r="AG162" s="45"/>
      <c r="AH162" s="54"/>
      <c r="AI162" s="54"/>
      <c r="AJ162" s="45"/>
      <c r="AK162" s="54"/>
      <c r="AL162" s="54"/>
      <c r="AM162" s="54"/>
      <c r="AN162" s="54"/>
      <c r="AO162" s="54"/>
      <c r="AP162" s="54"/>
      <c r="AQ162" s="54"/>
      <c r="AR162" s="54"/>
      <c r="AS162" s="54"/>
      <c r="AT162" s="54"/>
      <c r="AU162" s="54"/>
      <c r="AV162" s="54"/>
      <c r="AW162" s="54"/>
      <c r="AX162" s="54"/>
      <c r="AY162" s="54"/>
      <c r="AZ162" s="54"/>
      <c r="BA162" s="54"/>
      <c r="BB162" s="54"/>
      <c r="BC162" s="54"/>
      <c r="BD162" s="54"/>
      <c r="BE162" s="54"/>
    </row>
    <row r="163" spans="1:57" ht="13" x14ac:dyDescent="0.3">
      <c r="A163">
        <v>43362</v>
      </c>
      <c r="B163">
        <v>0</v>
      </c>
      <c r="C163">
        <v>2004</v>
      </c>
      <c r="D163" s="99">
        <v>45962.632638888892</v>
      </c>
      <c r="E163" t="s">
        <v>299</v>
      </c>
      <c r="F163">
        <v>3</v>
      </c>
      <c r="G163">
        <v>4</v>
      </c>
      <c r="H163">
        <v>3</v>
      </c>
      <c r="I163">
        <v>2</v>
      </c>
      <c r="J163">
        <v>3</v>
      </c>
      <c r="K163">
        <v>3</v>
      </c>
      <c r="L163">
        <v>1</v>
      </c>
      <c r="M163">
        <v>2</v>
      </c>
      <c r="N163">
        <v>2</v>
      </c>
      <c r="O163">
        <v>2</v>
      </c>
      <c r="P163">
        <v>2</v>
      </c>
      <c r="Q163">
        <v>3</v>
      </c>
      <c r="R163">
        <v>2</v>
      </c>
      <c r="S163">
        <v>2</v>
      </c>
      <c r="T163">
        <v>3</v>
      </c>
      <c r="U163">
        <v>3</v>
      </c>
      <c r="V163">
        <v>1</v>
      </c>
      <c r="W163">
        <v>3</v>
      </c>
      <c r="X163">
        <v>1</v>
      </c>
      <c r="Y163">
        <v>2</v>
      </c>
      <c r="Z163">
        <v>3</v>
      </c>
      <c r="AA163">
        <v>3</v>
      </c>
      <c r="AB163" s="54"/>
      <c r="AC163" s="45"/>
      <c r="AD163" s="54"/>
      <c r="AE163" s="54"/>
      <c r="AF163" s="54"/>
      <c r="AG163" s="45"/>
      <c r="AH163" s="54"/>
      <c r="AI163" s="54"/>
      <c r="AJ163" s="45"/>
      <c r="AK163" s="54"/>
      <c r="AL163" s="54"/>
      <c r="AM163" s="54"/>
      <c r="AN163" s="54"/>
      <c r="AO163" s="54"/>
      <c r="AP163" s="54"/>
      <c r="AQ163" s="54"/>
      <c r="AR163" s="54"/>
      <c r="AS163" s="54"/>
      <c r="AT163" s="54"/>
      <c r="AU163" s="54"/>
      <c r="AV163" s="54"/>
      <c r="AW163" s="54"/>
      <c r="AX163" s="54"/>
      <c r="AY163" s="54"/>
      <c r="AZ163" s="54"/>
      <c r="BA163" s="54"/>
      <c r="BB163" s="54"/>
      <c r="BC163" s="54"/>
      <c r="BD163" s="54"/>
      <c r="BE163" s="54"/>
    </row>
    <row r="164" spans="1:57" ht="13" x14ac:dyDescent="0.3">
      <c r="A164">
        <v>41588</v>
      </c>
      <c r="B164">
        <v>0</v>
      </c>
      <c r="C164">
        <v>2003</v>
      </c>
      <c r="D164" s="99">
        <v>45959.670138888891</v>
      </c>
      <c r="E164" t="s">
        <v>320</v>
      </c>
      <c r="F164">
        <v>4</v>
      </c>
      <c r="G164">
        <v>4</v>
      </c>
      <c r="H164">
        <v>3</v>
      </c>
      <c r="I164">
        <v>4</v>
      </c>
      <c r="J164">
        <v>3</v>
      </c>
      <c r="K164">
        <v>3</v>
      </c>
      <c r="L164">
        <v>4</v>
      </c>
      <c r="M164">
        <v>4</v>
      </c>
      <c r="N164">
        <v>4</v>
      </c>
      <c r="O164">
        <v>3</v>
      </c>
      <c r="P164">
        <v>4</v>
      </c>
      <c r="Q164">
        <v>2</v>
      </c>
      <c r="R164">
        <v>4</v>
      </c>
      <c r="S164">
        <v>2</v>
      </c>
      <c r="T164">
        <v>4</v>
      </c>
      <c r="U164">
        <v>4</v>
      </c>
      <c r="V164">
        <v>3</v>
      </c>
      <c r="W164">
        <v>4</v>
      </c>
      <c r="X164">
        <v>4</v>
      </c>
      <c r="Y164">
        <v>4</v>
      </c>
      <c r="Z164">
        <v>4</v>
      </c>
      <c r="AA164">
        <v>4</v>
      </c>
      <c r="AB164" s="54"/>
      <c r="AC164" s="45"/>
      <c r="AD164" s="54"/>
      <c r="AE164" s="54"/>
      <c r="AF164" s="54"/>
      <c r="AG164" s="45"/>
      <c r="AH164" s="54"/>
      <c r="AI164" s="54"/>
      <c r="AJ164" s="45"/>
      <c r="AK164" s="54"/>
      <c r="AL164" s="54"/>
      <c r="AM164" s="54"/>
      <c r="AN164" s="54"/>
      <c r="AO164" s="54"/>
      <c r="AP164" s="54"/>
      <c r="AQ164" s="54"/>
      <c r="AR164" s="54"/>
      <c r="AS164" s="54"/>
      <c r="AT164" s="54"/>
      <c r="AU164" s="54"/>
      <c r="AV164" s="54"/>
      <c r="AW164" s="54"/>
      <c r="AX164" s="54"/>
      <c r="AY164" s="54"/>
      <c r="AZ164" s="54"/>
      <c r="BA164" s="54"/>
      <c r="BB164" s="54"/>
      <c r="BC164" s="54"/>
      <c r="BD164" s="54"/>
      <c r="BE164" s="54"/>
    </row>
    <row r="165" spans="1:57" ht="13" x14ac:dyDescent="0.3">
      <c r="A165">
        <v>41396</v>
      </c>
      <c r="B165">
        <v>1</v>
      </c>
      <c r="C165">
        <v>1999</v>
      </c>
      <c r="D165" s="99">
        <v>45976.761805555558</v>
      </c>
      <c r="E165" t="s">
        <v>272</v>
      </c>
      <c r="F165">
        <v>2</v>
      </c>
      <c r="G165">
        <v>4</v>
      </c>
      <c r="H165">
        <v>3</v>
      </c>
      <c r="I165">
        <v>3</v>
      </c>
      <c r="J165">
        <v>4</v>
      </c>
      <c r="K165">
        <v>4</v>
      </c>
      <c r="L165">
        <v>1</v>
      </c>
      <c r="M165">
        <v>1</v>
      </c>
      <c r="N165">
        <v>4</v>
      </c>
      <c r="O165">
        <v>4</v>
      </c>
      <c r="P165">
        <v>4</v>
      </c>
      <c r="Q165">
        <v>3</v>
      </c>
      <c r="R165">
        <v>4</v>
      </c>
      <c r="S165">
        <v>3</v>
      </c>
      <c r="T165">
        <v>3</v>
      </c>
      <c r="U165">
        <v>4</v>
      </c>
      <c r="V165">
        <v>2</v>
      </c>
      <c r="W165">
        <v>2</v>
      </c>
      <c r="X165">
        <v>2</v>
      </c>
      <c r="Y165">
        <v>3</v>
      </c>
      <c r="Z165">
        <v>3</v>
      </c>
      <c r="AA165">
        <v>3</v>
      </c>
      <c r="AB165" s="54"/>
      <c r="AC165" s="45"/>
      <c r="AD165" s="54"/>
      <c r="AE165" s="54"/>
      <c r="AF165" s="54"/>
      <c r="AG165" s="45"/>
      <c r="AH165" s="54"/>
      <c r="AI165" s="54"/>
      <c r="AJ165" s="45"/>
      <c r="AK165" s="54"/>
      <c r="AL165" s="54"/>
      <c r="AM165" s="54"/>
      <c r="AN165" s="54"/>
      <c r="AO165" s="54"/>
      <c r="AP165" s="54"/>
      <c r="AQ165" s="54"/>
      <c r="AR165" s="54"/>
      <c r="AS165" s="54"/>
      <c r="AT165" s="54"/>
      <c r="AU165" s="54"/>
      <c r="AV165" s="54"/>
      <c r="AW165" s="54"/>
      <c r="AX165" s="54"/>
      <c r="AY165" s="54"/>
      <c r="AZ165" s="54"/>
      <c r="BA165" s="54"/>
      <c r="BB165" s="54"/>
      <c r="BC165" s="54"/>
      <c r="BD165" s="54"/>
      <c r="BE165" s="54"/>
    </row>
    <row r="166" spans="1:57" ht="13" x14ac:dyDescent="0.3">
      <c r="A166">
        <v>44446</v>
      </c>
      <c r="B166">
        <v>1</v>
      </c>
      <c r="C166">
        <v>2000</v>
      </c>
      <c r="D166" s="99">
        <v>45965.581250000003</v>
      </c>
      <c r="E166" t="s">
        <v>324</v>
      </c>
      <c r="F166">
        <v>3</v>
      </c>
      <c r="G166">
        <v>4</v>
      </c>
      <c r="H166">
        <v>4</v>
      </c>
      <c r="I166">
        <v>4</v>
      </c>
      <c r="J166">
        <v>2</v>
      </c>
      <c r="K166">
        <v>3</v>
      </c>
      <c r="L166">
        <v>3</v>
      </c>
      <c r="M166">
        <v>3</v>
      </c>
      <c r="N166">
        <v>3</v>
      </c>
      <c r="O166">
        <v>3</v>
      </c>
      <c r="P166">
        <v>4</v>
      </c>
      <c r="Q166">
        <v>4</v>
      </c>
      <c r="R166">
        <v>4</v>
      </c>
      <c r="S166">
        <v>4</v>
      </c>
      <c r="T166">
        <v>4</v>
      </c>
      <c r="U166">
        <v>4</v>
      </c>
      <c r="V166">
        <v>2</v>
      </c>
      <c r="W166">
        <v>3</v>
      </c>
      <c r="X166">
        <v>4</v>
      </c>
      <c r="Y166">
        <v>4</v>
      </c>
      <c r="Z166">
        <v>4</v>
      </c>
      <c r="AA166">
        <v>4</v>
      </c>
      <c r="AB166" s="54"/>
      <c r="AC166" s="45"/>
      <c r="AD166" s="54"/>
      <c r="AE166" s="54"/>
      <c r="AF166" s="54"/>
      <c r="AG166" s="45"/>
      <c r="AH166" s="54"/>
      <c r="AI166" s="54"/>
      <c r="AJ166" s="45"/>
      <c r="AK166" s="54"/>
      <c r="AL166" s="54"/>
      <c r="AM166" s="54"/>
      <c r="AN166" s="54"/>
      <c r="AO166" s="54"/>
      <c r="AP166" s="54"/>
      <c r="AQ166" s="54"/>
      <c r="AR166" s="54"/>
      <c r="AS166" s="54"/>
      <c r="AT166" s="54"/>
      <c r="AU166" s="54"/>
      <c r="AV166" s="54"/>
      <c r="AW166" s="54"/>
      <c r="AX166" s="54"/>
      <c r="AY166" s="54"/>
      <c r="AZ166" s="54"/>
      <c r="BA166" s="54"/>
      <c r="BB166" s="54"/>
      <c r="BC166" s="54"/>
      <c r="BD166" s="54"/>
      <c r="BE166" s="54"/>
    </row>
    <row r="167" spans="1:57" ht="13" x14ac:dyDescent="0.3">
      <c r="A167">
        <v>43361</v>
      </c>
      <c r="B167">
        <v>1</v>
      </c>
      <c r="C167">
        <v>2002</v>
      </c>
      <c r="D167" s="99">
        <v>45962.631944444445</v>
      </c>
      <c r="E167" t="s">
        <v>233</v>
      </c>
      <c r="F167">
        <v>4</v>
      </c>
      <c r="G167">
        <v>4</v>
      </c>
      <c r="H167">
        <v>4</v>
      </c>
      <c r="I167">
        <v>4</v>
      </c>
      <c r="J167">
        <v>4</v>
      </c>
      <c r="K167">
        <v>4</v>
      </c>
      <c r="L167">
        <v>1</v>
      </c>
      <c r="M167">
        <v>2</v>
      </c>
      <c r="N167">
        <v>2</v>
      </c>
      <c r="O167">
        <v>4</v>
      </c>
      <c r="P167">
        <v>4</v>
      </c>
      <c r="Q167">
        <v>2</v>
      </c>
      <c r="R167">
        <v>1</v>
      </c>
      <c r="S167">
        <v>4</v>
      </c>
      <c r="T167">
        <v>3</v>
      </c>
      <c r="U167">
        <v>2</v>
      </c>
      <c r="V167">
        <v>4</v>
      </c>
      <c r="W167">
        <v>3</v>
      </c>
      <c r="X167">
        <v>1</v>
      </c>
      <c r="Y167">
        <v>1</v>
      </c>
      <c r="Z167">
        <v>2</v>
      </c>
      <c r="AA167">
        <v>3</v>
      </c>
      <c r="AB167" s="54"/>
      <c r="AC167" s="45"/>
      <c r="AD167" s="54"/>
      <c r="AE167" s="54"/>
      <c r="AF167" s="54"/>
      <c r="AG167" s="45"/>
      <c r="AH167" s="54"/>
      <c r="AI167" s="54"/>
      <c r="AJ167" s="45"/>
      <c r="AK167" s="54"/>
      <c r="AL167" s="54"/>
      <c r="AM167" s="54"/>
      <c r="AN167" s="54"/>
      <c r="AO167" s="54"/>
      <c r="AP167" s="54"/>
      <c r="AQ167" s="54"/>
      <c r="AR167" s="54"/>
      <c r="AS167" s="54"/>
      <c r="AT167" s="54"/>
      <c r="AU167" s="54"/>
      <c r="AV167" s="54"/>
      <c r="AW167" s="54"/>
      <c r="AX167" s="54"/>
      <c r="AY167" s="54"/>
      <c r="AZ167" s="54"/>
      <c r="BA167" s="54"/>
      <c r="BB167" s="54"/>
      <c r="BC167" s="54"/>
      <c r="BD167" s="54"/>
      <c r="BE167" s="54"/>
    </row>
    <row r="168" spans="1:57" ht="13" x14ac:dyDescent="0.3">
      <c r="A168">
        <v>42874</v>
      </c>
      <c r="B168">
        <v>1</v>
      </c>
      <c r="C168">
        <v>2005</v>
      </c>
      <c r="D168" s="99">
        <v>45961.586805555555</v>
      </c>
      <c r="E168" t="s">
        <v>251</v>
      </c>
      <c r="F168">
        <v>4</v>
      </c>
      <c r="G168">
        <v>4</v>
      </c>
      <c r="H168">
        <v>2</v>
      </c>
      <c r="I168">
        <v>1</v>
      </c>
      <c r="J168">
        <v>3</v>
      </c>
      <c r="K168">
        <v>2</v>
      </c>
      <c r="L168">
        <v>1</v>
      </c>
      <c r="M168">
        <v>2</v>
      </c>
      <c r="N168">
        <v>2</v>
      </c>
      <c r="O168">
        <v>3</v>
      </c>
      <c r="P168">
        <v>3</v>
      </c>
      <c r="Q168">
        <v>1</v>
      </c>
      <c r="R168">
        <v>3</v>
      </c>
      <c r="S168">
        <v>3</v>
      </c>
      <c r="T168">
        <v>4</v>
      </c>
      <c r="U168">
        <v>4</v>
      </c>
      <c r="V168">
        <v>1</v>
      </c>
      <c r="W168">
        <v>3</v>
      </c>
      <c r="X168">
        <v>2</v>
      </c>
      <c r="Y168">
        <v>3</v>
      </c>
      <c r="Z168">
        <v>2</v>
      </c>
      <c r="AA168">
        <v>1</v>
      </c>
      <c r="AB168" s="54"/>
      <c r="AC168" s="45"/>
      <c r="AD168" s="54"/>
      <c r="AE168" s="54"/>
      <c r="AF168" s="54"/>
      <c r="AG168" s="45"/>
      <c r="AH168" s="54"/>
      <c r="AI168" s="54"/>
      <c r="AJ168" s="45"/>
      <c r="AK168" s="54"/>
      <c r="AL168" s="54"/>
      <c r="AM168" s="54"/>
      <c r="AN168" s="54"/>
      <c r="AO168" s="54"/>
      <c r="AP168" s="54"/>
      <c r="AQ168" s="54"/>
      <c r="AR168" s="54"/>
      <c r="AS168" s="54"/>
      <c r="AT168" s="54"/>
      <c r="AU168" s="54"/>
      <c r="AV168" s="54"/>
      <c r="AW168" s="54"/>
      <c r="AX168" s="54"/>
      <c r="AY168" s="54"/>
      <c r="AZ168" s="54"/>
      <c r="BA168" s="54"/>
      <c r="BB168" s="54"/>
      <c r="BC168" s="54"/>
      <c r="BD168" s="54"/>
      <c r="BE168" s="54"/>
    </row>
    <row r="169" spans="1:57" ht="13" x14ac:dyDescent="0.3">
      <c r="A169">
        <v>40902</v>
      </c>
      <c r="B169">
        <v>0</v>
      </c>
      <c r="C169">
        <v>2003</v>
      </c>
      <c r="D169" s="99">
        <v>45958.606944444444</v>
      </c>
      <c r="E169" t="s">
        <v>280</v>
      </c>
      <c r="F169">
        <v>1</v>
      </c>
      <c r="G169">
        <v>2</v>
      </c>
      <c r="H169">
        <v>4</v>
      </c>
      <c r="I169">
        <v>3</v>
      </c>
      <c r="J169">
        <v>2</v>
      </c>
      <c r="K169">
        <v>3</v>
      </c>
      <c r="L169">
        <v>2</v>
      </c>
      <c r="M169">
        <v>2</v>
      </c>
      <c r="N169">
        <v>4</v>
      </c>
      <c r="O169">
        <v>3</v>
      </c>
      <c r="P169">
        <v>3</v>
      </c>
      <c r="Q169">
        <v>3</v>
      </c>
      <c r="R169">
        <v>3</v>
      </c>
      <c r="S169">
        <v>3</v>
      </c>
      <c r="T169">
        <v>3</v>
      </c>
      <c r="U169">
        <v>3</v>
      </c>
      <c r="V169">
        <v>2</v>
      </c>
      <c r="W169">
        <v>3</v>
      </c>
      <c r="X169">
        <v>2</v>
      </c>
      <c r="Y169">
        <v>2</v>
      </c>
      <c r="Z169">
        <v>2</v>
      </c>
      <c r="AA169">
        <v>3</v>
      </c>
      <c r="AB169" s="54"/>
      <c r="AC169" s="45"/>
      <c r="AD169" s="54"/>
      <c r="AE169" s="54"/>
      <c r="AF169" s="54"/>
      <c r="AG169" s="45"/>
      <c r="AH169" s="54"/>
      <c r="AI169" s="54"/>
      <c r="AJ169" s="45"/>
      <c r="AK169" s="54"/>
      <c r="AL169" s="54"/>
      <c r="AM169" s="54"/>
      <c r="AN169" s="54"/>
      <c r="AO169" s="54"/>
      <c r="AP169" s="54"/>
      <c r="AQ169" s="54"/>
      <c r="AR169" s="54"/>
      <c r="AS169" s="54"/>
      <c r="AT169" s="54"/>
      <c r="AU169" s="54"/>
      <c r="AV169" s="54"/>
      <c r="AW169" s="54"/>
      <c r="AX169" s="54"/>
      <c r="AY169" s="54"/>
      <c r="AZ169" s="54"/>
      <c r="BA169" s="54"/>
      <c r="BB169" s="54"/>
      <c r="BC169" s="54"/>
      <c r="BD169" s="54"/>
      <c r="BE169" s="54"/>
    </row>
    <row r="170" spans="1:57" ht="13" x14ac:dyDescent="0.3">
      <c r="A170">
        <v>44211</v>
      </c>
      <c r="B170">
        <v>0</v>
      </c>
      <c r="C170">
        <v>1999</v>
      </c>
      <c r="D170" s="99">
        <v>45964.914583333331</v>
      </c>
      <c r="E170" t="s">
        <v>278</v>
      </c>
      <c r="F170">
        <v>4</v>
      </c>
      <c r="G170">
        <v>4</v>
      </c>
      <c r="H170">
        <v>2</v>
      </c>
      <c r="I170">
        <v>2</v>
      </c>
      <c r="J170">
        <v>4</v>
      </c>
      <c r="K170">
        <v>3</v>
      </c>
      <c r="L170">
        <v>2</v>
      </c>
      <c r="M170">
        <v>2</v>
      </c>
      <c r="N170">
        <v>3</v>
      </c>
      <c r="O170">
        <v>3</v>
      </c>
      <c r="P170">
        <v>3</v>
      </c>
      <c r="Q170">
        <v>4</v>
      </c>
      <c r="R170">
        <v>2</v>
      </c>
      <c r="S170">
        <v>3</v>
      </c>
      <c r="T170">
        <v>3</v>
      </c>
      <c r="U170">
        <v>3</v>
      </c>
      <c r="V170">
        <v>2</v>
      </c>
      <c r="W170">
        <v>3</v>
      </c>
      <c r="X170">
        <v>2</v>
      </c>
      <c r="Y170">
        <v>2</v>
      </c>
      <c r="Z170">
        <v>3</v>
      </c>
      <c r="AA170">
        <v>3</v>
      </c>
      <c r="AB170" s="54"/>
      <c r="AC170" s="45"/>
      <c r="AD170" s="54"/>
      <c r="AE170" s="54"/>
      <c r="AF170" s="54"/>
      <c r="AG170" s="45"/>
      <c r="AH170" s="54"/>
      <c r="AI170" s="54"/>
      <c r="AJ170" s="45"/>
      <c r="AK170" s="54"/>
      <c r="AL170" s="54"/>
      <c r="AM170" s="54"/>
      <c r="AN170" s="54"/>
      <c r="AO170" s="54"/>
      <c r="AP170" s="54"/>
      <c r="AQ170" s="54"/>
      <c r="AR170" s="54"/>
      <c r="AS170" s="54"/>
      <c r="AT170" s="54"/>
      <c r="AU170" s="54"/>
      <c r="AV170" s="54"/>
      <c r="AW170" s="54"/>
      <c r="AX170" s="54"/>
      <c r="AY170" s="54"/>
      <c r="AZ170" s="54"/>
      <c r="BA170" s="54"/>
      <c r="BB170" s="54"/>
      <c r="BC170" s="54"/>
      <c r="BD170" s="54"/>
      <c r="BE170" s="54"/>
    </row>
    <row r="171" spans="1:57" ht="13" x14ac:dyDescent="0.3">
      <c r="A171">
        <v>43052</v>
      </c>
      <c r="B171">
        <v>0</v>
      </c>
      <c r="C171">
        <v>2001</v>
      </c>
      <c r="D171" s="99">
        <v>45961.71875</v>
      </c>
      <c r="E171" t="s">
        <v>265</v>
      </c>
      <c r="F171">
        <v>3</v>
      </c>
      <c r="G171">
        <v>3</v>
      </c>
      <c r="H171">
        <v>3</v>
      </c>
      <c r="I171">
        <v>3</v>
      </c>
      <c r="J171">
        <v>3</v>
      </c>
      <c r="K171">
        <v>3</v>
      </c>
      <c r="L171">
        <v>3</v>
      </c>
      <c r="M171">
        <v>3</v>
      </c>
      <c r="N171">
        <v>3</v>
      </c>
      <c r="O171">
        <v>4</v>
      </c>
      <c r="P171">
        <v>3</v>
      </c>
      <c r="Q171">
        <v>4</v>
      </c>
      <c r="R171">
        <v>4</v>
      </c>
      <c r="S171">
        <v>4</v>
      </c>
      <c r="T171">
        <v>4</v>
      </c>
      <c r="U171">
        <v>4</v>
      </c>
      <c r="V171">
        <v>2</v>
      </c>
      <c r="W171">
        <v>2</v>
      </c>
      <c r="X171">
        <v>2</v>
      </c>
      <c r="Y171">
        <v>3</v>
      </c>
      <c r="Z171">
        <v>2</v>
      </c>
      <c r="AA171">
        <v>2</v>
      </c>
      <c r="AB171" s="54"/>
      <c r="AC171" s="45"/>
      <c r="AD171" s="54"/>
      <c r="AE171" s="54"/>
      <c r="AF171" s="54"/>
      <c r="AG171" s="45"/>
      <c r="AH171" s="54"/>
      <c r="AI171" s="54"/>
      <c r="AJ171" s="45"/>
      <c r="AK171" s="54"/>
      <c r="AL171" s="54"/>
      <c r="AM171" s="54"/>
      <c r="AN171" s="54"/>
      <c r="AO171" s="54"/>
      <c r="AP171" s="54"/>
      <c r="AQ171" s="54"/>
      <c r="AR171" s="54"/>
      <c r="AS171" s="54"/>
      <c r="AT171" s="54"/>
      <c r="AU171" s="54"/>
      <c r="AV171" s="54"/>
      <c r="AW171" s="54"/>
      <c r="AX171" s="54"/>
      <c r="AY171" s="54"/>
      <c r="AZ171" s="54"/>
      <c r="BA171" s="54"/>
      <c r="BB171" s="54"/>
      <c r="BC171" s="54"/>
      <c r="BD171" s="54"/>
      <c r="BE171" s="54"/>
    </row>
    <row r="172" spans="1:57" ht="13" x14ac:dyDescent="0.3">
      <c r="A172">
        <v>43147</v>
      </c>
      <c r="B172">
        <v>0</v>
      </c>
      <c r="C172">
        <v>2006</v>
      </c>
      <c r="D172" s="99">
        <v>45961.881944444445</v>
      </c>
      <c r="E172" t="s">
        <v>240</v>
      </c>
      <c r="F172">
        <v>1</v>
      </c>
      <c r="G172">
        <v>4</v>
      </c>
      <c r="H172">
        <v>3</v>
      </c>
      <c r="I172">
        <v>2</v>
      </c>
      <c r="J172">
        <v>4</v>
      </c>
      <c r="K172">
        <v>4</v>
      </c>
      <c r="L172">
        <v>3</v>
      </c>
      <c r="M172">
        <v>2</v>
      </c>
      <c r="N172">
        <v>3</v>
      </c>
      <c r="O172">
        <v>3</v>
      </c>
      <c r="P172">
        <v>2</v>
      </c>
      <c r="Q172">
        <v>2</v>
      </c>
      <c r="R172">
        <v>4</v>
      </c>
      <c r="S172">
        <v>4</v>
      </c>
      <c r="T172">
        <v>3</v>
      </c>
      <c r="U172">
        <v>4</v>
      </c>
      <c r="V172">
        <v>1</v>
      </c>
      <c r="W172">
        <v>3</v>
      </c>
      <c r="X172">
        <v>3</v>
      </c>
      <c r="Y172">
        <v>4</v>
      </c>
      <c r="Z172">
        <v>2</v>
      </c>
      <c r="AA172">
        <v>2</v>
      </c>
      <c r="AB172" s="54"/>
      <c r="AC172" s="45"/>
      <c r="AD172" s="54"/>
      <c r="AE172" s="54"/>
      <c r="AF172" s="54"/>
      <c r="AG172" s="45"/>
      <c r="AH172" s="54"/>
      <c r="AI172" s="54"/>
      <c r="AJ172" s="45"/>
      <c r="AK172" s="54"/>
      <c r="AL172" s="54"/>
      <c r="AM172" s="54"/>
      <c r="AN172" s="54"/>
      <c r="AO172" s="54"/>
      <c r="AP172" s="54"/>
      <c r="AQ172" s="54"/>
      <c r="AR172" s="54"/>
      <c r="AS172" s="54"/>
      <c r="AT172" s="54"/>
      <c r="AU172" s="54"/>
      <c r="AV172" s="54"/>
      <c r="AW172" s="54"/>
      <c r="AX172" s="54"/>
      <c r="AY172" s="54"/>
      <c r="AZ172" s="54"/>
      <c r="BA172" s="54"/>
      <c r="BB172" s="54"/>
      <c r="BC172" s="54"/>
      <c r="BD172" s="54"/>
      <c r="BE172" s="54"/>
    </row>
    <row r="173" spans="1:57" ht="13" x14ac:dyDescent="0.3">
      <c r="A173">
        <v>41658</v>
      </c>
      <c r="B173">
        <v>1</v>
      </c>
      <c r="C173">
        <v>2003</v>
      </c>
      <c r="D173" s="99">
        <v>45959.720138888886</v>
      </c>
      <c r="E173" t="s">
        <v>288</v>
      </c>
      <c r="F173">
        <v>3</v>
      </c>
      <c r="G173">
        <v>3</v>
      </c>
      <c r="H173">
        <v>3</v>
      </c>
      <c r="I173">
        <v>3</v>
      </c>
      <c r="J173">
        <v>3</v>
      </c>
      <c r="K173">
        <v>3</v>
      </c>
      <c r="L173">
        <v>3</v>
      </c>
      <c r="M173">
        <v>1</v>
      </c>
      <c r="N173">
        <v>3</v>
      </c>
      <c r="O173">
        <v>3</v>
      </c>
      <c r="P173">
        <v>3</v>
      </c>
      <c r="Q173">
        <v>3</v>
      </c>
      <c r="R173">
        <v>1</v>
      </c>
      <c r="S173">
        <v>1</v>
      </c>
      <c r="T173">
        <v>3</v>
      </c>
      <c r="U173">
        <v>3</v>
      </c>
      <c r="V173">
        <v>1</v>
      </c>
      <c r="W173">
        <v>2</v>
      </c>
      <c r="X173">
        <v>2</v>
      </c>
      <c r="Y173">
        <v>2</v>
      </c>
      <c r="Z173">
        <v>3</v>
      </c>
      <c r="AA173">
        <v>3</v>
      </c>
      <c r="AB173" s="54"/>
      <c r="AC173" s="45"/>
      <c r="AD173" s="54"/>
      <c r="AE173" s="54"/>
      <c r="AF173" s="54"/>
      <c r="AG173" s="45"/>
      <c r="AH173" s="54"/>
      <c r="AI173" s="54"/>
      <c r="AJ173" s="45"/>
      <c r="AK173" s="54"/>
      <c r="AL173" s="54"/>
      <c r="AM173" s="54"/>
      <c r="AN173" s="54"/>
      <c r="AO173" s="54"/>
      <c r="AP173" s="54"/>
      <c r="AQ173" s="54"/>
      <c r="AR173" s="54"/>
      <c r="AS173" s="54"/>
      <c r="AT173" s="54"/>
      <c r="AU173" s="54"/>
      <c r="AV173" s="54"/>
      <c r="AW173" s="54"/>
      <c r="AX173" s="54"/>
      <c r="AY173" s="54"/>
      <c r="AZ173" s="54"/>
      <c r="BA173" s="54"/>
      <c r="BB173" s="54"/>
      <c r="BC173" s="54"/>
      <c r="BD173" s="54"/>
      <c r="BE173" s="54"/>
    </row>
    <row r="174" spans="1:57" ht="13" x14ac:dyDescent="0.3">
      <c r="A174">
        <v>44659</v>
      </c>
      <c r="B174">
        <v>0</v>
      </c>
      <c r="C174">
        <v>2003</v>
      </c>
      <c r="D174" s="99">
        <v>45965.833333333336</v>
      </c>
      <c r="E174" t="s">
        <v>308</v>
      </c>
      <c r="F174">
        <v>3</v>
      </c>
      <c r="G174">
        <v>3</v>
      </c>
      <c r="H174">
        <v>3</v>
      </c>
      <c r="I174">
        <v>4</v>
      </c>
      <c r="J174">
        <v>3</v>
      </c>
      <c r="K174">
        <v>4</v>
      </c>
      <c r="L174">
        <v>2</v>
      </c>
      <c r="M174">
        <v>3</v>
      </c>
      <c r="N174">
        <v>4</v>
      </c>
      <c r="O174">
        <v>4</v>
      </c>
      <c r="P174">
        <v>4</v>
      </c>
      <c r="Q174">
        <v>3</v>
      </c>
      <c r="R174">
        <v>3</v>
      </c>
      <c r="S174">
        <v>4</v>
      </c>
      <c r="T174">
        <v>4</v>
      </c>
      <c r="U174">
        <v>4</v>
      </c>
      <c r="V174">
        <v>1</v>
      </c>
      <c r="W174">
        <v>2</v>
      </c>
      <c r="X174">
        <v>3</v>
      </c>
      <c r="Y174">
        <v>4</v>
      </c>
      <c r="Z174">
        <v>4</v>
      </c>
      <c r="AA174">
        <v>3</v>
      </c>
      <c r="AB174" s="54"/>
      <c r="AC174" s="45"/>
      <c r="AD174" s="54"/>
      <c r="AE174" s="54"/>
      <c r="AF174" s="54"/>
      <c r="AG174" s="45"/>
      <c r="AH174" s="54"/>
      <c r="AI174" s="54"/>
      <c r="AJ174" s="45"/>
      <c r="AK174" s="54"/>
      <c r="AL174" s="54"/>
      <c r="AM174" s="54"/>
      <c r="AN174" s="54"/>
      <c r="AO174" s="54"/>
      <c r="AP174" s="54"/>
      <c r="AQ174" s="54"/>
      <c r="AR174" s="54"/>
      <c r="AS174" s="54"/>
      <c r="AT174" s="54"/>
      <c r="AU174" s="54"/>
      <c r="AV174" s="54"/>
      <c r="AW174" s="54"/>
      <c r="AX174" s="54"/>
      <c r="AY174" s="54"/>
      <c r="AZ174" s="54"/>
      <c r="BA174" s="54"/>
      <c r="BB174" s="54"/>
      <c r="BC174" s="54"/>
      <c r="BD174" s="54"/>
      <c r="BE174" s="54"/>
    </row>
    <row r="175" spans="1:57" ht="13" x14ac:dyDescent="0.3">
      <c r="A175">
        <v>45832</v>
      </c>
      <c r="B175">
        <v>0</v>
      </c>
      <c r="C175">
        <v>2006</v>
      </c>
      <c r="D175" s="99">
        <v>45970.421527777777</v>
      </c>
      <c r="E175" t="s">
        <v>297</v>
      </c>
      <c r="F175">
        <v>3</v>
      </c>
      <c r="G175">
        <v>3</v>
      </c>
      <c r="H175">
        <v>4</v>
      </c>
      <c r="I175">
        <v>4</v>
      </c>
      <c r="J175">
        <v>2</v>
      </c>
      <c r="K175">
        <v>3</v>
      </c>
      <c r="L175">
        <v>3</v>
      </c>
      <c r="M175">
        <v>2</v>
      </c>
      <c r="N175">
        <v>3</v>
      </c>
      <c r="O175">
        <v>3</v>
      </c>
      <c r="P175">
        <v>3</v>
      </c>
      <c r="Q175">
        <v>3</v>
      </c>
      <c r="R175">
        <v>3</v>
      </c>
      <c r="S175">
        <v>3</v>
      </c>
      <c r="T175">
        <v>3</v>
      </c>
      <c r="U175">
        <v>3</v>
      </c>
      <c r="V175">
        <v>2</v>
      </c>
      <c r="W175">
        <v>3</v>
      </c>
      <c r="X175">
        <v>3</v>
      </c>
      <c r="Y175">
        <v>3</v>
      </c>
      <c r="Z175">
        <v>3</v>
      </c>
      <c r="AA175">
        <v>3</v>
      </c>
      <c r="AB175" s="54"/>
      <c r="AC175" s="45"/>
      <c r="AD175" s="54"/>
      <c r="AE175" s="54"/>
      <c r="AF175" s="54"/>
      <c r="AG175" s="45"/>
      <c r="AH175" s="54"/>
      <c r="AI175" s="54"/>
      <c r="AJ175" s="45"/>
      <c r="AK175" s="54"/>
      <c r="AL175" s="54"/>
      <c r="AM175" s="54"/>
      <c r="AN175" s="54"/>
      <c r="AO175" s="54"/>
      <c r="AP175" s="54"/>
      <c r="AQ175" s="54"/>
      <c r="AR175" s="54"/>
      <c r="AS175" s="54"/>
      <c r="AT175" s="54"/>
      <c r="AU175" s="54"/>
      <c r="AV175" s="54"/>
      <c r="AW175" s="54"/>
      <c r="AX175" s="54"/>
      <c r="AY175" s="54"/>
      <c r="AZ175" s="54"/>
      <c r="BA175" s="54"/>
      <c r="BB175" s="54"/>
      <c r="BC175" s="54"/>
      <c r="BD175" s="54"/>
      <c r="BE175" s="54"/>
    </row>
    <row r="176" spans="1:57" ht="13" x14ac:dyDescent="0.3">
      <c r="A176">
        <v>33680</v>
      </c>
      <c r="B176">
        <v>0</v>
      </c>
      <c r="C176">
        <v>2000</v>
      </c>
      <c r="D176" s="99">
        <v>45962.510416666664</v>
      </c>
      <c r="E176" t="s">
        <v>247</v>
      </c>
      <c r="F176">
        <v>3</v>
      </c>
      <c r="G176">
        <v>4</v>
      </c>
      <c r="H176">
        <v>2</v>
      </c>
      <c r="I176">
        <v>4</v>
      </c>
      <c r="J176">
        <v>3</v>
      </c>
      <c r="K176">
        <v>3</v>
      </c>
      <c r="L176">
        <v>4</v>
      </c>
      <c r="M176">
        <v>2</v>
      </c>
      <c r="N176">
        <v>3</v>
      </c>
      <c r="O176">
        <v>4</v>
      </c>
      <c r="P176">
        <v>2</v>
      </c>
      <c r="Q176">
        <v>4</v>
      </c>
      <c r="R176">
        <v>3</v>
      </c>
      <c r="S176">
        <v>1</v>
      </c>
      <c r="T176">
        <v>3</v>
      </c>
      <c r="U176">
        <v>4</v>
      </c>
      <c r="V176">
        <v>1</v>
      </c>
      <c r="W176">
        <v>3</v>
      </c>
      <c r="X176">
        <v>1</v>
      </c>
      <c r="Y176">
        <v>1</v>
      </c>
      <c r="Z176">
        <v>3</v>
      </c>
      <c r="AA176">
        <v>4</v>
      </c>
      <c r="AB176" s="54"/>
      <c r="AC176" s="45"/>
      <c r="AD176" s="54"/>
      <c r="AE176" s="54"/>
      <c r="AF176" s="54"/>
      <c r="AG176" s="45"/>
      <c r="AH176" s="54"/>
      <c r="AI176" s="54"/>
      <c r="AJ176" s="45"/>
      <c r="AK176" s="54"/>
      <c r="AL176" s="54"/>
      <c r="AM176" s="54"/>
      <c r="AN176" s="54"/>
      <c r="AO176" s="54"/>
      <c r="AP176" s="54"/>
      <c r="AQ176" s="54"/>
      <c r="AR176" s="54"/>
      <c r="AS176" s="54"/>
      <c r="AT176" s="54"/>
      <c r="AU176" s="54"/>
      <c r="AV176" s="54"/>
      <c r="AW176" s="54"/>
      <c r="AX176" s="54"/>
      <c r="AY176" s="54"/>
      <c r="AZ176" s="54"/>
      <c r="BA176" s="54"/>
      <c r="BB176" s="54"/>
      <c r="BC176" s="54"/>
      <c r="BD176" s="54"/>
      <c r="BE176" s="54"/>
    </row>
    <row r="177" spans="1:57" ht="13" x14ac:dyDescent="0.3">
      <c r="A177">
        <v>45585</v>
      </c>
      <c r="B177">
        <v>1</v>
      </c>
      <c r="C177">
        <v>2002</v>
      </c>
      <c r="D177" s="99">
        <v>45977.669444444444</v>
      </c>
      <c r="E177" t="s">
        <v>335</v>
      </c>
      <c r="F177">
        <v>2</v>
      </c>
      <c r="G177">
        <v>4</v>
      </c>
      <c r="H177">
        <v>4</v>
      </c>
      <c r="I177">
        <v>4</v>
      </c>
      <c r="J177">
        <v>3</v>
      </c>
      <c r="K177">
        <v>4</v>
      </c>
      <c r="L177">
        <v>3</v>
      </c>
      <c r="M177">
        <v>3</v>
      </c>
      <c r="N177">
        <v>4</v>
      </c>
      <c r="O177">
        <v>3</v>
      </c>
      <c r="P177">
        <v>4</v>
      </c>
      <c r="Q177">
        <v>3</v>
      </c>
      <c r="R177">
        <v>4</v>
      </c>
      <c r="S177">
        <v>4</v>
      </c>
      <c r="T177">
        <v>4</v>
      </c>
      <c r="U177">
        <v>4</v>
      </c>
      <c r="V177">
        <v>3</v>
      </c>
      <c r="W177">
        <v>4</v>
      </c>
      <c r="X177">
        <v>3</v>
      </c>
      <c r="Y177">
        <v>4</v>
      </c>
      <c r="Z177">
        <v>4</v>
      </c>
      <c r="AA177">
        <v>4</v>
      </c>
      <c r="AB177" s="54"/>
      <c r="AC177" s="45"/>
      <c r="AD177" s="54"/>
      <c r="AE177" s="54"/>
      <c r="AF177" s="54"/>
      <c r="AG177" s="45"/>
      <c r="AH177" s="54"/>
      <c r="AI177" s="54"/>
      <c r="AJ177" s="45"/>
      <c r="AK177" s="54"/>
      <c r="AL177" s="54"/>
      <c r="AM177" s="54"/>
      <c r="AN177" s="54"/>
      <c r="AO177" s="54"/>
      <c r="AP177" s="54"/>
      <c r="AQ177" s="54"/>
      <c r="AR177" s="54"/>
      <c r="AS177" s="54"/>
      <c r="AT177" s="54"/>
      <c r="AU177" s="54"/>
      <c r="AV177" s="54"/>
      <c r="AW177" s="54"/>
      <c r="AX177" s="54"/>
      <c r="AY177" s="54"/>
      <c r="AZ177" s="54"/>
      <c r="BA177" s="54"/>
      <c r="BB177" s="54"/>
      <c r="BC177" s="54"/>
      <c r="BD177" s="54"/>
      <c r="BE177" s="54"/>
    </row>
    <row r="178" spans="1:57" ht="13" x14ac:dyDescent="0.3">
      <c r="A178">
        <v>44438</v>
      </c>
      <c r="B178">
        <v>1</v>
      </c>
      <c r="C178">
        <v>2005</v>
      </c>
      <c r="D178" s="99">
        <v>45965.566666666666</v>
      </c>
      <c r="E178" t="s">
        <v>239</v>
      </c>
      <c r="F178">
        <v>2</v>
      </c>
      <c r="G178">
        <v>3</v>
      </c>
      <c r="H178">
        <v>4</v>
      </c>
      <c r="I178">
        <v>4</v>
      </c>
      <c r="J178">
        <v>4</v>
      </c>
      <c r="K178">
        <v>3</v>
      </c>
      <c r="L178">
        <v>4</v>
      </c>
      <c r="M178">
        <v>4</v>
      </c>
      <c r="N178">
        <v>3</v>
      </c>
      <c r="O178">
        <v>4</v>
      </c>
      <c r="P178">
        <v>2</v>
      </c>
      <c r="Q178">
        <v>3</v>
      </c>
      <c r="R178">
        <v>2</v>
      </c>
      <c r="S178">
        <v>3</v>
      </c>
      <c r="T178">
        <v>1</v>
      </c>
      <c r="U178">
        <v>1</v>
      </c>
      <c r="V178">
        <v>2</v>
      </c>
      <c r="W178">
        <v>2</v>
      </c>
      <c r="X178">
        <v>1</v>
      </c>
      <c r="Y178">
        <v>2</v>
      </c>
      <c r="Z178">
        <v>2</v>
      </c>
      <c r="AA178">
        <v>2</v>
      </c>
      <c r="AB178" s="54"/>
      <c r="AC178" s="45"/>
      <c r="AD178" s="54"/>
      <c r="AE178" s="54"/>
      <c r="AF178" s="54"/>
      <c r="AG178" s="45"/>
      <c r="AH178" s="54"/>
      <c r="AI178" s="54"/>
      <c r="AJ178" s="45"/>
      <c r="AK178" s="54"/>
      <c r="AL178" s="54"/>
      <c r="AM178" s="54"/>
      <c r="AN178" s="54"/>
      <c r="AO178" s="54"/>
      <c r="AP178" s="54"/>
      <c r="AQ178" s="54"/>
      <c r="AR178" s="54"/>
      <c r="AS178" s="54"/>
      <c r="AT178" s="54"/>
      <c r="AU178" s="54"/>
      <c r="AV178" s="54"/>
      <c r="AW178" s="54"/>
      <c r="AX178" s="54"/>
      <c r="AY178" s="54"/>
      <c r="AZ178" s="54"/>
      <c r="BA178" s="54"/>
      <c r="BB178" s="54"/>
      <c r="BC178" s="54"/>
      <c r="BD178" s="54"/>
      <c r="BE178" s="54"/>
    </row>
    <row r="179" spans="1:57" ht="13" x14ac:dyDescent="0.3">
      <c r="A179">
        <v>41667</v>
      </c>
      <c r="B179">
        <v>0</v>
      </c>
      <c r="C179">
        <v>2005</v>
      </c>
      <c r="D179" s="99">
        <v>45959.720138888886</v>
      </c>
      <c r="E179" t="s">
        <v>293</v>
      </c>
      <c r="F179">
        <v>4</v>
      </c>
      <c r="G179">
        <v>4</v>
      </c>
      <c r="H179">
        <v>4</v>
      </c>
      <c r="I179">
        <v>4</v>
      </c>
      <c r="J179">
        <v>3</v>
      </c>
      <c r="K179">
        <v>3</v>
      </c>
      <c r="L179">
        <v>3</v>
      </c>
      <c r="M179">
        <v>2</v>
      </c>
      <c r="N179">
        <v>3</v>
      </c>
      <c r="O179">
        <v>4</v>
      </c>
      <c r="P179">
        <v>4</v>
      </c>
      <c r="Q179">
        <v>4</v>
      </c>
      <c r="R179">
        <v>4</v>
      </c>
      <c r="S179">
        <v>3</v>
      </c>
      <c r="T179">
        <v>4</v>
      </c>
      <c r="U179">
        <v>4</v>
      </c>
      <c r="V179">
        <v>1</v>
      </c>
      <c r="W179">
        <v>3</v>
      </c>
      <c r="X179">
        <v>3</v>
      </c>
      <c r="Y179">
        <v>4</v>
      </c>
      <c r="Z179">
        <v>1</v>
      </c>
      <c r="AA179">
        <v>2</v>
      </c>
      <c r="AB179" s="54"/>
      <c r="AC179" s="45"/>
      <c r="AD179" s="54"/>
      <c r="AE179" s="54"/>
      <c r="AF179" s="54"/>
      <c r="AG179" s="45"/>
      <c r="AH179" s="54"/>
      <c r="AI179" s="54"/>
      <c r="AJ179" s="45"/>
      <c r="AK179" s="54"/>
      <c r="AL179" s="54"/>
      <c r="AM179" s="54"/>
      <c r="AN179" s="54"/>
      <c r="AO179" s="54"/>
      <c r="AP179" s="54"/>
      <c r="AQ179" s="54"/>
      <c r="AR179" s="54"/>
      <c r="AS179" s="54"/>
      <c r="AT179" s="54"/>
      <c r="AU179" s="54"/>
      <c r="AV179" s="54"/>
      <c r="AW179" s="54"/>
      <c r="AX179" s="54"/>
      <c r="AY179" s="54"/>
      <c r="AZ179" s="54"/>
      <c r="BA179" s="54"/>
      <c r="BB179" s="54"/>
      <c r="BC179" s="54"/>
      <c r="BD179" s="54"/>
      <c r="BE179" s="54"/>
    </row>
    <row r="180" spans="1:57" ht="13" x14ac:dyDescent="0.3">
      <c r="A180">
        <v>43084</v>
      </c>
      <c r="B180">
        <v>0</v>
      </c>
      <c r="C180">
        <v>2004</v>
      </c>
      <c r="D180" s="99">
        <v>45961.763194444444</v>
      </c>
      <c r="E180" t="s">
        <v>285</v>
      </c>
      <c r="F180">
        <v>3</v>
      </c>
      <c r="G180">
        <v>3</v>
      </c>
      <c r="H180">
        <v>3</v>
      </c>
      <c r="I180">
        <v>4</v>
      </c>
      <c r="J180">
        <v>4</v>
      </c>
      <c r="K180">
        <v>3</v>
      </c>
      <c r="L180">
        <v>1</v>
      </c>
      <c r="M180">
        <v>2</v>
      </c>
      <c r="N180">
        <v>3</v>
      </c>
      <c r="O180">
        <v>4</v>
      </c>
      <c r="P180">
        <v>3</v>
      </c>
      <c r="Q180">
        <v>4</v>
      </c>
      <c r="R180">
        <v>2</v>
      </c>
      <c r="S180">
        <v>2</v>
      </c>
      <c r="T180">
        <v>4</v>
      </c>
      <c r="U180">
        <v>4</v>
      </c>
      <c r="V180">
        <v>3</v>
      </c>
      <c r="W180">
        <v>4</v>
      </c>
      <c r="X180">
        <v>3</v>
      </c>
      <c r="Y180">
        <v>3</v>
      </c>
      <c r="Z180">
        <v>3</v>
      </c>
      <c r="AA180">
        <v>3</v>
      </c>
      <c r="AB180" s="54"/>
      <c r="AC180" s="45"/>
      <c r="AD180" s="54"/>
      <c r="AE180" s="54"/>
      <c r="AF180" s="54"/>
      <c r="AG180" s="45"/>
      <c r="AH180" s="54"/>
      <c r="AI180" s="54"/>
      <c r="AJ180" s="45"/>
      <c r="AK180" s="54"/>
      <c r="AL180" s="54"/>
      <c r="AM180" s="54"/>
      <c r="AN180" s="54"/>
      <c r="AO180" s="54"/>
      <c r="AP180" s="54"/>
      <c r="AQ180" s="54"/>
      <c r="AR180" s="54"/>
      <c r="AS180" s="54"/>
      <c r="AT180" s="54"/>
      <c r="AU180" s="54"/>
      <c r="AV180" s="54"/>
      <c r="AW180" s="54"/>
      <c r="AX180" s="54"/>
      <c r="AY180" s="54"/>
      <c r="AZ180" s="54"/>
      <c r="BA180" s="54"/>
      <c r="BB180" s="54"/>
      <c r="BC180" s="54"/>
      <c r="BD180" s="54"/>
      <c r="BE180" s="54"/>
    </row>
    <row r="181" spans="1:57" ht="13" x14ac:dyDescent="0.3">
      <c r="A181">
        <v>43123</v>
      </c>
      <c r="B181">
        <v>1</v>
      </c>
      <c r="C181">
        <v>2002</v>
      </c>
      <c r="D181" s="99">
        <v>45961.842361111114</v>
      </c>
      <c r="E181" t="s">
        <v>285</v>
      </c>
      <c r="F181">
        <v>2</v>
      </c>
      <c r="G181">
        <v>2</v>
      </c>
      <c r="H181">
        <v>3</v>
      </c>
      <c r="I181">
        <v>2</v>
      </c>
      <c r="J181">
        <v>3</v>
      </c>
      <c r="K181">
        <v>2</v>
      </c>
      <c r="L181">
        <v>3</v>
      </c>
      <c r="M181">
        <v>1</v>
      </c>
      <c r="N181">
        <v>1</v>
      </c>
      <c r="O181">
        <v>3</v>
      </c>
      <c r="P181">
        <v>3</v>
      </c>
      <c r="Q181">
        <v>2</v>
      </c>
      <c r="R181">
        <v>1</v>
      </c>
      <c r="S181">
        <v>3</v>
      </c>
      <c r="T181">
        <v>3</v>
      </c>
      <c r="U181">
        <v>3</v>
      </c>
      <c r="V181">
        <v>1</v>
      </c>
      <c r="W181">
        <v>1</v>
      </c>
      <c r="X181">
        <v>3</v>
      </c>
      <c r="Y181">
        <v>3</v>
      </c>
      <c r="Z181">
        <v>3</v>
      </c>
      <c r="AA181">
        <v>3</v>
      </c>
      <c r="AB181" s="54"/>
      <c r="AC181" s="45"/>
      <c r="AD181" s="54"/>
      <c r="AE181" s="54"/>
      <c r="AF181" s="54"/>
      <c r="AG181" s="45"/>
      <c r="AH181" s="54"/>
      <c r="AI181" s="54"/>
      <c r="AJ181" s="45"/>
      <c r="AK181" s="54"/>
      <c r="AL181" s="54"/>
      <c r="AM181" s="54"/>
      <c r="AN181" s="54"/>
      <c r="AO181" s="54"/>
      <c r="AP181" s="54"/>
      <c r="AQ181" s="54"/>
      <c r="AR181" s="54"/>
      <c r="AS181" s="54"/>
      <c r="AT181" s="54"/>
      <c r="AU181" s="54"/>
      <c r="AV181" s="54"/>
      <c r="AW181" s="54"/>
      <c r="AX181" s="54"/>
      <c r="AY181" s="54"/>
      <c r="AZ181" s="54"/>
      <c r="BA181" s="54"/>
      <c r="BB181" s="54"/>
      <c r="BC181" s="54"/>
      <c r="BD181" s="54"/>
      <c r="BE181" s="54"/>
    </row>
    <row r="182" spans="1:57" ht="13" x14ac:dyDescent="0.3">
      <c r="A182">
        <v>41290</v>
      </c>
      <c r="B182">
        <v>0</v>
      </c>
      <c r="C182">
        <v>2004</v>
      </c>
      <c r="D182" s="99">
        <v>45959.49722222222</v>
      </c>
      <c r="E182" t="s">
        <v>315</v>
      </c>
      <c r="F182">
        <v>4</v>
      </c>
      <c r="G182">
        <v>4</v>
      </c>
      <c r="H182">
        <v>3</v>
      </c>
      <c r="I182">
        <v>4</v>
      </c>
      <c r="J182">
        <v>3</v>
      </c>
      <c r="K182">
        <v>4</v>
      </c>
      <c r="L182">
        <v>2</v>
      </c>
      <c r="M182">
        <v>2</v>
      </c>
      <c r="N182">
        <v>3</v>
      </c>
      <c r="O182">
        <v>4</v>
      </c>
      <c r="P182">
        <v>4</v>
      </c>
      <c r="Q182">
        <v>3</v>
      </c>
      <c r="R182">
        <v>3</v>
      </c>
      <c r="S182">
        <v>3</v>
      </c>
      <c r="T182">
        <v>4</v>
      </c>
      <c r="U182">
        <v>4</v>
      </c>
      <c r="V182">
        <v>3</v>
      </c>
      <c r="W182">
        <v>4</v>
      </c>
      <c r="X182">
        <v>2</v>
      </c>
      <c r="Y182">
        <v>3</v>
      </c>
      <c r="Z182">
        <v>4</v>
      </c>
      <c r="AA182">
        <v>3</v>
      </c>
      <c r="AB182" s="54"/>
      <c r="AC182" s="45"/>
      <c r="AD182" s="54"/>
      <c r="AE182" s="54"/>
      <c r="AF182" s="54"/>
      <c r="AG182" s="45"/>
      <c r="AH182" s="54"/>
      <c r="AI182" s="54"/>
      <c r="AJ182" s="45"/>
      <c r="AK182" s="54"/>
      <c r="AL182" s="54"/>
      <c r="AM182" s="54"/>
      <c r="AN182" s="54"/>
      <c r="AO182" s="54"/>
      <c r="AP182" s="54"/>
      <c r="AQ182" s="54"/>
      <c r="AR182" s="54"/>
      <c r="AS182" s="54"/>
      <c r="AT182" s="54"/>
      <c r="AU182" s="54"/>
      <c r="AV182" s="54"/>
      <c r="AW182" s="54"/>
      <c r="AX182" s="54"/>
      <c r="AY182" s="54"/>
      <c r="AZ182" s="54"/>
      <c r="BA182" s="54"/>
      <c r="BB182" s="54"/>
      <c r="BC182" s="54"/>
      <c r="BD182" s="54"/>
      <c r="BE182" s="54"/>
    </row>
    <row r="183" spans="1:57" ht="13" x14ac:dyDescent="0.3">
      <c r="A183">
        <v>44104</v>
      </c>
      <c r="B183">
        <v>0</v>
      </c>
      <c r="C183">
        <v>2005</v>
      </c>
      <c r="D183" s="99">
        <v>45964.720833333333</v>
      </c>
      <c r="E183" t="s">
        <v>259</v>
      </c>
      <c r="F183">
        <v>3</v>
      </c>
      <c r="G183">
        <v>3</v>
      </c>
      <c r="H183">
        <v>4</v>
      </c>
      <c r="I183">
        <v>4</v>
      </c>
      <c r="J183">
        <v>2</v>
      </c>
      <c r="K183">
        <v>3</v>
      </c>
      <c r="L183">
        <v>3</v>
      </c>
      <c r="M183">
        <v>1</v>
      </c>
      <c r="N183">
        <v>4</v>
      </c>
      <c r="O183">
        <v>3</v>
      </c>
      <c r="P183">
        <v>3</v>
      </c>
      <c r="Q183">
        <v>4</v>
      </c>
      <c r="R183">
        <v>2</v>
      </c>
      <c r="S183">
        <v>2</v>
      </c>
      <c r="T183">
        <v>3</v>
      </c>
      <c r="U183">
        <v>3</v>
      </c>
      <c r="V183">
        <v>2</v>
      </c>
      <c r="W183">
        <v>4</v>
      </c>
      <c r="X183">
        <v>4</v>
      </c>
      <c r="Y183">
        <v>2</v>
      </c>
      <c r="Z183">
        <v>3</v>
      </c>
      <c r="AA183">
        <v>2</v>
      </c>
      <c r="AB183" s="54"/>
      <c r="AC183" s="45"/>
      <c r="AD183" s="54"/>
      <c r="AE183" s="54"/>
      <c r="AF183" s="54"/>
      <c r="AG183" s="45"/>
      <c r="AH183" s="54"/>
      <c r="AI183" s="54"/>
      <c r="AJ183" s="45"/>
      <c r="AK183" s="54"/>
      <c r="AL183" s="54"/>
      <c r="AM183" s="54"/>
      <c r="AN183" s="54"/>
      <c r="AO183" s="54"/>
      <c r="AP183" s="54"/>
      <c r="AQ183" s="54"/>
      <c r="AR183" s="54"/>
      <c r="AS183" s="54"/>
      <c r="AT183" s="54"/>
      <c r="AU183" s="54"/>
      <c r="AV183" s="54"/>
      <c r="AW183" s="54"/>
      <c r="AX183" s="54"/>
      <c r="AY183" s="54"/>
      <c r="AZ183" s="54"/>
      <c r="BA183" s="54"/>
      <c r="BB183" s="54"/>
      <c r="BC183" s="54"/>
      <c r="BD183" s="54"/>
      <c r="BE183" s="54"/>
    </row>
    <row r="184" spans="1:57" ht="13" x14ac:dyDescent="0.3">
      <c r="A184">
        <v>44315</v>
      </c>
      <c r="B184">
        <v>0</v>
      </c>
      <c r="C184">
        <v>2003</v>
      </c>
      <c r="D184" s="99">
        <v>45965.443749999999</v>
      </c>
      <c r="E184" t="s">
        <v>290</v>
      </c>
      <c r="F184">
        <v>3</v>
      </c>
      <c r="G184">
        <v>3</v>
      </c>
      <c r="H184">
        <v>3</v>
      </c>
      <c r="I184">
        <v>3</v>
      </c>
      <c r="J184">
        <v>3</v>
      </c>
      <c r="K184">
        <v>2</v>
      </c>
      <c r="L184">
        <v>2</v>
      </c>
      <c r="M184">
        <v>2</v>
      </c>
      <c r="N184">
        <v>2</v>
      </c>
      <c r="O184">
        <v>3</v>
      </c>
      <c r="P184">
        <v>3</v>
      </c>
      <c r="Q184">
        <v>2</v>
      </c>
      <c r="R184">
        <v>3</v>
      </c>
      <c r="S184">
        <v>3</v>
      </c>
      <c r="T184">
        <v>3</v>
      </c>
      <c r="U184">
        <v>3</v>
      </c>
      <c r="V184">
        <v>2</v>
      </c>
      <c r="W184">
        <v>3</v>
      </c>
      <c r="X184">
        <v>2</v>
      </c>
      <c r="Y184">
        <v>3</v>
      </c>
      <c r="Z184">
        <v>3</v>
      </c>
      <c r="AA184">
        <v>3</v>
      </c>
      <c r="AB184" s="54"/>
      <c r="AC184" s="45"/>
      <c r="AD184" s="54"/>
      <c r="AE184" s="54"/>
      <c r="AF184" s="54"/>
      <c r="AG184" s="45"/>
      <c r="AH184" s="54"/>
      <c r="AI184" s="54"/>
      <c r="AJ184" s="45"/>
      <c r="AK184" s="54"/>
      <c r="AL184" s="54"/>
      <c r="AM184" s="54"/>
      <c r="AN184" s="54"/>
      <c r="AO184" s="54"/>
      <c r="AP184" s="54"/>
      <c r="AQ184" s="54"/>
      <c r="AR184" s="54"/>
      <c r="AS184" s="54"/>
      <c r="AT184" s="54"/>
      <c r="AU184" s="54"/>
      <c r="AV184" s="54"/>
      <c r="AW184" s="54"/>
      <c r="AX184" s="54"/>
      <c r="AY184" s="54"/>
      <c r="AZ184" s="54"/>
      <c r="BA184" s="54"/>
      <c r="BB184" s="54"/>
      <c r="BC184" s="54"/>
      <c r="BD184" s="54"/>
      <c r="BE184" s="54"/>
    </row>
    <row r="185" spans="1:57" ht="13" x14ac:dyDescent="0.3">
      <c r="A185">
        <v>42751</v>
      </c>
      <c r="B185">
        <v>1</v>
      </c>
      <c r="C185">
        <v>2002</v>
      </c>
      <c r="D185" s="99">
        <v>45961.36041666667</v>
      </c>
      <c r="E185" t="s">
        <v>250</v>
      </c>
      <c r="F185">
        <v>4</v>
      </c>
      <c r="G185">
        <v>3</v>
      </c>
      <c r="H185">
        <v>3</v>
      </c>
      <c r="I185">
        <v>3</v>
      </c>
      <c r="J185">
        <v>2</v>
      </c>
      <c r="K185">
        <v>2</v>
      </c>
      <c r="L185">
        <v>1</v>
      </c>
      <c r="M185">
        <v>2</v>
      </c>
      <c r="N185">
        <v>4</v>
      </c>
      <c r="O185">
        <v>4</v>
      </c>
      <c r="P185">
        <v>3</v>
      </c>
      <c r="Q185">
        <v>3</v>
      </c>
      <c r="R185">
        <v>4</v>
      </c>
      <c r="S185">
        <v>3</v>
      </c>
      <c r="T185">
        <v>3</v>
      </c>
      <c r="U185">
        <v>2</v>
      </c>
      <c r="V185">
        <v>2</v>
      </c>
      <c r="W185">
        <v>2</v>
      </c>
      <c r="X185">
        <v>2</v>
      </c>
      <c r="Y185">
        <v>3</v>
      </c>
      <c r="Z185">
        <v>3</v>
      </c>
      <c r="AA185">
        <v>3</v>
      </c>
      <c r="AB185" s="54"/>
      <c r="AC185" s="45"/>
      <c r="AD185" s="54"/>
      <c r="AE185" s="54"/>
      <c r="AF185" s="54"/>
      <c r="AG185" s="45"/>
      <c r="AH185" s="54"/>
      <c r="AI185" s="54"/>
      <c r="AJ185" s="45"/>
      <c r="AK185" s="54"/>
      <c r="AL185" s="54"/>
      <c r="AM185" s="54"/>
      <c r="AN185" s="54"/>
      <c r="AO185" s="54"/>
      <c r="AP185" s="54"/>
      <c r="AQ185" s="54"/>
      <c r="AR185" s="54"/>
      <c r="AS185" s="54"/>
      <c r="AT185" s="54"/>
      <c r="AU185" s="54"/>
      <c r="AV185" s="54"/>
      <c r="AW185" s="54"/>
      <c r="AX185" s="54"/>
      <c r="AY185" s="54"/>
      <c r="AZ185" s="54"/>
      <c r="BA185" s="54"/>
      <c r="BB185" s="54"/>
      <c r="BC185" s="54"/>
      <c r="BD185" s="54"/>
      <c r="BE185" s="54"/>
    </row>
    <row r="186" spans="1:57" ht="13" x14ac:dyDescent="0.3">
      <c r="A186">
        <v>43659</v>
      </c>
      <c r="B186">
        <v>0</v>
      </c>
      <c r="C186">
        <v>2004</v>
      </c>
      <c r="D186" s="99">
        <v>45963.802083333336</v>
      </c>
      <c r="E186" t="s">
        <v>300</v>
      </c>
      <c r="F186">
        <v>4</v>
      </c>
      <c r="G186">
        <v>3</v>
      </c>
      <c r="H186">
        <v>3</v>
      </c>
      <c r="I186">
        <v>4</v>
      </c>
      <c r="J186">
        <v>3</v>
      </c>
      <c r="K186">
        <v>4</v>
      </c>
      <c r="L186">
        <v>1</v>
      </c>
      <c r="M186">
        <v>3</v>
      </c>
      <c r="N186">
        <v>4</v>
      </c>
      <c r="O186">
        <v>4</v>
      </c>
      <c r="P186">
        <v>3</v>
      </c>
      <c r="Q186">
        <v>3</v>
      </c>
      <c r="R186">
        <v>4</v>
      </c>
      <c r="S186">
        <v>3</v>
      </c>
      <c r="T186">
        <v>2</v>
      </c>
      <c r="U186">
        <v>4</v>
      </c>
      <c r="V186">
        <v>2</v>
      </c>
      <c r="W186">
        <v>4</v>
      </c>
      <c r="X186">
        <v>2</v>
      </c>
      <c r="Y186">
        <v>4</v>
      </c>
      <c r="Z186">
        <v>4</v>
      </c>
      <c r="AA186">
        <v>3</v>
      </c>
      <c r="AB186" s="54"/>
      <c r="AC186" s="45"/>
      <c r="AD186" s="54"/>
      <c r="AE186" s="54"/>
      <c r="AF186" s="54"/>
      <c r="AG186" s="45"/>
      <c r="AH186" s="54"/>
      <c r="AI186" s="54"/>
      <c r="AJ186" s="45"/>
      <c r="AK186" s="54"/>
      <c r="AL186" s="54"/>
      <c r="AM186" s="54"/>
      <c r="AN186" s="54"/>
      <c r="AO186" s="54"/>
      <c r="AP186" s="54"/>
      <c r="AQ186" s="54"/>
      <c r="AR186" s="54"/>
      <c r="AS186" s="54"/>
      <c r="AT186" s="54"/>
      <c r="AU186" s="54"/>
      <c r="AV186" s="54"/>
      <c r="AW186" s="54"/>
      <c r="AX186" s="54"/>
      <c r="AY186" s="54"/>
      <c r="AZ186" s="54"/>
      <c r="BA186" s="54"/>
      <c r="BB186" s="54"/>
      <c r="BC186" s="54"/>
      <c r="BD186" s="54"/>
      <c r="BE186" s="54"/>
    </row>
    <row r="187" spans="1:57" ht="13" x14ac:dyDescent="0.3">
      <c r="A187">
        <v>46466</v>
      </c>
      <c r="B187">
        <v>0</v>
      </c>
      <c r="C187">
        <v>2004</v>
      </c>
      <c r="D187" s="99">
        <v>45973.463888888888</v>
      </c>
      <c r="E187" t="s">
        <v>283</v>
      </c>
      <c r="F187">
        <v>3</v>
      </c>
      <c r="G187">
        <v>3</v>
      </c>
      <c r="H187">
        <v>4</v>
      </c>
      <c r="I187">
        <v>4</v>
      </c>
      <c r="J187">
        <v>2</v>
      </c>
      <c r="K187">
        <v>3</v>
      </c>
      <c r="L187">
        <v>3</v>
      </c>
      <c r="M187">
        <v>2</v>
      </c>
      <c r="N187">
        <v>2</v>
      </c>
      <c r="O187">
        <v>3</v>
      </c>
      <c r="P187">
        <v>3</v>
      </c>
      <c r="Q187">
        <v>3</v>
      </c>
      <c r="R187">
        <v>3</v>
      </c>
      <c r="S187">
        <v>2</v>
      </c>
      <c r="T187">
        <v>3</v>
      </c>
      <c r="U187">
        <v>3</v>
      </c>
      <c r="V187">
        <v>3</v>
      </c>
      <c r="W187">
        <v>3</v>
      </c>
      <c r="X187">
        <v>2</v>
      </c>
      <c r="Y187">
        <v>2</v>
      </c>
      <c r="Z187">
        <v>3</v>
      </c>
      <c r="AA187">
        <v>3</v>
      </c>
      <c r="AB187" s="54"/>
      <c r="AC187" s="45"/>
      <c r="AD187" s="54"/>
      <c r="AE187" s="54"/>
      <c r="AF187" s="54"/>
      <c r="AG187" s="45"/>
      <c r="AH187" s="54"/>
      <c r="AI187" s="54"/>
      <c r="AJ187" s="45"/>
      <c r="AK187" s="54"/>
      <c r="AL187" s="54"/>
      <c r="AM187" s="54"/>
      <c r="AN187" s="54"/>
      <c r="AO187" s="54"/>
      <c r="AP187" s="54"/>
      <c r="AQ187" s="54"/>
      <c r="AR187" s="54"/>
      <c r="AS187" s="54"/>
      <c r="AT187" s="54"/>
      <c r="AU187" s="54"/>
      <c r="AV187" s="54"/>
      <c r="AW187" s="54"/>
      <c r="AX187" s="54"/>
      <c r="AY187" s="54"/>
      <c r="AZ187" s="54"/>
      <c r="BA187" s="54"/>
      <c r="BB187" s="54"/>
      <c r="BC187" s="54"/>
      <c r="BD187" s="54"/>
      <c r="BE187" s="54"/>
    </row>
    <row r="188" spans="1:57" ht="13" x14ac:dyDescent="0.3">
      <c r="A188">
        <v>42868</v>
      </c>
      <c r="B188">
        <v>1</v>
      </c>
      <c r="C188">
        <v>2004</v>
      </c>
      <c r="D188" s="99">
        <v>45961.576388888891</v>
      </c>
      <c r="E188" t="s">
        <v>268</v>
      </c>
      <c r="F188">
        <v>4</v>
      </c>
      <c r="G188">
        <v>3</v>
      </c>
      <c r="H188">
        <v>4</v>
      </c>
      <c r="I188">
        <v>4</v>
      </c>
      <c r="J188">
        <v>2</v>
      </c>
      <c r="K188">
        <v>4</v>
      </c>
      <c r="L188">
        <v>1</v>
      </c>
      <c r="M188">
        <v>2</v>
      </c>
      <c r="N188">
        <v>4</v>
      </c>
      <c r="O188">
        <v>4</v>
      </c>
      <c r="P188">
        <v>4</v>
      </c>
      <c r="Q188">
        <v>2</v>
      </c>
      <c r="R188">
        <v>3</v>
      </c>
      <c r="S188">
        <v>2</v>
      </c>
      <c r="T188">
        <v>4</v>
      </c>
      <c r="U188">
        <v>4</v>
      </c>
      <c r="V188">
        <v>3</v>
      </c>
      <c r="W188">
        <v>2</v>
      </c>
      <c r="X188">
        <v>2</v>
      </c>
      <c r="Y188">
        <v>3</v>
      </c>
      <c r="Z188">
        <v>4</v>
      </c>
      <c r="AA188">
        <v>3</v>
      </c>
      <c r="AB188" s="54"/>
      <c r="AC188" s="45"/>
      <c r="AD188" s="54"/>
      <c r="AE188" s="54"/>
      <c r="AF188" s="54"/>
      <c r="AG188" s="45"/>
      <c r="AH188" s="54"/>
      <c r="AI188" s="54"/>
      <c r="AJ188" s="45"/>
      <c r="AK188" s="54"/>
      <c r="AL188" s="54"/>
      <c r="AM188" s="54"/>
      <c r="AN188" s="54"/>
      <c r="AO188" s="54"/>
      <c r="AP188" s="54"/>
      <c r="AQ188" s="54"/>
      <c r="AR188" s="54"/>
      <c r="AS188" s="54"/>
      <c r="AT188" s="54"/>
      <c r="AU188" s="54"/>
      <c r="AV188" s="54"/>
      <c r="AW188" s="54"/>
      <c r="AX188" s="54"/>
      <c r="AY188" s="54"/>
      <c r="AZ188" s="54"/>
      <c r="BA188" s="54"/>
      <c r="BB188" s="54"/>
      <c r="BC188" s="54"/>
      <c r="BD188" s="54"/>
      <c r="BE188" s="54"/>
    </row>
    <row r="189" spans="1:57" ht="13" x14ac:dyDescent="0.3">
      <c r="A189">
        <v>42971</v>
      </c>
      <c r="B189">
        <v>0</v>
      </c>
      <c r="C189">
        <v>2003</v>
      </c>
      <c r="D189" s="99">
        <v>45961.638888888891</v>
      </c>
      <c r="E189" t="s">
        <v>263</v>
      </c>
      <c r="F189">
        <v>3</v>
      </c>
      <c r="G189">
        <v>3</v>
      </c>
      <c r="H189">
        <v>4</v>
      </c>
      <c r="I189">
        <v>2</v>
      </c>
      <c r="J189">
        <v>4</v>
      </c>
      <c r="K189">
        <v>3</v>
      </c>
      <c r="L189">
        <v>1</v>
      </c>
      <c r="M189">
        <v>1</v>
      </c>
      <c r="N189">
        <v>4</v>
      </c>
      <c r="O189">
        <v>4</v>
      </c>
      <c r="P189">
        <v>1</v>
      </c>
      <c r="Q189">
        <v>4</v>
      </c>
      <c r="R189">
        <v>3</v>
      </c>
      <c r="S189">
        <v>4</v>
      </c>
      <c r="T189">
        <v>4</v>
      </c>
      <c r="U189">
        <v>4</v>
      </c>
      <c r="V189">
        <v>2</v>
      </c>
      <c r="W189">
        <v>4</v>
      </c>
      <c r="X189">
        <v>4</v>
      </c>
      <c r="Y189">
        <v>3</v>
      </c>
      <c r="Z189">
        <v>4</v>
      </c>
      <c r="AA189">
        <v>3</v>
      </c>
      <c r="AB189" s="54"/>
      <c r="AC189" s="45"/>
      <c r="AD189" s="54"/>
      <c r="AE189" s="54"/>
      <c r="AF189" s="54"/>
      <c r="AG189" s="45"/>
      <c r="AH189" s="54"/>
      <c r="AI189" s="54"/>
      <c r="AJ189" s="45"/>
      <c r="AK189" s="54"/>
      <c r="AL189" s="54"/>
      <c r="AM189" s="54"/>
      <c r="AN189" s="54"/>
      <c r="AO189" s="54"/>
      <c r="AP189" s="54"/>
      <c r="AQ189" s="54"/>
      <c r="AR189" s="54"/>
      <c r="AS189" s="54"/>
      <c r="AT189" s="54"/>
      <c r="AU189" s="54"/>
      <c r="AV189" s="54"/>
      <c r="AW189" s="54"/>
      <c r="AX189" s="54"/>
      <c r="AY189" s="54"/>
      <c r="AZ189" s="54"/>
      <c r="BA189" s="54"/>
      <c r="BB189" s="54"/>
      <c r="BC189" s="54"/>
      <c r="BD189" s="54"/>
      <c r="BE189" s="54"/>
    </row>
    <row r="190" spans="1:57" ht="13" x14ac:dyDescent="0.3">
      <c r="A190">
        <v>43552</v>
      </c>
      <c r="B190">
        <v>0</v>
      </c>
      <c r="C190">
        <v>2003</v>
      </c>
      <c r="D190" s="99">
        <v>45963.647916666669</v>
      </c>
      <c r="E190" t="s">
        <v>258</v>
      </c>
      <c r="F190">
        <v>3</v>
      </c>
      <c r="G190">
        <v>3</v>
      </c>
      <c r="H190">
        <v>3</v>
      </c>
      <c r="I190">
        <v>3</v>
      </c>
      <c r="J190">
        <v>3</v>
      </c>
      <c r="K190">
        <v>3</v>
      </c>
      <c r="L190">
        <v>3</v>
      </c>
      <c r="M190">
        <v>4</v>
      </c>
      <c r="N190">
        <v>2</v>
      </c>
      <c r="O190">
        <v>3</v>
      </c>
      <c r="P190">
        <v>2</v>
      </c>
      <c r="Q190">
        <v>3</v>
      </c>
      <c r="R190">
        <v>2</v>
      </c>
      <c r="S190">
        <v>2</v>
      </c>
      <c r="T190">
        <v>2</v>
      </c>
      <c r="U190">
        <v>3</v>
      </c>
      <c r="V190">
        <v>1</v>
      </c>
      <c r="W190">
        <v>3</v>
      </c>
      <c r="X190">
        <v>4</v>
      </c>
      <c r="Y190">
        <v>4</v>
      </c>
      <c r="Z190">
        <v>4</v>
      </c>
      <c r="AA190">
        <v>3</v>
      </c>
      <c r="AB190" s="54"/>
      <c r="AC190" s="45"/>
      <c r="AD190" s="54"/>
      <c r="AE190" s="54"/>
      <c r="AF190" s="54"/>
      <c r="AG190" s="45"/>
      <c r="AH190" s="54"/>
      <c r="AI190" s="54"/>
      <c r="AJ190" s="45"/>
      <c r="AK190" s="54"/>
      <c r="AL190" s="54"/>
      <c r="AM190" s="54"/>
      <c r="AN190" s="54"/>
      <c r="AO190" s="54"/>
      <c r="AP190" s="54"/>
      <c r="AQ190" s="54"/>
      <c r="AR190" s="54"/>
      <c r="AS190" s="54"/>
      <c r="AT190" s="54"/>
      <c r="AU190" s="54"/>
      <c r="AV190" s="54"/>
      <c r="AW190" s="54"/>
      <c r="AX190" s="54"/>
      <c r="AY190" s="54"/>
      <c r="AZ190" s="54"/>
      <c r="BA190" s="54"/>
      <c r="BB190" s="54"/>
      <c r="BC190" s="54"/>
      <c r="BD190" s="54"/>
      <c r="BE190" s="54"/>
    </row>
    <row r="191" spans="1:57" ht="13" x14ac:dyDescent="0.3">
      <c r="A191">
        <v>43401</v>
      </c>
      <c r="B191">
        <v>0</v>
      </c>
      <c r="C191">
        <v>2005</v>
      </c>
      <c r="D191" s="99">
        <v>45962.719444444447</v>
      </c>
      <c r="E191" t="s">
        <v>260</v>
      </c>
      <c r="F191">
        <v>3</v>
      </c>
      <c r="G191">
        <v>4</v>
      </c>
      <c r="H191">
        <v>4</v>
      </c>
      <c r="I191">
        <v>3</v>
      </c>
      <c r="J191">
        <v>3</v>
      </c>
      <c r="K191">
        <v>4</v>
      </c>
      <c r="L191">
        <v>4</v>
      </c>
      <c r="M191">
        <v>4</v>
      </c>
      <c r="N191">
        <v>2</v>
      </c>
      <c r="O191">
        <v>3</v>
      </c>
      <c r="P191">
        <v>2</v>
      </c>
      <c r="Q191">
        <v>4</v>
      </c>
      <c r="R191">
        <v>3</v>
      </c>
      <c r="S191">
        <v>4</v>
      </c>
      <c r="T191">
        <v>1</v>
      </c>
      <c r="U191">
        <v>3</v>
      </c>
      <c r="V191">
        <v>1</v>
      </c>
      <c r="W191">
        <v>4</v>
      </c>
      <c r="X191">
        <v>3</v>
      </c>
      <c r="Y191">
        <v>3</v>
      </c>
      <c r="Z191">
        <v>3</v>
      </c>
      <c r="AA191">
        <v>2</v>
      </c>
      <c r="AB191" s="54"/>
      <c r="AC191" s="45"/>
      <c r="AD191" s="54"/>
      <c r="AE191" s="54"/>
      <c r="AF191" s="54"/>
      <c r="AG191" s="45"/>
      <c r="AH191" s="54"/>
      <c r="AI191" s="54"/>
      <c r="AJ191" s="45"/>
      <c r="AK191" s="54"/>
      <c r="AL191" s="54"/>
      <c r="AM191" s="54"/>
      <c r="AN191" s="54"/>
      <c r="AO191" s="54"/>
      <c r="AP191" s="54"/>
      <c r="AQ191" s="54"/>
      <c r="AR191" s="54"/>
      <c r="AS191" s="54"/>
      <c r="AT191" s="54"/>
      <c r="AU191" s="54"/>
      <c r="AV191" s="54"/>
      <c r="AW191" s="54"/>
      <c r="AX191" s="54"/>
      <c r="AY191" s="54"/>
      <c r="AZ191" s="54"/>
      <c r="BA191" s="54"/>
      <c r="BB191" s="54"/>
      <c r="BC191" s="54"/>
      <c r="BD191" s="54"/>
      <c r="BE191" s="54"/>
    </row>
    <row r="192" spans="1:57" ht="13" x14ac:dyDescent="0.3">
      <c r="A192">
        <v>43410</v>
      </c>
      <c r="B192">
        <v>0</v>
      </c>
      <c r="C192">
        <v>2005</v>
      </c>
      <c r="D192" s="99">
        <v>45962.742361111108</v>
      </c>
      <c r="E192" t="s">
        <v>260</v>
      </c>
      <c r="F192">
        <v>3</v>
      </c>
      <c r="G192">
        <v>3</v>
      </c>
      <c r="H192">
        <v>2</v>
      </c>
      <c r="I192">
        <v>2</v>
      </c>
      <c r="J192">
        <v>2</v>
      </c>
      <c r="K192">
        <v>3</v>
      </c>
      <c r="L192">
        <v>1</v>
      </c>
      <c r="M192">
        <v>2</v>
      </c>
      <c r="N192">
        <v>2</v>
      </c>
      <c r="O192">
        <v>3</v>
      </c>
      <c r="P192">
        <v>2</v>
      </c>
      <c r="Q192">
        <v>3</v>
      </c>
      <c r="R192">
        <v>4</v>
      </c>
      <c r="S192">
        <v>2</v>
      </c>
      <c r="T192">
        <v>3</v>
      </c>
      <c r="U192">
        <v>3</v>
      </c>
      <c r="V192">
        <v>2</v>
      </c>
      <c r="W192">
        <v>3</v>
      </c>
      <c r="X192">
        <v>1</v>
      </c>
      <c r="Y192">
        <v>1</v>
      </c>
      <c r="Z192">
        <v>2</v>
      </c>
      <c r="AA192">
        <v>2</v>
      </c>
      <c r="AB192" s="54"/>
      <c r="AC192" s="45"/>
      <c r="AD192" s="54"/>
      <c r="AE192" s="54"/>
      <c r="AF192" s="54"/>
      <c r="AG192" s="45"/>
      <c r="AH192" s="54"/>
      <c r="AI192" s="54"/>
      <c r="AJ192" s="45"/>
      <c r="AK192" s="54"/>
      <c r="AL192" s="54"/>
      <c r="AM192" s="54"/>
      <c r="AN192" s="54"/>
      <c r="AO192" s="54"/>
      <c r="AP192" s="54"/>
      <c r="AQ192" s="54"/>
      <c r="AR192" s="54"/>
      <c r="AS192" s="54"/>
      <c r="AT192" s="54"/>
      <c r="AU192" s="54"/>
      <c r="AV192" s="54"/>
      <c r="AW192" s="54"/>
      <c r="AX192" s="54"/>
      <c r="AY192" s="54"/>
      <c r="AZ192" s="54"/>
      <c r="BA192" s="54"/>
      <c r="BB192" s="54"/>
      <c r="BC192" s="54"/>
      <c r="BD192" s="54"/>
      <c r="BE192" s="54"/>
    </row>
    <row r="193" spans="1:57" ht="13" x14ac:dyDescent="0.3">
      <c r="A193">
        <v>42939</v>
      </c>
      <c r="B193">
        <v>0</v>
      </c>
      <c r="C193">
        <v>2004</v>
      </c>
      <c r="D193" s="99">
        <v>45961.618750000001</v>
      </c>
      <c r="E193" t="s">
        <v>318</v>
      </c>
      <c r="F193">
        <v>4</v>
      </c>
      <c r="G193">
        <v>3</v>
      </c>
      <c r="H193">
        <v>3</v>
      </c>
      <c r="I193">
        <v>4</v>
      </c>
      <c r="J193">
        <v>4</v>
      </c>
      <c r="K193">
        <v>4</v>
      </c>
      <c r="L193">
        <v>2</v>
      </c>
      <c r="M193">
        <v>2</v>
      </c>
      <c r="N193">
        <v>4</v>
      </c>
      <c r="O193">
        <v>4</v>
      </c>
      <c r="P193">
        <v>3</v>
      </c>
      <c r="Q193">
        <v>3</v>
      </c>
      <c r="R193">
        <v>3</v>
      </c>
      <c r="S193">
        <v>4</v>
      </c>
      <c r="T193">
        <v>4</v>
      </c>
      <c r="U193">
        <v>3</v>
      </c>
      <c r="V193">
        <v>3</v>
      </c>
      <c r="W193">
        <v>3</v>
      </c>
      <c r="X193">
        <v>4</v>
      </c>
      <c r="Y193">
        <v>4</v>
      </c>
      <c r="Z193">
        <v>4</v>
      </c>
      <c r="AA193">
        <v>3</v>
      </c>
      <c r="AB193" s="54"/>
      <c r="AC193" s="45"/>
      <c r="AD193" s="54"/>
      <c r="AE193" s="54"/>
      <c r="AF193" s="54"/>
      <c r="AG193" s="45"/>
      <c r="AH193" s="54"/>
      <c r="AI193" s="54"/>
      <c r="AJ193" s="45"/>
      <c r="AK193" s="54"/>
      <c r="AL193" s="54"/>
      <c r="AM193" s="54"/>
      <c r="AN193" s="54"/>
      <c r="AO193" s="54"/>
      <c r="AP193" s="54"/>
      <c r="AQ193" s="54"/>
      <c r="AR193" s="54"/>
      <c r="AS193" s="54"/>
      <c r="AT193" s="54"/>
      <c r="AU193" s="54"/>
      <c r="AV193" s="54"/>
      <c r="AW193" s="54"/>
      <c r="AX193" s="54"/>
      <c r="AY193" s="54"/>
      <c r="AZ193" s="54"/>
      <c r="BA193" s="54"/>
      <c r="BB193" s="54"/>
      <c r="BC193" s="54"/>
      <c r="BD193" s="54"/>
      <c r="BE193" s="54"/>
    </row>
    <row r="194" spans="1:57" ht="13" x14ac:dyDescent="0.3">
      <c r="A194">
        <v>43400</v>
      </c>
      <c r="B194">
        <v>0</v>
      </c>
      <c r="C194">
        <v>2005</v>
      </c>
      <c r="D194" s="99">
        <v>45962.713888888888</v>
      </c>
      <c r="E194" t="s">
        <v>323</v>
      </c>
      <c r="F194">
        <v>3</v>
      </c>
      <c r="G194">
        <v>4</v>
      </c>
      <c r="H194">
        <v>3</v>
      </c>
      <c r="I194">
        <v>3</v>
      </c>
      <c r="J194">
        <v>4</v>
      </c>
      <c r="K194">
        <v>4</v>
      </c>
      <c r="L194">
        <v>2</v>
      </c>
      <c r="M194">
        <v>3</v>
      </c>
      <c r="N194">
        <v>3</v>
      </c>
      <c r="O194">
        <v>4</v>
      </c>
      <c r="P194">
        <v>4</v>
      </c>
      <c r="Q194">
        <v>4</v>
      </c>
      <c r="R194">
        <v>3</v>
      </c>
      <c r="S194">
        <v>3</v>
      </c>
      <c r="T194">
        <v>4</v>
      </c>
      <c r="U194">
        <v>4</v>
      </c>
      <c r="V194">
        <v>3</v>
      </c>
      <c r="W194">
        <v>4</v>
      </c>
      <c r="X194">
        <v>2</v>
      </c>
      <c r="Y194">
        <v>3</v>
      </c>
      <c r="Z194">
        <v>4</v>
      </c>
      <c r="AA194">
        <v>4</v>
      </c>
      <c r="AB194" s="54"/>
      <c r="AC194" s="45"/>
      <c r="AD194" s="54"/>
      <c r="AE194" s="54"/>
      <c r="AF194" s="54"/>
      <c r="AG194" s="45"/>
      <c r="AH194" s="54"/>
      <c r="AI194" s="54"/>
      <c r="AJ194" s="45"/>
      <c r="AK194" s="54"/>
      <c r="AL194" s="54"/>
      <c r="AM194" s="54"/>
      <c r="AN194" s="54"/>
      <c r="AO194" s="54"/>
      <c r="AP194" s="54"/>
      <c r="AQ194" s="54"/>
      <c r="AR194" s="54"/>
      <c r="AS194" s="54"/>
      <c r="AT194" s="54"/>
      <c r="AU194" s="54"/>
      <c r="AV194" s="54"/>
      <c r="AW194" s="54"/>
      <c r="AX194" s="54"/>
      <c r="AY194" s="54"/>
      <c r="AZ194" s="54"/>
      <c r="BA194" s="54"/>
      <c r="BB194" s="54"/>
      <c r="BC194" s="54"/>
      <c r="BD194" s="54"/>
      <c r="BE194" s="54"/>
    </row>
    <row r="195" spans="1:57" ht="13" x14ac:dyDescent="0.3">
      <c r="A195">
        <v>44368</v>
      </c>
      <c r="B195">
        <v>1</v>
      </c>
      <c r="C195">
        <v>2005</v>
      </c>
      <c r="D195" s="99">
        <v>45965.488888888889</v>
      </c>
      <c r="E195" t="s">
        <v>312</v>
      </c>
      <c r="F195">
        <v>2</v>
      </c>
      <c r="G195">
        <v>3</v>
      </c>
      <c r="H195">
        <v>2</v>
      </c>
      <c r="I195">
        <v>2</v>
      </c>
      <c r="J195">
        <v>4</v>
      </c>
      <c r="K195">
        <v>4</v>
      </c>
      <c r="L195">
        <v>1</v>
      </c>
      <c r="M195">
        <v>1</v>
      </c>
      <c r="N195">
        <v>3</v>
      </c>
      <c r="O195">
        <v>3</v>
      </c>
      <c r="P195">
        <v>2</v>
      </c>
      <c r="Q195">
        <v>3</v>
      </c>
      <c r="R195">
        <v>2</v>
      </c>
      <c r="S195">
        <v>2</v>
      </c>
      <c r="T195">
        <v>1</v>
      </c>
      <c r="U195">
        <v>2</v>
      </c>
      <c r="V195">
        <v>1</v>
      </c>
      <c r="W195">
        <v>2</v>
      </c>
      <c r="X195">
        <v>2</v>
      </c>
      <c r="Y195">
        <v>1</v>
      </c>
      <c r="Z195">
        <v>3</v>
      </c>
      <c r="AA195">
        <v>2</v>
      </c>
      <c r="AB195" s="54"/>
      <c r="AC195" s="45"/>
      <c r="AD195" s="54"/>
      <c r="AE195" s="54"/>
      <c r="AF195" s="54"/>
      <c r="AG195" s="45"/>
      <c r="AH195" s="54"/>
      <c r="AI195" s="54"/>
      <c r="AJ195" s="45"/>
      <c r="AK195" s="54"/>
      <c r="AL195" s="54"/>
      <c r="AM195" s="54"/>
      <c r="AN195" s="54"/>
      <c r="AO195" s="54"/>
      <c r="AP195" s="54"/>
      <c r="AQ195" s="54"/>
      <c r="AR195" s="54"/>
      <c r="AS195" s="54"/>
      <c r="AT195" s="54"/>
      <c r="AU195" s="54"/>
      <c r="AV195" s="54"/>
      <c r="AW195" s="54"/>
      <c r="AX195" s="54"/>
      <c r="AY195" s="54"/>
      <c r="AZ195" s="54"/>
      <c r="BA195" s="54"/>
      <c r="BB195" s="54"/>
      <c r="BC195" s="54"/>
      <c r="BD195" s="54"/>
      <c r="BE195" s="54"/>
    </row>
    <row r="196" spans="1:57" ht="13" x14ac:dyDescent="0.3">
      <c r="A196">
        <v>42832</v>
      </c>
      <c r="B196">
        <v>0</v>
      </c>
      <c r="C196">
        <v>2005</v>
      </c>
      <c r="D196" s="99">
        <v>45961.53402777778</v>
      </c>
      <c r="E196" t="s">
        <v>257</v>
      </c>
      <c r="F196">
        <v>3</v>
      </c>
      <c r="G196">
        <v>4</v>
      </c>
      <c r="H196">
        <v>3</v>
      </c>
      <c r="I196">
        <v>3</v>
      </c>
      <c r="J196">
        <v>2</v>
      </c>
      <c r="K196">
        <v>4</v>
      </c>
      <c r="L196">
        <v>1</v>
      </c>
      <c r="M196">
        <v>2</v>
      </c>
      <c r="N196">
        <v>4</v>
      </c>
      <c r="O196">
        <v>4</v>
      </c>
      <c r="P196">
        <v>2</v>
      </c>
      <c r="Q196">
        <v>4</v>
      </c>
      <c r="R196">
        <v>4</v>
      </c>
      <c r="S196">
        <v>3</v>
      </c>
      <c r="T196">
        <v>4</v>
      </c>
      <c r="U196">
        <v>4</v>
      </c>
      <c r="V196">
        <v>3</v>
      </c>
      <c r="W196">
        <v>2</v>
      </c>
      <c r="X196">
        <v>1</v>
      </c>
      <c r="Y196">
        <v>2</v>
      </c>
      <c r="Z196">
        <v>3</v>
      </c>
      <c r="AA196">
        <v>3</v>
      </c>
      <c r="AB196" s="54"/>
      <c r="AC196" s="45"/>
      <c r="AD196" s="54"/>
      <c r="AE196" s="54"/>
      <c r="AF196" s="54"/>
      <c r="AG196" s="45"/>
      <c r="AH196" s="54"/>
      <c r="AI196" s="54"/>
      <c r="AJ196" s="45"/>
      <c r="AK196" s="54"/>
      <c r="AL196" s="54"/>
      <c r="AM196" s="54"/>
      <c r="AN196" s="54"/>
      <c r="AO196" s="54"/>
      <c r="AP196" s="54"/>
      <c r="AQ196" s="54"/>
      <c r="AR196" s="54"/>
      <c r="AS196" s="54"/>
      <c r="AT196" s="54"/>
      <c r="AU196" s="54"/>
      <c r="AV196" s="54"/>
      <c r="AW196" s="54"/>
      <c r="AX196" s="54"/>
      <c r="AY196" s="54"/>
      <c r="AZ196" s="54"/>
      <c r="BA196" s="54"/>
      <c r="BB196" s="54"/>
      <c r="BC196" s="54"/>
      <c r="BD196" s="54"/>
      <c r="BE196" s="54"/>
    </row>
    <row r="197" spans="1:57" ht="13" x14ac:dyDescent="0.3">
      <c r="A197">
        <v>42957</v>
      </c>
      <c r="B197">
        <v>0</v>
      </c>
      <c r="C197">
        <v>2002</v>
      </c>
      <c r="D197" s="99">
        <v>45961.628472222219</v>
      </c>
      <c r="E197" t="s">
        <v>257</v>
      </c>
      <c r="F197">
        <v>2</v>
      </c>
      <c r="G197">
        <v>2</v>
      </c>
      <c r="H197">
        <v>3</v>
      </c>
      <c r="I197">
        <v>3</v>
      </c>
      <c r="J197">
        <v>3</v>
      </c>
      <c r="K197">
        <v>3</v>
      </c>
      <c r="L197">
        <v>3</v>
      </c>
      <c r="M197">
        <v>3</v>
      </c>
      <c r="N197">
        <v>3</v>
      </c>
      <c r="O197">
        <v>3</v>
      </c>
      <c r="P197">
        <v>2</v>
      </c>
      <c r="Q197">
        <v>3</v>
      </c>
      <c r="R197">
        <v>3</v>
      </c>
      <c r="S197">
        <v>2</v>
      </c>
      <c r="T197">
        <v>2</v>
      </c>
      <c r="U197">
        <v>2</v>
      </c>
      <c r="V197">
        <v>2</v>
      </c>
      <c r="W197">
        <v>3</v>
      </c>
      <c r="X197">
        <v>3</v>
      </c>
      <c r="Y197">
        <v>3</v>
      </c>
      <c r="Z197">
        <v>3</v>
      </c>
      <c r="AA197">
        <v>3</v>
      </c>
      <c r="AB197" s="54"/>
      <c r="AC197" s="45"/>
      <c r="AD197" s="54"/>
      <c r="AE197" s="54"/>
      <c r="AF197" s="54"/>
      <c r="AG197" s="45"/>
      <c r="AH197" s="54"/>
      <c r="AI197" s="54"/>
      <c r="AJ197" s="45"/>
      <c r="AK197" s="54"/>
      <c r="AL197" s="54"/>
      <c r="AM197" s="54"/>
      <c r="AN197" s="54"/>
      <c r="AO197" s="54"/>
      <c r="AP197" s="54"/>
      <c r="AQ197" s="54"/>
      <c r="AR197" s="54"/>
      <c r="AS197" s="54"/>
      <c r="AT197" s="54"/>
      <c r="AU197" s="54"/>
      <c r="AV197" s="54"/>
      <c r="AW197" s="54"/>
      <c r="AX197" s="54"/>
      <c r="AY197" s="54"/>
      <c r="AZ197" s="54"/>
      <c r="BA197" s="54"/>
      <c r="BB197" s="54"/>
      <c r="BC197" s="54"/>
      <c r="BD197" s="54"/>
      <c r="BE197" s="54"/>
    </row>
    <row r="198" spans="1:57" ht="13" x14ac:dyDescent="0.3">
      <c r="A198">
        <v>43058</v>
      </c>
      <c r="B198">
        <v>0</v>
      </c>
      <c r="C198">
        <v>2006</v>
      </c>
      <c r="D198" s="99">
        <v>45961.72152777778</v>
      </c>
      <c r="E198" t="s">
        <v>274</v>
      </c>
      <c r="F198">
        <v>2</v>
      </c>
      <c r="G198">
        <v>3</v>
      </c>
      <c r="H198">
        <v>4</v>
      </c>
      <c r="I198">
        <v>4</v>
      </c>
      <c r="J198">
        <v>3</v>
      </c>
      <c r="K198">
        <v>2</v>
      </c>
      <c r="L198">
        <v>2</v>
      </c>
      <c r="M198">
        <v>2</v>
      </c>
      <c r="N198">
        <v>4</v>
      </c>
      <c r="O198">
        <v>4</v>
      </c>
      <c r="P198">
        <v>3</v>
      </c>
      <c r="Q198">
        <v>4</v>
      </c>
      <c r="R198">
        <v>4</v>
      </c>
      <c r="S198">
        <v>4</v>
      </c>
      <c r="T198">
        <v>3</v>
      </c>
      <c r="U198">
        <v>3</v>
      </c>
      <c r="V198">
        <v>2</v>
      </c>
      <c r="W198">
        <v>2</v>
      </c>
      <c r="X198">
        <v>2</v>
      </c>
      <c r="Y198">
        <v>3</v>
      </c>
      <c r="Z198">
        <v>4</v>
      </c>
      <c r="AA198">
        <v>4</v>
      </c>
      <c r="AB198" s="54"/>
      <c r="AC198" s="45"/>
      <c r="AD198" s="54"/>
      <c r="AE198" s="54"/>
      <c r="AF198" s="54"/>
      <c r="AG198" s="45"/>
      <c r="AH198" s="54"/>
      <c r="AI198" s="54"/>
      <c r="AJ198" s="45"/>
      <c r="AK198" s="54"/>
      <c r="AL198" s="54"/>
      <c r="AM198" s="54"/>
      <c r="AN198" s="54"/>
      <c r="AO198" s="54"/>
      <c r="AP198" s="54"/>
      <c r="AQ198" s="54"/>
      <c r="AR198" s="54"/>
      <c r="AS198" s="54"/>
      <c r="AT198" s="54"/>
      <c r="AU198" s="54"/>
      <c r="AV198" s="54"/>
      <c r="AW198" s="54"/>
      <c r="AX198" s="54"/>
      <c r="AY198" s="54"/>
      <c r="AZ198" s="54"/>
      <c r="BA198" s="54"/>
      <c r="BB198" s="54"/>
      <c r="BC198" s="54"/>
      <c r="BD198" s="54"/>
      <c r="BE198" s="54"/>
    </row>
    <row r="199" spans="1:57" ht="13" x14ac:dyDescent="0.3">
      <c r="A199">
        <v>43802</v>
      </c>
      <c r="B199">
        <v>0</v>
      </c>
      <c r="C199">
        <v>2005</v>
      </c>
      <c r="D199" s="99">
        <v>45964.374305555553</v>
      </c>
      <c r="E199" t="s">
        <v>270</v>
      </c>
      <c r="F199">
        <v>3</v>
      </c>
      <c r="G199">
        <v>3</v>
      </c>
      <c r="H199">
        <v>4</v>
      </c>
      <c r="I199">
        <v>4</v>
      </c>
      <c r="J199">
        <v>2</v>
      </c>
      <c r="K199">
        <v>2</v>
      </c>
      <c r="L199">
        <v>2</v>
      </c>
      <c r="M199">
        <v>2</v>
      </c>
      <c r="N199">
        <v>3</v>
      </c>
      <c r="O199">
        <v>3</v>
      </c>
      <c r="P199">
        <v>1</v>
      </c>
      <c r="Q199">
        <v>4</v>
      </c>
      <c r="R199">
        <v>3</v>
      </c>
      <c r="S199">
        <v>2</v>
      </c>
      <c r="T199">
        <v>3</v>
      </c>
      <c r="U199">
        <v>3</v>
      </c>
      <c r="V199">
        <v>2</v>
      </c>
      <c r="W199">
        <v>3</v>
      </c>
      <c r="X199">
        <v>2</v>
      </c>
      <c r="Y199">
        <v>3</v>
      </c>
      <c r="Z199">
        <v>3</v>
      </c>
      <c r="AA199">
        <v>2</v>
      </c>
      <c r="AB199" s="54"/>
      <c r="AC199" s="45"/>
      <c r="AD199" s="54"/>
      <c r="AE199" s="54"/>
      <c r="AF199" s="54"/>
      <c r="AG199" s="45"/>
      <c r="AH199" s="54"/>
      <c r="AI199" s="54"/>
      <c r="AJ199" s="45"/>
      <c r="AK199" s="54"/>
      <c r="AL199" s="54"/>
      <c r="AM199" s="54"/>
      <c r="AN199" s="54"/>
      <c r="AO199" s="54"/>
      <c r="AP199" s="54"/>
      <c r="AQ199" s="54"/>
      <c r="AR199" s="54"/>
      <c r="AS199" s="54"/>
      <c r="AT199" s="54"/>
      <c r="AU199" s="54"/>
      <c r="AV199" s="54"/>
      <c r="AW199" s="54"/>
      <c r="AX199" s="54"/>
      <c r="AY199" s="54"/>
      <c r="AZ199" s="54"/>
      <c r="BA199" s="54"/>
      <c r="BB199" s="54"/>
      <c r="BC199" s="54"/>
      <c r="BD199" s="54"/>
      <c r="BE199" s="54"/>
    </row>
    <row r="200" spans="1:57" ht="13" x14ac:dyDescent="0.3">
      <c r="A200">
        <v>40918</v>
      </c>
      <c r="B200">
        <v>1</v>
      </c>
      <c r="C200">
        <v>2006</v>
      </c>
      <c r="D200" s="99">
        <v>45958.618055555555</v>
      </c>
      <c r="E200" t="s">
        <v>246</v>
      </c>
      <c r="F200">
        <v>4</v>
      </c>
      <c r="G200">
        <v>4</v>
      </c>
      <c r="H200">
        <v>3</v>
      </c>
      <c r="I200">
        <v>3</v>
      </c>
      <c r="J200">
        <v>4</v>
      </c>
      <c r="K200">
        <v>4</v>
      </c>
      <c r="L200">
        <v>1</v>
      </c>
      <c r="M200">
        <v>2</v>
      </c>
      <c r="N200">
        <v>4</v>
      </c>
      <c r="O200">
        <v>4</v>
      </c>
      <c r="P200">
        <v>1</v>
      </c>
      <c r="Q200">
        <v>3</v>
      </c>
      <c r="R200">
        <v>2</v>
      </c>
      <c r="S200">
        <v>2</v>
      </c>
      <c r="T200">
        <v>3</v>
      </c>
      <c r="U200">
        <v>3</v>
      </c>
      <c r="V200">
        <v>4</v>
      </c>
      <c r="W200">
        <v>3</v>
      </c>
      <c r="X200">
        <v>1</v>
      </c>
      <c r="Y200">
        <v>2</v>
      </c>
      <c r="Z200">
        <v>4</v>
      </c>
      <c r="AA200">
        <v>2</v>
      </c>
      <c r="AB200" s="54"/>
      <c r="AC200" s="45"/>
      <c r="AD200" s="54"/>
      <c r="AE200" s="54"/>
      <c r="AF200" s="54"/>
      <c r="AG200" s="45"/>
      <c r="AH200" s="54"/>
      <c r="AI200" s="54"/>
      <c r="AJ200" s="45"/>
      <c r="AK200" s="54"/>
      <c r="AL200" s="54"/>
      <c r="AM200" s="54"/>
      <c r="AN200" s="54"/>
      <c r="AO200" s="54"/>
      <c r="AP200" s="54"/>
      <c r="AQ200" s="54"/>
      <c r="AR200" s="54"/>
      <c r="AS200" s="54"/>
      <c r="AT200" s="54"/>
      <c r="AU200" s="54"/>
      <c r="AV200" s="54"/>
      <c r="AW200" s="54"/>
      <c r="AX200" s="54"/>
      <c r="AY200" s="54"/>
      <c r="AZ200" s="54"/>
      <c r="BA200" s="54"/>
      <c r="BB200" s="54"/>
      <c r="BC200" s="54"/>
      <c r="BD200" s="54"/>
      <c r="BE200" s="54"/>
    </row>
    <row r="201" spans="1:57" ht="13" x14ac:dyDescent="0.3">
      <c r="A201">
        <v>40964</v>
      </c>
      <c r="B201">
        <v>0</v>
      </c>
      <c r="C201">
        <v>2003</v>
      </c>
      <c r="D201" s="99">
        <v>45970.482638888891</v>
      </c>
      <c r="E201" t="s">
        <v>246</v>
      </c>
      <c r="F201">
        <v>4</v>
      </c>
      <c r="G201">
        <v>4</v>
      </c>
      <c r="H201">
        <v>4</v>
      </c>
      <c r="I201">
        <v>4</v>
      </c>
      <c r="J201">
        <v>3</v>
      </c>
      <c r="K201">
        <v>4</v>
      </c>
      <c r="L201">
        <v>1</v>
      </c>
      <c r="M201">
        <v>2</v>
      </c>
      <c r="N201">
        <v>3</v>
      </c>
      <c r="O201">
        <v>3</v>
      </c>
      <c r="P201">
        <v>2</v>
      </c>
      <c r="Q201">
        <v>4</v>
      </c>
      <c r="R201">
        <v>4</v>
      </c>
      <c r="S201">
        <v>3</v>
      </c>
      <c r="T201">
        <v>3</v>
      </c>
      <c r="U201">
        <v>4</v>
      </c>
      <c r="V201">
        <v>2</v>
      </c>
      <c r="W201">
        <v>3</v>
      </c>
      <c r="X201">
        <v>1</v>
      </c>
      <c r="Y201">
        <v>2</v>
      </c>
      <c r="Z201">
        <v>3</v>
      </c>
      <c r="AA201">
        <v>3</v>
      </c>
      <c r="AB201" s="54"/>
      <c r="AC201" s="45"/>
      <c r="AD201" s="54"/>
      <c r="AE201" s="54"/>
      <c r="AF201" s="54"/>
      <c r="AG201" s="45"/>
      <c r="AH201" s="54"/>
      <c r="AI201" s="54"/>
      <c r="AJ201" s="45"/>
      <c r="AK201" s="54"/>
      <c r="AL201" s="54"/>
      <c r="AM201" s="54"/>
      <c r="AN201" s="54"/>
      <c r="AO201" s="54"/>
      <c r="AP201" s="54"/>
      <c r="AQ201" s="54"/>
      <c r="AR201" s="54"/>
      <c r="AS201" s="54"/>
      <c r="AT201" s="54"/>
      <c r="AU201" s="54"/>
      <c r="AV201" s="54"/>
      <c r="AW201" s="54"/>
      <c r="AX201" s="54"/>
      <c r="AY201" s="54"/>
      <c r="AZ201" s="54"/>
      <c r="BA201" s="54"/>
      <c r="BB201" s="54"/>
      <c r="BC201" s="54"/>
      <c r="BD201" s="54"/>
      <c r="BE201" s="54"/>
    </row>
    <row r="202" spans="1:57" ht="13" x14ac:dyDescent="0.3">
      <c r="A202">
        <v>41037</v>
      </c>
      <c r="B202">
        <v>0</v>
      </c>
      <c r="C202">
        <v>2000</v>
      </c>
      <c r="D202" s="99">
        <v>45964.972916666666</v>
      </c>
      <c r="E202" t="s">
        <v>246</v>
      </c>
      <c r="F202">
        <v>3</v>
      </c>
      <c r="G202">
        <v>4</v>
      </c>
      <c r="H202">
        <v>2</v>
      </c>
      <c r="I202">
        <v>3</v>
      </c>
      <c r="J202">
        <v>3</v>
      </c>
      <c r="K202">
        <v>4</v>
      </c>
      <c r="L202">
        <v>2</v>
      </c>
      <c r="M202">
        <v>3</v>
      </c>
      <c r="N202">
        <v>2</v>
      </c>
      <c r="O202">
        <v>3</v>
      </c>
      <c r="P202">
        <v>3</v>
      </c>
      <c r="Q202">
        <v>3</v>
      </c>
      <c r="R202">
        <v>3</v>
      </c>
      <c r="S202">
        <v>3</v>
      </c>
      <c r="T202">
        <v>3</v>
      </c>
      <c r="U202">
        <v>3</v>
      </c>
      <c r="V202">
        <v>2</v>
      </c>
      <c r="W202">
        <v>3</v>
      </c>
      <c r="X202">
        <v>3</v>
      </c>
      <c r="Y202">
        <v>3</v>
      </c>
      <c r="Z202">
        <v>3</v>
      </c>
      <c r="AA202">
        <v>3</v>
      </c>
      <c r="AB202" s="54"/>
      <c r="AC202" s="45"/>
      <c r="AD202" s="54"/>
      <c r="AE202" s="54"/>
      <c r="AF202" s="54"/>
      <c r="AG202" s="45"/>
      <c r="AH202" s="54"/>
      <c r="AI202" s="54"/>
      <c r="AJ202" s="45"/>
      <c r="AK202" s="54"/>
      <c r="AL202" s="54"/>
      <c r="AM202" s="54"/>
      <c r="AN202" s="54"/>
      <c r="AO202" s="54"/>
      <c r="AP202" s="54"/>
      <c r="AQ202" s="54"/>
      <c r="AR202" s="54"/>
      <c r="AS202" s="54"/>
      <c r="AT202" s="54"/>
      <c r="AU202" s="54"/>
      <c r="AV202" s="54"/>
      <c r="AW202" s="54"/>
      <c r="AX202" s="54"/>
      <c r="AY202" s="54"/>
      <c r="AZ202" s="54"/>
      <c r="BA202" s="54"/>
      <c r="BB202" s="54"/>
      <c r="BC202" s="54"/>
      <c r="BD202" s="54"/>
      <c r="BE202" s="54"/>
    </row>
    <row r="203" spans="1:57" ht="13" x14ac:dyDescent="0.3">
      <c r="A203">
        <v>41073</v>
      </c>
      <c r="B203">
        <v>0</v>
      </c>
      <c r="C203">
        <v>2002</v>
      </c>
      <c r="D203" s="99">
        <v>45960.46597222222</v>
      </c>
      <c r="E203" t="s">
        <v>246</v>
      </c>
      <c r="F203">
        <v>2</v>
      </c>
      <c r="G203">
        <v>4</v>
      </c>
      <c r="H203">
        <v>4</v>
      </c>
      <c r="I203">
        <v>2</v>
      </c>
      <c r="J203">
        <v>3</v>
      </c>
      <c r="K203">
        <v>3</v>
      </c>
      <c r="L203">
        <v>2</v>
      </c>
      <c r="M203">
        <v>2</v>
      </c>
      <c r="N203">
        <v>3</v>
      </c>
      <c r="O203">
        <v>3</v>
      </c>
      <c r="P203">
        <v>2</v>
      </c>
      <c r="Q203">
        <v>3</v>
      </c>
      <c r="R203">
        <v>2</v>
      </c>
      <c r="S203">
        <v>3</v>
      </c>
      <c r="T203">
        <v>2</v>
      </c>
      <c r="U203">
        <v>3</v>
      </c>
      <c r="V203">
        <v>1</v>
      </c>
      <c r="W203">
        <v>2</v>
      </c>
      <c r="X203">
        <v>3</v>
      </c>
      <c r="Y203">
        <v>4</v>
      </c>
      <c r="Z203">
        <v>3</v>
      </c>
      <c r="AA203">
        <v>2</v>
      </c>
      <c r="AB203" s="54"/>
      <c r="AC203" s="45"/>
      <c r="AD203" s="54"/>
      <c r="AE203" s="54"/>
      <c r="AF203" s="54"/>
      <c r="AG203" s="45"/>
      <c r="AH203" s="54"/>
      <c r="AI203" s="54"/>
      <c r="AJ203" s="45"/>
      <c r="AK203" s="54"/>
      <c r="AL203" s="54"/>
      <c r="AM203" s="54"/>
      <c r="AN203" s="54"/>
      <c r="AO203" s="54"/>
      <c r="AP203" s="54"/>
      <c r="AQ203" s="54"/>
      <c r="AR203" s="54"/>
      <c r="AS203" s="54"/>
      <c r="AT203" s="54"/>
      <c r="AU203" s="54"/>
      <c r="AV203" s="54"/>
      <c r="AW203" s="54"/>
      <c r="AX203" s="54"/>
      <c r="AY203" s="54"/>
      <c r="AZ203" s="54"/>
      <c r="BA203" s="54"/>
      <c r="BB203" s="54"/>
      <c r="BC203" s="54"/>
      <c r="BD203" s="54"/>
      <c r="BE203" s="54"/>
    </row>
    <row r="204" spans="1:57" ht="13" x14ac:dyDescent="0.3">
      <c r="A204">
        <v>41227</v>
      </c>
      <c r="B204">
        <v>0</v>
      </c>
      <c r="C204">
        <v>2003</v>
      </c>
      <c r="D204" s="99">
        <v>45959.47152777778</v>
      </c>
      <c r="E204" t="s">
        <v>246</v>
      </c>
      <c r="F204">
        <v>3</v>
      </c>
      <c r="G204">
        <v>4</v>
      </c>
      <c r="H204">
        <v>4</v>
      </c>
      <c r="I204">
        <v>4</v>
      </c>
      <c r="J204">
        <v>3</v>
      </c>
      <c r="K204">
        <v>4</v>
      </c>
      <c r="L204">
        <v>4</v>
      </c>
      <c r="M204">
        <v>3</v>
      </c>
      <c r="N204">
        <v>2</v>
      </c>
      <c r="O204">
        <v>4</v>
      </c>
      <c r="P204">
        <v>3</v>
      </c>
      <c r="Q204">
        <v>4</v>
      </c>
      <c r="R204">
        <v>4</v>
      </c>
      <c r="S204">
        <v>4</v>
      </c>
      <c r="T204">
        <v>2</v>
      </c>
      <c r="U204">
        <v>3</v>
      </c>
      <c r="V204">
        <v>2</v>
      </c>
      <c r="W204">
        <v>4</v>
      </c>
      <c r="X204">
        <v>4</v>
      </c>
      <c r="Y204">
        <v>4</v>
      </c>
      <c r="Z204">
        <v>4</v>
      </c>
      <c r="AA204">
        <v>4</v>
      </c>
      <c r="AB204" s="54"/>
      <c r="AC204" s="45"/>
      <c r="AD204" s="54"/>
      <c r="AE204" s="54"/>
      <c r="AF204" s="54"/>
      <c r="AG204" s="45"/>
      <c r="AH204" s="54"/>
      <c r="AI204" s="54"/>
      <c r="AJ204" s="45"/>
      <c r="AK204" s="54"/>
      <c r="AL204" s="54"/>
      <c r="AM204" s="54"/>
      <c r="AN204" s="54"/>
      <c r="AO204" s="54"/>
      <c r="AP204" s="54"/>
      <c r="AQ204" s="54"/>
      <c r="AR204" s="54"/>
      <c r="AS204" s="54"/>
      <c r="AT204" s="54"/>
      <c r="AU204" s="54"/>
      <c r="AV204" s="54"/>
      <c r="AW204" s="54"/>
      <c r="AX204" s="54"/>
      <c r="AY204" s="54"/>
      <c r="AZ204" s="54"/>
      <c r="BA204" s="54"/>
      <c r="BB204" s="54"/>
      <c r="BC204" s="54"/>
      <c r="BD204" s="54"/>
      <c r="BE204" s="54"/>
    </row>
    <row r="205" spans="1:57" ht="13" x14ac:dyDescent="0.3">
      <c r="A205">
        <v>41238</v>
      </c>
      <c r="B205">
        <v>1</v>
      </c>
      <c r="C205">
        <v>2003</v>
      </c>
      <c r="D205" s="99">
        <v>45959.48541666667</v>
      </c>
      <c r="E205" t="s">
        <v>246</v>
      </c>
      <c r="F205">
        <v>3</v>
      </c>
      <c r="G205">
        <v>3</v>
      </c>
      <c r="H205">
        <v>3</v>
      </c>
      <c r="I205">
        <v>3</v>
      </c>
      <c r="J205">
        <v>3</v>
      </c>
      <c r="K205">
        <v>3</v>
      </c>
      <c r="L205">
        <v>3</v>
      </c>
      <c r="M205">
        <v>2</v>
      </c>
      <c r="N205">
        <v>3</v>
      </c>
      <c r="O205">
        <v>3</v>
      </c>
      <c r="P205">
        <v>2</v>
      </c>
      <c r="Q205">
        <v>3</v>
      </c>
      <c r="R205">
        <v>2</v>
      </c>
      <c r="S205">
        <v>3</v>
      </c>
      <c r="T205">
        <v>3</v>
      </c>
      <c r="U205">
        <v>3</v>
      </c>
      <c r="V205">
        <v>2</v>
      </c>
      <c r="W205">
        <v>3</v>
      </c>
      <c r="X205">
        <v>2</v>
      </c>
      <c r="Y205">
        <v>2</v>
      </c>
      <c r="Z205">
        <v>3</v>
      </c>
      <c r="AA205">
        <v>3</v>
      </c>
      <c r="AB205" s="54"/>
      <c r="AC205" s="45"/>
      <c r="AD205" s="54"/>
      <c r="AE205" s="54"/>
      <c r="AF205" s="54"/>
      <c r="AG205" s="45"/>
      <c r="AH205" s="54"/>
      <c r="AI205" s="54"/>
      <c r="AJ205" s="45"/>
      <c r="AK205" s="54"/>
      <c r="AL205" s="54"/>
      <c r="AM205" s="54"/>
      <c r="AN205" s="54"/>
      <c r="AO205" s="54"/>
      <c r="AP205" s="54"/>
      <c r="AQ205" s="54"/>
      <c r="AR205" s="54"/>
      <c r="AS205" s="54"/>
      <c r="AT205" s="54"/>
      <c r="AU205" s="54"/>
      <c r="AV205" s="54"/>
      <c r="AW205" s="54"/>
      <c r="AX205" s="54"/>
      <c r="AY205" s="54"/>
      <c r="AZ205" s="54"/>
      <c r="BA205" s="54"/>
      <c r="BB205" s="54"/>
      <c r="BC205" s="54"/>
      <c r="BD205" s="54"/>
      <c r="BE205" s="54"/>
    </row>
    <row r="206" spans="1:57" ht="13" x14ac:dyDescent="0.3">
      <c r="A206">
        <v>41264</v>
      </c>
      <c r="B206">
        <v>0</v>
      </c>
      <c r="C206">
        <v>2006</v>
      </c>
      <c r="D206" s="99">
        <v>45959.488194444442</v>
      </c>
      <c r="E206" t="s">
        <v>246</v>
      </c>
      <c r="F206">
        <v>2</v>
      </c>
      <c r="G206">
        <v>2</v>
      </c>
      <c r="H206">
        <v>3</v>
      </c>
      <c r="I206">
        <v>3</v>
      </c>
      <c r="J206">
        <v>3</v>
      </c>
      <c r="K206">
        <v>2</v>
      </c>
      <c r="L206">
        <v>3</v>
      </c>
      <c r="M206">
        <v>2</v>
      </c>
      <c r="N206">
        <v>2</v>
      </c>
      <c r="O206">
        <v>2</v>
      </c>
      <c r="P206">
        <v>3</v>
      </c>
      <c r="Q206">
        <v>2</v>
      </c>
      <c r="R206">
        <v>1</v>
      </c>
      <c r="S206">
        <v>2</v>
      </c>
      <c r="T206">
        <v>2</v>
      </c>
      <c r="U206">
        <v>2</v>
      </c>
      <c r="V206">
        <v>1</v>
      </c>
      <c r="W206">
        <v>2</v>
      </c>
      <c r="X206">
        <v>2</v>
      </c>
      <c r="Y206">
        <v>2</v>
      </c>
      <c r="Z206">
        <v>2</v>
      </c>
      <c r="AA206">
        <v>2</v>
      </c>
      <c r="AB206" s="54"/>
      <c r="AC206" s="45"/>
      <c r="AD206" s="54"/>
      <c r="AE206" s="54"/>
      <c r="AF206" s="54"/>
      <c r="AG206" s="45"/>
      <c r="AH206" s="54"/>
      <c r="AI206" s="54"/>
      <c r="AJ206" s="45"/>
      <c r="AK206" s="54"/>
      <c r="AL206" s="54"/>
      <c r="AM206" s="54"/>
      <c r="AN206" s="54"/>
      <c r="AO206" s="54"/>
      <c r="AP206" s="54"/>
      <c r="AQ206" s="54"/>
      <c r="AR206" s="54"/>
      <c r="AS206" s="54"/>
      <c r="AT206" s="54"/>
      <c r="AU206" s="54"/>
      <c r="AV206" s="54"/>
      <c r="AW206" s="54"/>
      <c r="AX206" s="54"/>
      <c r="AY206" s="54"/>
      <c r="AZ206" s="54"/>
      <c r="BA206" s="54"/>
      <c r="BB206" s="54"/>
      <c r="BC206" s="54"/>
      <c r="BD206" s="54"/>
      <c r="BE206" s="54"/>
    </row>
    <row r="207" spans="1:57" ht="13" x14ac:dyDescent="0.3">
      <c r="A207">
        <v>41275</v>
      </c>
      <c r="B207">
        <v>0</v>
      </c>
      <c r="C207">
        <v>2004</v>
      </c>
      <c r="D207" s="99">
        <v>45959.486111111109</v>
      </c>
      <c r="E207" t="s">
        <v>234</v>
      </c>
      <c r="F207">
        <v>4</v>
      </c>
      <c r="G207">
        <v>4</v>
      </c>
      <c r="H207">
        <v>3</v>
      </c>
      <c r="I207">
        <v>3</v>
      </c>
      <c r="J207">
        <v>3</v>
      </c>
      <c r="K207">
        <v>4</v>
      </c>
      <c r="L207">
        <v>2</v>
      </c>
      <c r="M207">
        <v>2</v>
      </c>
      <c r="N207">
        <v>3</v>
      </c>
      <c r="O207">
        <v>4</v>
      </c>
      <c r="P207">
        <v>4</v>
      </c>
      <c r="Q207">
        <v>4</v>
      </c>
      <c r="R207">
        <v>4</v>
      </c>
      <c r="S207">
        <v>3</v>
      </c>
      <c r="T207">
        <v>3</v>
      </c>
      <c r="U207">
        <v>3</v>
      </c>
      <c r="V207">
        <v>3</v>
      </c>
      <c r="W207">
        <v>3</v>
      </c>
      <c r="X207">
        <v>2</v>
      </c>
      <c r="Y207">
        <v>2</v>
      </c>
      <c r="Z207">
        <v>3</v>
      </c>
      <c r="AA207">
        <v>3</v>
      </c>
      <c r="AB207" s="54"/>
      <c r="AC207" s="45"/>
      <c r="AD207" s="54"/>
      <c r="AE207" s="54"/>
      <c r="AF207" s="54"/>
      <c r="AG207" s="45"/>
      <c r="AH207" s="54"/>
      <c r="AI207" s="54"/>
      <c r="AJ207" s="45"/>
      <c r="AK207" s="54"/>
      <c r="AL207" s="54"/>
      <c r="AM207" s="54"/>
      <c r="AN207" s="54"/>
      <c r="AO207" s="54"/>
      <c r="AP207" s="54"/>
      <c r="AQ207" s="54"/>
      <c r="AR207" s="54"/>
      <c r="AS207" s="54"/>
      <c r="AT207" s="54"/>
      <c r="AU207" s="54"/>
      <c r="AV207" s="54"/>
      <c r="AW207" s="54"/>
      <c r="AX207" s="54"/>
      <c r="AY207" s="54"/>
      <c r="AZ207" s="54"/>
      <c r="BA207" s="54"/>
      <c r="BB207" s="54"/>
      <c r="BC207" s="54"/>
      <c r="BD207" s="54"/>
      <c r="BE207" s="54"/>
    </row>
    <row r="208" spans="1:57" ht="13" x14ac:dyDescent="0.3">
      <c r="A208">
        <v>41457</v>
      </c>
      <c r="B208">
        <v>0</v>
      </c>
      <c r="C208">
        <v>2004</v>
      </c>
      <c r="D208" s="99">
        <v>45959.629861111112</v>
      </c>
      <c r="E208" t="s">
        <v>234</v>
      </c>
      <c r="F208">
        <v>3</v>
      </c>
      <c r="G208">
        <v>4</v>
      </c>
      <c r="H208">
        <v>4</v>
      </c>
      <c r="I208">
        <v>3</v>
      </c>
      <c r="J208">
        <v>3</v>
      </c>
      <c r="K208">
        <v>3</v>
      </c>
      <c r="L208">
        <v>2</v>
      </c>
      <c r="M208">
        <v>2</v>
      </c>
      <c r="N208">
        <v>2</v>
      </c>
      <c r="O208">
        <v>3</v>
      </c>
      <c r="P208">
        <v>2</v>
      </c>
      <c r="Q208">
        <v>2</v>
      </c>
      <c r="R208">
        <v>3</v>
      </c>
      <c r="S208">
        <v>3</v>
      </c>
      <c r="T208">
        <v>3</v>
      </c>
      <c r="U208">
        <v>3</v>
      </c>
      <c r="V208">
        <v>1</v>
      </c>
      <c r="W208">
        <v>3</v>
      </c>
      <c r="X208">
        <v>2</v>
      </c>
      <c r="Y208">
        <v>2</v>
      </c>
      <c r="Z208">
        <v>2</v>
      </c>
      <c r="AA208">
        <v>3</v>
      </c>
      <c r="AB208" s="54"/>
      <c r="AC208" s="45"/>
      <c r="AD208" s="54"/>
      <c r="AE208" s="54"/>
      <c r="AF208" s="54"/>
      <c r="AG208" s="45"/>
      <c r="AH208" s="54"/>
      <c r="AI208" s="54"/>
      <c r="AJ208" s="45"/>
      <c r="AK208" s="54"/>
      <c r="AL208" s="54"/>
      <c r="AM208" s="54"/>
      <c r="AN208" s="54"/>
      <c r="AO208" s="54"/>
      <c r="AP208" s="54"/>
      <c r="AQ208" s="54"/>
      <c r="AR208" s="54"/>
      <c r="AS208" s="54"/>
      <c r="AT208" s="54"/>
      <c r="AU208" s="54"/>
      <c r="AV208" s="54"/>
      <c r="AW208" s="54"/>
      <c r="AX208" s="54"/>
      <c r="AY208" s="54"/>
      <c r="AZ208" s="54"/>
      <c r="BA208" s="54"/>
      <c r="BB208" s="54"/>
      <c r="BC208" s="54"/>
      <c r="BD208" s="54"/>
      <c r="BE208" s="54"/>
    </row>
    <row r="209" spans="1:57" ht="13" x14ac:dyDescent="0.3">
      <c r="A209">
        <v>41525</v>
      </c>
      <c r="B209">
        <v>0</v>
      </c>
      <c r="C209">
        <v>2005</v>
      </c>
      <c r="D209" s="99">
        <v>45959.652777777781</v>
      </c>
      <c r="E209" t="s">
        <v>246</v>
      </c>
      <c r="F209">
        <v>2</v>
      </c>
      <c r="G209">
        <v>3</v>
      </c>
      <c r="H209">
        <v>3</v>
      </c>
      <c r="I209">
        <v>4</v>
      </c>
      <c r="J209">
        <v>3</v>
      </c>
      <c r="K209">
        <v>4</v>
      </c>
      <c r="L209">
        <v>2</v>
      </c>
      <c r="M209">
        <v>2</v>
      </c>
      <c r="N209">
        <v>3</v>
      </c>
      <c r="O209">
        <v>3</v>
      </c>
      <c r="P209">
        <v>3</v>
      </c>
      <c r="Q209">
        <v>3</v>
      </c>
      <c r="R209">
        <v>3</v>
      </c>
      <c r="S209">
        <v>3</v>
      </c>
      <c r="T209">
        <v>3</v>
      </c>
      <c r="U209">
        <v>3</v>
      </c>
      <c r="V209">
        <v>2</v>
      </c>
      <c r="W209">
        <v>3</v>
      </c>
      <c r="X209">
        <v>2</v>
      </c>
      <c r="Y209">
        <v>3</v>
      </c>
      <c r="Z209">
        <v>4</v>
      </c>
      <c r="AA209">
        <v>3</v>
      </c>
      <c r="AB209" s="54"/>
      <c r="AC209" s="45"/>
      <c r="AD209" s="54"/>
      <c r="AE209" s="54"/>
      <c r="AF209" s="54"/>
      <c r="AG209" s="45"/>
      <c r="AH209" s="54"/>
      <c r="AI209" s="54"/>
      <c r="AJ209" s="45"/>
      <c r="AK209" s="54"/>
      <c r="AL209" s="54"/>
      <c r="AM209" s="54"/>
      <c r="AN209" s="54"/>
      <c r="AO209" s="54"/>
      <c r="AP209" s="54"/>
      <c r="AQ209" s="54"/>
      <c r="AR209" s="54"/>
      <c r="AS209" s="54"/>
      <c r="AT209" s="54"/>
      <c r="AU209" s="54"/>
      <c r="AV209" s="54"/>
      <c r="AW209" s="54"/>
      <c r="AX209" s="54"/>
      <c r="AY209" s="54"/>
      <c r="AZ209" s="54"/>
      <c r="BA209" s="54"/>
      <c r="BB209" s="54"/>
      <c r="BC209" s="54"/>
      <c r="BD209" s="54"/>
      <c r="BE209" s="54"/>
    </row>
    <row r="210" spans="1:57" ht="13" x14ac:dyDescent="0.3">
      <c r="A210">
        <v>42105</v>
      </c>
      <c r="B210">
        <v>0</v>
      </c>
      <c r="C210">
        <v>2002</v>
      </c>
      <c r="D210" s="99">
        <v>45959.961805555555</v>
      </c>
      <c r="E210" t="s">
        <v>246</v>
      </c>
      <c r="F210">
        <v>4</v>
      </c>
      <c r="G210">
        <v>4</v>
      </c>
      <c r="H210">
        <v>2</v>
      </c>
      <c r="I210">
        <v>3</v>
      </c>
      <c r="J210">
        <v>2</v>
      </c>
      <c r="K210">
        <v>2</v>
      </c>
      <c r="L210">
        <v>2</v>
      </c>
      <c r="M210">
        <v>1</v>
      </c>
      <c r="N210">
        <v>3</v>
      </c>
      <c r="O210">
        <v>3</v>
      </c>
      <c r="P210">
        <v>3</v>
      </c>
      <c r="Q210">
        <v>3</v>
      </c>
      <c r="R210">
        <v>2</v>
      </c>
      <c r="S210">
        <v>2</v>
      </c>
      <c r="T210">
        <v>3</v>
      </c>
      <c r="U210">
        <v>3</v>
      </c>
      <c r="V210">
        <v>3</v>
      </c>
      <c r="W210">
        <v>3</v>
      </c>
      <c r="X210">
        <v>2</v>
      </c>
      <c r="Y210">
        <v>2</v>
      </c>
      <c r="Z210">
        <v>2</v>
      </c>
      <c r="AA210">
        <v>3</v>
      </c>
      <c r="AB210" s="54"/>
      <c r="AC210" s="45"/>
      <c r="AD210" s="54"/>
      <c r="AE210" s="54"/>
      <c r="AF210" s="54"/>
      <c r="AG210" s="45"/>
      <c r="AH210" s="54"/>
      <c r="AI210" s="54"/>
      <c r="AJ210" s="45"/>
      <c r="AK210" s="54"/>
      <c r="AL210" s="54"/>
      <c r="AM210" s="54"/>
      <c r="AN210" s="54"/>
      <c r="AO210" s="54"/>
      <c r="AP210" s="54"/>
      <c r="AQ210" s="54"/>
      <c r="AR210" s="54"/>
      <c r="AS210" s="54"/>
      <c r="AT210" s="54"/>
      <c r="AU210" s="54"/>
      <c r="AV210" s="54"/>
      <c r="AW210" s="54"/>
      <c r="AX210" s="54"/>
      <c r="AY210" s="54"/>
      <c r="AZ210" s="54"/>
      <c r="BA210" s="54"/>
      <c r="BB210" s="54"/>
      <c r="BC210" s="54"/>
      <c r="BD210" s="54"/>
      <c r="BE210" s="54"/>
    </row>
    <row r="211" spans="1:57" ht="13" x14ac:dyDescent="0.3">
      <c r="A211">
        <v>42320</v>
      </c>
      <c r="B211">
        <v>0</v>
      </c>
      <c r="C211">
        <v>2002</v>
      </c>
      <c r="D211" s="99">
        <v>45960.45208333333</v>
      </c>
      <c r="E211" t="s">
        <v>234</v>
      </c>
      <c r="F211">
        <v>1</v>
      </c>
      <c r="G211">
        <v>1</v>
      </c>
      <c r="H211">
        <v>3</v>
      </c>
      <c r="I211">
        <v>3</v>
      </c>
      <c r="J211">
        <v>3</v>
      </c>
      <c r="K211">
        <v>4</v>
      </c>
      <c r="L211">
        <v>3</v>
      </c>
      <c r="M211">
        <v>3</v>
      </c>
      <c r="N211">
        <v>2</v>
      </c>
      <c r="O211">
        <v>3</v>
      </c>
      <c r="P211">
        <v>2</v>
      </c>
      <c r="Q211">
        <v>3</v>
      </c>
      <c r="R211">
        <v>1</v>
      </c>
      <c r="S211">
        <v>3</v>
      </c>
      <c r="T211">
        <v>2</v>
      </c>
      <c r="U211">
        <v>3</v>
      </c>
      <c r="V211">
        <v>2</v>
      </c>
      <c r="W211">
        <v>3</v>
      </c>
      <c r="X211">
        <v>2</v>
      </c>
      <c r="Y211">
        <v>3</v>
      </c>
      <c r="Z211">
        <v>3</v>
      </c>
      <c r="AA211">
        <v>3</v>
      </c>
      <c r="AB211" s="54"/>
      <c r="AC211" s="45"/>
      <c r="AD211" s="54"/>
      <c r="AE211" s="54"/>
      <c r="AF211" s="54"/>
      <c r="AG211" s="45"/>
      <c r="AH211" s="54"/>
      <c r="AI211" s="54"/>
      <c r="AJ211" s="45"/>
      <c r="AK211" s="54"/>
      <c r="AL211" s="54"/>
      <c r="AM211" s="54"/>
      <c r="AN211" s="54"/>
      <c r="AO211" s="54"/>
      <c r="AP211" s="54"/>
      <c r="AQ211" s="54"/>
      <c r="AR211" s="54"/>
      <c r="AS211" s="54"/>
      <c r="AT211" s="54"/>
      <c r="AU211" s="54"/>
      <c r="AV211" s="54"/>
      <c r="AW211" s="54"/>
      <c r="AX211" s="54"/>
      <c r="AY211" s="54"/>
      <c r="AZ211" s="54"/>
      <c r="BA211" s="54"/>
      <c r="BB211" s="54"/>
      <c r="BC211" s="54"/>
      <c r="BD211" s="54"/>
      <c r="BE211" s="54"/>
    </row>
    <row r="212" spans="1:57" ht="13" x14ac:dyDescent="0.3">
      <c r="A212">
        <v>42789</v>
      </c>
      <c r="B212">
        <v>0</v>
      </c>
      <c r="C212">
        <v>2004</v>
      </c>
      <c r="D212" s="99">
        <v>45961.43472222222</v>
      </c>
      <c r="E212" t="s">
        <v>246</v>
      </c>
      <c r="F212">
        <v>1</v>
      </c>
      <c r="G212">
        <v>3</v>
      </c>
      <c r="H212">
        <v>4</v>
      </c>
      <c r="I212">
        <v>2</v>
      </c>
      <c r="J212">
        <v>3</v>
      </c>
      <c r="K212">
        <v>4</v>
      </c>
      <c r="L212">
        <v>3</v>
      </c>
      <c r="M212">
        <v>2</v>
      </c>
      <c r="N212">
        <v>2</v>
      </c>
      <c r="O212">
        <v>3</v>
      </c>
      <c r="P212">
        <v>2</v>
      </c>
      <c r="Q212">
        <v>3</v>
      </c>
      <c r="R212">
        <v>2</v>
      </c>
      <c r="S212">
        <v>2</v>
      </c>
      <c r="T212">
        <v>2</v>
      </c>
      <c r="U212">
        <v>2</v>
      </c>
      <c r="V212">
        <v>2</v>
      </c>
      <c r="W212">
        <v>1</v>
      </c>
      <c r="X212">
        <v>2</v>
      </c>
      <c r="Y212">
        <v>2</v>
      </c>
      <c r="Z212">
        <v>3</v>
      </c>
      <c r="AA212">
        <v>3</v>
      </c>
      <c r="AB212" s="54"/>
      <c r="AC212" s="45"/>
      <c r="AD212" s="54"/>
      <c r="AE212" s="54"/>
      <c r="AF212" s="54"/>
      <c r="AG212" s="45"/>
      <c r="AH212" s="54"/>
      <c r="AI212" s="54"/>
      <c r="AJ212" s="45"/>
      <c r="AK212" s="54"/>
      <c r="AL212" s="54"/>
      <c r="AM212" s="54"/>
      <c r="AN212" s="54"/>
      <c r="AO212" s="54"/>
      <c r="AP212" s="54"/>
      <c r="AQ212" s="54"/>
      <c r="AR212" s="54"/>
      <c r="AS212" s="54"/>
      <c r="AT212" s="54"/>
      <c r="AU212" s="54"/>
      <c r="AV212" s="54"/>
      <c r="AW212" s="54"/>
      <c r="AX212" s="54"/>
      <c r="AY212" s="54"/>
      <c r="AZ212" s="54"/>
      <c r="BA212" s="54"/>
      <c r="BB212" s="54"/>
      <c r="BC212" s="54"/>
      <c r="BD212" s="54"/>
      <c r="BE212" s="54"/>
    </row>
    <row r="213" spans="1:57" ht="13" x14ac:dyDescent="0.3">
      <c r="A213">
        <v>42802</v>
      </c>
      <c r="B213">
        <v>1</v>
      </c>
      <c r="C213">
        <v>2006</v>
      </c>
      <c r="D213" s="99">
        <v>45961.47152777778</v>
      </c>
      <c r="E213" t="s">
        <v>246</v>
      </c>
      <c r="F213">
        <v>4</v>
      </c>
      <c r="G213">
        <v>4</v>
      </c>
      <c r="H213">
        <v>2</v>
      </c>
      <c r="I213">
        <v>2</v>
      </c>
      <c r="J213">
        <v>3</v>
      </c>
      <c r="K213">
        <v>3</v>
      </c>
      <c r="L213">
        <v>2</v>
      </c>
      <c r="M213">
        <v>2</v>
      </c>
      <c r="N213">
        <v>2</v>
      </c>
      <c r="O213">
        <v>3</v>
      </c>
      <c r="P213">
        <v>3</v>
      </c>
      <c r="Q213">
        <v>3</v>
      </c>
      <c r="R213">
        <v>3</v>
      </c>
      <c r="S213">
        <v>3</v>
      </c>
      <c r="T213">
        <v>3</v>
      </c>
      <c r="U213">
        <v>3</v>
      </c>
      <c r="V213">
        <v>2</v>
      </c>
      <c r="W213">
        <v>3</v>
      </c>
      <c r="X213">
        <v>2</v>
      </c>
      <c r="Y213">
        <v>3</v>
      </c>
      <c r="Z213">
        <v>3</v>
      </c>
      <c r="AA213">
        <v>3</v>
      </c>
      <c r="AB213" s="54"/>
      <c r="AC213" s="45"/>
      <c r="AD213" s="54"/>
      <c r="AE213" s="54"/>
      <c r="AF213" s="54"/>
      <c r="AG213" s="45"/>
      <c r="AH213" s="54"/>
      <c r="AI213" s="54"/>
      <c r="AJ213" s="45"/>
      <c r="AK213" s="54"/>
      <c r="AL213" s="54"/>
      <c r="AM213" s="54"/>
      <c r="AN213" s="54"/>
      <c r="AO213" s="54"/>
      <c r="AP213" s="54"/>
      <c r="AQ213" s="54"/>
      <c r="AR213" s="54"/>
      <c r="AS213" s="54"/>
      <c r="AT213" s="54"/>
      <c r="AU213" s="54"/>
      <c r="AV213" s="54"/>
      <c r="AW213" s="54"/>
      <c r="AX213" s="54"/>
      <c r="AY213" s="54"/>
      <c r="AZ213" s="54"/>
      <c r="BA213" s="54"/>
      <c r="BB213" s="54"/>
      <c r="BC213" s="54"/>
      <c r="BD213" s="54"/>
      <c r="BE213" s="54"/>
    </row>
    <row r="214" spans="1:57" ht="13" x14ac:dyDescent="0.3">
      <c r="A214">
        <v>42819</v>
      </c>
      <c r="B214">
        <v>0</v>
      </c>
      <c r="C214">
        <v>2003</v>
      </c>
      <c r="D214" s="99">
        <v>45961.51666666667</v>
      </c>
      <c r="E214" t="s">
        <v>246</v>
      </c>
      <c r="F214">
        <v>3</v>
      </c>
      <c r="G214">
        <v>4</v>
      </c>
      <c r="H214">
        <v>3</v>
      </c>
      <c r="I214">
        <v>2</v>
      </c>
      <c r="J214">
        <v>3</v>
      </c>
      <c r="K214">
        <v>3</v>
      </c>
      <c r="L214">
        <v>2</v>
      </c>
      <c r="M214">
        <v>2</v>
      </c>
      <c r="N214">
        <v>2</v>
      </c>
      <c r="O214">
        <v>3</v>
      </c>
      <c r="P214">
        <v>2</v>
      </c>
      <c r="Q214">
        <v>2</v>
      </c>
      <c r="R214">
        <v>2</v>
      </c>
      <c r="S214">
        <v>2</v>
      </c>
      <c r="T214">
        <v>3</v>
      </c>
      <c r="U214">
        <v>3</v>
      </c>
      <c r="V214">
        <v>1</v>
      </c>
      <c r="W214">
        <v>2</v>
      </c>
      <c r="X214">
        <v>2</v>
      </c>
      <c r="Y214">
        <v>1</v>
      </c>
      <c r="Z214">
        <v>2</v>
      </c>
      <c r="AA214">
        <v>2</v>
      </c>
      <c r="AB214" s="54"/>
      <c r="AC214" s="45"/>
      <c r="AD214" s="54"/>
      <c r="AE214" s="54"/>
      <c r="AF214" s="54"/>
      <c r="AG214" s="45"/>
      <c r="AH214" s="54"/>
      <c r="AI214" s="54"/>
      <c r="AJ214" s="45"/>
      <c r="AK214" s="54"/>
      <c r="AL214" s="54"/>
      <c r="AM214" s="54"/>
      <c r="AN214" s="54"/>
      <c r="AO214" s="54"/>
      <c r="AP214" s="54"/>
      <c r="AQ214" s="54"/>
      <c r="AR214" s="54"/>
      <c r="AS214" s="54"/>
      <c r="AT214" s="54"/>
      <c r="AU214" s="54"/>
      <c r="AV214" s="54"/>
      <c r="AW214" s="54"/>
      <c r="AX214" s="54"/>
      <c r="AY214" s="54"/>
      <c r="AZ214" s="54"/>
      <c r="BA214" s="54"/>
      <c r="BB214" s="54"/>
      <c r="BC214" s="54"/>
      <c r="BD214" s="54"/>
      <c r="BE214" s="54"/>
    </row>
    <row r="215" spans="1:57" ht="13" x14ac:dyDescent="0.3">
      <c r="A215">
        <v>42831</v>
      </c>
      <c r="B215">
        <v>1</v>
      </c>
      <c r="C215">
        <v>2000</v>
      </c>
      <c r="D215" s="99">
        <v>45961.533333333333</v>
      </c>
      <c r="E215" t="s">
        <v>246</v>
      </c>
      <c r="F215">
        <v>4</v>
      </c>
      <c r="G215">
        <v>4</v>
      </c>
      <c r="H215">
        <v>2</v>
      </c>
      <c r="I215">
        <v>3</v>
      </c>
      <c r="J215">
        <v>2</v>
      </c>
      <c r="K215">
        <v>4</v>
      </c>
      <c r="L215">
        <v>1</v>
      </c>
      <c r="M215">
        <v>1</v>
      </c>
      <c r="N215">
        <v>3</v>
      </c>
      <c r="O215">
        <v>3</v>
      </c>
      <c r="P215">
        <v>4</v>
      </c>
      <c r="Q215">
        <v>3</v>
      </c>
      <c r="R215">
        <v>1</v>
      </c>
      <c r="S215">
        <v>2</v>
      </c>
      <c r="T215">
        <v>4</v>
      </c>
      <c r="U215">
        <v>3</v>
      </c>
      <c r="V215">
        <v>2</v>
      </c>
      <c r="W215">
        <v>3</v>
      </c>
      <c r="X215">
        <v>2</v>
      </c>
      <c r="Y215">
        <v>3</v>
      </c>
      <c r="Z215">
        <v>3</v>
      </c>
      <c r="AA215">
        <v>3</v>
      </c>
      <c r="AB215" s="54"/>
      <c r="AC215" s="45"/>
      <c r="AD215" s="54"/>
      <c r="AE215" s="54"/>
      <c r="AF215" s="54"/>
      <c r="AG215" s="45"/>
      <c r="AH215" s="54"/>
      <c r="AI215" s="54"/>
      <c r="AJ215" s="45"/>
      <c r="AK215" s="54"/>
      <c r="AL215" s="54"/>
      <c r="AM215" s="54"/>
      <c r="AN215" s="54"/>
      <c r="AO215" s="54"/>
      <c r="AP215" s="54"/>
      <c r="AQ215" s="54"/>
      <c r="AR215" s="54"/>
      <c r="AS215" s="54"/>
      <c r="AT215" s="54"/>
      <c r="AU215" s="54"/>
      <c r="AV215" s="54"/>
      <c r="AW215" s="54"/>
      <c r="AX215" s="54"/>
      <c r="AY215" s="54"/>
      <c r="AZ215" s="54"/>
      <c r="BA215" s="54"/>
      <c r="BB215" s="54"/>
      <c r="BC215" s="54"/>
      <c r="BD215" s="54"/>
      <c r="BE215" s="54"/>
    </row>
    <row r="216" spans="1:57" ht="13" x14ac:dyDescent="0.3">
      <c r="A216">
        <v>42932</v>
      </c>
      <c r="B216">
        <v>1</v>
      </c>
      <c r="C216">
        <v>2001</v>
      </c>
      <c r="D216" s="99">
        <v>45961.617361111108</v>
      </c>
      <c r="E216" t="s">
        <v>246</v>
      </c>
      <c r="F216">
        <v>4</v>
      </c>
      <c r="G216">
        <v>2</v>
      </c>
      <c r="H216">
        <v>4</v>
      </c>
      <c r="I216">
        <v>4</v>
      </c>
      <c r="J216">
        <v>3</v>
      </c>
      <c r="K216">
        <v>4</v>
      </c>
      <c r="L216">
        <v>4</v>
      </c>
      <c r="M216">
        <v>4</v>
      </c>
      <c r="N216">
        <v>3</v>
      </c>
      <c r="O216">
        <v>3</v>
      </c>
      <c r="P216">
        <v>2</v>
      </c>
      <c r="Q216">
        <v>4</v>
      </c>
      <c r="R216">
        <v>4</v>
      </c>
      <c r="S216">
        <v>4</v>
      </c>
      <c r="T216">
        <v>4</v>
      </c>
      <c r="U216">
        <v>4</v>
      </c>
      <c r="V216">
        <v>4</v>
      </c>
      <c r="W216">
        <v>4</v>
      </c>
      <c r="X216">
        <v>4</v>
      </c>
      <c r="Y216">
        <v>3</v>
      </c>
      <c r="Z216">
        <v>2</v>
      </c>
      <c r="AA216">
        <v>2</v>
      </c>
      <c r="AB216" s="54"/>
      <c r="AC216" s="45"/>
      <c r="AD216" s="54"/>
      <c r="AE216" s="54"/>
      <c r="AF216" s="54"/>
      <c r="AG216" s="45"/>
      <c r="AH216" s="54"/>
      <c r="AI216" s="54"/>
      <c r="AJ216" s="45"/>
      <c r="AK216" s="54"/>
      <c r="AL216" s="54"/>
      <c r="AM216" s="54"/>
      <c r="AN216" s="54"/>
      <c r="AO216" s="54"/>
      <c r="AP216" s="54"/>
      <c r="AQ216" s="54"/>
      <c r="AR216" s="54"/>
      <c r="AS216" s="54"/>
      <c r="AT216" s="54"/>
      <c r="AU216" s="54"/>
      <c r="AV216" s="54"/>
      <c r="AW216" s="54"/>
      <c r="AX216" s="54"/>
      <c r="AY216" s="54"/>
      <c r="AZ216" s="54"/>
      <c r="BA216" s="54"/>
      <c r="BB216" s="54"/>
      <c r="BC216" s="54"/>
      <c r="BD216" s="54"/>
      <c r="BE216" s="54"/>
    </row>
    <row r="217" spans="1:57" ht="13" x14ac:dyDescent="0.3">
      <c r="A217">
        <v>42956</v>
      </c>
      <c r="B217">
        <v>1</v>
      </c>
      <c r="C217">
        <v>2004</v>
      </c>
      <c r="D217" s="99">
        <v>45961.626388888886</v>
      </c>
      <c r="E217" t="s">
        <v>234</v>
      </c>
      <c r="F217">
        <v>2</v>
      </c>
      <c r="G217">
        <v>3</v>
      </c>
      <c r="H217">
        <v>3</v>
      </c>
      <c r="I217">
        <v>4</v>
      </c>
      <c r="J217">
        <v>3</v>
      </c>
      <c r="K217">
        <v>4</v>
      </c>
      <c r="L217">
        <v>3</v>
      </c>
      <c r="M217">
        <v>3</v>
      </c>
      <c r="N217">
        <v>3</v>
      </c>
      <c r="O217">
        <v>3</v>
      </c>
      <c r="P217">
        <v>2</v>
      </c>
      <c r="Q217">
        <v>3</v>
      </c>
      <c r="R217">
        <v>2</v>
      </c>
      <c r="S217">
        <v>2</v>
      </c>
      <c r="T217">
        <v>3</v>
      </c>
      <c r="U217">
        <v>3</v>
      </c>
      <c r="V217">
        <v>2</v>
      </c>
      <c r="W217">
        <v>3</v>
      </c>
      <c r="X217">
        <v>2</v>
      </c>
      <c r="Y217">
        <v>2</v>
      </c>
      <c r="Z217">
        <v>2</v>
      </c>
      <c r="AA217">
        <v>3</v>
      </c>
      <c r="AB217" s="54"/>
      <c r="AC217" s="45"/>
      <c r="AD217" s="54"/>
      <c r="AE217" s="54"/>
      <c r="AF217" s="54"/>
      <c r="AG217" s="45"/>
      <c r="AH217" s="54"/>
      <c r="AI217" s="54"/>
      <c r="AJ217" s="45"/>
      <c r="AK217" s="54"/>
      <c r="AL217" s="54"/>
      <c r="AM217" s="54"/>
      <c r="AN217" s="54"/>
      <c r="AO217" s="54"/>
      <c r="AP217" s="54"/>
      <c r="AQ217" s="54"/>
      <c r="AR217" s="54"/>
      <c r="AS217" s="54"/>
      <c r="AT217" s="54"/>
      <c r="AU217" s="54"/>
      <c r="AV217" s="54"/>
      <c r="AW217" s="54"/>
      <c r="AX217" s="54"/>
      <c r="AY217" s="54"/>
      <c r="AZ217" s="54"/>
      <c r="BA217" s="54"/>
      <c r="BB217" s="54"/>
      <c r="BC217" s="54"/>
      <c r="BD217" s="54"/>
      <c r="BE217" s="54"/>
    </row>
    <row r="218" spans="1:57" ht="13" x14ac:dyDescent="0.3">
      <c r="A218">
        <v>42979</v>
      </c>
      <c r="B218">
        <v>0</v>
      </c>
      <c r="C218">
        <v>2002</v>
      </c>
      <c r="D218" s="99">
        <v>45961.640972222223</v>
      </c>
      <c r="E218" t="s">
        <v>246</v>
      </c>
      <c r="F218">
        <v>1</v>
      </c>
      <c r="G218">
        <v>2</v>
      </c>
      <c r="H218">
        <v>4</v>
      </c>
      <c r="I218">
        <v>3</v>
      </c>
      <c r="J218">
        <v>3</v>
      </c>
      <c r="K218">
        <v>4</v>
      </c>
      <c r="L218">
        <v>2</v>
      </c>
      <c r="M218">
        <v>1</v>
      </c>
      <c r="N218">
        <v>4</v>
      </c>
      <c r="O218">
        <v>4</v>
      </c>
      <c r="P218">
        <v>4</v>
      </c>
      <c r="Q218">
        <v>3</v>
      </c>
      <c r="R218">
        <v>3</v>
      </c>
      <c r="S218">
        <v>4</v>
      </c>
      <c r="T218">
        <v>3</v>
      </c>
      <c r="U218">
        <v>3</v>
      </c>
      <c r="V218">
        <v>1</v>
      </c>
      <c r="W218">
        <v>2</v>
      </c>
      <c r="X218">
        <v>2</v>
      </c>
      <c r="Y218">
        <v>3</v>
      </c>
      <c r="Z218">
        <v>3</v>
      </c>
      <c r="AA218">
        <v>3</v>
      </c>
      <c r="AB218" s="54"/>
      <c r="AC218" s="45"/>
      <c r="AD218" s="54"/>
      <c r="AE218" s="54"/>
      <c r="AF218" s="54"/>
      <c r="AG218" s="45"/>
      <c r="AH218" s="54"/>
      <c r="AI218" s="54"/>
      <c r="AJ218" s="45"/>
      <c r="AK218" s="54"/>
      <c r="AL218" s="54"/>
      <c r="AM218" s="54"/>
      <c r="AN218" s="54"/>
      <c r="AO218" s="54"/>
      <c r="AP218" s="54"/>
      <c r="AQ218" s="54"/>
      <c r="AR218" s="54"/>
      <c r="AS218" s="54"/>
      <c r="AT218" s="54"/>
      <c r="AU218" s="54"/>
      <c r="AV218" s="54"/>
      <c r="AW218" s="54"/>
      <c r="AX218" s="54"/>
      <c r="AY218" s="54"/>
      <c r="AZ218" s="54"/>
      <c r="BA218" s="54"/>
      <c r="BB218" s="54"/>
      <c r="BC218" s="54"/>
      <c r="BD218" s="54"/>
      <c r="BE218" s="54"/>
    </row>
    <row r="219" spans="1:57" ht="13" x14ac:dyDescent="0.3">
      <c r="A219">
        <v>43014</v>
      </c>
      <c r="B219">
        <v>0</v>
      </c>
      <c r="C219">
        <v>2004</v>
      </c>
      <c r="D219" s="99">
        <v>45961.668749999997</v>
      </c>
      <c r="E219" t="s">
        <v>234</v>
      </c>
      <c r="F219">
        <v>4</v>
      </c>
      <c r="G219">
        <v>4</v>
      </c>
      <c r="H219">
        <v>4</v>
      </c>
      <c r="I219">
        <v>4</v>
      </c>
      <c r="J219">
        <v>3</v>
      </c>
      <c r="K219">
        <v>4</v>
      </c>
      <c r="L219">
        <v>4</v>
      </c>
      <c r="M219">
        <v>3</v>
      </c>
      <c r="N219">
        <v>2</v>
      </c>
      <c r="O219">
        <v>4</v>
      </c>
      <c r="P219">
        <v>3</v>
      </c>
      <c r="Q219">
        <v>3</v>
      </c>
      <c r="R219">
        <v>4</v>
      </c>
      <c r="S219">
        <v>2</v>
      </c>
      <c r="T219">
        <v>4</v>
      </c>
      <c r="U219">
        <v>3</v>
      </c>
      <c r="V219">
        <v>1</v>
      </c>
      <c r="W219">
        <v>3</v>
      </c>
      <c r="X219">
        <v>3</v>
      </c>
      <c r="Y219">
        <v>3</v>
      </c>
      <c r="Z219">
        <v>4</v>
      </c>
      <c r="AA219">
        <v>4</v>
      </c>
      <c r="AB219" s="54"/>
      <c r="AC219" s="45"/>
      <c r="AD219" s="54"/>
      <c r="AE219" s="54"/>
      <c r="AF219" s="54"/>
      <c r="AG219" s="45"/>
      <c r="AH219" s="54"/>
      <c r="AI219" s="54"/>
      <c r="AJ219" s="45"/>
      <c r="AK219" s="54"/>
      <c r="AL219" s="54"/>
      <c r="AM219" s="54"/>
      <c r="AN219" s="54"/>
      <c r="AO219" s="54"/>
      <c r="AP219" s="54"/>
      <c r="AQ219" s="54"/>
      <c r="AR219" s="54"/>
      <c r="AS219" s="54"/>
      <c r="AT219" s="54"/>
      <c r="AU219" s="54"/>
      <c r="AV219" s="54"/>
      <c r="AW219" s="54"/>
      <c r="AX219" s="54"/>
      <c r="AY219" s="54"/>
      <c r="AZ219" s="54"/>
      <c r="BA219" s="54"/>
      <c r="BB219" s="54"/>
      <c r="BC219" s="54"/>
      <c r="BD219" s="54"/>
      <c r="BE219" s="54"/>
    </row>
    <row r="220" spans="1:57" ht="13" x14ac:dyDescent="0.3">
      <c r="A220">
        <v>43031</v>
      </c>
      <c r="B220">
        <v>0</v>
      </c>
      <c r="C220">
        <v>2006</v>
      </c>
      <c r="D220" s="99">
        <v>45961.685416666667</v>
      </c>
      <c r="E220" t="s">
        <v>246</v>
      </c>
      <c r="F220">
        <v>3</v>
      </c>
      <c r="G220">
        <v>3</v>
      </c>
      <c r="H220">
        <v>3</v>
      </c>
      <c r="I220">
        <v>2</v>
      </c>
      <c r="J220">
        <v>3</v>
      </c>
      <c r="K220">
        <v>4</v>
      </c>
      <c r="L220">
        <v>2</v>
      </c>
      <c r="M220">
        <v>1</v>
      </c>
      <c r="N220">
        <v>3</v>
      </c>
      <c r="O220">
        <v>2</v>
      </c>
      <c r="P220">
        <v>3</v>
      </c>
      <c r="Q220">
        <v>2</v>
      </c>
      <c r="R220">
        <v>4</v>
      </c>
      <c r="S220">
        <v>4</v>
      </c>
      <c r="T220">
        <v>3</v>
      </c>
      <c r="U220">
        <v>3</v>
      </c>
      <c r="V220">
        <v>1</v>
      </c>
      <c r="W220">
        <v>3</v>
      </c>
      <c r="X220">
        <v>3</v>
      </c>
      <c r="Y220">
        <v>3</v>
      </c>
      <c r="Z220">
        <v>3</v>
      </c>
      <c r="AA220">
        <v>3</v>
      </c>
      <c r="AB220" s="54"/>
      <c r="AC220" s="45"/>
      <c r="AD220" s="54"/>
      <c r="AE220" s="54"/>
      <c r="AF220" s="54"/>
      <c r="AG220" s="45"/>
      <c r="AH220" s="54"/>
      <c r="AI220" s="54"/>
      <c r="AJ220" s="45"/>
      <c r="AK220" s="54"/>
      <c r="AL220" s="54"/>
      <c r="AM220" s="54"/>
      <c r="AN220" s="54"/>
      <c r="AO220" s="54"/>
      <c r="AP220" s="54"/>
      <c r="AQ220" s="54"/>
      <c r="AR220" s="54"/>
      <c r="AS220" s="54"/>
      <c r="AT220" s="54"/>
      <c r="AU220" s="54"/>
      <c r="AV220" s="54"/>
      <c r="AW220" s="54"/>
      <c r="AX220" s="54"/>
      <c r="AY220" s="54"/>
      <c r="AZ220" s="54"/>
      <c r="BA220" s="54"/>
      <c r="BB220" s="54"/>
      <c r="BC220" s="54"/>
      <c r="BD220" s="54"/>
      <c r="BE220" s="54"/>
    </row>
    <row r="221" spans="1:57" ht="13" x14ac:dyDescent="0.3">
      <c r="A221">
        <v>43053</v>
      </c>
      <c r="B221">
        <v>1</v>
      </c>
      <c r="C221">
        <v>2001</v>
      </c>
      <c r="D221" s="99">
        <v>45961.718055555553</v>
      </c>
      <c r="E221" t="s">
        <v>246</v>
      </c>
      <c r="F221">
        <v>2</v>
      </c>
      <c r="G221">
        <v>2</v>
      </c>
      <c r="H221">
        <v>3</v>
      </c>
      <c r="I221">
        <v>2</v>
      </c>
      <c r="J221">
        <v>2</v>
      </c>
      <c r="K221">
        <v>3</v>
      </c>
      <c r="L221">
        <v>2</v>
      </c>
      <c r="M221">
        <v>2</v>
      </c>
      <c r="N221">
        <v>2</v>
      </c>
      <c r="O221">
        <v>2</v>
      </c>
      <c r="P221">
        <v>2</v>
      </c>
      <c r="Q221">
        <v>3</v>
      </c>
      <c r="R221">
        <v>4</v>
      </c>
      <c r="S221">
        <v>2</v>
      </c>
      <c r="T221">
        <v>3</v>
      </c>
      <c r="U221">
        <v>3</v>
      </c>
      <c r="V221">
        <v>2</v>
      </c>
      <c r="W221">
        <v>3</v>
      </c>
      <c r="X221">
        <v>2</v>
      </c>
      <c r="Y221">
        <v>2</v>
      </c>
      <c r="Z221">
        <v>4</v>
      </c>
      <c r="AA221">
        <v>3</v>
      </c>
      <c r="AB221" s="54"/>
      <c r="AC221" s="45"/>
      <c r="AD221" s="54"/>
      <c r="AE221" s="54"/>
      <c r="AF221" s="54"/>
      <c r="AG221" s="45"/>
      <c r="AH221" s="54"/>
      <c r="AI221" s="54"/>
      <c r="AJ221" s="45"/>
      <c r="AK221" s="54"/>
      <c r="AL221" s="54"/>
      <c r="AM221" s="54"/>
      <c r="AN221" s="54"/>
      <c r="AO221" s="54"/>
      <c r="AP221" s="54"/>
      <c r="AQ221" s="54"/>
      <c r="AR221" s="54"/>
      <c r="AS221" s="54"/>
      <c r="AT221" s="54"/>
      <c r="AU221" s="54"/>
      <c r="AV221" s="54"/>
      <c r="AW221" s="54"/>
      <c r="AX221" s="54"/>
      <c r="AY221" s="54"/>
      <c r="AZ221" s="54"/>
      <c r="BA221" s="54"/>
      <c r="BB221" s="54"/>
      <c r="BC221" s="54"/>
      <c r="BD221" s="54"/>
      <c r="BE221" s="54"/>
    </row>
    <row r="222" spans="1:57" ht="13" x14ac:dyDescent="0.3">
      <c r="A222">
        <v>43054</v>
      </c>
      <c r="B222">
        <v>1</v>
      </c>
      <c r="C222">
        <v>1999</v>
      </c>
      <c r="D222" s="99">
        <v>45961.718055555553</v>
      </c>
      <c r="E222" t="s">
        <v>246</v>
      </c>
      <c r="F222">
        <v>3</v>
      </c>
      <c r="G222">
        <v>4</v>
      </c>
      <c r="H222">
        <v>4</v>
      </c>
      <c r="I222">
        <v>3</v>
      </c>
      <c r="J222">
        <v>4</v>
      </c>
      <c r="K222">
        <v>4</v>
      </c>
      <c r="L222">
        <v>3</v>
      </c>
      <c r="M222">
        <v>1</v>
      </c>
      <c r="N222">
        <v>3</v>
      </c>
      <c r="O222">
        <v>3</v>
      </c>
      <c r="P222">
        <v>2</v>
      </c>
      <c r="Q222">
        <v>3</v>
      </c>
      <c r="R222">
        <v>3</v>
      </c>
      <c r="S222">
        <v>4</v>
      </c>
      <c r="T222">
        <v>4</v>
      </c>
      <c r="U222">
        <v>3</v>
      </c>
      <c r="V222">
        <v>1</v>
      </c>
      <c r="W222">
        <v>3</v>
      </c>
      <c r="X222">
        <v>2</v>
      </c>
      <c r="Y222">
        <v>2</v>
      </c>
      <c r="Z222">
        <v>3</v>
      </c>
      <c r="AA222">
        <v>3</v>
      </c>
      <c r="AB222" s="54"/>
      <c r="AC222" s="45"/>
      <c r="AD222" s="54"/>
      <c r="AE222" s="54"/>
      <c r="AF222" s="54"/>
      <c r="AG222" s="45"/>
      <c r="AH222" s="54"/>
      <c r="AI222" s="54"/>
      <c r="AJ222" s="45"/>
      <c r="AK222" s="54"/>
      <c r="AL222" s="54"/>
      <c r="AM222" s="54"/>
      <c r="AN222" s="54"/>
      <c r="AO222" s="54"/>
      <c r="AP222" s="54"/>
      <c r="AQ222" s="54"/>
      <c r="AR222" s="54"/>
      <c r="AS222" s="54"/>
      <c r="AT222" s="54"/>
      <c r="AU222" s="54"/>
      <c r="AV222" s="54"/>
      <c r="AW222" s="54"/>
      <c r="AX222" s="54"/>
      <c r="AY222" s="54"/>
      <c r="AZ222" s="54"/>
      <c r="BA222" s="54"/>
      <c r="BB222" s="54"/>
      <c r="BC222" s="54"/>
      <c r="BD222" s="54"/>
      <c r="BE222" s="54"/>
    </row>
    <row r="223" spans="1:57" ht="13" x14ac:dyDescent="0.3">
      <c r="A223">
        <v>43089</v>
      </c>
      <c r="B223">
        <v>0</v>
      </c>
      <c r="C223">
        <v>2005</v>
      </c>
      <c r="D223" s="99">
        <v>45961.775694444441</v>
      </c>
      <c r="E223" t="s">
        <v>234</v>
      </c>
      <c r="F223">
        <v>4</v>
      </c>
      <c r="G223">
        <v>4</v>
      </c>
      <c r="H223">
        <v>3</v>
      </c>
      <c r="I223">
        <v>3</v>
      </c>
      <c r="J223">
        <v>3</v>
      </c>
      <c r="K223">
        <v>4</v>
      </c>
      <c r="L223">
        <v>1</v>
      </c>
      <c r="M223">
        <v>3</v>
      </c>
      <c r="N223">
        <v>3</v>
      </c>
      <c r="O223">
        <v>4</v>
      </c>
      <c r="P223">
        <v>4</v>
      </c>
      <c r="Q223">
        <v>4</v>
      </c>
      <c r="R223">
        <v>4</v>
      </c>
      <c r="S223">
        <v>3</v>
      </c>
      <c r="T223">
        <v>4</v>
      </c>
      <c r="U223">
        <v>4</v>
      </c>
      <c r="V223">
        <v>2</v>
      </c>
      <c r="W223">
        <v>3</v>
      </c>
      <c r="X223">
        <v>1</v>
      </c>
      <c r="Y223">
        <v>3</v>
      </c>
      <c r="Z223">
        <v>4</v>
      </c>
      <c r="AA223">
        <v>3</v>
      </c>
      <c r="AB223" s="54"/>
      <c r="AC223" s="45"/>
      <c r="AD223" s="54"/>
      <c r="AE223" s="54"/>
      <c r="AF223" s="54"/>
      <c r="AG223" s="45"/>
      <c r="AH223" s="54"/>
      <c r="AI223" s="54"/>
      <c r="AJ223" s="45"/>
      <c r="AK223" s="54"/>
      <c r="AL223" s="54"/>
      <c r="AM223" s="54"/>
      <c r="AN223" s="54"/>
      <c r="AO223" s="54"/>
      <c r="AP223" s="54"/>
      <c r="AQ223" s="54"/>
      <c r="AR223" s="54"/>
      <c r="AS223" s="54"/>
      <c r="AT223" s="54"/>
      <c r="AU223" s="54"/>
      <c r="AV223" s="54"/>
      <c r="AW223" s="54"/>
      <c r="AX223" s="54"/>
      <c r="AY223" s="54"/>
      <c r="AZ223" s="54"/>
      <c r="BA223" s="54"/>
      <c r="BB223" s="54"/>
      <c r="BC223" s="54"/>
      <c r="BD223" s="54"/>
      <c r="BE223" s="54"/>
    </row>
    <row r="224" spans="1:57" ht="13" x14ac:dyDescent="0.3">
      <c r="A224">
        <v>43094</v>
      </c>
      <c r="B224">
        <v>0</v>
      </c>
      <c r="C224">
        <v>2003</v>
      </c>
      <c r="D224" s="99">
        <v>45961.785416666666</v>
      </c>
      <c r="E224" t="s">
        <v>246</v>
      </c>
      <c r="F224">
        <v>3</v>
      </c>
      <c r="G224">
        <v>3</v>
      </c>
      <c r="H224">
        <v>4</v>
      </c>
      <c r="I224">
        <v>4</v>
      </c>
      <c r="J224">
        <v>2</v>
      </c>
      <c r="K224">
        <v>4</v>
      </c>
      <c r="L224">
        <v>4</v>
      </c>
      <c r="M224">
        <v>3</v>
      </c>
      <c r="N224">
        <v>4</v>
      </c>
      <c r="O224">
        <v>4</v>
      </c>
      <c r="P224">
        <v>4</v>
      </c>
      <c r="Q224">
        <v>4</v>
      </c>
      <c r="R224">
        <v>3</v>
      </c>
      <c r="S224">
        <v>3</v>
      </c>
      <c r="T224">
        <v>3</v>
      </c>
      <c r="U224">
        <v>3</v>
      </c>
      <c r="V224">
        <v>2</v>
      </c>
      <c r="W224">
        <v>3</v>
      </c>
      <c r="X224">
        <v>2</v>
      </c>
      <c r="Y224">
        <v>3</v>
      </c>
      <c r="Z224">
        <v>3</v>
      </c>
      <c r="AA224">
        <v>3</v>
      </c>
      <c r="AB224" s="54"/>
      <c r="AC224" s="45"/>
      <c r="AD224" s="54"/>
      <c r="AE224" s="54"/>
      <c r="AF224" s="54"/>
      <c r="AG224" s="45"/>
      <c r="AH224" s="54"/>
      <c r="AI224" s="54"/>
      <c r="AJ224" s="45"/>
      <c r="AK224" s="54"/>
      <c r="AL224" s="54"/>
      <c r="AM224" s="54"/>
      <c r="AN224" s="54"/>
      <c r="AO224" s="54"/>
      <c r="AP224" s="54"/>
      <c r="AQ224" s="54"/>
      <c r="AR224" s="54"/>
      <c r="AS224" s="54"/>
      <c r="AT224" s="54"/>
      <c r="AU224" s="54"/>
      <c r="AV224" s="54"/>
      <c r="AW224" s="54"/>
      <c r="AX224" s="54"/>
      <c r="AY224" s="54"/>
      <c r="AZ224" s="54"/>
      <c r="BA224" s="54"/>
      <c r="BB224" s="54"/>
      <c r="BC224" s="54"/>
      <c r="BD224" s="54"/>
      <c r="BE224" s="54"/>
    </row>
    <row r="225" spans="1:57" ht="13" x14ac:dyDescent="0.3">
      <c r="A225">
        <v>43100</v>
      </c>
      <c r="B225">
        <v>0</v>
      </c>
      <c r="C225">
        <v>2003</v>
      </c>
      <c r="D225" s="99">
        <v>45961.791666666664</v>
      </c>
      <c r="E225" t="s">
        <v>234</v>
      </c>
      <c r="F225">
        <v>1</v>
      </c>
      <c r="G225">
        <v>3</v>
      </c>
      <c r="H225">
        <v>3</v>
      </c>
      <c r="I225">
        <v>2</v>
      </c>
      <c r="J225">
        <v>3</v>
      </c>
      <c r="K225">
        <v>4</v>
      </c>
      <c r="L225">
        <v>2</v>
      </c>
      <c r="M225">
        <v>2</v>
      </c>
      <c r="N225">
        <v>3</v>
      </c>
      <c r="O225">
        <v>3</v>
      </c>
      <c r="P225">
        <v>4</v>
      </c>
      <c r="Q225">
        <v>2</v>
      </c>
      <c r="R225">
        <v>1</v>
      </c>
      <c r="S225">
        <v>3</v>
      </c>
      <c r="T225">
        <v>2</v>
      </c>
      <c r="U225">
        <v>3</v>
      </c>
      <c r="V225">
        <v>1</v>
      </c>
      <c r="W225">
        <v>2</v>
      </c>
      <c r="X225">
        <v>1</v>
      </c>
      <c r="Y225">
        <v>3</v>
      </c>
      <c r="Z225">
        <v>4</v>
      </c>
      <c r="AA225">
        <v>2</v>
      </c>
      <c r="AB225" s="54"/>
      <c r="AC225" s="45"/>
      <c r="AD225" s="54"/>
      <c r="AE225" s="54"/>
      <c r="AF225" s="54"/>
      <c r="AG225" s="45"/>
      <c r="AH225" s="54"/>
      <c r="AI225" s="54"/>
      <c r="AJ225" s="45"/>
      <c r="AK225" s="54"/>
      <c r="AL225" s="54"/>
      <c r="AM225" s="54"/>
      <c r="AN225" s="54"/>
      <c r="AO225" s="54"/>
      <c r="AP225" s="54"/>
      <c r="AQ225" s="54"/>
      <c r="AR225" s="54"/>
      <c r="AS225" s="54"/>
      <c r="AT225" s="54"/>
      <c r="AU225" s="54"/>
      <c r="AV225" s="54"/>
      <c r="AW225" s="54"/>
      <c r="AX225" s="54"/>
      <c r="AY225" s="54"/>
      <c r="AZ225" s="54"/>
      <c r="BA225" s="54"/>
      <c r="BB225" s="54"/>
      <c r="BC225" s="54"/>
      <c r="BD225" s="54"/>
      <c r="BE225" s="54"/>
    </row>
    <row r="226" spans="1:57" ht="13" x14ac:dyDescent="0.3">
      <c r="A226">
        <v>43220</v>
      </c>
      <c r="B226">
        <v>0</v>
      </c>
      <c r="C226">
        <v>2006</v>
      </c>
      <c r="D226" s="99">
        <v>45962.387499999997</v>
      </c>
      <c r="E226" t="s">
        <v>246</v>
      </c>
      <c r="F226">
        <v>3</v>
      </c>
      <c r="G226">
        <v>3</v>
      </c>
      <c r="H226">
        <v>2</v>
      </c>
      <c r="I226">
        <v>4</v>
      </c>
      <c r="J226">
        <v>3</v>
      </c>
      <c r="K226">
        <v>4</v>
      </c>
      <c r="L226">
        <v>4</v>
      </c>
      <c r="M226">
        <v>2</v>
      </c>
      <c r="N226">
        <v>4</v>
      </c>
      <c r="O226">
        <v>4</v>
      </c>
      <c r="P226">
        <v>3</v>
      </c>
      <c r="Q226">
        <v>2</v>
      </c>
      <c r="R226">
        <v>3</v>
      </c>
      <c r="S226">
        <v>2</v>
      </c>
      <c r="T226">
        <v>4</v>
      </c>
      <c r="U226">
        <v>4</v>
      </c>
      <c r="V226">
        <v>1</v>
      </c>
      <c r="W226">
        <v>4</v>
      </c>
      <c r="X226">
        <v>1</v>
      </c>
      <c r="Y226">
        <v>1</v>
      </c>
      <c r="Z226">
        <v>4</v>
      </c>
      <c r="AA226">
        <v>3</v>
      </c>
      <c r="AB226" s="54"/>
      <c r="AC226" s="45"/>
      <c r="AD226" s="54"/>
      <c r="AE226" s="54"/>
      <c r="AF226" s="54"/>
      <c r="AG226" s="45"/>
      <c r="AH226" s="54"/>
      <c r="AI226" s="54"/>
      <c r="AJ226" s="45"/>
      <c r="AK226" s="54"/>
      <c r="AL226" s="54"/>
      <c r="AM226" s="54"/>
      <c r="AN226" s="54"/>
      <c r="AO226" s="54"/>
      <c r="AP226" s="54"/>
      <c r="AQ226" s="54"/>
      <c r="AR226" s="54"/>
      <c r="AS226" s="54"/>
      <c r="AT226" s="54"/>
      <c r="AU226" s="54"/>
      <c r="AV226" s="54"/>
      <c r="AW226" s="54"/>
      <c r="AX226" s="54"/>
      <c r="AY226" s="54"/>
      <c r="AZ226" s="54"/>
      <c r="BA226" s="54"/>
      <c r="BB226" s="54"/>
      <c r="BC226" s="54"/>
      <c r="BD226" s="54"/>
      <c r="BE226" s="54"/>
    </row>
    <row r="227" spans="1:57" ht="13" x14ac:dyDescent="0.3">
      <c r="A227">
        <v>43281</v>
      </c>
      <c r="B227">
        <v>0</v>
      </c>
      <c r="C227">
        <v>2006</v>
      </c>
      <c r="D227" s="99">
        <v>45962.484027777777</v>
      </c>
      <c r="E227" t="s">
        <v>246</v>
      </c>
      <c r="F227">
        <v>2</v>
      </c>
      <c r="G227">
        <v>4</v>
      </c>
      <c r="H227">
        <v>4</v>
      </c>
      <c r="I227">
        <v>4</v>
      </c>
      <c r="J227">
        <v>3</v>
      </c>
      <c r="K227">
        <v>4</v>
      </c>
      <c r="L227">
        <v>1</v>
      </c>
      <c r="M227">
        <v>1</v>
      </c>
      <c r="N227">
        <v>3</v>
      </c>
      <c r="O227">
        <v>4</v>
      </c>
      <c r="P227">
        <v>4</v>
      </c>
      <c r="Q227">
        <v>4</v>
      </c>
      <c r="R227">
        <v>4</v>
      </c>
      <c r="S227">
        <v>3</v>
      </c>
      <c r="T227">
        <v>4</v>
      </c>
      <c r="U227">
        <v>4</v>
      </c>
      <c r="V227">
        <v>3</v>
      </c>
      <c r="W227">
        <v>3</v>
      </c>
      <c r="X227">
        <v>3</v>
      </c>
      <c r="Y227">
        <v>3</v>
      </c>
      <c r="Z227">
        <v>3</v>
      </c>
      <c r="AA227">
        <v>4</v>
      </c>
      <c r="AB227" s="54"/>
      <c r="AC227" s="45"/>
      <c r="AD227" s="54"/>
      <c r="AE227" s="54"/>
      <c r="AF227" s="54"/>
      <c r="AG227" s="45"/>
      <c r="AH227" s="54"/>
      <c r="AI227" s="54"/>
      <c r="AJ227" s="45"/>
      <c r="AK227" s="54"/>
      <c r="AL227" s="54"/>
      <c r="AM227" s="54"/>
      <c r="AN227" s="54"/>
      <c r="AO227" s="54"/>
      <c r="AP227" s="54"/>
      <c r="AQ227" s="54"/>
      <c r="AR227" s="54"/>
      <c r="AS227" s="54"/>
      <c r="AT227" s="54"/>
      <c r="AU227" s="54"/>
      <c r="AV227" s="54"/>
      <c r="AW227" s="54"/>
      <c r="AX227" s="54"/>
      <c r="AY227" s="54"/>
      <c r="AZ227" s="54"/>
      <c r="BA227" s="54"/>
      <c r="BB227" s="54"/>
      <c r="BC227" s="54"/>
      <c r="BD227" s="54"/>
      <c r="BE227" s="54"/>
    </row>
    <row r="228" spans="1:57" ht="13" x14ac:dyDescent="0.3">
      <c r="A228">
        <v>43288</v>
      </c>
      <c r="B228">
        <v>0</v>
      </c>
      <c r="C228">
        <v>2005</v>
      </c>
      <c r="D228" s="99">
        <v>45962.515972222223</v>
      </c>
      <c r="E228" t="s">
        <v>234</v>
      </c>
      <c r="F228">
        <v>3</v>
      </c>
      <c r="G228">
        <v>3</v>
      </c>
      <c r="H228">
        <v>4</v>
      </c>
      <c r="I228">
        <v>3</v>
      </c>
      <c r="J228">
        <v>2</v>
      </c>
      <c r="K228">
        <v>2</v>
      </c>
      <c r="L228">
        <v>1</v>
      </c>
      <c r="M228">
        <v>1</v>
      </c>
      <c r="N228">
        <v>3</v>
      </c>
      <c r="O228">
        <v>4</v>
      </c>
      <c r="P228">
        <v>3</v>
      </c>
      <c r="Q228">
        <v>4</v>
      </c>
      <c r="R228">
        <v>3</v>
      </c>
      <c r="S228">
        <v>2</v>
      </c>
      <c r="T228">
        <v>4</v>
      </c>
      <c r="U228">
        <v>4</v>
      </c>
      <c r="V228">
        <v>1</v>
      </c>
      <c r="W228">
        <v>2</v>
      </c>
      <c r="X228">
        <v>2</v>
      </c>
      <c r="Y228">
        <v>3</v>
      </c>
      <c r="Z228">
        <v>4</v>
      </c>
      <c r="AA228">
        <v>1</v>
      </c>
      <c r="AB228" s="54"/>
      <c r="AC228" s="45"/>
      <c r="AD228" s="54"/>
      <c r="AE228" s="54"/>
      <c r="AF228" s="54"/>
      <c r="AG228" s="45"/>
      <c r="AH228" s="54"/>
      <c r="AI228" s="54"/>
      <c r="AJ228" s="45"/>
      <c r="AK228" s="54"/>
      <c r="AL228" s="54"/>
      <c r="AM228" s="54"/>
      <c r="AN228" s="54"/>
      <c r="AO228" s="54"/>
      <c r="AP228" s="54"/>
      <c r="AQ228" s="54"/>
      <c r="AR228" s="54"/>
      <c r="AS228" s="54"/>
      <c r="AT228" s="54"/>
      <c r="AU228" s="54"/>
      <c r="AV228" s="54"/>
      <c r="AW228" s="54"/>
      <c r="AX228" s="54"/>
      <c r="AY228" s="54"/>
      <c r="AZ228" s="54"/>
      <c r="BA228" s="54"/>
      <c r="BB228" s="54"/>
      <c r="BC228" s="54"/>
      <c r="BD228" s="54"/>
      <c r="BE228" s="54"/>
    </row>
    <row r="229" spans="1:57" ht="13" x14ac:dyDescent="0.3">
      <c r="A229">
        <v>43345</v>
      </c>
      <c r="B229">
        <v>0</v>
      </c>
      <c r="C229">
        <v>2003</v>
      </c>
      <c r="D229" s="99">
        <v>45962.571527777778</v>
      </c>
      <c r="E229" t="s">
        <v>234</v>
      </c>
      <c r="F229">
        <v>3</v>
      </c>
      <c r="G229">
        <v>3</v>
      </c>
      <c r="H229">
        <v>4</v>
      </c>
      <c r="I229">
        <v>3</v>
      </c>
      <c r="J229">
        <v>4</v>
      </c>
      <c r="K229">
        <v>4</v>
      </c>
      <c r="L229">
        <v>4</v>
      </c>
      <c r="M229">
        <v>4</v>
      </c>
      <c r="N229">
        <v>4</v>
      </c>
      <c r="O229">
        <v>3</v>
      </c>
      <c r="P229">
        <v>3</v>
      </c>
      <c r="Q229">
        <v>4</v>
      </c>
      <c r="R229">
        <v>4</v>
      </c>
      <c r="S229">
        <v>4</v>
      </c>
      <c r="T229">
        <v>3</v>
      </c>
      <c r="U229">
        <v>4</v>
      </c>
      <c r="V229">
        <v>1</v>
      </c>
      <c r="W229">
        <v>4</v>
      </c>
      <c r="X229">
        <v>4</v>
      </c>
      <c r="Y229">
        <v>3</v>
      </c>
      <c r="Z229">
        <v>4</v>
      </c>
      <c r="AA229">
        <v>3</v>
      </c>
      <c r="AB229" s="54"/>
      <c r="AC229" s="45"/>
      <c r="AD229" s="54"/>
      <c r="AE229" s="54"/>
      <c r="AF229" s="54"/>
      <c r="AG229" s="45"/>
      <c r="AH229" s="54"/>
      <c r="AI229" s="54"/>
      <c r="AJ229" s="45"/>
      <c r="AK229" s="54"/>
      <c r="AL229" s="54"/>
      <c r="AM229" s="54"/>
      <c r="AN229" s="54"/>
      <c r="AO229" s="54"/>
      <c r="AP229" s="54"/>
      <c r="AQ229" s="54"/>
      <c r="AR229" s="54"/>
      <c r="AS229" s="54"/>
      <c r="AT229" s="54"/>
      <c r="AU229" s="54"/>
      <c r="AV229" s="54"/>
      <c r="AW229" s="54"/>
      <c r="AX229" s="54"/>
      <c r="AY229" s="54"/>
      <c r="AZ229" s="54"/>
      <c r="BA229" s="54"/>
      <c r="BB229" s="54"/>
      <c r="BC229" s="54"/>
      <c r="BD229" s="54"/>
      <c r="BE229" s="54"/>
    </row>
    <row r="230" spans="1:57" ht="13" x14ac:dyDescent="0.3">
      <c r="A230">
        <v>43382</v>
      </c>
      <c r="B230">
        <v>1</v>
      </c>
      <c r="C230">
        <v>1999</v>
      </c>
      <c r="D230" s="99">
        <v>45962.68472222222</v>
      </c>
      <c r="E230" t="s">
        <v>234</v>
      </c>
      <c r="F230">
        <v>2</v>
      </c>
      <c r="G230">
        <v>3</v>
      </c>
      <c r="H230">
        <v>4</v>
      </c>
      <c r="I230">
        <v>4</v>
      </c>
      <c r="J230">
        <v>3</v>
      </c>
      <c r="K230">
        <v>4</v>
      </c>
      <c r="L230">
        <v>4</v>
      </c>
      <c r="M230">
        <v>3</v>
      </c>
      <c r="N230">
        <v>3</v>
      </c>
      <c r="O230">
        <v>2</v>
      </c>
      <c r="P230">
        <v>3</v>
      </c>
      <c r="Q230">
        <v>3</v>
      </c>
      <c r="R230">
        <v>3</v>
      </c>
      <c r="S230">
        <v>3</v>
      </c>
      <c r="T230">
        <v>3</v>
      </c>
      <c r="U230">
        <v>3</v>
      </c>
      <c r="V230">
        <v>1</v>
      </c>
      <c r="W230">
        <v>4</v>
      </c>
      <c r="X230">
        <v>3</v>
      </c>
      <c r="Y230">
        <v>3</v>
      </c>
      <c r="Z230">
        <v>3</v>
      </c>
      <c r="AA230">
        <v>3</v>
      </c>
      <c r="AB230" s="54"/>
      <c r="AC230" s="45"/>
      <c r="AD230" s="54"/>
      <c r="AE230" s="54"/>
      <c r="AF230" s="54"/>
      <c r="AG230" s="45"/>
      <c r="AH230" s="54"/>
      <c r="AI230" s="54"/>
      <c r="AJ230" s="45"/>
      <c r="AK230" s="54"/>
      <c r="AL230" s="54"/>
      <c r="AM230" s="54"/>
      <c r="AN230" s="54"/>
      <c r="AO230" s="54"/>
      <c r="AP230" s="54"/>
      <c r="AQ230" s="54"/>
      <c r="AR230" s="54"/>
      <c r="AS230" s="54"/>
      <c r="AT230" s="54"/>
      <c r="AU230" s="54"/>
      <c r="AV230" s="54"/>
      <c r="AW230" s="54"/>
      <c r="AX230" s="54"/>
      <c r="AY230" s="54"/>
      <c r="AZ230" s="54"/>
      <c r="BA230" s="54"/>
      <c r="BB230" s="54"/>
      <c r="BC230" s="54"/>
      <c r="BD230" s="54"/>
      <c r="BE230" s="54"/>
    </row>
    <row r="231" spans="1:57" ht="13" x14ac:dyDescent="0.3">
      <c r="A231">
        <v>43418</v>
      </c>
      <c r="B231">
        <v>0</v>
      </c>
      <c r="C231">
        <v>2004</v>
      </c>
      <c r="D231" s="99">
        <v>45962.756249999999</v>
      </c>
      <c r="E231" t="s">
        <v>246</v>
      </c>
      <c r="F231">
        <v>2</v>
      </c>
      <c r="G231">
        <v>2</v>
      </c>
      <c r="H231">
        <v>3</v>
      </c>
      <c r="I231">
        <v>2</v>
      </c>
      <c r="J231">
        <v>3</v>
      </c>
      <c r="K231">
        <v>3</v>
      </c>
      <c r="L231">
        <v>2</v>
      </c>
      <c r="M231">
        <v>2</v>
      </c>
      <c r="N231">
        <v>2</v>
      </c>
      <c r="O231">
        <v>2</v>
      </c>
      <c r="P231">
        <v>3</v>
      </c>
      <c r="Q231">
        <v>3</v>
      </c>
      <c r="R231">
        <v>2</v>
      </c>
      <c r="S231">
        <v>2</v>
      </c>
      <c r="T231">
        <v>2</v>
      </c>
      <c r="U231">
        <v>3</v>
      </c>
      <c r="V231">
        <v>2</v>
      </c>
      <c r="W231">
        <v>3</v>
      </c>
      <c r="X231">
        <v>3</v>
      </c>
      <c r="Y231">
        <v>3</v>
      </c>
      <c r="Z231">
        <v>2</v>
      </c>
      <c r="AA231">
        <v>2</v>
      </c>
      <c r="AB231" s="54"/>
      <c r="AC231" s="45"/>
      <c r="AD231" s="54"/>
      <c r="AE231" s="54"/>
      <c r="AF231" s="54"/>
      <c r="AG231" s="45"/>
      <c r="AH231" s="54"/>
      <c r="AI231" s="54"/>
      <c r="AJ231" s="45"/>
      <c r="AK231" s="54"/>
      <c r="AL231" s="54"/>
      <c r="AM231" s="54"/>
      <c r="AN231" s="54"/>
      <c r="AO231" s="54"/>
      <c r="AP231" s="54"/>
      <c r="AQ231" s="54"/>
      <c r="AR231" s="54"/>
      <c r="AS231" s="54"/>
      <c r="AT231" s="54"/>
      <c r="AU231" s="54"/>
      <c r="AV231" s="54"/>
      <c r="AW231" s="54"/>
      <c r="AX231" s="54"/>
      <c r="AY231" s="54"/>
      <c r="AZ231" s="54"/>
      <c r="BA231" s="54"/>
      <c r="BB231" s="54"/>
      <c r="BC231" s="54"/>
      <c r="BD231" s="54"/>
      <c r="BE231" s="54"/>
    </row>
    <row r="232" spans="1:57" ht="13" x14ac:dyDescent="0.3">
      <c r="A232">
        <v>43451</v>
      </c>
      <c r="B232">
        <v>0</v>
      </c>
      <c r="C232">
        <v>2001</v>
      </c>
      <c r="D232" s="99">
        <v>45968.594444444447</v>
      </c>
      <c r="E232" t="s">
        <v>234</v>
      </c>
      <c r="F232">
        <v>2</v>
      </c>
      <c r="G232">
        <v>3</v>
      </c>
      <c r="H232">
        <v>3</v>
      </c>
      <c r="I232">
        <v>3</v>
      </c>
      <c r="J232">
        <v>2</v>
      </c>
      <c r="K232">
        <v>3</v>
      </c>
      <c r="L232">
        <v>3</v>
      </c>
      <c r="M232">
        <v>2</v>
      </c>
      <c r="N232">
        <v>3</v>
      </c>
      <c r="O232">
        <v>4</v>
      </c>
      <c r="P232">
        <v>1</v>
      </c>
      <c r="Q232">
        <v>4</v>
      </c>
      <c r="R232">
        <v>3</v>
      </c>
      <c r="S232">
        <v>3</v>
      </c>
      <c r="T232">
        <v>3</v>
      </c>
      <c r="U232">
        <v>2</v>
      </c>
      <c r="V232">
        <v>1</v>
      </c>
      <c r="W232">
        <v>3</v>
      </c>
      <c r="X232">
        <v>1</v>
      </c>
      <c r="Y232">
        <v>1</v>
      </c>
      <c r="Z232">
        <v>4</v>
      </c>
      <c r="AA232">
        <v>3</v>
      </c>
      <c r="AB232" s="54"/>
      <c r="AC232" s="45"/>
      <c r="AD232" s="54"/>
      <c r="AE232" s="54"/>
      <c r="AF232" s="54"/>
      <c r="AG232" s="45"/>
      <c r="AH232" s="54"/>
      <c r="AI232" s="54"/>
      <c r="AJ232" s="45"/>
      <c r="AK232" s="54"/>
      <c r="AL232" s="54"/>
      <c r="AM232" s="54"/>
      <c r="AN232" s="54"/>
      <c r="AO232" s="54"/>
      <c r="AP232" s="54"/>
      <c r="AQ232" s="54"/>
      <c r="AR232" s="54"/>
      <c r="AS232" s="54"/>
      <c r="AT232" s="54"/>
      <c r="AU232" s="54"/>
      <c r="AV232" s="54"/>
      <c r="AW232" s="54"/>
      <c r="AX232" s="54"/>
      <c r="AY232" s="54"/>
      <c r="AZ232" s="54"/>
      <c r="BA232" s="54"/>
      <c r="BB232" s="54"/>
      <c r="BC232" s="54"/>
      <c r="BD232" s="54"/>
      <c r="BE232" s="54"/>
    </row>
    <row r="233" spans="1:57" ht="13" x14ac:dyDescent="0.3">
      <c r="A233">
        <v>43462</v>
      </c>
      <c r="B233">
        <v>0</v>
      </c>
      <c r="C233">
        <v>2004</v>
      </c>
      <c r="D233" s="99">
        <v>45962.904861111114</v>
      </c>
      <c r="E233" t="s">
        <v>246</v>
      </c>
      <c r="F233">
        <v>2</v>
      </c>
      <c r="G233">
        <v>3</v>
      </c>
      <c r="H233">
        <v>3</v>
      </c>
      <c r="I233">
        <v>3</v>
      </c>
      <c r="J233">
        <v>2</v>
      </c>
      <c r="K233">
        <v>4</v>
      </c>
      <c r="L233">
        <v>2</v>
      </c>
      <c r="M233">
        <v>2</v>
      </c>
      <c r="N233">
        <v>3</v>
      </c>
      <c r="O233">
        <v>4</v>
      </c>
      <c r="P233">
        <v>2</v>
      </c>
      <c r="Q233">
        <v>4</v>
      </c>
      <c r="R233">
        <v>2</v>
      </c>
      <c r="S233">
        <v>3</v>
      </c>
      <c r="T233">
        <v>3</v>
      </c>
      <c r="U233">
        <v>4</v>
      </c>
      <c r="V233">
        <v>1</v>
      </c>
      <c r="W233">
        <v>4</v>
      </c>
      <c r="X233">
        <v>2</v>
      </c>
      <c r="Y233">
        <v>2</v>
      </c>
      <c r="Z233">
        <v>3</v>
      </c>
      <c r="AA233">
        <v>3</v>
      </c>
      <c r="AB233" s="54"/>
      <c r="AC233" s="45"/>
      <c r="AD233" s="54"/>
      <c r="AE233" s="54"/>
      <c r="AF233" s="54"/>
      <c r="AG233" s="45"/>
      <c r="AH233" s="54"/>
      <c r="AI233" s="54"/>
      <c r="AJ233" s="45"/>
      <c r="AK233" s="54"/>
      <c r="AL233" s="54"/>
      <c r="AM233" s="54"/>
      <c r="AN233" s="54"/>
      <c r="AO233" s="54"/>
      <c r="AP233" s="54"/>
      <c r="AQ233" s="54"/>
      <c r="AR233" s="54"/>
      <c r="AS233" s="54"/>
      <c r="AT233" s="54"/>
      <c r="AU233" s="54"/>
      <c r="AV233" s="54"/>
      <c r="AW233" s="54"/>
      <c r="AX233" s="54"/>
      <c r="AY233" s="54"/>
      <c r="AZ233" s="54"/>
      <c r="BA233" s="54"/>
      <c r="BB233" s="54"/>
      <c r="BC233" s="54"/>
      <c r="BD233" s="54"/>
      <c r="BE233" s="54"/>
    </row>
    <row r="234" spans="1:57" ht="13" x14ac:dyDescent="0.3">
      <c r="A234">
        <v>43656</v>
      </c>
      <c r="B234">
        <v>0</v>
      </c>
      <c r="C234">
        <v>2003</v>
      </c>
      <c r="D234" s="99">
        <v>45963.801388888889</v>
      </c>
      <c r="E234" t="s">
        <v>246</v>
      </c>
      <c r="F234">
        <v>3</v>
      </c>
      <c r="G234">
        <v>3</v>
      </c>
      <c r="H234">
        <v>3</v>
      </c>
      <c r="I234">
        <v>3</v>
      </c>
      <c r="J234">
        <v>2</v>
      </c>
      <c r="K234">
        <v>4</v>
      </c>
      <c r="L234">
        <v>4</v>
      </c>
      <c r="M234">
        <v>2</v>
      </c>
      <c r="N234">
        <v>3</v>
      </c>
      <c r="O234">
        <v>2</v>
      </c>
      <c r="P234">
        <v>3</v>
      </c>
      <c r="Q234">
        <v>3</v>
      </c>
      <c r="R234">
        <v>2</v>
      </c>
      <c r="S234">
        <v>2</v>
      </c>
      <c r="T234">
        <v>4</v>
      </c>
      <c r="U234">
        <v>3</v>
      </c>
      <c r="V234">
        <v>2</v>
      </c>
      <c r="W234">
        <v>1</v>
      </c>
      <c r="X234">
        <v>2</v>
      </c>
      <c r="Y234">
        <v>2</v>
      </c>
      <c r="Z234">
        <v>2</v>
      </c>
      <c r="AA234">
        <v>2</v>
      </c>
      <c r="AB234" s="54"/>
      <c r="AC234" s="45"/>
      <c r="AD234" s="54"/>
      <c r="AE234" s="54"/>
      <c r="AF234" s="54"/>
      <c r="AG234" s="45"/>
      <c r="AH234" s="54"/>
      <c r="AI234" s="54"/>
      <c r="AJ234" s="45"/>
      <c r="AK234" s="54"/>
      <c r="AL234" s="54"/>
      <c r="AM234" s="54"/>
      <c r="AN234" s="54"/>
      <c r="AO234" s="54"/>
      <c r="AP234" s="54"/>
      <c r="AQ234" s="54"/>
      <c r="AR234" s="54"/>
      <c r="AS234" s="54"/>
      <c r="AT234" s="54"/>
      <c r="AU234" s="54"/>
      <c r="AV234" s="54"/>
      <c r="AW234" s="54"/>
      <c r="AX234" s="54"/>
      <c r="AY234" s="54"/>
      <c r="AZ234" s="54"/>
      <c r="BA234" s="54"/>
      <c r="BB234" s="54"/>
      <c r="BC234" s="54"/>
      <c r="BD234" s="54"/>
      <c r="BE234" s="54"/>
    </row>
    <row r="235" spans="1:57" ht="13" x14ac:dyDescent="0.3">
      <c r="A235">
        <v>43801</v>
      </c>
      <c r="B235">
        <v>0</v>
      </c>
      <c r="C235">
        <v>1999</v>
      </c>
      <c r="D235" s="99">
        <v>45964.372916666667</v>
      </c>
      <c r="E235" t="s">
        <v>246</v>
      </c>
      <c r="F235">
        <v>2</v>
      </c>
      <c r="G235">
        <v>3</v>
      </c>
      <c r="H235">
        <v>4</v>
      </c>
      <c r="I235">
        <v>3</v>
      </c>
      <c r="J235">
        <v>3</v>
      </c>
      <c r="K235">
        <v>3</v>
      </c>
      <c r="L235">
        <v>2</v>
      </c>
      <c r="M235">
        <v>1</v>
      </c>
      <c r="N235">
        <v>4</v>
      </c>
      <c r="O235">
        <v>3</v>
      </c>
      <c r="P235">
        <v>3</v>
      </c>
      <c r="Q235">
        <v>3</v>
      </c>
      <c r="R235">
        <v>4</v>
      </c>
      <c r="S235">
        <v>3</v>
      </c>
      <c r="T235">
        <v>3</v>
      </c>
      <c r="U235">
        <v>3</v>
      </c>
      <c r="V235">
        <v>2</v>
      </c>
      <c r="W235">
        <v>3</v>
      </c>
      <c r="X235">
        <v>3</v>
      </c>
      <c r="Y235">
        <v>4</v>
      </c>
      <c r="Z235">
        <v>3</v>
      </c>
      <c r="AA235">
        <v>3</v>
      </c>
      <c r="AB235" s="54"/>
      <c r="AC235" s="45"/>
      <c r="AD235" s="54"/>
      <c r="AE235" s="54"/>
      <c r="AF235" s="54"/>
      <c r="AG235" s="45"/>
      <c r="AH235" s="54"/>
      <c r="AI235" s="54"/>
      <c r="AJ235" s="45"/>
      <c r="AK235" s="54"/>
      <c r="AL235" s="54"/>
      <c r="AM235" s="54"/>
      <c r="AN235" s="54"/>
      <c r="AO235" s="54"/>
      <c r="AP235" s="54"/>
      <c r="AQ235" s="54"/>
      <c r="AR235" s="54"/>
      <c r="AS235" s="54"/>
      <c r="AT235" s="54"/>
      <c r="AU235" s="54"/>
      <c r="AV235" s="54"/>
      <c r="AW235" s="54"/>
      <c r="AX235" s="54"/>
      <c r="AY235" s="54"/>
      <c r="AZ235" s="54"/>
      <c r="BA235" s="54"/>
      <c r="BB235" s="54"/>
      <c r="BC235" s="54"/>
      <c r="BD235" s="54"/>
      <c r="BE235" s="54"/>
    </row>
    <row r="236" spans="1:57" ht="13" x14ac:dyDescent="0.3">
      <c r="A236">
        <v>44090</v>
      </c>
      <c r="B236">
        <v>0</v>
      </c>
      <c r="C236">
        <v>2005</v>
      </c>
      <c r="D236" s="99">
        <v>45964.693749999999</v>
      </c>
      <c r="E236" t="s">
        <v>246</v>
      </c>
      <c r="F236">
        <v>3</v>
      </c>
      <c r="G236">
        <v>3</v>
      </c>
      <c r="H236">
        <v>4</v>
      </c>
      <c r="I236">
        <v>4</v>
      </c>
      <c r="J236">
        <v>3</v>
      </c>
      <c r="K236">
        <v>4</v>
      </c>
      <c r="L236">
        <v>4</v>
      </c>
      <c r="M236">
        <v>4</v>
      </c>
      <c r="N236">
        <v>4</v>
      </c>
      <c r="O236">
        <v>4</v>
      </c>
      <c r="P236">
        <v>4</v>
      </c>
      <c r="Q236">
        <v>4</v>
      </c>
      <c r="R236">
        <v>4</v>
      </c>
      <c r="S236">
        <v>4</v>
      </c>
      <c r="T236">
        <v>4</v>
      </c>
      <c r="U236">
        <v>4</v>
      </c>
      <c r="V236">
        <v>1</v>
      </c>
      <c r="W236">
        <v>3</v>
      </c>
      <c r="X236">
        <v>3</v>
      </c>
      <c r="Y236">
        <v>4</v>
      </c>
      <c r="Z236">
        <v>4</v>
      </c>
      <c r="AA236">
        <v>4</v>
      </c>
      <c r="AB236" s="54"/>
      <c r="AC236" s="45"/>
      <c r="AD236" s="54"/>
      <c r="AE236" s="54"/>
      <c r="AF236" s="54"/>
      <c r="AG236" s="45"/>
      <c r="AH236" s="54"/>
      <c r="AI236" s="54"/>
      <c r="AJ236" s="45"/>
      <c r="AK236" s="54"/>
      <c r="AL236" s="54"/>
      <c r="AM236" s="54"/>
      <c r="AN236" s="54"/>
      <c r="AO236" s="54"/>
      <c r="AP236" s="54"/>
      <c r="AQ236" s="54"/>
      <c r="AR236" s="54"/>
      <c r="AS236" s="54"/>
      <c r="AT236" s="54"/>
      <c r="AU236" s="54"/>
      <c r="AV236" s="54"/>
      <c r="AW236" s="54"/>
      <c r="AX236" s="54"/>
      <c r="AY236" s="54"/>
      <c r="AZ236" s="54"/>
      <c r="BA236" s="54"/>
      <c r="BB236" s="54"/>
      <c r="BC236" s="54"/>
      <c r="BD236" s="54"/>
      <c r="BE236" s="54"/>
    </row>
    <row r="237" spans="1:57" ht="13" x14ac:dyDescent="0.3">
      <c r="A237">
        <v>44107</v>
      </c>
      <c r="B237">
        <v>0</v>
      </c>
      <c r="C237">
        <v>2005</v>
      </c>
      <c r="D237" s="99">
        <v>45964.722222222219</v>
      </c>
      <c r="E237" t="s">
        <v>246</v>
      </c>
      <c r="F237">
        <v>2</v>
      </c>
      <c r="G237">
        <v>3</v>
      </c>
      <c r="H237">
        <v>4</v>
      </c>
      <c r="I237">
        <v>4</v>
      </c>
      <c r="J237">
        <v>3</v>
      </c>
      <c r="K237">
        <v>4</v>
      </c>
      <c r="L237">
        <v>2</v>
      </c>
      <c r="M237">
        <v>3</v>
      </c>
      <c r="N237">
        <v>4</v>
      </c>
      <c r="O237">
        <v>4</v>
      </c>
      <c r="P237">
        <v>3</v>
      </c>
      <c r="Q237">
        <v>3</v>
      </c>
      <c r="R237">
        <v>3</v>
      </c>
      <c r="S237">
        <v>2</v>
      </c>
      <c r="T237">
        <v>3</v>
      </c>
      <c r="U237">
        <v>3</v>
      </c>
      <c r="V237">
        <v>3</v>
      </c>
      <c r="W237">
        <v>3</v>
      </c>
      <c r="X237">
        <v>2</v>
      </c>
      <c r="Y237">
        <v>3</v>
      </c>
      <c r="Z237">
        <v>2</v>
      </c>
      <c r="AA237">
        <v>3</v>
      </c>
      <c r="AB237" s="54"/>
      <c r="AC237" s="45"/>
      <c r="AD237" s="54"/>
      <c r="AE237" s="54"/>
      <c r="AF237" s="54"/>
      <c r="AG237" s="45"/>
      <c r="AH237" s="54"/>
      <c r="AI237" s="54"/>
      <c r="AJ237" s="45"/>
      <c r="AK237" s="54"/>
      <c r="AL237" s="54"/>
      <c r="AM237" s="54"/>
      <c r="AN237" s="54"/>
      <c r="AO237" s="54"/>
      <c r="AP237" s="54"/>
      <c r="AQ237" s="54"/>
      <c r="AR237" s="54"/>
      <c r="AS237" s="54"/>
      <c r="AT237" s="54"/>
      <c r="AU237" s="54"/>
      <c r="AV237" s="54"/>
      <c r="AW237" s="54"/>
      <c r="AX237" s="54"/>
      <c r="AY237" s="54"/>
      <c r="AZ237" s="54"/>
      <c r="BA237" s="54"/>
      <c r="BB237" s="54"/>
      <c r="BC237" s="54"/>
      <c r="BD237" s="54"/>
      <c r="BE237" s="54"/>
    </row>
    <row r="238" spans="1:57" ht="13" x14ac:dyDescent="0.3">
      <c r="A238">
        <v>44161</v>
      </c>
      <c r="B238">
        <v>1</v>
      </c>
      <c r="C238">
        <v>2004</v>
      </c>
      <c r="D238" s="99">
        <v>45964.811805555553</v>
      </c>
      <c r="E238" t="s">
        <v>234</v>
      </c>
      <c r="F238">
        <v>2</v>
      </c>
      <c r="G238">
        <v>3</v>
      </c>
      <c r="H238">
        <v>4</v>
      </c>
      <c r="I238">
        <v>2</v>
      </c>
      <c r="J238">
        <v>3</v>
      </c>
      <c r="K238">
        <v>3</v>
      </c>
      <c r="L238">
        <v>2</v>
      </c>
      <c r="M238">
        <v>2</v>
      </c>
      <c r="N238">
        <v>3</v>
      </c>
      <c r="O238">
        <v>3</v>
      </c>
      <c r="P238">
        <v>3</v>
      </c>
      <c r="Q238">
        <v>2</v>
      </c>
      <c r="R238">
        <v>2</v>
      </c>
      <c r="S238">
        <v>2</v>
      </c>
      <c r="T238">
        <v>3</v>
      </c>
      <c r="U238">
        <v>3</v>
      </c>
      <c r="V238">
        <v>1</v>
      </c>
      <c r="W238">
        <v>3</v>
      </c>
      <c r="X238">
        <v>2</v>
      </c>
      <c r="Y238">
        <v>2</v>
      </c>
      <c r="Z238">
        <v>4</v>
      </c>
      <c r="AA238">
        <v>3</v>
      </c>
      <c r="AB238" s="54"/>
      <c r="AC238" s="45"/>
      <c r="AD238" s="54"/>
      <c r="AE238" s="54"/>
      <c r="AF238" s="54"/>
      <c r="AG238" s="45"/>
      <c r="AH238" s="54"/>
      <c r="AI238" s="54"/>
      <c r="AJ238" s="45"/>
      <c r="AK238" s="54"/>
      <c r="AL238" s="54"/>
      <c r="AM238" s="54"/>
      <c r="AN238" s="54"/>
      <c r="AO238" s="54"/>
      <c r="AP238" s="54"/>
      <c r="AQ238" s="54"/>
      <c r="AR238" s="54"/>
      <c r="AS238" s="54"/>
      <c r="AT238" s="54"/>
      <c r="AU238" s="54"/>
      <c r="AV238" s="54"/>
      <c r="AW238" s="54"/>
      <c r="AX238" s="54"/>
      <c r="AY238" s="54"/>
      <c r="AZ238" s="54"/>
      <c r="BA238" s="54"/>
      <c r="BB238" s="54"/>
      <c r="BC238" s="54"/>
      <c r="BD238" s="54"/>
      <c r="BE238" s="54"/>
    </row>
    <row r="239" spans="1:57" ht="13" x14ac:dyDescent="0.3">
      <c r="A239">
        <v>44359</v>
      </c>
      <c r="B239">
        <v>0</v>
      </c>
      <c r="C239">
        <v>2005</v>
      </c>
      <c r="D239" s="99">
        <v>45965.473611111112</v>
      </c>
      <c r="E239" t="s">
        <v>234</v>
      </c>
      <c r="F239">
        <v>2</v>
      </c>
      <c r="G239">
        <v>2</v>
      </c>
      <c r="H239">
        <v>3</v>
      </c>
      <c r="I239">
        <v>4</v>
      </c>
      <c r="J239">
        <v>3</v>
      </c>
      <c r="K239">
        <v>4</v>
      </c>
      <c r="L239">
        <v>4</v>
      </c>
      <c r="M239">
        <v>3</v>
      </c>
      <c r="N239">
        <v>2</v>
      </c>
      <c r="O239">
        <v>4</v>
      </c>
      <c r="P239">
        <v>3</v>
      </c>
      <c r="Q239">
        <v>4</v>
      </c>
      <c r="R239">
        <v>4</v>
      </c>
      <c r="S239">
        <v>3</v>
      </c>
      <c r="T239">
        <v>3</v>
      </c>
      <c r="U239">
        <v>4</v>
      </c>
      <c r="V239">
        <v>3</v>
      </c>
      <c r="W239">
        <v>4</v>
      </c>
      <c r="X239">
        <v>4</v>
      </c>
      <c r="Y239">
        <v>2</v>
      </c>
      <c r="Z239">
        <v>4</v>
      </c>
      <c r="AA239">
        <v>4</v>
      </c>
      <c r="AB239" s="54"/>
      <c r="AC239" s="45"/>
      <c r="AD239" s="54"/>
      <c r="AE239" s="54"/>
      <c r="AF239" s="54"/>
      <c r="AG239" s="45"/>
      <c r="AH239" s="54"/>
      <c r="AI239" s="54"/>
      <c r="AJ239" s="45"/>
      <c r="AK239" s="54"/>
      <c r="AL239" s="54"/>
      <c r="AM239" s="54"/>
      <c r="AN239" s="54"/>
      <c r="AO239" s="54"/>
      <c r="AP239" s="54"/>
      <c r="AQ239" s="54"/>
      <c r="AR239" s="54"/>
      <c r="AS239" s="54"/>
      <c r="AT239" s="54"/>
      <c r="AU239" s="54"/>
      <c r="AV239" s="54"/>
      <c r="AW239" s="54"/>
      <c r="AX239" s="54"/>
      <c r="AY239" s="54"/>
      <c r="AZ239" s="54"/>
      <c r="BA239" s="54"/>
      <c r="BB239" s="54"/>
      <c r="BC239" s="54"/>
      <c r="BD239" s="54"/>
      <c r="BE239" s="54"/>
    </row>
    <row r="240" spans="1:57" ht="13" x14ac:dyDescent="0.3">
      <c r="A240">
        <v>44370</v>
      </c>
      <c r="B240">
        <v>0</v>
      </c>
      <c r="C240">
        <v>2004</v>
      </c>
      <c r="D240" s="99">
        <v>45965.488888888889</v>
      </c>
      <c r="E240" t="s">
        <v>234</v>
      </c>
      <c r="F240">
        <v>2</v>
      </c>
      <c r="G240">
        <v>3</v>
      </c>
      <c r="H240">
        <v>4</v>
      </c>
      <c r="I240">
        <v>4</v>
      </c>
      <c r="J240">
        <v>3</v>
      </c>
      <c r="K240">
        <v>4</v>
      </c>
      <c r="L240">
        <v>2</v>
      </c>
      <c r="M240">
        <v>3</v>
      </c>
      <c r="N240">
        <v>4</v>
      </c>
      <c r="O240">
        <v>4</v>
      </c>
      <c r="P240">
        <v>2</v>
      </c>
      <c r="Q240">
        <v>4</v>
      </c>
      <c r="R240">
        <v>4</v>
      </c>
      <c r="S240">
        <v>4</v>
      </c>
      <c r="T240">
        <v>3</v>
      </c>
      <c r="U240">
        <v>4</v>
      </c>
      <c r="V240">
        <v>2</v>
      </c>
      <c r="W240">
        <v>3</v>
      </c>
      <c r="X240">
        <v>2</v>
      </c>
      <c r="Y240">
        <v>3</v>
      </c>
      <c r="Z240">
        <v>4</v>
      </c>
      <c r="AA240">
        <v>3</v>
      </c>
      <c r="AB240" s="54"/>
      <c r="AC240" s="45"/>
      <c r="AD240" s="54"/>
      <c r="AE240" s="54"/>
      <c r="AF240" s="54"/>
      <c r="AG240" s="45"/>
      <c r="AH240" s="54"/>
      <c r="AI240" s="54"/>
      <c r="AJ240" s="45"/>
      <c r="AK240" s="54"/>
      <c r="AL240" s="54"/>
      <c r="AM240" s="54"/>
      <c r="AN240" s="54"/>
      <c r="AO240" s="54"/>
      <c r="AP240" s="54"/>
      <c r="AQ240" s="54"/>
      <c r="AR240" s="54"/>
      <c r="AS240" s="54"/>
      <c r="AT240" s="54"/>
      <c r="AU240" s="54"/>
      <c r="AV240" s="54"/>
      <c r="AW240" s="54"/>
      <c r="AX240" s="54"/>
      <c r="AY240" s="54"/>
      <c r="AZ240" s="54"/>
      <c r="BA240" s="54"/>
      <c r="BB240" s="54"/>
      <c r="BC240" s="54"/>
      <c r="BD240" s="54"/>
      <c r="BE240" s="54"/>
    </row>
    <row r="241" spans="1:57" ht="13" x14ac:dyDescent="0.3">
      <c r="A241">
        <v>44377</v>
      </c>
      <c r="B241">
        <v>1</v>
      </c>
      <c r="C241">
        <v>2004</v>
      </c>
      <c r="D241" s="99">
        <v>45965.49722222222</v>
      </c>
      <c r="E241" t="s">
        <v>246</v>
      </c>
      <c r="F241">
        <v>3</v>
      </c>
      <c r="G241">
        <v>3</v>
      </c>
      <c r="H241">
        <v>2</v>
      </c>
      <c r="I241">
        <v>2</v>
      </c>
      <c r="J241">
        <v>2</v>
      </c>
      <c r="K241">
        <v>3</v>
      </c>
      <c r="L241">
        <v>1</v>
      </c>
      <c r="M241">
        <v>1</v>
      </c>
      <c r="N241">
        <v>3</v>
      </c>
      <c r="O241">
        <v>3</v>
      </c>
      <c r="P241">
        <v>1</v>
      </c>
      <c r="Q241">
        <v>4</v>
      </c>
      <c r="R241">
        <v>2</v>
      </c>
      <c r="S241">
        <v>2</v>
      </c>
      <c r="T241">
        <v>2</v>
      </c>
      <c r="U241">
        <v>3</v>
      </c>
      <c r="V241">
        <v>1</v>
      </c>
      <c r="W241">
        <v>1</v>
      </c>
      <c r="X241">
        <v>2</v>
      </c>
      <c r="Y241">
        <v>3</v>
      </c>
      <c r="Z241">
        <v>3</v>
      </c>
      <c r="AA241">
        <v>2</v>
      </c>
      <c r="AB241" s="54"/>
      <c r="AC241" s="45"/>
      <c r="AD241" s="54"/>
      <c r="AE241" s="54"/>
      <c r="AF241" s="54"/>
      <c r="AG241" s="45"/>
      <c r="AH241" s="54"/>
      <c r="AI241" s="54"/>
      <c r="AJ241" s="45"/>
      <c r="AK241" s="54"/>
      <c r="AL241" s="54"/>
      <c r="AM241" s="54"/>
      <c r="AN241" s="54"/>
      <c r="AO241" s="54"/>
      <c r="AP241" s="54"/>
      <c r="AQ241" s="54"/>
      <c r="AR241" s="54"/>
      <c r="AS241" s="54"/>
      <c r="AT241" s="54"/>
      <c r="AU241" s="54"/>
      <c r="AV241" s="54"/>
      <c r="AW241" s="54"/>
      <c r="AX241" s="54"/>
      <c r="AY241" s="54"/>
      <c r="AZ241" s="54"/>
      <c r="BA241" s="54"/>
      <c r="BB241" s="54"/>
      <c r="BC241" s="54"/>
      <c r="BD241" s="54"/>
      <c r="BE241" s="54"/>
    </row>
    <row r="242" spans="1:57" ht="13" x14ac:dyDescent="0.3">
      <c r="A242">
        <v>44641</v>
      </c>
      <c r="B242">
        <v>1</v>
      </c>
      <c r="C242">
        <v>2005</v>
      </c>
      <c r="D242" s="99">
        <v>45965.795138888891</v>
      </c>
      <c r="E242" t="s">
        <v>246</v>
      </c>
      <c r="F242">
        <v>4</v>
      </c>
      <c r="G242">
        <v>4</v>
      </c>
      <c r="H242">
        <v>3</v>
      </c>
      <c r="I242">
        <v>4</v>
      </c>
      <c r="J242">
        <v>3</v>
      </c>
      <c r="K242">
        <v>3</v>
      </c>
      <c r="L242">
        <v>2</v>
      </c>
      <c r="M242">
        <v>2</v>
      </c>
      <c r="N242">
        <v>3</v>
      </c>
      <c r="O242">
        <v>3</v>
      </c>
      <c r="P242">
        <v>4</v>
      </c>
      <c r="Q242">
        <v>3</v>
      </c>
      <c r="R242">
        <v>2</v>
      </c>
      <c r="S242">
        <v>3</v>
      </c>
      <c r="T242">
        <v>3</v>
      </c>
      <c r="U242">
        <v>3</v>
      </c>
      <c r="V242">
        <v>2</v>
      </c>
      <c r="W242">
        <v>2</v>
      </c>
      <c r="X242">
        <v>2</v>
      </c>
      <c r="Y242">
        <v>3</v>
      </c>
      <c r="Z242">
        <v>3</v>
      </c>
      <c r="AA242">
        <v>2</v>
      </c>
      <c r="AB242" s="54"/>
      <c r="AC242" s="45"/>
      <c r="AD242" s="54"/>
      <c r="AE242" s="54"/>
      <c r="AF242" s="54"/>
      <c r="AG242" s="45"/>
      <c r="AH242" s="54"/>
      <c r="AI242" s="54"/>
      <c r="AJ242" s="45"/>
      <c r="AK242" s="54"/>
      <c r="AL242" s="54"/>
      <c r="AM242" s="54"/>
      <c r="AN242" s="54"/>
      <c r="AO242" s="54"/>
      <c r="AP242" s="54"/>
      <c r="AQ242" s="54"/>
      <c r="AR242" s="54"/>
      <c r="AS242" s="54"/>
      <c r="AT242" s="54"/>
      <c r="AU242" s="54"/>
      <c r="AV242" s="54"/>
      <c r="AW242" s="54"/>
      <c r="AX242" s="54"/>
      <c r="AY242" s="54"/>
      <c r="AZ242" s="54"/>
      <c r="BA242" s="54"/>
      <c r="BB242" s="54"/>
      <c r="BC242" s="54"/>
      <c r="BD242" s="54"/>
      <c r="BE242" s="54"/>
    </row>
    <row r="243" spans="1:57" ht="13" x14ac:dyDescent="0.3">
      <c r="A243">
        <v>44910</v>
      </c>
      <c r="B243">
        <v>0</v>
      </c>
      <c r="C243">
        <v>2004</v>
      </c>
      <c r="D243" s="99">
        <v>45966.793749999997</v>
      </c>
      <c r="E243" t="s">
        <v>234</v>
      </c>
      <c r="F243">
        <v>3</v>
      </c>
      <c r="G243">
        <v>3</v>
      </c>
      <c r="H243">
        <v>2</v>
      </c>
      <c r="I243">
        <v>3</v>
      </c>
      <c r="J243">
        <v>3</v>
      </c>
      <c r="K243">
        <v>4</v>
      </c>
      <c r="L243">
        <v>1</v>
      </c>
      <c r="M243">
        <v>1</v>
      </c>
      <c r="N243">
        <v>1</v>
      </c>
      <c r="O243">
        <v>4</v>
      </c>
      <c r="P243">
        <v>3</v>
      </c>
      <c r="Q243">
        <v>2</v>
      </c>
      <c r="R243">
        <v>4</v>
      </c>
      <c r="S243">
        <v>4</v>
      </c>
      <c r="T243">
        <v>4</v>
      </c>
      <c r="U243">
        <v>3</v>
      </c>
      <c r="V243">
        <v>1</v>
      </c>
      <c r="W243">
        <v>3</v>
      </c>
      <c r="X243">
        <v>1</v>
      </c>
      <c r="Y243">
        <v>2</v>
      </c>
      <c r="Z243">
        <v>4</v>
      </c>
      <c r="AA243">
        <v>3</v>
      </c>
      <c r="AB243" s="54"/>
      <c r="AC243" s="45"/>
      <c r="AD243" s="54"/>
      <c r="AE243" s="54"/>
      <c r="AF243" s="54"/>
      <c r="AG243" s="45"/>
      <c r="AH243" s="54"/>
      <c r="AI243" s="54"/>
      <c r="AJ243" s="45"/>
      <c r="AK243" s="54"/>
      <c r="AL243" s="54"/>
      <c r="AM243" s="54"/>
      <c r="AN243" s="54"/>
      <c r="AO243" s="54"/>
      <c r="AP243" s="54"/>
      <c r="AQ243" s="54"/>
      <c r="AR243" s="54"/>
      <c r="AS243" s="54"/>
      <c r="AT243" s="54"/>
      <c r="AU243" s="54"/>
      <c r="AV243" s="54"/>
      <c r="AW243" s="54"/>
      <c r="AX243" s="54"/>
      <c r="AY243" s="54"/>
      <c r="AZ243" s="54"/>
      <c r="BA243" s="54"/>
      <c r="BB243" s="54"/>
      <c r="BC243" s="54"/>
      <c r="BD243" s="54"/>
      <c r="BE243" s="54"/>
    </row>
    <row r="244" spans="1:57" ht="13" x14ac:dyDescent="0.3">
      <c r="A244">
        <v>44916</v>
      </c>
      <c r="B244">
        <v>0</v>
      </c>
      <c r="C244">
        <v>2001</v>
      </c>
      <c r="D244" s="99">
        <v>45966.823611111111</v>
      </c>
      <c r="E244" t="s">
        <v>246</v>
      </c>
      <c r="F244">
        <v>2</v>
      </c>
      <c r="G244">
        <v>4</v>
      </c>
      <c r="H244">
        <v>4</v>
      </c>
      <c r="I244">
        <v>3</v>
      </c>
      <c r="J244">
        <v>4</v>
      </c>
      <c r="K244">
        <v>4</v>
      </c>
      <c r="L244">
        <v>2</v>
      </c>
      <c r="M244">
        <v>1</v>
      </c>
      <c r="N244">
        <v>4</v>
      </c>
      <c r="O244">
        <v>3</v>
      </c>
      <c r="P244">
        <v>2</v>
      </c>
      <c r="Q244">
        <v>2</v>
      </c>
      <c r="R244">
        <v>3</v>
      </c>
      <c r="S244">
        <v>3</v>
      </c>
      <c r="T244">
        <v>2</v>
      </c>
      <c r="U244">
        <v>3</v>
      </c>
      <c r="V244">
        <v>2</v>
      </c>
      <c r="W244">
        <v>2</v>
      </c>
      <c r="X244">
        <v>3</v>
      </c>
      <c r="Y244">
        <v>4</v>
      </c>
      <c r="Z244">
        <v>3</v>
      </c>
      <c r="AA244">
        <v>3</v>
      </c>
      <c r="AB244" s="54"/>
      <c r="AC244" s="45"/>
      <c r="AD244" s="54"/>
      <c r="AE244" s="54"/>
      <c r="AF244" s="54"/>
      <c r="AG244" s="45"/>
      <c r="AH244" s="54"/>
      <c r="AI244" s="54"/>
      <c r="AJ244" s="45"/>
      <c r="AK244" s="54"/>
      <c r="AL244" s="54"/>
      <c r="AM244" s="54"/>
      <c r="AN244" s="54"/>
      <c r="AO244" s="54"/>
      <c r="AP244" s="54"/>
      <c r="AQ244" s="54"/>
      <c r="AR244" s="54"/>
      <c r="AS244" s="54"/>
      <c r="AT244" s="54"/>
      <c r="AU244" s="54"/>
      <c r="AV244" s="54"/>
      <c r="AW244" s="54"/>
      <c r="AX244" s="54"/>
      <c r="AY244" s="54"/>
      <c r="AZ244" s="54"/>
      <c r="BA244" s="54"/>
      <c r="BB244" s="54"/>
      <c r="BC244" s="54"/>
      <c r="BD244" s="54"/>
      <c r="BE244" s="54"/>
    </row>
    <row r="245" spans="1:57" ht="13" x14ac:dyDescent="0.3">
      <c r="A245">
        <v>45436</v>
      </c>
      <c r="B245">
        <v>0</v>
      </c>
      <c r="C245">
        <v>1999</v>
      </c>
      <c r="D245" s="99">
        <v>45968.598611111112</v>
      </c>
      <c r="E245" t="s">
        <v>234</v>
      </c>
      <c r="F245">
        <v>4</v>
      </c>
      <c r="G245">
        <v>3</v>
      </c>
      <c r="H245">
        <v>4</v>
      </c>
      <c r="I245">
        <v>3</v>
      </c>
      <c r="J245">
        <v>3</v>
      </c>
      <c r="K245">
        <v>4</v>
      </c>
      <c r="L245">
        <v>3</v>
      </c>
      <c r="M245">
        <v>3</v>
      </c>
      <c r="N245">
        <v>3</v>
      </c>
      <c r="O245">
        <v>2</v>
      </c>
      <c r="P245">
        <v>2</v>
      </c>
      <c r="Q245">
        <v>2</v>
      </c>
      <c r="R245">
        <v>3</v>
      </c>
      <c r="S245">
        <v>4</v>
      </c>
      <c r="T245">
        <v>2</v>
      </c>
      <c r="U245">
        <v>3</v>
      </c>
      <c r="V245">
        <v>1</v>
      </c>
      <c r="W245">
        <v>3</v>
      </c>
      <c r="X245">
        <v>2</v>
      </c>
      <c r="Y245">
        <v>2</v>
      </c>
      <c r="Z245">
        <v>2</v>
      </c>
      <c r="AA245">
        <v>1</v>
      </c>
      <c r="AB245" s="54"/>
      <c r="AC245" s="45"/>
      <c r="AD245" s="54"/>
      <c r="AE245" s="54"/>
      <c r="AF245" s="54"/>
      <c r="AG245" s="45"/>
      <c r="AH245" s="54"/>
      <c r="AI245" s="54"/>
      <c r="AJ245" s="45"/>
      <c r="AK245" s="54"/>
      <c r="AL245" s="54"/>
      <c r="AM245" s="54"/>
      <c r="AN245" s="54"/>
      <c r="AO245" s="54"/>
      <c r="AP245" s="54"/>
      <c r="AQ245" s="54"/>
      <c r="AR245" s="54"/>
      <c r="AS245" s="54"/>
      <c r="AT245" s="54"/>
      <c r="AU245" s="54"/>
      <c r="AV245" s="54"/>
      <c r="AW245" s="54"/>
      <c r="AX245" s="54"/>
      <c r="AY245" s="54"/>
      <c r="AZ245" s="54"/>
      <c r="BA245" s="54"/>
      <c r="BB245" s="54"/>
      <c r="BC245" s="54"/>
      <c r="BD245" s="54"/>
      <c r="BE245" s="54"/>
    </row>
    <row r="246" spans="1:57" ht="13" x14ac:dyDescent="0.3">
      <c r="A246">
        <v>45455</v>
      </c>
      <c r="B246">
        <v>0</v>
      </c>
      <c r="C246">
        <v>2002</v>
      </c>
      <c r="D246" s="99">
        <v>45968.62222222222</v>
      </c>
      <c r="E246" t="s">
        <v>246</v>
      </c>
      <c r="F246">
        <v>3</v>
      </c>
      <c r="G246">
        <v>3</v>
      </c>
      <c r="H246">
        <v>2</v>
      </c>
      <c r="I246">
        <v>4</v>
      </c>
      <c r="J246">
        <v>1</v>
      </c>
      <c r="K246">
        <v>3</v>
      </c>
      <c r="L246">
        <v>1</v>
      </c>
      <c r="M246">
        <v>1</v>
      </c>
      <c r="N246">
        <v>3</v>
      </c>
      <c r="O246">
        <v>4</v>
      </c>
      <c r="P246">
        <v>3</v>
      </c>
      <c r="Q246">
        <v>4</v>
      </c>
      <c r="R246">
        <v>3</v>
      </c>
      <c r="S246">
        <v>3</v>
      </c>
      <c r="T246">
        <v>3</v>
      </c>
      <c r="U246">
        <v>3</v>
      </c>
      <c r="V246">
        <v>1</v>
      </c>
      <c r="W246">
        <v>3</v>
      </c>
      <c r="X246">
        <v>1</v>
      </c>
      <c r="Y246">
        <v>1</v>
      </c>
      <c r="Z246">
        <v>3</v>
      </c>
      <c r="AA246">
        <v>3</v>
      </c>
      <c r="AB246" s="54"/>
      <c r="AC246" s="45"/>
      <c r="AD246" s="54"/>
      <c r="AE246" s="54"/>
      <c r="AF246" s="54"/>
      <c r="AG246" s="45"/>
      <c r="AH246" s="54"/>
      <c r="AI246" s="54"/>
      <c r="AJ246" s="45"/>
      <c r="AK246" s="54"/>
      <c r="AL246" s="54"/>
      <c r="AM246" s="54"/>
      <c r="AN246" s="54"/>
      <c r="AO246" s="54"/>
      <c r="AP246" s="54"/>
      <c r="AQ246" s="54"/>
      <c r="AR246" s="54"/>
      <c r="AS246" s="54"/>
      <c r="AT246" s="54"/>
      <c r="AU246" s="54"/>
      <c r="AV246" s="54"/>
      <c r="AW246" s="54"/>
      <c r="AX246" s="54"/>
      <c r="AY246" s="54"/>
      <c r="AZ246" s="54"/>
      <c r="BA246" s="54"/>
      <c r="BB246" s="54"/>
      <c r="BC246" s="54"/>
      <c r="BD246" s="54"/>
      <c r="BE246" s="54"/>
    </row>
    <row r="247" spans="1:57" ht="13" x14ac:dyDescent="0.3">
      <c r="A247">
        <v>45473</v>
      </c>
      <c r="B247">
        <v>0</v>
      </c>
      <c r="C247">
        <v>2001</v>
      </c>
      <c r="D247" s="99">
        <v>45968.65625</v>
      </c>
      <c r="E247" t="s">
        <v>234</v>
      </c>
      <c r="F247">
        <v>2</v>
      </c>
      <c r="G247">
        <v>2</v>
      </c>
      <c r="H247">
        <v>3</v>
      </c>
      <c r="I247">
        <v>3</v>
      </c>
      <c r="J247">
        <v>3</v>
      </c>
      <c r="K247">
        <v>3</v>
      </c>
      <c r="L247">
        <v>4</v>
      </c>
      <c r="M247">
        <v>3</v>
      </c>
      <c r="N247">
        <v>2</v>
      </c>
      <c r="O247">
        <v>2</v>
      </c>
      <c r="P247">
        <v>3</v>
      </c>
      <c r="Q247">
        <v>3</v>
      </c>
      <c r="R247">
        <v>3</v>
      </c>
      <c r="S247">
        <v>3</v>
      </c>
      <c r="T247">
        <v>3</v>
      </c>
      <c r="U247">
        <v>3</v>
      </c>
      <c r="V247">
        <v>2</v>
      </c>
      <c r="W247">
        <v>4</v>
      </c>
      <c r="X247">
        <v>3</v>
      </c>
      <c r="Y247">
        <v>3</v>
      </c>
      <c r="Z247">
        <v>3</v>
      </c>
      <c r="AA247">
        <v>3</v>
      </c>
      <c r="AB247" s="54"/>
      <c r="AC247" s="45"/>
      <c r="AD247" s="54"/>
      <c r="AE247" s="54"/>
      <c r="AF247" s="54"/>
      <c r="AG247" s="45"/>
      <c r="AH247" s="54"/>
      <c r="AI247" s="54"/>
      <c r="AJ247" s="45"/>
      <c r="AK247" s="54"/>
      <c r="AL247" s="54"/>
      <c r="AM247" s="54"/>
      <c r="AN247" s="54"/>
      <c r="AO247" s="54"/>
      <c r="AP247" s="54"/>
      <c r="AQ247" s="54"/>
      <c r="AR247" s="54"/>
      <c r="AS247" s="54"/>
      <c r="AT247" s="54"/>
      <c r="AU247" s="54"/>
      <c r="AV247" s="54"/>
      <c r="AW247" s="54"/>
      <c r="AX247" s="54"/>
      <c r="AY247" s="54"/>
      <c r="AZ247" s="54"/>
      <c r="BA247" s="54"/>
      <c r="BB247" s="54"/>
      <c r="BC247" s="54"/>
      <c r="BD247" s="54"/>
      <c r="BE247" s="54"/>
    </row>
    <row r="248" spans="1:57" ht="13" x14ac:dyDescent="0.3">
      <c r="A248">
        <v>45546</v>
      </c>
      <c r="B248">
        <v>0</v>
      </c>
      <c r="C248">
        <v>2004</v>
      </c>
      <c r="D248" s="99">
        <v>45968.834027777775</v>
      </c>
      <c r="E248" t="s">
        <v>234</v>
      </c>
      <c r="F248">
        <v>2</v>
      </c>
      <c r="G248">
        <v>4</v>
      </c>
      <c r="H248">
        <v>3</v>
      </c>
      <c r="I248">
        <v>4</v>
      </c>
      <c r="J248">
        <v>3</v>
      </c>
      <c r="K248">
        <v>4</v>
      </c>
      <c r="L248">
        <v>3</v>
      </c>
      <c r="M248">
        <v>2</v>
      </c>
      <c r="N248">
        <v>3</v>
      </c>
      <c r="O248">
        <v>3</v>
      </c>
      <c r="P248">
        <v>3</v>
      </c>
      <c r="Q248">
        <v>4</v>
      </c>
      <c r="R248">
        <v>4</v>
      </c>
      <c r="S248">
        <v>4</v>
      </c>
      <c r="T248">
        <v>4</v>
      </c>
      <c r="U248">
        <v>3</v>
      </c>
      <c r="V248">
        <v>2</v>
      </c>
      <c r="W248">
        <v>3</v>
      </c>
      <c r="X248">
        <v>2</v>
      </c>
      <c r="Y248">
        <v>2</v>
      </c>
      <c r="Z248">
        <v>3</v>
      </c>
      <c r="AA248">
        <v>3</v>
      </c>
      <c r="AB248" s="54"/>
      <c r="AC248" s="45"/>
      <c r="AD248" s="54"/>
      <c r="AE248" s="54"/>
      <c r="AF248" s="54"/>
      <c r="AG248" s="45"/>
      <c r="AH248" s="54"/>
      <c r="AI248" s="54"/>
      <c r="AJ248" s="45"/>
      <c r="AK248" s="54"/>
      <c r="AL248" s="54"/>
      <c r="AM248" s="54"/>
      <c r="AN248" s="54"/>
      <c r="AO248" s="54"/>
      <c r="AP248" s="54"/>
      <c r="AQ248" s="54"/>
      <c r="AR248" s="54"/>
      <c r="AS248" s="54"/>
      <c r="AT248" s="54"/>
      <c r="AU248" s="54"/>
      <c r="AV248" s="54"/>
      <c r="AW248" s="54"/>
      <c r="AX248" s="54"/>
      <c r="AY248" s="54"/>
      <c r="AZ248" s="54"/>
      <c r="BA248" s="54"/>
      <c r="BB248" s="54"/>
      <c r="BC248" s="54"/>
      <c r="BD248" s="54"/>
      <c r="BE248" s="54"/>
    </row>
    <row r="249" spans="1:57" ht="13" x14ac:dyDescent="0.3">
      <c r="A249">
        <v>45660</v>
      </c>
      <c r="B249">
        <v>0</v>
      </c>
      <c r="C249">
        <v>2005</v>
      </c>
      <c r="D249" s="99">
        <v>45969.427777777775</v>
      </c>
      <c r="E249" t="s">
        <v>246</v>
      </c>
      <c r="F249">
        <v>2</v>
      </c>
      <c r="G249">
        <v>3</v>
      </c>
      <c r="H249">
        <v>4</v>
      </c>
      <c r="I249">
        <v>4</v>
      </c>
      <c r="J249">
        <v>3</v>
      </c>
      <c r="K249">
        <v>4</v>
      </c>
      <c r="L249">
        <v>2</v>
      </c>
      <c r="M249">
        <v>3</v>
      </c>
      <c r="N249">
        <v>3</v>
      </c>
      <c r="O249">
        <v>3</v>
      </c>
      <c r="P249">
        <v>3</v>
      </c>
      <c r="Q249">
        <v>4</v>
      </c>
      <c r="R249">
        <v>3</v>
      </c>
      <c r="S249">
        <v>2</v>
      </c>
      <c r="T249">
        <v>3</v>
      </c>
      <c r="U249">
        <v>3</v>
      </c>
      <c r="V249">
        <v>2</v>
      </c>
      <c r="W249">
        <v>3</v>
      </c>
      <c r="X249">
        <v>2</v>
      </c>
      <c r="Y249">
        <v>2</v>
      </c>
      <c r="Z249">
        <v>3</v>
      </c>
      <c r="AA249">
        <v>3</v>
      </c>
      <c r="AB249" s="54"/>
      <c r="AC249" s="45"/>
      <c r="AD249" s="54"/>
      <c r="AE249" s="54"/>
      <c r="AF249" s="54"/>
      <c r="AG249" s="45"/>
      <c r="AH249" s="54"/>
      <c r="AI249" s="54"/>
      <c r="AJ249" s="45"/>
      <c r="AK249" s="54"/>
      <c r="AL249" s="54"/>
      <c r="AM249" s="54"/>
      <c r="AN249" s="54"/>
      <c r="AO249" s="54"/>
      <c r="AP249" s="54"/>
      <c r="AQ249" s="54"/>
      <c r="AR249" s="54"/>
      <c r="AS249" s="54"/>
      <c r="AT249" s="54"/>
      <c r="AU249" s="54"/>
      <c r="AV249" s="54"/>
      <c r="AW249" s="54"/>
      <c r="AX249" s="54"/>
      <c r="AY249" s="54"/>
      <c r="AZ249" s="54"/>
      <c r="BA249" s="54"/>
      <c r="BB249" s="54"/>
      <c r="BC249" s="54"/>
      <c r="BD249" s="54"/>
      <c r="BE249" s="54"/>
    </row>
    <row r="250" spans="1:57" ht="13" x14ac:dyDescent="0.3">
      <c r="A250">
        <v>45974</v>
      </c>
      <c r="B250">
        <v>0</v>
      </c>
      <c r="C250">
        <v>2005</v>
      </c>
      <c r="D250" s="99">
        <v>45970.979861111111</v>
      </c>
      <c r="E250" t="s">
        <v>234</v>
      </c>
      <c r="F250">
        <v>3</v>
      </c>
      <c r="G250">
        <v>4</v>
      </c>
      <c r="H250">
        <v>4</v>
      </c>
      <c r="I250">
        <v>4</v>
      </c>
      <c r="J250">
        <v>4</v>
      </c>
      <c r="K250">
        <v>4</v>
      </c>
      <c r="L250">
        <v>4</v>
      </c>
      <c r="M250">
        <v>4</v>
      </c>
      <c r="N250">
        <v>4</v>
      </c>
      <c r="O250">
        <v>4</v>
      </c>
      <c r="P250">
        <v>3</v>
      </c>
      <c r="Q250">
        <v>3</v>
      </c>
      <c r="R250">
        <v>3</v>
      </c>
      <c r="S250">
        <v>4</v>
      </c>
      <c r="T250">
        <v>4</v>
      </c>
      <c r="U250">
        <v>4</v>
      </c>
      <c r="V250">
        <v>4</v>
      </c>
      <c r="W250">
        <v>4</v>
      </c>
      <c r="X250">
        <v>4</v>
      </c>
      <c r="Y250">
        <v>4</v>
      </c>
      <c r="Z250">
        <v>4</v>
      </c>
      <c r="AA250">
        <v>4</v>
      </c>
      <c r="AB250" s="54"/>
      <c r="AC250" s="45"/>
      <c r="AD250" s="54"/>
      <c r="AE250" s="54"/>
      <c r="AF250" s="54"/>
      <c r="AG250" s="45"/>
      <c r="AH250" s="54"/>
      <c r="AI250" s="54"/>
      <c r="AJ250" s="45"/>
      <c r="AK250" s="54"/>
      <c r="AL250" s="54"/>
      <c r="AM250" s="54"/>
      <c r="AN250" s="54"/>
      <c r="AO250" s="54"/>
      <c r="AP250" s="54"/>
      <c r="AQ250" s="54"/>
      <c r="AR250" s="54"/>
      <c r="AS250" s="54"/>
      <c r="AT250" s="54"/>
      <c r="AU250" s="54"/>
      <c r="AV250" s="54"/>
      <c r="AW250" s="54"/>
      <c r="AX250" s="54"/>
      <c r="AY250" s="54"/>
      <c r="AZ250" s="54"/>
      <c r="BA250" s="54"/>
      <c r="BB250" s="54"/>
      <c r="BC250" s="54"/>
      <c r="BD250" s="54"/>
      <c r="BE250" s="54"/>
    </row>
    <row r="251" spans="1:57" ht="13" x14ac:dyDescent="0.3">
      <c r="A251">
        <v>46134</v>
      </c>
      <c r="B251">
        <v>0</v>
      </c>
      <c r="C251">
        <v>2004</v>
      </c>
      <c r="D251" s="99">
        <v>45972.004166666666</v>
      </c>
      <c r="E251" t="s">
        <v>234</v>
      </c>
      <c r="F251">
        <v>4</v>
      </c>
      <c r="G251">
        <v>4</v>
      </c>
      <c r="H251">
        <v>4</v>
      </c>
      <c r="I251">
        <v>4</v>
      </c>
      <c r="J251">
        <v>4</v>
      </c>
      <c r="K251">
        <v>3</v>
      </c>
      <c r="L251">
        <v>3</v>
      </c>
      <c r="M251">
        <v>4</v>
      </c>
      <c r="N251">
        <v>4</v>
      </c>
      <c r="O251">
        <v>4</v>
      </c>
      <c r="P251">
        <v>4</v>
      </c>
      <c r="Q251">
        <v>4</v>
      </c>
      <c r="R251">
        <v>3</v>
      </c>
      <c r="S251">
        <v>3</v>
      </c>
      <c r="T251">
        <v>4</v>
      </c>
      <c r="U251">
        <v>4</v>
      </c>
      <c r="V251">
        <v>4</v>
      </c>
      <c r="W251">
        <v>4</v>
      </c>
      <c r="X251">
        <v>2</v>
      </c>
      <c r="Y251">
        <v>3</v>
      </c>
      <c r="Z251">
        <v>4</v>
      </c>
      <c r="AA251">
        <v>4</v>
      </c>
      <c r="AB251" s="54"/>
      <c r="AC251" s="45"/>
      <c r="AD251" s="54"/>
      <c r="AE251" s="54"/>
      <c r="AF251" s="54"/>
      <c r="AG251" s="45"/>
      <c r="AH251" s="54"/>
      <c r="AI251" s="54"/>
      <c r="AJ251" s="45"/>
      <c r="AK251" s="54"/>
      <c r="AL251" s="54"/>
      <c r="AM251" s="54"/>
      <c r="AN251" s="54"/>
      <c r="AO251" s="54"/>
      <c r="AP251" s="54"/>
      <c r="AQ251" s="54"/>
      <c r="AR251" s="54"/>
      <c r="AS251" s="54"/>
      <c r="AT251" s="54"/>
      <c r="AU251" s="54"/>
      <c r="AV251" s="54"/>
      <c r="AW251" s="54"/>
      <c r="AX251" s="54"/>
      <c r="AY251" s="54"/>
      <c r="AZ251" s="54"/>
      <c r="BA251" s="54"/>
      <c r="BB251" s="54"/>
      <c r="BC251" s="54"/>
      <c r="BD251" s="54"/>
      <c r="BE251" s="54"/>
    </row>
    <row r="252" spans="1:57" ht="13" x14ac:dyDescent="0.3">
      <c r="A252">
        <v>46444</v>
      </c>
      <c r="B252">
        <v>0</v>
      </c>
      <c r="C252">
        <v>2001</v>
      </c>
      <c r="D252" s="99">
        <v>45973.622916666667</v>
      </c>
      <c r="E252" t="s">
        <v>246</v>
      </c>
      <c r="F252">
        <v>3</v>
      </c>
      <c r="G252">
        <v>3</v>
      </c>
      <c r="H252">
        <v>3</v>
      </c>
      <c r="I252">
        <v>3</v>
      </c>
      <c r="J252">
        <v>2</v>
      </c>
      <c r="K252">
        <v>3</v>
      </c>
      <c r="L252">
        <v>2</v>
      </c>
      <c r="M252">
        <v>2</v>
      </c>
      <c r="N252">
        <v>3</v>
      </c>
      <c r="O252">
        <v>3</v>
      </c>
      <c r="P252">
        <v>3</v>
      </c>
      <c r="Q252">
        <v>3</v>
      </c>
      <c r="R252">
        <v>3</v>
      </c>
      <c r="S252">
        <v>3</v>
      </c>
      <c r="T252">
        <v>3</v>
      </c>
      <c r="U252">
        <v>3</v>
      </c>
      <c r="V252">
        <v>2</v>
      </c>
      <c r="W252">
        <v>3</v>
      </c>
      <c r="X252">
        <v>2</v>
      </c>
      <c r="Y252">
        <v>3</v>
      </c>
      <c r="Z252">
        <v>3</v>
      </c>
      <c r="AA252">
        <v>3</v>
      </c>
      <c r="AB252" s="54"/>
      <c r="AC252" s="45"/>
      <c r="AD252" s="54"/>
      <c r="AE252" s="54"/>
      <c r="AF252" s="54"/>
      <c r="AG252" s="45"/>
      <c r="AH252" s="54"/>
      <c r="AI252" s="54"/>
      <c r="AJ252" s="45"/>
      <c r="AK252" s="54"/>
      <c r="AL252" s="54"/>
      <c r="AM252" s="54"/>
      <c r="AN252" s="54"/>
      <c r="AO252" s="54"/>
      <c r="AP252" s="54"/>
      <c r="AQ252" s="54"/>
      <c r="AR252" s="54"/>
      <c r="AS252" s="54"/>
      <c r="AT252" s="54"/>
      <c r="AU252" s="54"/>
      <c r="AV252" s="54"/>
      <c r="AW252" s="54"/>
      <c r="AX252" s="54"/>
      <c r="AY252" s="54"/>
      <c r="AZ252" s="54"/>
      <c r="BA252" s="54"/>
      <c r="BB252" s="54"/>
      <c r="BC252" s="54"/>
      <c r="BD252" s="54"/>
      <c r="BE252" s="54"/>
    </row>
    <row r="253" spans="1:57" ht="13" x14ac:dyDescent="0.3">
      <c r="A253">
        <v>41208</v>
      </c>
      <c r="B253">
        <v>0</v>
      </c>
      <c r="C253">
        <v>2006</v>
      </c>
      <c r="D253" s="99">
        <v>45959.457638888889</v>
      </c>
      <c r="E253" t="s">
        <v>33</v>
      </c>
      <c r="F253">
        <v>3</v>
      </c>
      <c r="G253">
        <v>4</v>
      </c>
      <c r="H253">
        <v>4</v>
      </c>
      <c r="I253">
        <v>3</v>
      </c>
      <c r="J253">
        <v>4</v>
      </c>
      <c r="K253">
        <v>4</v>
      </c>
      <c r="L253">
        <v>3</v>
      </c>
      <c r="M253">
        <v>2</v>
      </c>
      <c r="N253">
        <v>2</v>
      </c>
      <c r="O253">
        <v>4</v>
      </c>
      <c r="P253">
        <v>1</v>
      </c>
      <c r="Q253">
        <v>1</v>
      </c>
      <c r="R253">
        <v>3</v>
      </c>
      <c r="S253">
        <v>4</v>
      </c>
      <c r="T253">
        <v>4</v>
      </c>
      <c r="U253">
        <v>3</v>
      </c>
      <c r="V253">
        <v>4</v>
      </c>
      <c r="W253">
        <v>2</v>
      </c>
      <c r="X253">
        <v>4</v>
      </c>
      <c r="Y253">
        <v>4</v>
      </c>
      <c r="Z253">
        <v>2</v>
      </c>
      <c r="AA253">
        <v>2</v>
      </c>
      <c r="AB253" s="54"/>
      <c r="AC253" s="45"/>
      <c r="AD253" s="54"/>
      <c r="AE253" s="54"/>
      <c r="AF253" s="54"/>
      <c r="AG253" s="45"/>
      <c r="AH253" s="54"/>
      <c r="AI253" s="54"/>
      <c r="AJ253" s="45"/>
      <c r="AK253" s="54"/>
      <c r="AL253" s="54"/>
      <c r="AM253" s="54"/>
      <c r="AN253" s="54"/>
      <c r="AO253" s="54"/>
      <c r="AP253" s="54"/>
      <c r="AQ253" s="54"/>
      <c r="AR253" s="54"/>
      <c r="AS253" s="54"/>
      <c r="AT253" s="54"/>
      <c r="AU253" s="54"/>
      <c r="AV253" s="54"/>
      <c r="AW253" s="54"/>
      <c r="AX253" s="54"/>
      <c r="AY253" s="54"/>
      <c r="AZ253" s="54"/>
      <c r="BA253" s="54"/>
      <c r="BB253" s="54"/>
      <c r="BC253" s="54"/>
      <c r="BD253" s="54"/>
      <c r="BE253" s="54"/>
    </row>
    <row r="254" spans="1:57" ht="13" x14ac:dyDescent="0.3">
      <c r="A254">
        <v>41608</v>
      </c>
      <c r="B254">
        <v>0</v>
      </c>
      <c r="C254">
        <v>2005</v>
      </c>
      <c r="D254" s="99">
        <v>45959.677777777775</v>
      </c>
      <c r="E254" t="s">
        <v>33</v>
      </c>
      <c r="F254">
        <v>2</v>
      </c>
      <c r="G254">
        <v>3</v>
      </c>
      <c r="H254">
        <v>3</v>
      </c>
      <c r="I254">
        <v>2</v>
      </c>
      <c r="J254">
        <v>3</v>
      </c>
      <c r="K254">
        <v>3</v>
      </c>
      <c r="L254">
        <v>2</v>
      </c>
      <c r="M254">
        <v>2</v>
      </c>
      <c r="N254">
        <v>2</v>
      </c>
      <c r="O254">
        <v>3</v>
      </c>
      <c r="P254">
        <v>2</v>
      </c>
      <c r="Q254">
        <v>2</v>
      </c>
      <c r="R254">
        <v>2</v>
      </c>
      <c r="S254">
        <v>2</v>
      </c>
      <c r="T254">
        <v>2</v>
      </c>
      <c r="U254">
        <v>2</v>
      </c>
      <c r="V254">
        <v>2</v>
      </c>
      <c r="W254">
        <v>2</v>
      </c>
      <c r="X254">
        <v>2</v>
      </c>
      <c r="Y254">
        <v>3</v>
      </c>
      <c r="Z254">
        <v>2</v>
      </c>
      <c r="AA254">
        <v>2</v>
      </c>
      <c r="AB254" s="54"/>
      <c r="AC254" s="45"/>
      <c r="AD254" s="54"/>
      <c r="AE254" s="54"/>
      <c r="AF254" s="54"/>
      <c r="AG254" s="45"/>
      <c r="AH254" s="54"/>
      <c r="AI254" s="54"/>
      <c r="AJ254" s="45"/>
      <c r="AK254" s="54"/>
      <c r="AL254" s="54"/>
      <c r="AM254" s="54"/>
      <c r="AN254" s="54"/>
      <c r="AO254" s="54"/>
      <c r="AP254" s="54"/>
      <c r="AQ254" s="54"/>
      <c r="AR254" s="54"/>
      <c r="AS254" s="54"/>
      <c r="AT254" s="54"/>
      <c r="AU254" s="54"/>
      <c r="AV254" s="54"/>
      <c r="AW254" s="54"/>
      <c r="AX254" s="54"/>
      <c r="AY254" s="54"/>
      <c r="AZ254" s="54"/>
      <c r="BA254" s="54"/>
      <c r="BB254" s="54"/>
      <c r="BC254" s="54"/>
      <c r="BD254" s="54"/>
      <c r="BE254" s="54"/>
    </row>
    <row r="255" spans="1:57" ht="13" x14ac:dyDescent="0.3">
      <c r="A255">
        <v>41615</v>
      </c>
      <c r="B255">
        <v>0</v>
      </c>
      <c r="C255">
        <v>1999</v>
      </c>
      <c r="D255" s="99">
        <v>45959.685416666667</v>
      </c>
      <c r="E255" t="s">
        <v>33</v>
      </c>
      <c r="F255">
        <v>2</v>
      </c>
      <c r="G255">
        <v>3</v>
      </c>
      <c r="H255">
        <v>4</v>
      </c>
      <c r="I255">
        <v>4</v>
      </c>
      <c r="J255">
        <v>4</v>
      </c>
      <c r="K255">
        <v>4</v>
      </c>
      <c r="L255">
        <v>2</v>
      </c>
      <c r="M255">
        <v>4</v>
      </c>
      <c r="N255">
        <v>4</v>
      </c>
      <c r="O255">
        <v>4</v>
      </c>
      <c r="P255">
        <v>4</v>
      </c>
      <c r="Q255">
        <v>4</v>
      </c>
      <c r="R255">
        <v>3</v>
      </c>
      <c r="S255">
        <v>4</v>
      </c>
      <c r="T255">
        <v>4</v>
      </c>
      <c r="U255">
        <v>4</v>
      </c>
      <c r="V255">
        <v>4</v>
      </c>
      <c r="W255">
        <v>4</v>
      </c>
      <c r="X255">
        <v>4</v>
      </c>
      <c r="Y255">
        <v>2</v>
      </c>
      <c r="Z255">
        <v>3</v>
      </c>
      <c r="AA255">
        <v>3</v>
      </c>
      <c r="AB255" s="54"/>
      <c r="AC255" s="45"/>
      <c r="AD255" s="54"/>
      <c r="AE255" s="54"/>
      <c r="AF255" s="54"/>
      <c r="AG255" s="45"/>
      <c r="AH255" s="54"/>
      <c r="AI255" s="54"/>
      <c r="AJ255" s="45"/>
      <c r="AK255" s="54"/>
      <c r="AL255" s="54"/>
      <c r="AM255" s="54"/>
      <c r="AN255" s="54"/>
      <c r="AO255" s="54"/>
      <c r="AP255" s="54"/>
      <c r="AQ255" s="54"/>
      <c r="AR255" s="54"/>
      <c r="AS255" s="54"/>
      <c r="AT255" s="54"/>
      <c r="AU255" s="54"/>
      <c r="AV255" s="54"/>
      <c r="AW255" s="54"/>
      <c r="AX255" s="54"/>
      <c r="AY255" s="54"/>
      <c r="AZ255" s="54"/>
      <c r="BA255" s="54"/>
      <c r="BB255" s="54"/>
      <c r="BC255" s="54"/>
      <c r="BD255" s="54"/>
      <c r="BE255" s="54"/>
    </row>
    <row r="256" spans="1:57" ht="13" x14ac:dyDescent="0.3">
      <c r="A256">
        <v>41636</v>
      </c>
      <c r="B256">
        <v>0</v>
      </c>
      <c r="C256">
        <v>2003</v>
      </c>
      <c r="D256" s="99">
        <v>45959.699305555558</v>
      </c>
      <c r="E256" t="s">
        <v>33</v>
      </c>
      <c r="F256">
        <v>4</v>
      </c>
      <c r="G256">
        <v>3</v>
      </c>
      <c r="H256">
        <v>3</v>
      </c>
      <c r="I256">
        <v>4</v>
      </c>
      <c r="J256">
        <v>2</v>
      </c>
      <c r="K256">
        <v>4</v>
      </c>
      <c r="L256">
        <v>4</v>
      </c>
      <c r="M256">
        <v>4</v>
      </c>
      <c r="N256">
        <v>3</v>
      </c>
      <c r="O256">
        <v>2</v>
      </c>
      <c r="P256">
        <v>4</v>
      </c>
      <c r="Q256">
        <v>2</v>
      </c>
      <c r="R256">
        <v>2</v>
      </c>
      <c r="S256">
        <v>3</v>
      </c>
      <c r="T256">
        <v>2</v>
      </c>
      <c r="U256">
        <v>2</v>
      </c>
      <c r="V256">
        <v>2</v>
      </c>
      <c r="W256">
        <v>4</v>
      </c>
      <c r="X256">
        <v>2</v>
      </c>
      <c r="Y256">
        <v>1</v>
      </c>
      <c r="Z256">
        <v>4</v>
      </c>
      <c r="AA256">
        <v>3</v>
      </c>
      <c r="AB256" s="54"/>
      <c r="AC256" s="45"/>
      <c r="AD256" s="54"/>
      <c r="AE256" s="54"/>
      <c r="AF256" s="54"/>
      <c r="AG256" s="45"/>
      <c r="AH256" s="54"/>
      <c r="AI256" s="54"/>
      <c r="AJ256" s="45"/>
      <c r="AK256" s="54"/>
      <c r="AL256" s="54"/>
      <c r="AM256" s="54"/>
      <c r="AN256" s="54"/>
      <c r="AO256" s="54"/>
      <c r="AP256" s="54"/>
      <c r="AQ256" s="54"/>
      <c r="AR256" s="54"/>
      <c r="AS256" s="54"/>
      <c r="AT256" s="54"/>
      <c r="AU256" s="54"/>
      <c r="AV256" s="54"/>
      <c r="AW256" s="54"/>
      <c r="AX256" s="54"/>
      <c r="AY256" s="54"/>
      <c r="AZ256" s="54"/>
      <c r="BA256" s="54"/>
      <c r="BB256" s="54"/>
      <c r="BC256" s="54"/>
      <c r="BD256" s="54"/>
      <c r="BE256" s="54"/>
    </row>
    <row r="257" spans="1:57" ht="13" x14ac:dyDescent="0.3">
      <c r="A257">
        <v>41806</v>
      </c>
      <c r="B257">
        <v>0</v>
      </c>
      <c r="C257">
        <v>2004</v>
      </c>
      <c r="D257" s="99">
        <v>45959.802777777775</v>
      </c>
      <c r="E257" t="s">
        <v>33</v>
      </c>
      <c r="F257">
        <v>3</v>
      </c>
      <c r="G257">
        <v>4</v>
      </c>
      <c r="H257">
        <v>3</v>
      </c>
      <c r="I257">
        <v>4</v>
      </c>
      <c r="J257">
        <v>4</v>
      </c>
      <c r="K257">
        <v>3</v>
      </c>
      <c r="L257">
        <v>2</v>
      </c>
      <c r="M257">
        <v>3</v>
      </c>
      <c r="N257">
        <v>4</v>
      </c>
      <c r="O257">
        <v>4</v>
      </c>
      <c r="P257">
        <v>4</v>
      </c>
      <c r="Q257">
        <v>4</v>
      </c>
      <c r="R257">
        <v>4</v>
      </c>
      <c r="S257">
        <v>4</v>
      </c>
      <c r="T257">
        <v>3</v>
      </c>
      <c r="U257">
        <v>3</v>
      </c>
      <c r="V257">
        <v>2</v>
      </c>
      <c r="W257">
        <v>2</v>
      </c>
      <c r="X257">
        <v>2</v>
      </c>
      <c r="Y257">
        <v>2</v>
      </c>
      <c r="Z257">
        <v>3</v>
      </c>
      <c r="AA257">
        <v>3</v>
      </c>
      <c r="AB257" s="54"/>
      <c r="AC257" s="45"/>
      <c r="AD257" s="54"/>
      <c r="AE257" s="54"/>
      <c r="AF257" s="54"/>
      <c r="AG257" s="45"/>
      <c r="AH257" s="54"/>
      <c r="AI257" s="54"/>
      <c r="AJ257" s="45"/>
      <c r="AK257" s="54"/>
      <c r="AL257" s="54"/>
      <c r="AM257" s="54"/>
      <c r="AN257" s="54"/>
      <c r="AO257" s="54"/>
      <c r="AP257" s="54"/>
      <c r="AQ257" s="54"/>
      <c r="AR257" s="54"/>
      <c r="AS257" s="54"/>
      <c r="AT257" s="54"/>
      <c r="AU257" s="54"/>
      <c r="AV257" s="54"/>
      <c r="AW257" s="54"/>
      <c r="AX257" s="54"/>
      <c r="AY257" s="54"/>
      <c r="AZ257" s="54"/>
      <c r="BA257" s="54"/>
      <c r="BB257" s="54"/>
      <c r="BC257" s="54"/>
      <c r="BD257" s="54"/>
      <c r="BE257" s="54"/>
    </row>
    <row r="258" spans="1:57" ht="13" x14ac:dyDescent="0.3">
      <c r="A258">
        <v>41835</v>
      </c>
      <c r="B258">
        <v>0</v>
      </c>
      <c r="C258">
        <v>2004</v>
      </c>
      <c r="D258" s="99">
        <v>45959.821527777778</v>
      </c>
      <c r="E258" t="s">
        <v>33</v>
      </c>
      <c r="F258">
        <v>3</v>
      </c>
      <c r="G258">
        <v>4</v>
      </c>
      <c r="H258">
        <v>4</v>
      </c>
      <c r="I258">
        <v>2</v>
      </c>
      <c r="J258">
        <v>3</v>
      </c>
      <c r="K258">
        <v>4</v>
      </c>
      <c r="L258">
        <v>1</v>
      </c>
      <c r="M258">
        <v>2</v>
      </c>
      <c r="N258">
        <v>4</v>
      </c>
      <c r="O258">
        <v>3</v>
      </c>
      <c r="P258">
        <v>2</v>
      </c>
      <c r="Q258">
        <v>3</v>
      </c>
      <c r="R258">
        <v>1</v>
      </c>
      <c r="S258">
        <v>2</v>
      </c>
      <c r="T258">
        <v>3</v>
      </c>
      <c r="U258">
        <v>3</v>
      </c>
      <c r="V258">
        <v>1</v>
      </c>
      <c r="W258">
        <v>3</v>
      </c>
      <c r="X258">
        <v>1</v>
      </c>
      <c r="Y258">
        <v>1</v>
      </c>
      <c r="Z258">
        <v>4</v>
      </c>
      <c r="AA258">
        <v>3</v>
      </c>
      <c r="AB258" s="54"/>
      <c r="AC258" s="45"/>
      <c r="AD258" s="54"/>
      <c r="AE258" s="54"/>
      <c r="AF258" s="54"/>
      <c r="AG258" s="45"/>
      <c r="AH258" s="54"/>
      <c r="AI258" s="54"/>
      <c r="AJ258" s="45"/>
      <c r="AK258" s="54"/>
      <c r="AL258" s="54"/>
      <c r="AM258" s="54"/>
      <c r="AN258" s="54"/>
      <c r="AO258" s="54"/>
      <c r="AP258" s="54"/>
      <c r="AQ258" s="54"/>
      <c r="AR258" s="54"/>
      <c r="AS258" s="54"/>
      <c r="AT258" s="54"/>
      <c r="AU258" s="54"/>
      <c r="AV258" s="54"/>
      <c r="AW258" s="54"/>
      <c r="AX258" s="54"/>
      <c r="AY258" s="54"/>
      <c r="AZ258" s="54"/>
      <c r="BA258" s="54"/>
      <c r="BB258" s="54"/>
      <c r="BC258" s="54"/>
      <c r="BD258" s="54"/>
      <c r="BE258" s="54"/>
    </row>
    <row r="259" spans="1:57" ht="13" x14ac:dyDescent="0.3">
      <c r="A259">
        <v>42171</v>
      </c>
      <c r="B259">
        <v>0</v>
      </c>
      <c r="C259">
        <v>2001</v>
      </c>
      <c r="D259" s="99">
        <v>45960.005555555559</v>
      </c>
      <c r="E259" t="s">
        <v>33</v>
      </c>
      <c r="F259">
        <v>2</v>
      </c>
      <c r="G259">
        <v>4</v>
      </c>
      <c r="H259">
        <v>2</v>
      </c>
      <c r="I259">
        <v>4</v>
      </c>
      <c r="J259">
        <v>2</v>
      </c>
      <c r="K259">
        <v>4</v>
      </c>
      <c r="L259">
        <v>1</v>
      </c>
      <c r="M259">
        <v>1</v>
      </c>
      <c r="N259">
        <v>4</v>
      </c>
      <c r="O259">
        <v>4</v>
      </c>
      <c r="P259">
        <v>3</v>
      </c>
      <c r="Q259">
        <v>3</v>
      </c>
      <c r="R259">
        <v>4</v>
      </c>
      <c r="S259">
        <v>4</v>
      </c>
      <c r="T259">
        <v>4</v>
      </c>
      <c r="U259">
        <v>4</v>
      </c>
      <c r="V259">
        <v>2</v>
      </c>
      <c r="W259">
        <v>2</v>
      </c>
      <c r="X259">
        <v>2</v>
      </c>
      <c r="Y259">
        <v>3</v>
      </c>
      <c r="Z259">
        <v>4</v>
      </c>
      <c r="AA259">
        <v>2</v>
      </c>
      <c r="AB259" s="54"/>
      <c r="AC259" s="45"/>
      <c r="AD259" s="54"/>
      <c r="AE259" s="54"/>
      <c r="AF259" s="54"/>
      <c r="AG259" s="45"/>
      <c r="AH259" s="54"/>
      <c r="AI259" s="54"/>
      <c r="AJ259" s="45"/>
      <c r="AK259" s="54"/>
      <c r="AL259" s="54"/>
      <c r="AM259" s="54"/>
      <c r="AN259" s="54"/>
      <c r="AO259" s="54"/>
      <c r="AP259" s="54"/>
      <c r="AQ259" s="54"/>
      <c r="AR259" s="54"/>
      <c r="AS259" s="54"/>
      <c r="AT259" s="54"/>
      <c r="AU259" s="54"/>
      <c r="AV259" s="54"/>
      <c r="AW259" s="54"/>
      <c r="AX259" s="54"/>
      <c r="AY259" s="54"/>
      <c r="AZ259" s="54"/>
      <c r="BA259" s="54"/>
      <c r="BB259" s="54"/>
      <c r="BC259" s="54"/>
      <c r="BD259" s="54"/>
      <c r="BE259" s="54"/>
    </row>
    <row r="260" spans="1:57" ht="13" x14ac:dyDescent="0.3">
      <c r="A260">
        <v>42176</v>
      </c>
      <c r="B260">
        <v>1</v>
      </c>
      <c r="C260">
        <v>2000</v>
      </c>
      <c r="D260" s="99">
        <v>45960.02847222222</v>
      </c>
      <c r="E260" t="s">
        <v>33</v>
      </c>
      <c r="F260">
        <v>3</v>
      </c>
      <c r="G260">
        <v>3</v>
      </c>
      <c r="H260">
        <v>3</v>
      </c>
      <c r="I260">
        <v>4</v>
      </c>
      <c r="J260">
        <v>2</v>
      </c>
      <c r="K260">
        <v>3</v>
      </c>
      <c r="L260">
        <v>4</v>
      </c>
      <c r="M260">
        <v>4</v>
      </c>
      <c r="N260">
        <v>4</v>
      </c>
      <c r="O260">
        <v>4</v>
      </c>
      <c r="P260">
        <v>2</v>
      </c>
      <c r="Q260">
        <v>3</v>
      </c>
      <c r="R260">
        <v>3</v>
      </c>
      <c r="S260">
        <v>4</v>
      </c>
      <c r="T260">
        <v>3</v>
      </c>
      <c r="U260">
        <v>3</v>
      </c>
      <c r="V260">
        <v>3</v>
      </c>
      <c r="W260">
        <v>3</v>
      </c>
      <c r="X260">
        <v>3</v>
      </c>
      <c r="Y260">
        <v>3</v>
      </c>
      <c r="Z260">
        <v>3</v>
      </c>
      <c r="AA260">
        <v>3</v>
      </c>
      <c r="AB260" s="54"/>
      <c r="AC260" s="45"/>
      <c r="AD260" s="54"/>
      <c r="AE260" s="54"/>
      <c r="AF260" s="54"/>
      <c r="AG260" s="45"/>
      <c r="AH260" s="54"/>
      <c r="AI260" s="54"/>
      <c r="AJ260" s="45"/>
      <c r="AK260" s="54"/>
      <c r="AL260" s="54"/>
      <c r="AM260" s="54"/>
      <c r="AN260" s="54"/>
      <c r="AO260" s="54"/>
      <c r="AP260" s="54"/>
      <c r="AQ260" s="54"/>
      <c r="AR260" s="54"/>
      <c r="AS260" s="54"/>
      <c r="AT260" s="54"/>
      <c r="AU260" s="54"/>
      <c r="AV260" s="54"/>
      <c r="AW260" s="54"/>
      <c r="AX260" s="54"/>
      <c r="AY260" s="54"/>
      <c r="AZ260" s="54"/>
      <c r="BA260" s="54"/>
      <c r="BB260" s="54"/>
      <c r="BC260" s="54"/>
      <c r="BD260" s="54"/>
      <c r="BE260" s="54"/>
    </row>
    <row r="261" spans="1:57" ht="13" x14ac:dyDescent="0.3">
      <c r="A261">
        <v>42216</v>
      </c>
      <c r="B261">
        <v>0</v>
      </c>
      <c r="C261">
        <v>1999</v>
      </c>
      <c r="D261" s="99">
        <v>45960.294444444444</v>
      </c>
      <c r="E261" t="s">
        <v>33</v>
      </c>
      <c r="F261">
        <v>4</v>
      </c>
      <c r="G261">
        <v>3</v>
      </c>
      <c r="H261">
        <v>4</v>
      </c>
      <c r="I261">
        <v>3</v>
      </c>
      <c r="J261">
        <v>1</v>
      </c>
      <c r="K261">
        <v>3</v>
      </c>
      <c r="L261">
        <v>4</v>
      </c>
      <c r="M261">
        <v>3</v>
      </c>
      <c r="N261">
        <v>4</v>
      </c>
      <c r="O261">
        <v>4</v>
      </c>
      <c r="P261">
        <v>3</v>
      </c>
      <c r="Q261">
        <v>1</v>
      </c>
      <c r="R261">
        <v>2</v>
      </c>
      <c r="S261">
        <v>3</v>
      </c>
      <c r="T261">
        <v>4</v>
      </c>
      <c r="U261">
        <v>3</v>
      </c>
      <c r="V261">
        <v>4</v>
      </c>
      <c r="W261">
        <v>3</v>
      </c>
      <c r="X261">
        <v>2</v>
      </c>
      <c r="Y261">
        <v>3</v>
      </c>
      <c r="Z261">
        <v>4</v>
      </c>
      <c r="AA261">
        <v>3</v>
      </c>
      <c r="AB261" s="54"/>
      <c r="AC261" s="45"/>
      <c r="AD261" s="54"/>
      <c r="AE261" s="54"/>
      <c r="AF261" s="54"/>
      <c r="AG261" s="45"/>
      <c r="AH261" s="54"/>
      <c r="AI261" s="54"/>
      <c r="AJ261" s="45"/>
      <c r="AK261" s="54"/>
      <c r="AL261" s="54"/>
      <c r="AM261" s="54"/>
      <c r="AN261" s="54"/>
      <c r="AO261" s="54"/>
      <c r="AP261" s="54"/>
      <c r="AQ261" s="54"/>
      <c r="AR261" s="54"/>
      <c r="AS261" s="54"/>
      <c r="AT261" s="54"/>
      <c r="AU261" s="54"/>
      <c r="AV261" s="54"/>
      <c r="AW261" s="54"/>
      <c r="AX261" s="54"/>
      <c r="AY261" s="54"/>
      <c r="AZ261" s="54"/>
      <c r="BA261" s="54"/>
      <c r="BB261" s="54"/>
      <c r="BC261" s="54"/>
      <c r="BD261" s="54"/>
      <c r="BE261" s="54"/>
    </row>
    <row r="262" spans="1:57" ht="13" x14ac:dyDescent="0.3">
      <c r="A262">
        <v>42408</v>
      </c>
      <c r="B262">
        <v>0</v>
      </c>
      <c r="C262">
        <v>2006</v>
      </c>
      <c r="D262" s="99">
        <v>45960.512499999997</v>
      </c>
      <c r="E262" t="s">
        <v>33</v>
      </c>
      <c r="F262">
        <v>3</v>
      </c>
      <c r="G262">
        <v>3</v>
      </c>
      <c r="H262">
        <v>4</v>
      </c>
      <c r="I262">
        <v>4</v>
      </c>
      <c r="J262">
        <v>3</v>
      </c>
      <c r="K262">
        <v>4</v>
      </c>
      <c r="L262">
        <v>3</v>
      </c>
      <c r="M262">
        <v>4</v>
      </c>
      <c r="N262">
        <v>4</v>
      </c>
      <c r="O262">
        <v>3</v>
      </c>
      <c r="P262">
        <v>4</v>
      </c>
      <c r="Q262">
        <v>3</v>
      </c>
      <c r="R262">
        <v>2</v>
      </c>
      <c r="S262">
        <v>4</v>
      </c>
      <c r="T262">
        <v>3</v>
      </c>
      <c r="U262">
        <v>4</v>
      </c>
      <c r="V262">
        <v>2</v>
      </c>
      <c r="W262">
        <v>4</v>
      </c>
      <c r="X262">
        <v>3</v>
      </c>
      <c r="Y262">
        <v>3</v>
      </c>
      <c r="Z262">
        <v>4</v>
      </c>
      <c r="AA262">
        <v>2</v>
      </c>
      <c r="AB262" s="54"/>
      <c r="AC262" s="45"/>
      <c r="AD262" s="54"/>
      <c r="AE262" s="54"/>
      <c r="AF262" s="54"/>
      <c r="AG262" s="45"/>
      <c r="AH262" s="54"/>
      <c r="AI262" s="54"/>
      <c r="AJ262" s="45"/>
      <c r="AK262" s="54"/>
      <c r="AL262" s="54"/>
      <c r="AM262" s="54"/>
      <c r="AN262" s="54"/>
      <c r="AO262" s="54"/>
      <c r="AP262" s="54"/>
      <c r="AQ262" s="54"/>
      <c r="AR262" s="54"/>
      <c r="AS262" s="54"/>
      <c r="AT262" s="54"/>
      <c r="AU262" s="54"/>
      <c r="AV262" s="54"/>
      <c r="AW262" s="54"/>
      <c r="AX262" s="54"/>
      <c r="AY262" s="54"/>
      <c r="AZ262" s="54"/>
      <c r="BA262" s="54"/>
      <c r="BB262" s="54"/>
      <c r="BC262" s="54"/>
      <c r="BD262" s="54"/>
      <c r="BE262" s="54"/>
    </row>
    <row r="263" spans="1:57" ht="13" x14ac:dyDescent="0.3">
      <c r="A263">
        <v>42617</v>
      </c>
      <c r="B263">
        <v>0</v>
      </c>
      <c r="C263">
        <v>2006</v>
      </c>
      <c r="D263" s="99">
        <v>45960.772916666669</v>
      </c>
      <c r="E263" t="s">
        <v>33</v>
      </c>
      <c r="F263">
        <v>2</v>
      </c>
      <c r="G263">
        <v>2</v>
      </c>
      <c r="H263">
        <v>3</v>
      </c>
      <c r="I263">
        <v>2</v>
      </c>
      <c r="J263">
        <v>2</v>
      </c>
      <c r="K263">
        <v>3</v>
      </c>
      <c r="L263">
        <v>2</v>
      </c>
      <c r="M263">
        <v>2</v>
      </c>
      <c r="N263">
        <v>4</v>
      </c>
      <c r="O263">
        <v>3</v>
      </c>
      <c r="P263">
        <v>2</v>
      </c>
      <c r="Q263">
        <v>2</v>
      </c>
      <c r="R263">
        <v>2</v>
      </c>
      <c r="S263">
        <v>2</v>
      </c>
      <c r="T263">
        <v>2</v>
      </c>
      <c r="U263">
        <v>2</v>
      </c>
      <c r="V263">
        <v>2</v>
      </c>
      <c r="W263">
        <v>2</v>
      </c>
      <c r="X263">
        <v>2</v>
      </c>
      <c r="Y263">
        <v>2</v>
      </c>
      <c r="Z263">
        <v>2</v>
      </c>
      <c r="AA263">
        <v>2</v>
      </c>
      <c r="AB263" s="54"/>
      <c r="AC263" s="45"/>
      <c r="AD263" s="54"/>
      <c r="AE263" s="54"/>
      <c r="AF263" s="54"/>
      <c r="AG263" s="45"/>
      <c r="AH263" s="54"/>
      <c r="AI263" s="54"/>
      <c r="AJ263" s="45"/>
      <c r="AK263" s="54"/>
      <c r="AL263" s="54"/>
      <c r="AM263" s="54"/>
      <c r="AN263" s="54"/>
      <c r="AO263" s="54"/>
      <c r="AP263" s="54"/>
      <c r="AQ263" s="54"/>
      <c r="AR263" s="54"/>
      <c r="AS263" s="54"/>
      <c r="AT263" s="54"/>
      <c r="AU263" s="54"/>
      <c r="AV263" s="54"/>
      <c r="AW263" s="54"/>
      <c r="AX263" s="54"/>
      <c r="AY263" s="54"/>
      <c r="AZ263" s="54"/>
      <c r="BA263" s="54"/>
      <c r="BB263" s="54"/>
      <c r="BC263" s="54"/>
      <c r="BD263" s="54"/>
      <c r="BE263" s="54"/>
    </row>
    <row r="264" spans="1:57" ht="13" x14ac:dyDescent="0.3">
      <c r="A264">
        <v>42755</v>
      </c>
      <c r="B264">
        <v>0</v>
      </c>
      <c r="C264">
        <v>2003</v>
      </c>
      <c r="D264" s="99">
        <v>45961.368055555555</v>
      </c>
      <c r="E264" t="s">
        <v>33</v>
      </c>
      <c r="F264">
        <v>2</v>
      </c>
      <c r="G264">
        <v>2</v>
      </c>
      <c r="H264">
        <v>3</v>
      </c>
      <c r="I264">
        <v>2</v>
      </c>
      <c r="J264">
        <v>2</v>
      </c>
      <c r="K264">
        <v>2</v>
      </c>
      <c r="L264">
        <v>2</v>
      </c>
      <c r="M264">
        <v>2</v>
      </c>
      <c r="N264">
        <v>2</v>
      </c>
      <c r="O264">
        <v>2</v>
      </c>
      <c r="P264">
        <v>2</v>
      </c>
      <c r="Q264">
        <v>2</v>
      </c>
      <c r="R264">
        <v>2</v>
      </c>
      <c r="S264">
        <v>3</v>
      </c>
      <c r="T264">
        <v>3</v>
      </c>
      <c r="U264">
        <v>3</v>
      </c>
      <c r="V264">
        <v>2</v>
      </c>
      <c r="W264">
        <v>2</v>
      </c>
      <c r="X264">
        <v>3</v>
      </c>
      <c r="Y264">
        <v>3</v>
      </c>
      <c r="Z264">
        <v>2</v>
      </c>
      <c r="AA264">
        <v>2</v>
      </c>
      <c r="AB264" s="54"/>
      <c r="AC264" s="45"/>
      <c r="AD264" s="54"/>
      <c r="AE264" s="54"/>
      <c r="AF264" s="54"/>
      <c r="AG264" s="45"/>
      <c r="AH264" s="54"/>
      <c r="AI264" s="54"/>
      <c r="AJ264" s="45"/>
      <c r="AK264" s="54"/>
      <c r="AL264" s="54"/>
      <c r="AM264" s="54"/>
      <c r="AN264" s="54"/>
      <c r="AO264" s="54"/>
      <c r="AP264" s="54"/>
      <c r="AQ264" s="54"/>
      <c r="AR264" s="54"/>
      <c r="AS264" s="54"/>
      <c r="AT264" s="54"/>
      <c r="AU264" s="54"/>
      <c r="AV264" s="54"/>
      <c r="AW264" s="54"/>
      <c r="AX264" s="54"/>
      <c r="AY264" s="54"/>
      <c r="AZ264" s="54"/>
      <c r="BA264" s="54"/>
      <c r="BB264" s="54"/>
      <c r="BC264" s="54"/>
      <c r="BD264" s="54"/>
      <c r="BE264" s="54"/>
    </row>
    <row r="265" spans="1:57" ht="13" x14ac:dyDescent="0.3">
      <c r="A265">
        <v>42763</v>
      </c>
      <c r="B265">
        <v>0</v>
      </c>
      <c r="C265">
        <v>2000</v>
      </c>
      <c r="D265" s="99">
        <v>45961.383333333331</v>
      </c>
      <c r="E265" t="s">
        <v>33</v>
      </c>
      <c r="F265">
        <v>1</v>
      </c>
      <c r="G265">
        <v>3</v>
      </c>
      <c r="H265">
        <v>2</v>
      </c>
      <c r="I265">
        <v>3</v>
      </c>
      <c r="J265">
        <v>1</v>
      </c>
      <c r="K265">
        <v>3</v>
      </c>
      <c r="L265">
        <v>1</v>
      </c>
      <c r="M265">
        <v>1</v>
      </c>
      <c r="N265">
        <v>4</v>
      </c>
      <c r="O265">
        <v>4</v>
      </c>
      <c r="P265">
        <v>4</v>
      </c>
      <c r="Q265">
        <v>4</v>
      </c>
      <c r="R265">
        <v>1</v>
      </c>
      <c r="S265">
        <v>3</v>
      </c>
      <c r="T265">
        <v>3</v>
      </c>
      <c r="U265">
        <v>4</v>
      </c>
      <c r="V265">
        <v>1</v>
      </c>
      <c r="W265">
        <v>3</v>
      </c>
      <c r="X265">
        <v>1</v>
      </c>
      <c r="Y265">
        <v>3</v>
      </c>
      <c r="Z265">
        <v>3</v>
      </c>
      <c r="AA265">
        <v>3</v>
      </c>
      <c r="AB265" s="54"/>
      <c r="AC265" s="45"/>
      <c r="AD265" s="54"/>
      <c r="AE265" s="54"/>
      <c r="AF265" s="54"/>
      <c r="AG265" s="45"/>
      <c r="AH265" s="54"/>
      <c r="AI265" s="54"/>
      <c r="AJ265" s="45"/>
      <c r="AK265" s="54"/>
      <c r="AL265" s="54"/>
      <c r="AM265" s="54"/>
      <c r="AN265" s="54"/>
      <c r="AO265" s="54"/>
      <c r="AP265" s="54"/>
      <c r="AQ265" s="54"/>
      <c r="AR265" s="54"/>
      <c r="AS265" s="54"/>
      <c r="AT265" s="54"/>
      <c r="AU265" s="54"/>
      <c r="AV265" s="54"/>
      <c r="AW265" s="54"/>
      <c r="AX265" s="54"/>
      <c r="AY265" s="54"/>
      <c r="AZ265" s="54"/>
      <c r="BA265" s="54"/>
      <c r="BB265" s="54"/>
      <c r="BC265" s="54"/>
      <c r="BD265" s="54"/>
      <c r="BE265" s="54"/>
    </row>
    <row r="266" spans="1:57" ht="13" x14ac:dyDescent="0.3">
      <c r="A266">
        <v>42772</v>
      </c>
      <c r="B266">
        <v>0</v>
      </c>
      <c r="C266">
        <v>2006</v>
      </c>
      <c r="D266" s="99">
        <v>45961.401388888888</v>
      </c>
      <c r="E266" t="s">
        <v>33</v>
      </c>
      <c r="F266">
        <v>3</v>
      </c>
      <c r="G266">
        <v>3</v>
      </c>
      <c r="H266">
        <v>3</v>
      </c>
      <c r="I266">
        <v>2</v>
      </c>
      <c r="J266">
        <v>3</v>
      </c>
      <c r="K266">
        <v>3</v>
      </c>
      <c r="L266">
        <v>3</v>
      </c>
      <c r="M266">
        <v>3</v>
      </c>
      <c r="N266">
        <v>3</v>
      </c>
      <c r="O266">
        <v>4</v>
      </c>
      <c r="P266">
        <v>4</v>
      </c>
      <c r="Q266">
        <v>3</v>
      </c>
      <c r="R266">
        <v>3</v>
      </c>
      <c r="S266">
        <v>3</v>
      </c>
      <c r="T266">
        <v>3</v>
      </c>
      <c r="U266">
        <v>3</v>
      </c>
      <c r="V266">
        <v>2</v>
      </c>
      <c r="W266">
        <v>3</v>
      </c>
      <c r="X266">
        <v>2</v>
      </c>
      <c r="Y266">
        <v>3</v>
      </c>
      <c r="Z266">
        <v>2</v>
      </c>
      <c r="AA266">
        <v>2</v>
      </c>
      <c r="AB266" s="54"/>
      <c r="AC266" s="45"/>
      <c r="AD266" s="54"/>
      <c r="AE266" s="54"/>
      <c r="AF266" s="54"/>
      <c r="AG266" s="45"/>
      <c r="AH266" s="54"/>
      <c r="AI266" s="54"/>
      <c r="AJ266" s="45"/>
      <c r="AK266" s="54"/>
      <c r="AL266" s="54"/>
      <c r="AM266" s="54"/>
      <c r="AN266" s="54"/>
      <c r="AO266" s="54"/>
      <c r="AP266" s="54"/>
      <c r="AQ266" s="54"/>
      <c r="AR266" s="54"/>
      <c r="AS266" s="54"/>
      <c r="AT266" s="54"/>
      <c r="AU266" s="54"/>
      <c r="AV266" s="54"/>
      <c r="AW266" s="54"/>
      <c r="AX266" s="54"/>
      <c r="AY266" s="54"/>
      <c r="AZ266" s="54"/>
      <c r="BA266" s="54"/>
      <c r="BB266" s="54"/>
      <c r="BC266" s="54"/>
      <c r="BD266" s="54"/>
      <c r="BE266" s="54"/>
    </row>
    <row r="267" spans="1:57" ht="13" x14ac:dyDescent="0.3">
      <c r="A267">
        <v>42792</v>
      </c>
      <c r="B267">
        <v>0</v>
      </c>
      <c r="C267">
        <v>2004</v>
      </c>
      <c r="D267" s="99">
        <v>45961.443055555559</v>
      </c>
      <c r="E267" t="s">
        <v>33</v>
      </c>
      <c r="F267">
        <v>3</v>
      </c>
      <c r="G267">
        <v>2</v>
      </c>
      <c r="H267">
        <v>4</v>
      </c>
      <c r="I267">
        <v>3</v>
      </c>
      <c r="J267">
        <v>3</v>
      </c>
      <c r="K267">
        <v>3</v>
      </c>
      <c r="L267">
        <v>3</v>
      </c>
      <c r="M267">
        <v>3</v>
      </c>
      <c r="N267">
        <v>3</v>
      </c>
      <c r="O267">
        <v>3</v>
      </c>
      <c r="P267">
        <v>3</v>
      </c>
      <c r="Q267">
        <v>3</v>
      </c>
      <c r="R267">
        <v>3</v>
      </c>
      <c r="S267">
        <v>3</v>
      </c>
      <c r="T267">
        <v>3</v>
      </c>
      <c r="U267">
        <v>3</v>
      </c>
      <c r="V267">
        <v>3</v>
      </c>
      <c r="W267">
        <v>3</v>
      </c>
      <c r="X267">
        <v>3</v>
      </c>
      <c r="Y267">
        <v>3</v>
      </c>
      <c r="Z267">
        <v>3</v>
      </c>
      <c r="AA267">
        <v>3</v>
      </c>
      <c r="AB267" s="54"/>
      <c r="AC267" s="45"/>
      <c r="AD267" s="54"/>
      <c r="AE267" s="54"/>
      <c r="AF267" s="54"/>
      <c r="AG267" s="45"/>
      <c r="AH267" s="54"/>
      <c r="AI267" s="54"/>
      <c r="AJ267" s="45"/>
      <c r="AK267" s="54"/>
      <c r="AL267" s="54"/>
      <c r="AM267" s="54"/>
      <c r="AN267" s="54"/>
      <c r="AO267" s="54"/>
      <c r="AP267" s="54"/>
      <c r="AQ267" s="54"/>
      <c r="AR267" s="54"/>
      <c r="AS267" s="54"/>
      <c r="AT267" s="54"/>
      <c r="AU267" s="54"/>
      <c r="AV267" s="54"/>
      <c r="AW267" s="54"/>
      <c r="AX267" s="54"/>
      <c r="AY267" s="54"/>
      <c r="AZ267" s="54"/>
      <c r="BA267" s="54"/>
      <c r="BB267" s="54"/>
      <c r="BC267" s="54"/>
      <c r="BD267" s="54"/>
      <c r="BE267" s="54"/>
    </row>
    <row r="268" spans="1:57" ht="13" x14ac:dyDescent="0.3">
      <c r="A268">
        <v>42798</v>
      </c>
      <c r="B268">
        <v>0</v>
      </c>
      <c r="C268">
        <v>2004</v>
      </c>
      <c r="D268" s="99">
        <v>45961.451388888891</v>
      </c>
      <c r="E268" t="s">
        <v>33</v>
      </c>
      <c r="F268">
        <v>3</v>
      </c>
      <c r="G268">
        <v>4</v>
      </c>
      <c r="H268">
        <v>3</v>
      </c>
      <c r="I268">
        <v>4</v>
      </c>
      <c r="J268">
        <v>3</v>
      </c>
      <c r="K268">
        <v>4</v>
      </c>
      <c r="L268">
        <v>2</v>
      </c>
      <c r="M268">
        <v>2</v>
      </c>
      <c r="N268">
        <v>4</v>
      </c>
      <c r="O268">
        <v>3</v>
      </c>
      <c r="P268">
        <v>4</v>
      </c>
      <c r="Q268">
        <v>3</v>
      </c>
      <c r="R268">
        <v>4</v>
      </c>
      <c r="S268">
        <v>4</v>
      </c>
      <c r="T268">
        <v>4</v>
      </c>
      <c r="U268">
        <v>4</v>
      </c>
      <c r="V268">
        <v>2</v>
      </c>
      <c r="W268">
        <v>3</v>
      </c>
      <c r="X268">
        <v>3</v>
      </c>
      <c r="Y268">
        <v>4</v>
      </c>
      <c r="Z268">
        <v>4</v>
      </c>
      <c r="AA268">
        <v>4</v>
      </c>
      <c r="AB268" s="54"/>
      <c r="AC268" s="45"/>
      <c r="AD268" s="54"/>
      <c r="AE268" s="54"/>
      <c r="AF268" s="54"/>
      <c r="AG268" s="45"/>
      <c r="AH268" s="54"/>
      <c r="AI268" s="54"/>
      <c r="AJ268" s="45"/>
      <c r="AK268" s="54"/>
      <c r="AL268" s="54"/>
      <c r="AM268" s="54"/>
      <c r="AN268" s="54"/>
      <c r="AO268" s="54"/>
      <c r="AP268" s="54"/>
      <c r="AQ268" s="54"/>
      <c r="AR268" s="54"/>
      <c r="AS268" s="54"/>
      <c r="AT268" s="54"/>
      <c r="AU268" s="54"/>
      <c r="AV268" s="54"/>
      <c r="AW268" s="54"/>
      <c r="AX268" s="54"/>
      <c r="AY268" s="54"/>
      <c r="AZ268" s="54"/>
      <c r="BA268" s="54"/>
      <c r="BB268" s="54"/>
      <c r="BC268" s="54"/>
      <c r="BD268" s="54"/>
      <c r="BE268" s="54"/>
    </row>
    <row r="269" spans="1:57" ht="13" x14ac:dyDescent="0.3">
      <c r="A269">
        <v>42804</v>
      </c>
      <c r="B269">
        <v>1</v>
      </c>
      <c r="C269">
        <v>2006</v>
      </c>
      <c r="D269" s="99">
        <v>45961.476388888892</v>
      </c>
      <c r="E269" t="s">
        <v>33</v>
      </c>
      <c r="F269">
        <v>4</v>
      </c>
      <c r="G269">
        <v>3</v>
      </c>
      <c r="H269">
        <v>3</v>
      </c>
      <c r="I269">
        <v>4</v>
      </c>
      <c r="J269">
        <v>3</v>
      </c>
      <c r="K269">
        <v>3</v>
      </c>
      <c r="L269">
        <v>2</v>
      </c>
      <c r="M269">
        <v>2</v>
      </c>
      <c r="N269">
        <v>3</v>
      </c>
      <c r="O269">
        <v>3</v>
      </c>
      <c r="P269">
        <v>3</v>
      </c>
      <c r="Q269">
        <v>4</v>
      </c>
      <c r="R269">
        <v>4</v>
      </c>
      <c r="S269">
        <v>4</v>
      </c>
      <c r="T269">
        <v>4</v>
      </c>
      <c r="U269">
        <v>4</v>
      </c>
      <c r="V269">
        <v>1</v>
      </c>
      <c r="W269">
        <v>2</v>
      </c>
      <c r="X269">
        <v>3</v>
      </c>
      <c r="Y269">
        <v>2</v>
      </c>
      <c r="Z269">
        <v>4</v>
      </c>
      <c r="AA269">
        <v>4</v>
      </c>
      <c r="AB269" s="54"/>
      <c r="AC269" s="45"/>
      <c r="AD269" s="54"/>
      <c r="AE269" s="54"/>
      <c r="AF269" s="54"/>
      <c r="AG269" s="45"/>
      <c r="AH269" s="54"/>
      <c r="AI269" s="54"/>
      <c r="AJ269" s="45"/>
      <c r="AK269" s="54"/>
      <c r="AL269" s="54"/>
      <c r="AM269" s="54"/>
      <c r="AN269" s="54"/>
      <c r="AO269" s="54"/>
      <c r="AP269" s="54"/>
      <c r="AQ269" s="54"/>
      <c r="AR269" s="54"/>
      <c r="AS269" s="54"/>
      <c r="AT269" s="54"/>
      <c r="AU269" s="54"/>
      <c r="AV269" s="54"/>
      <c r="AW269" s="54"/>
      <c r="AX269" s="54"/>
      <c r="AY269" s="54"/>
      <c r="AZ269" s="54"/>
      <c r="BA269" s="54"/>
      <c r="BB269" s="54"/>
      <c r="BC269" s="54"/>
      <c r="BD269" s="54"/>
      <c r="BE269" s="54"/>
    </row>
    <row r="270" spans="1:57" ht="13" x14ac:dyDescent="0.3">
      <c r="A270">
        <v>42807</v>
      </c>
      <c r="B270">
        <v>1</v>
      </c>
      <c r="C270">
        <v>1999</v>
      </c>
      <c r="D270" s="99">
        <v>45961.484722222223</v>
      </c>
      <c r="E270" t="s">
        <v>33</v>
      </c>
      <c r="F270">
        <v>3</v>
      </c>
      <c r="G270">
        <v>3</v>
      </c>
      <c r="H270">
        <v>4</v>
      </c>
      <c r="I270">
        <v>4</v>
      </c>
      <c r="J270">
        <v>4</v>
      </c>
      <c r="K270">
        <v>4</v>
      </c>
      <c r="L270">
        <v>4</v>
      </c>
      <c r="M270">
        <v>4</v>
      </c>
      <c r="N270">
        <v>4</v>
      </c>
      <c r="O270">
        <v>4</v>
      </c>
      <c r="P270">
        <v>2</v>
      </c>
      <c r="Q270">
        <v>3</v>
      </c>
      <c r="R270">
        <v>4</v>
      </c>
      <c r="S270">
        <v>4</v>
      </c>
      <c r="T270">
        <v>4</v>
      </c>
      <c r="U270">
        <v>4</v>
      </c>
      <c r="V270">
        <v>2</v>
      </c>
      <c r="W270">
        <v>3</v>
      </c>
      <c r="X270">
        <v>3</v>
      </c>
      <c r="Y270">
        <v>3</v>
      </c>
      <c r="Z270">
        <v>3</v>
      </c>
      <c r="AA270">
        <v>3</v>
      </c>
      <c r="AB270" s="54"/>
      <c r="AC270" s="45"/>
      <c r="AD270" s="54"/>
      <c r="AE270" s="54"/>
      <c r="AF270" s="54"/>
      <c r="AG270" s="45"/>
      <c r="AH270" s="54"/>
      <c r="AI270" s="54"/>
      <c r="AJ270" s="45"/>
      <c r="AK270" s="54"/>
      <c r="AL270" s="54"/>
      <c r="AM270" s="54"/>
      <c r="AN270" s="54"/>
      <c r="AO270" s="54"/>
      <c r="AP270" s="54"/>
      <c r="AQ270" s="54"/>
      <c r="AR270" s="54"/>
      <c r="AS270" s="54"/>
      <c r="AT270" s="54"/>
      <c r="AU270" s="54"/>
      <c r="AV270" s="54"/>
      <c r="AW270" s="54"/>
      <c r="AX270" s="54"/>
      <c r="AY270" s="54"/>
      <c r="AZ270" s="54"/>
      <c r="BA270" s="54"/>
      <c r="BB270" s="54"/>
      <c r="BC270" s="54"/>
      <c r="BD270" s="54"/>
      <c r="BE270" s="54"/>
    </row>
    <row r="271" spans="1:57" ht="13" x14ac:dyDescent="0.3">
      <c r="A271">
        <v>42918</v>
      </c>
      <c r="B271">
        <v>1</v>
      </c>
      <c r="C271">
        <v>2005</v>
      </c>
      <c r="D271" s="99">
        <v>45961.613888888889</v>
      </c>
      <c r="E271" t="s">
        <v>33</v>
      </c>
      <c r="F271">
        <v>3</v>
      </c>
      <c r="G271">
        <v>3</v>
      </c>
      <c r="H271">
        <v>3</v>
      </c>
      <c r="I271">
        <v>4</v>
      </c>
      <c r="J271">
        <v>1</v>
      </c>
      <c r="K271">
        <v>2</v>
      </c>
      <c r="L271">
        <v>2</v>
      </c>
      <c r="M271">
        <v>2</v>
      </c>
      <c r="N271">
        <v>4</v>
      </c>
      <c r="O271">
        <v>4</v>
      </c>
      <c r="P271">
        <v>4</v>
      </c>
      <c r="Q271">
        <v>4</v>
      </c>
      <c r="R271">
        <v>4</v>
      </c>
      <c r="S271">
        <v>1</v>
      </c>
      <c r="T271">
        <v>3</v>
      </c>
      <c r="U271">
        <v>3</v>
      </c>
      <c r="V271">
        <v>2</v>
      </c>
      <c r="W271">
        <v>2</v>
      </c>
      <c r="X271">
        <v>3</v>
      </c>
      <c r="Y271">
        <v>2</v>
      </c>
      <c r="Z271">
        <v>3</v>
      </c>
      <c r="AA271">
        <v>2</v>
      </c>
      <c r="AB271" s="54"/>
      <c r="AC271" s="45"/>
      <c r="AD271" s="54"/>
      <c r="AE271" s="54"/>
      <c r="AF271" s="54"/>
      <c r="AG271" s="45"/>
      <c r="AH271" s="54"/>
      <c r="AI271" s="54"/>
      <c r="AJ271" s="45"/>
      <c r="AK271" s="54"/>
      <c r="AL271" s="54"/>
      <c r="AM271" s="54"/>
      <c r="AN271" s="54"/>
      <c r="AO271" s="54"/>
      <c r="AP271" s="54"/>
      <c r="AQ271" s="54"/>
      <c r="AR271" s="54"/>
      <c r="AS271" s="54"/>
      <c r="AT271" s="54"/>
      <c r="AU271" s="54"/>
      <c r="AV271" s="54"/>
      <c r="AW271" s="54"/>
      <c r="AX271" s="54"/>
      <c r="AY271" s="54"/>
      <c r="AZ271" s="54"/>
      <c r="BA271" s="54"/>
      <c r="BB271" s="54"/>
      <c r="BC271" s="54"/>
      <c r="BD271" s="54"/>
      <c r="BE271" s="54"/>
    </row>
    <row r="272" spans="1:57" ht="13" x14ac:dyDescent="0.3">
      <c r="A272">
        <v>42920</v>
      </c>
      <c r="B272">
        <v>0</v>
      </c>
      <c r="C272">
        <v>2005</v>
      </c>
      <c r="D272" s="99">
        <v>45961.615277777775</v>
      </c>
      <c r="E272" t="s">
        <v>33</v>
      </c>
      <c r="F272">
        <v>3</v>
      </c>
      <c r="G272">
        <v>3</v>
      </c>
      <c r="H272">
        <v>3</v>
      </c>
      <c r="I272">
        <v>3</v>
      </c>
      <c r="J272">
        <v>4</v>
      </c>
      <c r="K272">
        <v>4</v>
      </c>
      <c r="L272">
        <v>4</v>
      </c>
      <c r="M272">
        <v>3</v>
      </c>
      <c r="N272">
        <v>4</v>
      </c>
      <c r="O272">
        <v>3</v>
      </c>
      <c r="P272">
        <v>1</v>
      </c>
      <c r="Q272">
        <v>4</v>
      </c>
      <c r="R272">
        <v>4</v>
      </c>
      <c r="S272">
        <v>4</v>
      </c>
      <c r="T272">
        <v>4</v>
      </c>
      <c r="U272">
        <v>4</v>
      </c>
      <c r="V272">
        <v>2</v>
      </c>
      <c r="W272">
        <v>3</v>
      </c>
      <c r="X272">
        <v>2</v>
      </c>
      <c r="Y272">
        <v>2</v>
      </c>
      <c r="Z272">
        <v>4</v>
      </c>
      <c r="AA272">
        <v>4</v>
      </c>
      <c r="AB272" s="54"/>
      <c r="AC272" s="45"/>
      <c r="AD272" s="54"/>
      <c r="AE272" s="54"/>
      <c r="AF272" s="54"/>
      <c r="AG272" s="45"/>
      <c r="AH272" s="54"/>
      <c r="AI272" s="54"/>
      <c r="AJ272" s="45"/>
      <c r="AK272" s="54"/>
      <c r="AL272" s="54"/>
      <c r="AM272" s="54"/>
      <c r="AN272" s="54"/>
      <c r="AO272" s="54"/>
      <c r="AP272" s="54"/>
      <c r="AQ272" s="54"/>
      <c r="AR272" s="54"/>
      <c r="AS272" s="54"/>
      <c r="AT272" s="54"/>
      <c r="AU272" s="54"/>
      <c r="AV272" s="54"/>
      <c r="AW272" s="54"/>
      <c r="AX272" s="54"/>
      <c r="AY272" s="54"/>
      <c r="AZ272" s="54"/>
      <c r="BA272" s="54"/>
      <c r="BB272" s="54"/>
      <c r="BC272" s="54"/>
      <c r="BD272" s="54"/>
      <c r="BE272" s="54"/>
    </row>
    <row r="273" spans="1:57" ht="13" x14ac:dyDescent="0.3">
      <c r="A273">
        <v>42922</v>
      </c>
      <c r="B273">
        <v>0</v>
      </c>
      <c r="C273">
        <v>2002</v>
      </c>
      <c r="D273" s="99">
        <v>45961.615972222222</v>
      </c>
      <c r="E273" t="s">
        <v>33</v>
      </c>
      <c r="F273">
        <v>2</v>
      </c>
      <c r="G273">
        <v>3</v>
      </c>
      <c r="H273">
        <v>4</v>
      </c>
      <c r="I273">
        <v>2</v>
      </c>
      <c r="J273">
        <v>2</v>
      </c>
      <c r="K273">
        <v>3</v>
      </c>
      <c r="L273">
        <v>3</v>
      </c>
      <c r="M273">
        <v>2</v>
      </c>
      <c r="N273">
        <v>3</v>
      </c>
      <c r="O273">
        <v>2</v>
      </c>
      <c r="P273">
        <v>2</v>
      </c>
      <c r="Q273">
        <v>3</v>
      </c>
      <c r="R273">
        <v>2</v>
      </c>
      <c r="S273">
        <v>4</v>
      </c>
      <c r="T273">
        <v>3</v>
      </c>
      <c r="U273">
        <v>3</v>
      </c>
      <c r="V273">
        <v>2</v>
      </c>
      <c r="W273">
        <v>2</v>
      </c>
      <c r="X273">
        <v>1</v>
      </c>
      <c r="Y273">
        <v>2</v>
      </c>
      <c r="Z273">
        <v>3</v>
      </c>
      <c r="AA273">
        <v>3</v>
      </c>
      <c r="AB273" s="54"/>
      <c r="AC273" s="45"/>
      <c r="AD273" s="54"/>
      <c r="AE273" s="54"/>
      <c r="AF273" s="54"/>
      <c r="AG273" s="45"/>
      <c r="AH273" s="54"/>
      <c r="AI273" s="54"/>
      <c r="AJ273" s="45"/>
      <c r="AK273" s="54"/>
      <c r="AL273" s="54"/>
      <c r="AM273" s="54"/>
      <c r="AN273" s="54"/>
      <c r="AO273" s="54"/>
      <c r="AP273" s="54"/>
      <c r="AQ273" s="54"/>
      <c r="AR273" s="54"/>
      <c r="AS273" s="54"/>
      <c r="AT273" s="54"/>
      <c r="AU273" s="54"/>
      <c r="AV273" s="54"/>
      <c r="AW273" s="54"/>
      <c r="AX273" s="54"/>
      <c r="AY273" s="54"/>
      <c r="AZ273" s="54"/>
      <c r="BA273" s="54"/>
      <c r="BB273" s="54"/>
      <c r="BC273" s="54"/>
      <c r="BD273" s="54"/>
      <c r="BE273" s="54"/>
    </row>
    <row r="274" spans="1:57" ht="13" x14ac:dyDescent="0.3">
      <c r="A274">
        <v>42938</v>
      </c>
      <c r="B274">
        <v>1</v>
      </c>
      <c r="C274">
        <v>2005</v>
      </c>
      <c r="D274" s="99">
        <v>45961.620138888888</v>
      </c>
      <c r="E274" t="s">
        <v>33</v>
      </c>
      <c r="F274">
        <v>4</v>
      </c>
      <c r="G274">
        <v>4</v>
      </c>
      <c r="H274">
        <v>3</v>
      </c>
      <c r="I274">
        <v>3</v>
      </c>
      <c r="J274">
        <v>3</v>
      </c>
      <c r="K274">
        <v>3</v>
      </c>
      <c r="L274">
        <v>1</v>
      </c>
      <c r="M274">
        <v>2</v>
      </c>
      <c r="N274">
        <v>2</v>
      </c>
      <c r="O274">
        <v>3</v>
      </c>
      <c r="P274">
        <v>2</v>
      </c>
      <c r="Q274">
        <v>3</v>
      </c>
      <c r="R274">
        <v>2</v>
      </c>
      <c r="S274">
        <v>3</v>
      </c>
      <c r="T274">
        <v>2</v>
      </c>
      <c r="U274">
        <v>4</v>
      </c>
      <c r="V274">
        <v>2</v>
      </c>
      <c r="W274">
        <v>2</v>
      </c>
      <c r="X274">
        <v>2</v>
      </c>
      <c r="Y274">
        <v>2</v>
      </c>
      <c r="Z274">
        <v>1</v>
      </c>
      <c r="AA274">
        <v>2</v>
      </c>
      <c r="AB274" s="54"/>
      <c r="AC274" s="45"/>
      <c r="AD274" s="54"/>
      <c r="AE274" s="54"/>
      <c r="AF274" s="54"/>
      <c r="AG274" s="45"/>
      <c r="AH274" s="54"/>
      <c r="AI274" s="54"/>
      <c r="AJ274" s="45"/>
      <c r="AK274" s="54"/>
      <c r="AL274" s="54"/>
      <c r="AM274" s="54"/>
      <c r="AN274" s="54"/>
      <c r="AO274" s="54"/>
      <c r="AP274" s="54"/>
      <c r="AQ274" s="54"/>
      <c r="AR274" s="54"/>
      <c r="AS274" s="54"/>
      <c r="AT274" s="54"/>
      <c r="AU274" s="54"/>
      <c r="AV274" s="54"/>
      <c r="AW274" s="54"/>
      <c r="AX274" s="54"/>
      <c r="AY274" s="54"/>
      <c r="AZ274" s="54"/>
      <c r="BA274" s="54"/>
      <c r="BB274" s="54"/>
      <c r="BC274" s="54"/>
      <c r="BD274" s="54"/>
      <c r="BE274" s="54"/>
    </row>
    <row r="275" spans="1:57" ht="13" x14ac:dyDescent="0.3">
      <c r="A275">
        <v>42980</v>
      </c>
      <c r="B275">
        <v>0</v>
      </c>
      <c r="C275">
        <v>2006</v>
      </c>
      <c r="D275" s="99">
        <v>45961.64166666667</v>
      </c>
      <c r="E275" t="s">
        <v>33</v>
      </c>
      <c r="F275">
        <v>3</v>
      </c>
      <c r="G275">
        <v>4</v>
      </c>
      <c r="H275">
        <v>4</v>
      </c>
      <c r="I275">
        <v>4</v>
      </c>
      <c r="J275">
        <v>2</v>
      </c>
      <c r="K275">
        <v>4</v>
      </c>
      <c r="L275">
        <v>2</v>
      </c>
      <c r="M275">
        <v>2</v>
      </c>
      <c r="N275">
        <v>3</v>
      </c>
      <c r="O275">
        <v>3</v>
      </c>
      <c r="P275">
        <v>3</v>
      </c>
      <c r="Q275">
        <v>3</v>
      </c>
      <c r="R275">
        <v>4</v>
      </c>
      <c r="S275">
        <v>3</v>
      </c>
      <c r="T275">
        <v>3</v>
      </c>
      <c r="U275">
        <v>4</v>
      </c>
      <c r="V275">
        <v>3</v>
      </c>
      <c r="W275">
        <v>3</v>
      </c>
      <c r="X275">
        <v>3</v>
      </c>
      <c r="Y275">
        <v>4</v>
      </c>
      <c r="Z275">
        <v>3</v>
      </c>
      <c r="AA275">
        <v>3</v>
      </c>
      <c r="AB275" s="54"/>
      <c r="AC275" s="45"/>
      <c r="AD275" s="54"/>
      <c r="AE275" s="54"/>
      <c r="AF275" s="54"/>
      <c r="AG275" s="45"/>
      <c r="AH275" s="54"/>
      <c r="AI275" s="54"/>
      <c r="AJ275" s="45"/>
      <c r="AK275" s="54"/>
      <c r="AL275" s="54"/>
      <c r="AM275" s="54"/>
      <c r="AN275" s="54"/>
      <c r="AO275" s="54"/>
      <c r="AP275" s="54"/>
      <c r="AQ275" s="54"/>
      <c r="AR275" s="54"/>
      <c r="AS275" s="54"/>
      <c r="AT275" s="54"/>
      <c r="AU275" s="54"/>
      <c r="AV275" s="54"/>
      <c r="AW275" s="54"/>
      <c r="AX275" s="54"/>
      <c r="AY275" s="54"/>
      <c r="AZ275" s="54"/>
      <c r="BA275" s="54"/>
      <c r="BB275" s="54"/>
      <c r="BC275" s="54"/>
      <c r="BD275" s="54"/>
      <c r="BE275" s="54"/>
    </row>
    <row r="276" spans="1:57" ht="13" x14ac:dyDescent="0.3">
      <c r="A276">
        <v>42983</v>
      </c>
      <c r="B276">
        <v>1</v>
      </c>
      <c r="C276">
        <v>2005</v>
      </c>
      <c r="D276" s="99">
        <v>45961.643750000003</v>
      </c>
      <c r="E276" t="s">
        <v>33</v>
      </c>
      <c r="F276">
        <v>2</v>
      </c>
      <c r="G276">
        <v>3</v>
      </c>
      <c r="H276">
        <v>3</v>
      </c>
      <c r="I276">
        <v>3</v>
      </c>
      <c r="J276">
        <v>3</v>
      </c>
      <c r="K276">
        <v>4</v>
      </c>
      <c r="L276">
        <v>2</v>
      </c>
      <c r="M276">
        <v>2</v>
      </c>
      <c r="N276">
        <v>2</v>
      </c>
      <c r="O276">
        <v>3</v>
      </c>
      <c r="P276">
        <v>2</v>
      </c>
      <c r="Q276">
        <v>4</v>
      </c>
      <c r="R276">
        <v>4</v>
      </c>
      <c r="S276">
        <v>4</v>
      </c>
      <c r="T276">
        <v>3</v>
      </c>
      <c r="U276">
        <v>3</v>
      </c>
      <c r="V276">
        <v>2</v>
      </c>
      <c r="W276">
        <v>2</v>
      </c>
      <c r="X276">
        <v>2</v>
      </c>
      <c r="Y276">
        <v>2</v>
      </c>
      <c r="Z276">
        <v>3</v>
      </c>
      <c r="AA276">
        <v>2</v>
      </c>
      <c r="AB276" s="54"/>
      <c r="AC276" s="45"/>
      <c r="AD276" s="54"/>
      <c r="AE276" s="54"/>
      <c r="AF276" s="54"/>
      <c r="AG276" s="45"/>
      <c r="AH276" s="54"/>
      <c r="AI276" s="54"/>
      <c r="AJ276" s="45"/>
      <c r="AK276" s="54"/>
      <c r="AL276" s="54"/>
      <c r="AM276" s="54"/>
      <c r="AN276" s="54"/>
      <c r="AO276" s="54"/>
      <c r="AP276" s="54"/>
      <c r="AQ276" s="54"/>
      <c r="AR276" s="54"/>
      <c r="AS276" s="54"/>
      <c r="AT276" s="54"/>
      <c r="AU276" s="54"/>
      <c r="AV276" s="54"/>
      <c r="AW276" s="54"/>
      <c r="AX276" s="54"/>
      <c r="AY276" s="54"/>
      <c r="AZ276" s="54"/>
      <c r="BA276" s="54"/>
      <c r="BB276" s="54"/>
      <c r="BC276" s="54"/>
      <c r="BD276" s="54"/>
      <c r="BE276" s="54"/>
    </row>
    <row r="277" spans="1:57" ht="13" x14ac:dyDescent="0.3">
      <c r="A277">
        <v>42990</v>
      </c>
      <c r="B277">
        <v>0</v>
      </c>
      <c r="C277">
        <v>2006</v>
      </c>
      <c r="D277" s="99">
        <v>45961.652083333334</v>
      </c>
      <c r="E277" t="s">
        <v>33</v>
      </c>
      <c r="F277">
        <v>3</v>
      </c>
      <c r="G277">
        <v>3</v>
      </c>
      <c r="H277">
        <v>3</v>
      </c>
      <c r="I277">
        <v>2</v>
      </c>
      <c r="J277">
        <v>3</v>
      </c>
      <c r="K277">
        <v>2</v>
      </c>
      <c r="L277">
        <v>2</v>
      </c>
      <c r="M277">
        <v>2</v>
      </c>
      <c r="N277">
        <v>1</v>
      </c>
      <c r="O277">
        <v>3</v>
      </c>
      <c r="P277">
        <v>4</v>
      </c>
      <c r="Q277">
        <v>3</v>
      </c>
      <c r="R277">
        <v>2</v>
      </c>
      <c r="S277">
        <v>3</v>
      </c>
      <c r="T277">
        <v>4</v>
      </c>
      <c r="U277">
        <v>3</v>
      </c>
      <c r="V277">
        <v>1</v>
      </c>
      <c r="W277">
        <v>2</v>
      </c>
      <c r="X277">
        <v>2</v>
      </c>
      <c r="Y277">
        <v>3</v>
      </c>
      <c r="Z277">
        <v>3</v>
      </c>
      <c r="AA277">
        <v>3</v>
      </c>
      <c r="AB277" s="54"/>
      <c r="AC277" s="45"/>
      <c r="AD277" s="54"/>
      <c r="AE277" s="54"/>
      <c r="AF277" s="54"/>
      <c r="AG277" s="45"/>
      <c r="AH277" s="54"/>
      <c r="AI277" s="54"/>
      <c r="AJ277" s="45"/>
      <c r="AK277" s="54"/>
      <c r="AL277" s="54"/>
      <c r="AM277" s="54"/>
      <c r="AN277" s="54"/>
      <c r="AO277" s="54"/>
      <c r="AP277" s="54"/>
      <c r="AQ277" s="54"/>
      <c r="AR277" s="54"/>
      <c r="AS277" s="54"/>
      <c r="AT277" s="54"/>
      <c r="AU277" s="54"/>
      <c r="AV277" s="54"/>
      <c r="AW277" s="54"/>
      <c r="AX277" s="54"/>
      <c r="AY277" s="54"/>
      <c r="AZ277" s="54"/>
      <c r="BA277" s="54"/>
      <c r="BB277" s="54"/>
      <c r="BC277" s="54"/>
      <c r="BD277" s="54"/>
      <c r="BE277" s="54"/>
    </row>
    <row r="278" spans="1:57" ht="13" x14ac:dyDescent="0.3">
      <c r="A278">
        <v>42993</v>
      </c>
      <c r="B278">
        <v>0</v>
      </c>
      <c r="C278">
        <v>2003</v>
      </c>
      <c r="D278" s="99">
        <v>45961.648611111108</v>
      </c>
      <c r="E278" t="s">
        <v>33</v>
      </c>
      <c r="F278">
        <v>2</v>
      </c>
      <c r="G278">
        <v>2</v>
      </c>
      <c r="H278">
        <v>4</v>
      </c>
      <c r="I278">
        <v>2</v>
      </c>
      <c r="J278">
        <v>3</v>
      </c>
      <c r="K278">
        <v>3</v>
      </c>
      <c r="L278">
        <v>3</v>
      </c>
      <c r="M278">
        <v>2</v>
      </c>
      <c r="N278">
        <v>3</v>
      </c>
      <c r="O278">
        <v>3</v>
      </c>
      <c r="P278">
        <v>2</v>
      </c>
      <c r="Q278">
        <v>3</v>
      </c>
      <c r="R278">
        <v>3</v>
      </c>
      <c r="S278">
        <v>3</v>
      </c>
      <c r="T278">
        <v>2</v>
      </c>
      <c r="U278">
        <v>3</v>
      </c>
      <c r="V278">
        <v>1</v>
      </c>
      <c r="W278">
        <v>3</v>
      </c>
      <c r="X278">
        <v>3</v>
      </c>
      <c r="Y278">
        <v>3</v>
      </c>
      <c r="Z278">
        <v>3</v>
      </c>
      <c r="AA278">
        <v>3</v>
      </c>
      <c r="AB278" s="54"/>
      <c r="AC278" s="45"/>
      <c r="AD278" s="54"/>
      <c r="AE278" s="54"/>
      <c r="AF278" s="54"/>
      <c r="AG278" s="45"/>
      <c r="AH278" s="54"/>
      <c r="AI278" s="54"/>
      <c r="AJ278" s="45"/>
      <c r="AK278" s="54"/>
      <c r="AL278" s="54"/>
      <c r="AM278" s="54"/>
      <c r="AN278" s="54"/>
      <c r="AO278" s="54"/>
      <c r="AP278" s="54"/>
      <c r="AQ278" s="54"/>
      <c r="AR278" s="54"/>
      <c r="AS278" s="54"/>
      <c r="AT278" s="54"/>
      <c r="AU278" s="54"/>
      <c r="AV278" s="54"/>
      <c r="AW278" s="54"/>
      <c r="AX278" s="54"/>
      <c r="AY278" s="54"/>
      <c r="AZ278" s="54"/>
      <c r="BA278" s="54"/>
      <c r="BB278" s="54"/>
      <c r="BC278" s="54"/>
      <c r="BD278" s="54"/>
      <c r="BE278" s="54"/>
    </row>
    <row r="279" spans="1:57" ht="13" x14ac:dyDescent="0.3">
      <c r="A279">
        <v>42994</v>
      </c>
      <c r="B279">
        <v>0</v>
      </c>
      <c r="C279">
        <v>2005</v>
      </c>
      <c r="D279" s="99">
        <v>45961.648611111108</v>
      </c>
      <c r="E279" t="s">
        <v>33</v>
      </c>
      <c r="F279">
        <v>3</v>
      </c>
      <c r="G279">
        <v>3</v>
      </c>
      <c r="H279">
        <v>4</v>
      </c>
      <c r="I279">
        <v>4</v>
      </c>
      <c r="J279">
        <v>2</v>
      </c>
      <c r="K279">
        <v>4</v>
      </c>
      <c r="L279">
        <v>4</v>
      </c>
      <c r="M279">
        <v>2</v>
      </c>
      <c r="N279">
        <v>3</v>
      </c>
      <c r="O279">
        <v>4</v>
      </c>
      <c r="P279">
        <v>2</v>
      </c>
      <c r="Q279">
        <v>4</v>
      </c>
      <c r="R279">
        <v>4</v>
      </c>
      <c r="S279">
        <v>4</v>
      </c>
      <c r="T279">
        <v>4</v>
      </c>
      <c r="U279">
        <v>4</v>
      </c>
      <c r="V279">
        <v>2</v>
      </c>
      <c r="W279">
        <v>4</v>
      </c>
      <c r="X279">
        <v>3</v>
      </c>
      <c r="Y279">
        <v>3</v>
      </c>
      <c r="Z279">
        <v>4</v>
      </c>
      <c r="AA279">
        <v>4</v>
      </c>
      <c r="AB279" s="54"/>
      <c r="AC279" s="45"/>
      <c r="AD279" s="54"/>
      <c r="AE279" s="54"/>
      <c r="AF279" s="54"/>
      <c r="AG279" s="45"/>
      <c r="AH279" s="54"/>
      <c r="AI279" s="54"/>
      <c r="AJ279" s="45"/>
      <c r="AK279" s="54"/>
      <c r="AL279" s="54"/>
      <c r="AM279" s="54"/>
      <c r="AN279" s="54"/>
      <c r="AO279" s="54"/>
      <c r="AP279" s="54"/>
      <c r="AQ279" s="54"/>
      <c r="AR279" s="54"/>
      <c r="AS279" s="54"/>
      <c r="AT279" s="54"/>
      <c r="AU279" s="54"/>
      <c r="AV279" s="54"/>
      <c r="AW279" s="54"/>
      <c r="AX279" s="54"/>
      <c r="AY279" s="54"/>
      <c r="AZ279" s="54"/>
      <c r="BA279" s="54"/>
      <c r="BB279" s="54"/>
      <c r="BC279" s="54"/>
      <c r="BD279" s="54"/>
      <c r="BE279" s="54"/>
    </row>
    <row r="280" spans="1:57" ht="13" x14ac:dyDescent="0.3">
      <c r="A280">
        <v>43022</v>
      </c>
      <c r="B280">
        <v>0</v>
      </c>
      <c r="C280">
        <v>2004</v>
      </c>
      <c r="D280" s="99">
        <v>45961.671527777777</v>
      </c>
      <c r="E280" t="s">
        <v>33</v>
      </c>
      <c r="F280">
        <v>4</v>
      </c>
      <c r="G280">
        <v>4</v>
      </c>
      <c r="H280">
        <v>3</v>
      </c>
      <c r="I280">
        <v>4</v>
      </c>
      <c r="J280">
        <v>3</v>
      </c>
      <c r="K280">
        <v>4</v>
      </c>
      <c r="L280">
        <v>2</v>
      </c>
      <c r="M280">
        <v>3</v>
      </c>
      <c r="N280">
        <v>4</v>
      </c>
      <c r="O280">
        <v>4</v>
      </c>
      <c r="P280">
        <v>3</v>
      </c>
      <c r="Q280">
        <v>3</v>
      </c>
      <c r="R280">
        <v>2</v>
      </c>
      <c r="S280">
        <v>4</v>
      </c>
      <c r="T280">
        <v>4</v>
      </c>
      <c r="U280">
        <v>3</v>
      </c>
      <c r="V280">
        <v>1</v>
      </c>
      <c r="W280">
        <v>3</v>
      </c>
      <c r="X280">
        <v>4</v>
      </c>
      <c r="Y280">
        <v>4</v>
      </c>
      <c r="Z280">
        <v>4</v>
      </c>
      <c r="AA280">
        <v>2</v>
      </c>
      <c r="AB280" s="54"/>
      <c r="AC280" s="45"/>
      <c r="AD280" s="54"/>
      <c r="AE280" s="54"/>
      <c r="AF280" s="54"/>
      <c r="AG280" s="45"/>
      <c r="AH280" s="54"/>
      <c r="AI280" s="54"/>
      <c r="AJ280" s="45"/>
      <c r="AK280" s="54"/>
      <c r="AL280" s="54"/>
      <c r="AM280" s="54"/>
      <c r="AN280" s="54"/>
      <c r="AO280" s="54"/>
      <c r="AP280" s="54"/>
      <c r="AQ280" s="54"/>
      <c r="AR280" s="54"/>
      <c r="AS280" s="54"/>
      <c r="AT280" s="54"/>
      <c r="AU280" s="54"/>
      <c r="AV280" s="54"/>
      <c r="AW280" s="54"/>
      <c r="AX280" s="54"/>
      <c r="AY280" s="54"/>
      <c r="AZ280" s="54"/>
      <c r="BA280" s="54"/>
      <c r="BB280" s="54"/>
      <c r="BC280" s="54"/>
      <c r="BD280" s="54"/>
      <c r="BE280" s="54"/>
    </row>
    <row r="281" spans="1:57" ht="13" x14ac:dyDescent="0.3">
      <c r="A281">
        <v>43092</v>
      </c>
      <c r="B281">
        <v>0</v>
      </c>
      <c r="C281">
        <v>2003</v>
      </c>
      <c r="D281" s="99">
        <v>45961.777083333334</v>
      </c>
      <c r="E281" t="s">
        <v>33</v>
      </c>
      <c r="F281">
        <v>2</v>
      </c>
      <c r="G281">
        <v>3</v>
      </c>
      <c r="H281">
        <v>3</v>
      </c>
      <c r="I281">
        <v>3</v>
      </c>
      <c r="J281">
        <v>3</v>
      </c>
      <c r="K281">
        <v>3</v>
      </c>
      <c r="L281">
        <v>2</v>
      </c>
      <c r="M281">
        <v>3</v>
      </c>
      <c r="N281">
        <v>3</v>
      </c>
      <c r="O281">
        <v>3</v>
      </c>
      <c r="P281">
        <v>3</v>
      </c>
      <c r="Q281">
        <v>3</v>
      </c>
      <c r="R281">
        <v>2</v>
      </c>
      <c r="S281">
        <v>2</v>
      </c>
      <c r="T281">
        <v>3</v>
      </c>
      <c r="U281">
        <v>3</v>
      </c>
      <c r="V281">
        <v>2</v>
      </c>
      <c r="W281">
        <v>3</v>
      </c>
      <c r="X281">
        <v>2</v>
      </c>
      <c r="Y281">
        <v>2</v>
      </c>
      <c r="Z281">
        <v>3</v>
      </c>
      <c r="AA281">
        <v>3</v>
      </c>
      <c r="AB281" s="54"/>
      <c r="AC281" s="45"/>
      <c r="AD281" s="54"/>
      <c r="AE281" s="54"/>
      <c r="AF281" s="54"/>
      <c r="AG281" s="45"/>
      <c r="AH281" s="54"/>
      <c r="AI281" s="54"/>
      <c r="AJ281" s="45"/>
      <c r="AK281" s="54"/>
      <c r="AL281" s="54"/>
      <c r="AM281" s="54"/>
      <c r="AN281" s="54"/>
      <c r="AO281" s="54"/>
      <c r="AP281" s="54"/>
      <c r="AQ281" s="54"/>
      <c r="AR281" s="54"/>
      <c r="AS281" s="54"/>
      <c r="AT281" s="54"/>
      <c r="AU281" s="54"/>
      <c r="AV281" s="54"/>
      <c r="AW281" s="54"/>
      <c r="AX281" s="54"/>
      <c r="AY281" s="54"/>
      <c r="AZ281" s="54"/>
      <c r="BA281" s="54"/>
      <c r="BB281" s="54"/>
      <c r="BC281" s="54"/>
      <c r="BD281" s="54"/>
      <c r="BE281" s="54"/>
    </row>
    <row r="282" spans="1:57" ht="13" x14ac:dyDescent="0.3">
      <c r="A282">
        <v>43131</v>
      </c>
      <c r="B282">
        <v>0</v>
      </c>
      <c r="C282">
        <v>2005</v>
      </c>
      <c r="D282" s="99">
        <v>45961.854861111111</v>
      </c>
      <c r="E282" t="s">
        <v>33</v>
      </c>
      <c r="F282">
        <v>2</v>
      </c>
      <c r="G282">
        <v>3</v>
      </c>
      <c r="H282">
        <v>4</v>
      </c>
      <c r="I282">
        <v>4</v>
      </c>
      <c r="J282">
        <v>3</v>
      </c>
      <c r="K282">
        <v>3</v>
      </c>
      <c r="L282">
        <v>4</v>
      </c>
      <c r="M282">
        <v>4</v>
      </c>
      <c r="N282">
        <v>3</v>
      </c>
      <c r="O282">
        <v>4</v>
      </c>
      <c r="P282">
        <v>2</v>
      </c>
      <c r="Q282">
        <v>4</v>
      </c>
      <c r="R282">
        <v>3</v>
      </c>
      <c r="S282">
        <v>2</v>
      </c>
      <c r="T282">
        <v>3</v>
      </c>
      <c r="U282">
        <v>3</v>
      </c>
      <c r="V282">
        <v>1</v>
      </c>
      <c r="W282">
        <v>3</v>
      </c>
      <c r="X282">
        <v>2</v>
      </c>
      <c r="Y282">
        <v>1</v>
      </c>
      <c r="Z282">
        <v>3</v>
      </c>
      <c r="AA282">
        <v>3</v>
      </c>
      <c r="AB282" s="54"/>
      <c r="AC282" s="45"/>
      <c r="AD282" s="54"/>
      <c r="AE282" s="54"/>
      <c r="AF282" s="54"/>
      <c r="AG282" s="45"/>
      <c r="AH282" s="54"/>
      <c r="AI282" s="54"/>
      <c r="AJ282" s="45"/>
      <c r="AK282" s="54"/>
      <c r="AL282" s="54"/>
      <c r="AM282" s="54"/>
      <c r="AN282" s="54"/>
      <c r="AO282" s="54"/>
      <c r="AP282" s="54"/>
      <c r="AQ282" s="54"/>
      <c r="AR282" s="54"/>
      <c r="AS282" s="54"/>
      <c r="AT282" s="54"/>
      <c r="AU282" s="54"/>
      <c r="AV282" s="54"/>
      <c r="AW282" s="54"/>
      <c r="AX282" s="54"/>
      <c r="AY282" s="54"/>
      <c r="AZ282" s="54"/>
      <c r="BA282" s="54"/>
      <c r="BB282" s="54"/>
      <c r="BC282" s="54"/>
      <c r="BD282" s="54"/>
      <c r="BE282" s="54"/>
    </row>
    <row r="283" spans="1:57" ht="13" x14ac:dyDescent="0.3">
      <c r="A283">
        <v>43166</v>
      </c>
      <c r="B283">
        <v>0</v>
      </c>
      <c r="C283">
        <v>2003</v>
      </c>
      <c r="D283" s="99">
        <v>45961.94027777778</v>
      </c>
      <c r="E283" t="s">
        <v>33</v>
      </c>
      <c r="F283">
        <v>3</v>
      </c>
      <c r="G283">
        <v>4</v>
      </c>
      <c r="H283">
        <v>3</v>
      </c>
      <c r="I283">
        <v>3</v>
      </c>
      <c r="J283">
        <v>3</v>
      </c>
      <c r="K283">
        <v>3</v>
      </c>
      <c r="L283">
        <v>2</v>
      </c>
      <c r="M283">
        <v>4</v>
      </c>
      <c r="N283">
        <v>2</v>
      </c>
      <c r="O283">
        <v>4</v>
      </c>
      <c r="P283">
        <v>2</v>
      </c>
      <c r="Q283">
        <v>4</v>
      </c>
      <c r="R283">
        <v>3</v>
      </c>
      <c r="S283">
        <v>3</v>
      </c>
      <c r="T283">
        <v>3</v>
      </c>
      <c r="U283">
        <v>4</v>
      </c>
      <c r="V283">
        <v>2</v>
      </c>
      <c r="W283">
        <v>3</v>
      </c>
      <c r="X283">
        <v>3</v>
      </c>
      <c r="Y283">
        <v>4</v>
      </c>
      <c r="Z283">
        <v>4</v>
      </c>
      <c r="AA283">
        <v>4</v>
      </c>
      <c r="AB283" s="54"/>
      <c r="AC283" s="45"/>
      <c r="AD283" s="54"/>
      <c r="AE283" s="54"/>
      <c r="AF283" s="54"/>
      <c r="AG283" s="45"/>
      <c r="AH283" s="54"/>
      <c r="AI283" s="54"/>
      <c r="AJ283" s="45"/>
      <c r="AK283" s="54"/>
      <c r="AL283" s="54"/>
      <c r="AM283" s="54"/>
      <c r="AN283" s="54"/>
      <c r="AO283" s="54"/>
      <c r="AP283" s="54"/>
      <c r="AQ283" s="54"/>
      <c r="AR283" s="54"/>
      <c r="AS283" s="54"/>
      <c r="AT283" s="54"/>
      <c r="AU283" s="54"/>
      <c r="AV283" s="54"/>
      <c r="AW283" s="54"/>
      <c r="AX283" s="54"/>
      <c r="AY283" s="54"/>
      <c r="AZ283" s="54"/>
      <c r="BA283" s="54"/>
      <c r="BB283" s="54"/>
      <c r="BC283" s="54"/>
      <c r="BD283" s="54"/>
      <c r="BE283" s="54"/>
    </row>
    <row r="284" spans="1:57" ht="13" x14ac:dyDescent="0.3">
      <c r="A284">
        <v>43180</v>
      </c>
      <c r="B284">
        <v>1</v>
      </c>
      <c r="C284">
        <v>2002</v>
      </c>
      <c r="D284" s="99">
        <v>45961.975694444445</v>
      </c>
      <c r="E284" t="s">
        <v>33</v>
      </c>
      <c r="F284">
        <v>2</v>
      </c>
      <c r="G284">
        <v>1</v>
      </c>
      <c r="H284">
        <v>2</v>
      </c>
      <c r="I284">
        <v>3</v>
      </c>
      <c r="J284">
        <v>2</v>
      </c>
      <c r="K284">
        <v>3</v>
      </c>
      <c r="L284">
        <v>3</v>
      </c>
      <c r="M284">
        <v>1</v>
      </c>
      <c r="N284">
        <v>4</v>
      </c>
      <c r="O284">
        <v>3</v>
      </c>
      <c r="P284">
        <v>4</v>
      </c>
      <c r="Q284">
        <v>3</v>
      </c>
      <c r="R284">
        <v>2</v>
      </c>
      <c r="S284">
        <v>3</v>
      </c>
      <c r="T284">
        <v>3</v>
      </c>
      <c r="U284">
        <v>2</v>
      </c>
      <c r="V284">
        <v>2</v>
      </c>
      <c r="W284">
        <v>2</v>
      </c>
      <c r="X284">
        <v>2</v>
      </c>
      <c r="Y284">
        <v>2</v>
      </c>
      <c r="Z284">
        <v>3</v>
      </c>
      <c r="AA284">
        <v>2</v>
      </c>
      <c r="AB284" s="54"/>
      <c r="AC284" s="45"/>
      <c r="AD284" s="54"/>
      <c r="AE284" s="54"/>
      <c r="AF284" s="54"/>
      <c r="AG284" s="45"/>
      <c r="AH284" s="54"/>
      <c r="AI284" s="54"/>
      <c r="AJ284" s="45"/>
      <c r="AK284" s="54"/>
      <c r="AL284" s="54"/>
      <c r="AM284" s="54"/>
      <c r="AN284" s="54"/>
      <c r="AO284" s="54"/>
      <c r="AP284" s="54"/>
      <c r="AQ284" s="54"/>
      <c r="AR284" s="54"/>
      <c r="AS284" s="54"/>
      <c r="AT284" s="54"/>
      <c r="AU284" s="54"/>
      <c r="AV284" s="54"/>
      <c r="AW284" s="54"/>
      <c r="AX284" s="54"/>
      <c r="AY284" s="54"/>
      <c r="AZ284" s="54"/>
      <c r="BA284" s="54"/>
      <c r="BB284" s="54"/>
      <c r="BC284" s="54"/>
      <c r="BD284" s="54"/>
      <c r="BE284" s="54"/>
    </row>
    <row r="285" spans="1:57" ht="13" x14ac:dyDescent="0.3">
      <c r="A285">
        <v>43495</v>
      </c>
      <c r="B285">
        <v>1</v>
      </c>
      <c r="C285">
        <v>2000</v>
      </c>
      <c r="D285" s="99">
        <v>45963.45208333333</v>
      </c>
      <c r="E285" t="s">
        <v>33</v>
      </c>
      <c r="F285">
        <v>2</v>
      </c>
      <c r="G285">
        <v>3</v>
      </c>
      <c r="H285">
        <v>3</v>
      </c>
      <c r="I285">
        <v>1</v>
      </c>
      <c r="J285">
        <v>2</v>
      </c>
      <c r="K285">
        <v>2</v>
      </c>
      <c r="L285">
        <v>1</v>
      </c>
      <c r="M285">
        <v>2</v>
      </c>
      <c r="N285">
        <v>2</v>
      </c>
      <c r="O285">
        <v>3</v>
      </c>
      <c r="P285">
        <v>1</v>
      </c>
      <c r="Q285">
        <v>2</v>
      </c>
      <c r="R285">
        <v>2</v>
      </c>
      <c r="S285">
        <v>4</v>
      </c>
      <c r="T285">
        <v>3</v>
      </c>
      <c r="U285">
        <v>2</v>
      </c>
      <c r="V285">
        <v>3</v>
      </c>
      <c r="W285">
        <v>2</v>
      </c>
      <c r="X285">
        <v>3</v>
      </c>
      <c r="Y285">
        <v>3</v>
      </c>
      <c r="Z285">
        <v>3</v>
      </c>
      <c r="AA285">
        <v>2</v>
      </c>
      <c r="AB285" s="54"/>
      <c r="AC285" s="45"/>
      <c r="AD285" s="54"/>
      <c r="AE285" s="54"/>
      <c r="AF285" s="54"/>
      <c r="AG285" s="45"/>
      <c r="AH285" s="54"/>
      <c r="AI285" s="54"/>
      <c r="AJ285" s="45"/>
      <c r="AK285" s="54"/>
      <c r="AL285" s="54"/>
      <c r="AM285" s="54"/>
      <c r="AN285" s="54"/>
      <c r="AO285" s="54"/>
      <c r="AP285" s="54"/>
      <c r="AQ285" s="54"/>
      <c r="AR285" s="54"/>
      <c r="AS285" s="54"/>
      <c r="AT285" s="54"/>
      <c r="AU285" s="54"/>
      <c r="AV285" s="54"/>
      <c r="AW285" s="54"/>
      <c r="AX285" s="54"/>
      <c r="AY285" s="54"/>
      <c r="AZ285" s="54"/>
      <c r="BA285" s="54"/>
      <c r="BB285" s="54"/>
      <c r="BC285" s="54"/>
      <c r="BD285" s="54"/>
      <c r="BE285" s="54"/>
    </row>
    <row r="286" spans="1:57" ht="13" x14ac:dyDescent="0.3">
      <c r="A286">
        <v>43524</v>
      </c>
      <c r="B286">
        <v>0</v>
      </c>
      <c r="C286">
        <v>2006</v>
      </c>
      <c r="D286" s="99">
        <v>45963.578472222223</v>
      </c>
      <c r="E286" t="s">
        <v>33</v>
      </c>
      <c r="F286">
        <v>2</v>
      </c>
      <c r="G286">
        <v>3</v>
      </c>
      <c r="H286">
        <v>3</v>
      </c>
      <c r="I286">
        <v>2</v>
      </c>
      <c r="J286">
        <v>3</v>
      </c>
      <c r="K286">
        <v>3</v>
      </c>
      <c r="L286">
        <v>3</v>
      </c>
      <c r="M286">
        <v>2</v>
      </c>
      <c r="N286">
        <v>2</v>
      </c>
      <c r="O286">
        <v>3</v>
      </c>
      <c r="P286">
        <v>2</v>
      </c>
      <c r="Q286">
        <v>3</v>
      </c>
      <c r="R286">
        <v>2</v>
      </c>
      <c r="S286">
        <v>3</v>
      </c>
      <c r="T286">
        <v>2</v>
      </c>
      <c r="U286">
        <v>3</v>
      </c>
      <c r="V286">
        <v>2</v>
      </c>
      <c r="W286">
        <v>3</v>
      </c>
      <c r="X286">
        <v>2</v>
      </c>
      <c r="Y286">
        <v>3</v>
      </c>
      <c r="Z286">
        <v>3</v>
      </c>
      <c r="AA286">
        <v>3</v>
      </c>
      <c r="AB286" s="54"/>
      <c r="AC286" s="45"/>
      <c r="AD286" s="54"/>
      <c r="AE286" s="54"/>
      <c r="AF286" s="54"/>
      <c r="AG286" s="45"/>
      <c r="AH286" s="54"/>
      <c r="AI286" s="54"/>
      <c r="AJ286" s="45"/>
      <c r="AK286" s="54"/>
      <c r="AL286" s="54"/>
      <c r="AM286" s="54"/>
      <c r="AN286" s="54"/>
      <c r="AO286" s="54"/>
      <c r="AP286" s="54"/>
      <c r="AQ286" s="54"/>
      <c r="AR286" s="54"/>
      <c r="AS286" s="54"/>
      <c r="AT286" s="54"/>
      <c r="AU286" s="54"/>
      <c r="AV286" s="54"/>
      <c r="AW286" s="54"/>
      <c r="AX286" s="54"/>
      <c r="AY286" s="54"/>
      <c r="AZ286" s="54"/>
      <c r="BA286" s="54"/>
      <c r="BB286" s="54"/>
      <c r="BC286" s="54"/>
      <c r="BD286" s="54"/>
      <c r="BE286" s="54"/>
    </row>
    <row r="287" spans="1:57" ht="13" x14ac:dyDescent="0.3">
      <c r="A287">
        <v>43537</v>
      </c>
      <c r="B287">
        <v>0</v>
      </c>
      <c r="C287">
        <v>2002</v>
      </c>
      <c r="D287" s="99">
        <v>45963.620138888888</v>
      </c>
      <c r="E287" t="s">
        <v>33</v>
      </c>
      <c r="F287">
        <v>4</v>
      </c>
      <c r="G287">
        <v>4</v>
      </c>
      <c r="H287">
        <v>3</v>
      </c>
      <c r="I287">
        <v>3</v>
      </c>
      <c r="J287">
        <v>4</v>
      </c>
      <c r="K287">
        <v>4</v>
      </c>
      <c r="L287">
        <v>4</v>
      </c>
      <c r="M287">
        <v>2</v>
      </c>
      <c r="N287">
        <v>2</v>
      </c>
      <c r="O287">
        <v>3</v>
      </c>
      <c r="P287">
        <v>3</v>
      </c>
      <c r="Q287">
        <v>3</v>
      </c>
      <c r="R287">
        <v>3</v>
      </c>
      <c r="S287">
        <v>2</v>
      </c>
      <c r="T287">
        <v>4</v>
      </c>
      <c r="U287">
        <v>4</v>
      </c>
      <c r="V287">
        <v>2</v>
      </c>
      <c r="W287">
        <v>3</v>
      </c>
      <c r="X287">
        <v>2</v>
      </c>
      <c r="Y287">
        <v>3</v>
      </c>
      <c r="Z287">
        <v>3</v>
      </c>
      <c r="AA287">
        <v>3</v>
      </c>
      <c r="AB287" s="54"/>
      <c r="AC287" s="45"/>
      <c r="AD287" s="54"/>
      <c r="AE287" s="54"/>
      <c r="AF287" s="54"/>
      <c r="AG287" s="45"/>
      <c r="AH287" s="54"/>
      <c r="AI287" s="54"/>
      <c r="AJ287" s="45"/>
      <c r="AK287" s="54"/>
      <c r="AL287" s="54"/>
      <c r="AM287" s="54"/>
      <c r="AN287" s="54"/>
      <c r="AO287" s="54"/>
      <c r="AP287" s="54"/>
      <c r="AQ287" s="54"/>
      <c r="AR287" s="54"/>
      <c r="AS287" s="54"/>
      <c r="AT287" s="54"/>
      <c r="AU287" s="54"/>
      <c r="AV287" s="54"/>
      <c r="AW287" s="54"/>
      <c r="AX287" s="54"/>
      <c r="AY287" s="54"/>
      <c r="AZ287" s="54"/>
      <c r="BA287" s="54"/>
      <c r="BB287" s="54"/>
      <c r="BC287" s="54"/>
      <c r="BD287" s="54"/>
      <c r="BE287" s="54"/>
    </row>
    <row r="288" spans="1:57" ht="13" x14ac:dyDescent="0.3">
      <c r="A288">
        <v>43559</v>
      </c>
      <c r="B288">
        <v>1</v>
      </c>
      <c r="C288">
        <v>2003</v>
      </c>
      <c r="D288" s="99">
        <v>45963.667361111111</v>
      </c>
      <c r="E288" t="s">
        <v>33</v>
      </c>
      <c r="F288">
        <v>1</v>
      </c>
      <c r="G288">
        <v>3</v>
      </c>
      <c r="H288">
        <v>4</v>
      </c>
      <c r="I288">
        <v>2</v>
      </c>
      <c r="J288">
        <v>3</v>
      </c>
      <c r="K288">
        <v>3</v>
      </c>
      <c r="L288">
        <v>3</v>
      </c>
      <c r="M288">
        <v>2</v>
      </c>
      <c r="N288">
        <v>3</v>
      </c>
      <c r="O288">
        <v>3</v>
      </c>
      <c r="P288">
        <v>2</v>
      </c>
      <c r="Q288">
        <v>1</v>
      </c>
      <c r="R288">
        <v>2</v>
      </c>
      <c r="S288">
        <v>2</v>
      </c>
      <c r="T288">
        <v>3</v>
      </c>
      <c r="U288">
        <v>2</v>
      </c>
      <c r="V288">
        <v>2</v>
      </c>
      <c r="W288">
        <v>2</v>
      </c>
      <c r="X288">
        <v>2</v>
      </c>
      <c r="Y288">
        <v>2</v>
      </c>
      <c r="Z288">
        <v>2</v>
      </c>
      <c r="AA288">
        <v>2</v>
      </c>
      <c r="AB288" s="54"/>
      <c r="AC288" s="45"/>
      <c r="AD288" s="54"/>
      <c r="AE288" s="54"/>
      <c r="AF288" s="54"/>
      <c r="AG288" s="45"/>
      <c r="AH288" s="54"/>
      <c r="AI288" s="54"/>
      <c r="AJ288" s="45"/>
      <c r="AK288" s="54"/>
      <c r="AL288" s="54"/>
      <c r="AM288" s="54"/>
      <c r="AN288" s="54"/>
      <c r="AO288" s="54"/>
      <c r="AP288" s="54"/>
      <c r="AQ288" s="54"/>
      <c r="AR288" s="54"/>
      <c r="AS288" s="54"/>
      <c r="AT288" s="54"/>
      <c r="AU288" s="54"/>
      <c r="AV288" s="54"/>
      <c r="AW288" s="54"/>
      <c r="AX288" s="54"/>
      <c r="AY288" s="54"/>
      <c r="AZ288" s="54"/>
      <c r="BA288" s="54"/>
      <c r="BB288" s="54"/>
      <c r="BC288" s="54"/>
      <c r="BD288" s="54"/>
      <c r="BE288" s="54"/>
    </row>
    <row r="289" spans="1:57" ht="13" x14ac:dyDescent="0.3">
      <c r="A289">
        <v>43742</v>
      </c>
      <c r="B289">
        <v>0</v>
      </c>
      <c r="C289">
        <v>2003</v>
      </c>
      <c r="D289" s="99">
        <v>45964.011805555558</v>
      </c>
      <c r="E289" t="s">
        <v>33</v>
      </c>
      <c r="F289">
        <v>2</v>
      </c>
      <c r="G289">
        <v>3</v>
      </c>
      <c r="H289">
        <v>4</v>
      </c>
      <c r="I289">
        <v>4</v>
      </c>
      <c r="J289">
        <v>3</v>
      </c>
      <c r="K289">
        <v>3</v>
      </c>
      <c r="L289">
        <v>4</v>
      </c>
      <c r="M289">
        <v>3</v>
      </c>
      <c r="N289">
        <v>3</v>
      </c>
      <c r="O289">
        <v>4</v>
      </c>
      <c r="P289">
        <v>4</v>
      </c>
      <c r="Q289">
        <v>3</v>
      </c>
      <c r="R289">
        <v>3</v>
      </c>
      <c r="S289">
        <v>3</v>
      </c>
      <c r="T289">
        <v>4</v>
      </c>
      <c r="U289">
        <v>3</v>
      </c>
      <c r="V289">
        <v>1</v>
      </c>
      <c r="W289">
        <v>3</v>
      </c>
      <c r="X289">
        <v>3</v>
      </c>
      <c r="Y289">
        <v>3</v>
      </c>
      <c r="Z289">
        <v>4</v>
      </c>
      <c r="AA289">
        <v>3</v>
      </c>
      <c r="AB289" s="54"/>
      <c r="AC289" s="45"/>
      <c r="AD289" s="54"/>
      <c r="AE289" s="54"/>
      <c r="AF289" s="54"/>
      <c r="AG289" s="45"/>
      <c r="AH289" s="54"/>
      <c r="AI289" s="54"/>
      <c r="AJ289" s="45"/>
      <c r="AK289" s="54"/>
      <c r="AL289" s="54"/>
      <c r="AM289" s="54"/>
      <c r="AN289" s="54"/>
      <c r="AO289" s="54"/>
      <c r="AP289" s="54"/>
      <c r="AQ289" s="54"/>
      <c r="AR289" s="54"/>
      <c r="AS289" s="54"/>
      <c r="AT289" s="54"/>
      <c r="AU289" s="54"/>
      <c r="AV289" s="54"/>
      <c r="AW289" s="54"/>
      <c r="AX289" s="54"/>
      <c r="AY289" s="54"/>
      <c r="AZ289" s="54"/>
      <c r="BA289" s="54"/>
      <c r="BB289" s="54"/>
      <c r="BC289" s="54"/>
      <c r="BD289" s="54"/>
      <c r="BE289" s="54"/>
    </row>
    <row r="290" spans="1:57" ht="13" x14ac:dyDescent="0.3">
      <c r="A290">
        <v>44069</v>
      </c>
      <c r="B290">
        <v>0</v>
      </c>
      <c r="C290">
        <v>2003</v>
      </c>
      <c r="D290" s="99">
        <v>45964.668055555558</v>
      </c>
      <c r="E290" t="s">
        <v>33</v>
      </c>
      <c r="F290">
        <v>3</v>
      </c>
      <c r="G290">
        <v>3</v>
      </c>
      <c r="H290">
        <v>4</v>
      </c>
      <c r="I290">
        <v>4</v>
      </c>
      <c r="J290">
        <v>2</v>
      </c>
      <c r="K290">
        <v>4</v>
      </c>
      <c r="L290">
        <v>4</v>
      </c>
      <c r="M290">
        <v>3</v>
      </c>
      <c r="N290">
        <v>4</v>
      </c>
      <c r="O290">
        <v>3</v>
      </c>
      <c r="P290">
        <v>3</v>
      </c>
      <c r="Q290">
        <v>4</v>
      </c>
      <c r="R290">
        <v>4</v>
      </c>
      <c r="S290">
        <v>4</v>
      </c>
      <c r="T290">
        <v>4</v>
      </c>
      <c r="U290">
        <v>3</v>
      </c>
      <c r="V290">
        <v>1</v>
      </c>
      <c r="W290">
        <v>4</v>
      </c>
      <c r="X290">
        <v>3</v>
      </c>
      <c r="Y290">
        <v>3</v>
      </c>
      <c r="Z290">
        <v>4</v>
      </c>
      <c r="AA290">
        <v>3</v>
      </c>
      <c r="AB290" s="54"/>
      <c r="AC290" s="45"/>
      <c r="AD290" s="54"/>
      <c r="AE290" s="54"/>
      <c r="AF290" s="54"/>
      <c r="AG290" s="45"/>
      <c r="AH290" s="54"/>
      <c r="AI290" s="54"/>
      <c r="AJ290" s="45"/>
      <c r="AK290" s="54"/>
      <c r="AL290" s="54"/>
      <c r="AM290" s="54"/>
      <c r="AN290" s="54"/>
      <c r="AO290" s="54"/>
      <c r="AP290" s="54"/>
      <c r="AQ290" s="54"/>
      <c r="AR290" s="54"/>
      <c r="AS290" s="54"/>
      <c r="AT290" s="54"/>
      <c r="AU290" s="54"/>
      <c r="AV290" s="54"/>
      <c r="AW290" s="54"/>
      <c r="AX290" s="54"/>
      <c r="AY290" s="54"/>
      <c r="AZ290" s="54"/>
      <c r="BA290" s="54"/>
      <c r="BB290" s="54"/>
      <c r="BC290" s="54"/>
      <c r="BD290" s="54"/>
      <c r="BE290" s="54"/>
    </row>
    <row r="291" spans="1:57" ht="13" x14ac:dyDescent="0.3">
      <c r="A291">
        <v>44344</v>
      </c>
      <c r="B291">
        <v>1</v>
      </c>
      <c r="C291">
        <v>2000</v>
      </c>
      <c r="D291" s="99">
        <v>45965.458333333336</v>
      </c>
      <c r="E291" t="s">
        <v>33</v>
      </c>
      <c r="F291">
        <v>2</v>
      </c>
      <c r="G291">
        <v>3</v>
      </c>
      <c r="H291">
        <v>4</v>
      </c>
      <c r="I291">
        <v>3</v>
      </c>
      <c r="J291">
        <v>3</v>
      </c>
      <c r="K291">
        <v>3</v>
      </c>
      <c r="L291">
        <v>4</v>
      </c>
      <c r="M291">
        <v>3</v>
      </c>
      <c r="N291">
        <v>2</v>
      </c>
      <c r="O291">
        <v>2</v>
      </c>
      <c r="P291">
        <v>4</v>
      </c>
      <c r="Q291">
        <v>2</v>
      </c>
      <c r="R291">
        <v>2</v>
      </c>
      <c r="S291">
        <v>2</v>
      </c>
      <c r="T291">
        <v>3</v>
      </c>
      <c r="U291">
        <v>3</v>
      </c>
      <c r="V291">
        <v>1</v>
      </c>
      <c r="W291">
        <v>3</v>
      </c>
      <c r="X291">
        <v>1</v>
      </c>
      <c r="Y291">
        <v>2</v>
      </c>
      <c r="Z291">
        <v>3</v>
      </c>
      <c r="AA291">
        <v>3</v>
      </c>
      <c r="AB291" s="54"/>
      <c r="AC291" s="45"/>
      <c r="AD291" s="54"/>
      <c r="AE291" s="54"/>
      <c r="AF291" s="54"/>
      <c r="AG291" s="45"/>
      <c r="AH291" s="54"/>
      <c r="AI291" s="54"/>
      <c r="AJ291" s="45"/>
      <c r="AK291" s="54"/>
      <c r="AL291" s="54"/>
      <c r="AM291" s="54"/>
      <c r="AN291" s="54"/>
      <c r="AO291" s="54"/>
      <c r="AP291" s="54"/>
      <c r="AQ291" s="54"/>
      <c r="AR291" s="54"/>
      <c r="AS291" s="54"/>
      <c r="AT291" s="54"/>
      <c r="AU291" s="54"/>
      <c r="AV291" s="54"/>
      <c r="AW291" s="54"/>
      <c r="AX291" s="54"/>
      <c r="AY291" s="54"/>
      <c r="AZ291" s="54"/>
      <c r="BA291" s="54"/>
      <c r="BB291" s="54"/>
      <c r="BC291" s="54"/>
      <c r="BD291" s="54"/>
      <c r="BE291" s="54"/>
    </row>
    <row r="292" spans="1:57" ht="13" x14ac:dyDescent="0.3">
      <c r="A292">
        <v>44510</v>
      </c>
      <c r="B292">
        <v>1</v>
      </c>
      <c r="C292">
        <v>2003</v>
      </c>
      <c r="D292" s="99">
        <v>45965.638888888891</v>
      </c>
      <c r="E292" t="s">
        <v>33</v>
      </c>
      <c r="F292">
        <v>2</v>
      </c>
      <c r="G292">
        <v>4</v>
      </c>
      <c r="H292">
        <v>4</v>
      </c>
      <c r="I292">
        <v>2</v>
      </c>
      <c r="J292">
        <v>2</v>
      </c>
      <c r="K292">
        <v>2</v>
      </c>
      <c r="L292">
        <v>2</v>
      </c>
      <c r="M292">
        <v>1</v>
      </c>
      <c r="N292">
        <v>1</v>
      </c>
      <c r="O292">
        <v>1</v>
      </c>
      <c r="P292">
        <v>3</v>
      </c>
      <c r="Q292">
        <v>3</v>
      </c>
      <c r="R292">
        <v>1</v>
      </c>
      <c r="S292">
        <v>1</v>
      </c>
      <c r="T292">
        <v>2</v>
      </c>
      <c r="U292">
        <v>2</v>
      </c>
      <c r="V292">
        <v>2</v>
      </c>
      <c r="W292">
        <v>3</v>
      </c>
      <c r="X292">
        <v>3</v>
      </c>
      <c r="Y292">
        <v>3</v>
      </c>
      <c r="Z292">
        <v>2</v>
      </c>
      <c r="AA292">
        <v>2</v>
      </c>
      <c r="AB292" s="54"/>
      <c r="AC292" s="45"/>
      <c r="AD292" s="54"/>
      <c r="AE292" s="54"/>
      <c r="AF292" s="54"/>
      <c r="AG292" s="45"/>
      <c r="AH292" s="54"/>
      <c r="AI292" s="54"/>
      <c r="AJ292" s="45"/>
      <c r="AK292" s="54"/>
      <c r="AL292" s="54"/>
      <c r="AM292" s="54"/>
      <c r="AN292" s="54"/>
      <c r="AO292" s="54"/>
      <c r="AP292" s="54"/>
      <c r="AQ292" s="54"/>
      <c r="AR292" s="54"/>
      <c r="AS292" s="54"/>
      <c r="AT292" s="54"/>
      <c r="AU292" s="54"/>
      <c r="AV292" s="54"/>
      <c r="AW292" s="54"/>
      <c r="AX292" s="54"/>
      <c r="AY292" s="54"/>
      <c r="AZ292" s="54"/>
      <c r="BA292" s="54"/>
      <c r="BB292" s="54"/>
      <c r="BC292" s="54"/>
      <c r="BD292" s="54"/>
      <c r="BE292" s="54"/>
    </row>
    <row r="293" spans="1:57" ht="13" x14ac:dyDescent="0.3">
      <c r="A293">
        <v>44640</v>
      </c>
      <c r="B293">
        <v>0</v>
      </c>
      <c r="C293">
        <v>2004</v>
      </c>
      <c r="D293" s="99">
        <v>45965.793749999997</v>
      </c>
      <c r="E293" t="s">
        <v>33</v>
      </c>
      <c r="F293">
        <v>1</v>
      </c>
      <c r="G293">
        <v>4</v>
      </c>
      <c r="H293">
        <v>4</v>
      </c>
      <c r="I293">
        <v>4</v>
      </c>
      <c r="J293">
        <v>4</v>
      </c>
      <c r="K293">
        <v>4</v>
      </c>
      <c r="L293">
        <v>3</v>
      </c>
      <c r="M293">
        <v>4</v>
      </c>
      <c r="N293">
        <v>2</v>
      </c>
      <c r="O293">
        <v>2</v>
      </c>
      <c r="P293">
        <v>3</v>
      </c>
      <c r="Q293">
        <v>4</v>
      </c>
      <c r="R293">
        <v>2</v>
      </c>
      <c r="S293">
        <v>3</v>
      </c>
      <c r="T293">
        <v>4</v>
      </c>
      <c r="U293">
        <v>4</v>
      </c>
      <c r="V293">
        <v>1</v>
      </c>
      <c r="W293">
        <v>4</v>
      </c>
      <c r="X293">
        <v>3</v>
      </c>
      <c r="Y293">
        <v>3</v>
      </c>
      <c r="Z293">
        <v>4</v>
      </c>
      <c r="AA293">
        <v>2</v>
      </c>
      <c r="AB293" s="54"/>
      <c r="AC293" s="45"/>
      <c r="AD293" s="54"/>
      <c r="AE293" s="54"/>
      <c r="AF293" s="54"/>
      <c r="AG293" s="45"/>
      <c r="AH293" s="54"/>
      <c r="AI293" s="54"/>
      <c r="AJ293" s="45"/>
      <c r="AK293" s="54"/>
      <c r="AL293" s="54"/>
      <c r="AM293" s="54"/>
      <c r="AN293" s="54"/>
      <c r="AO293" s="54"/>
      <c r="AP293" s="54"/>
      <c r="AQ293" s="54"/>
      <c r="AR293" s="54"/>
      <c r="AS293" s="54"/>
      <c r="AT293" s="54"/>
      <c r="AU293" s="54"/>
      <c r="AV293" s="54"/>
      <c r="AW293" s="54"/>
      <c r="AX293" s="54"/>
      <c r="AY293" s="54"/>
      <c r="AZ293" s="54"/>
      <c r="BA293" s="54"/>
      <c r="BB293" s="54"/>
      <c r="BC293" s="54"/>
      <c r="BD293" s="54"/>
      <c r="BE293" s="54"/>
    </row>
    <row r="294" spans="1:57" ht="13" x14ac:dyDescent="0.3">
      <c r="A294">
        <v>44729</v>
      </c>
      <c r="B294">
        <v>0</v>
      </c>
      <c r="C294">
        <v>2003</v>
      </c>
      <c r="D294" s="99">
        <v>45966.299305555556</v>
      </c>
      <c r="E294" t="s">
        <v>33</v>
      </c>
      <c r="F294">
        <v>1</v>
      </c>
      <c r="G294">
        <v>3</v>
      </c>
      <c r="H294">
        <v>3</v>
      </c>
      <c r="I294">
        <v>2</v>
      </c>
      <c r="J294">
        <v>4</v>
      </c>
      <c r="K294">
        <v>3</v>
      </c>
      <c r="L294">
        <v>3</v>
      </c>
      <c r="M294">
        <v>1</v>
      </c>
      <c r="N294">
        <v>2</v>
      </c>
      <c r="O294">
        <v>2</v>
      </c>
      <c r="P294">
        <v>1</v>
      </c>
      <c r="Q294">
        <v>2</v>
      </c>
      <c r="R294">
        <v>1</v>
      </c>
      <c r="S294">
        <v>3</v>
      </c>
      <c r="T294">
        <v>1</v>
      </c>
      <c r="U294">
        <v>2</v>
      </c>
      <c r="V294">
        <v>1</v>
      </c>
      <c r="W294">
        <v>2</v>
      </c>
      <c r="X294">
        <v>3</v>
      </c>
      <c r="Y294">
        <v>3</v>
      </c>
      <c r="Z294">
        <v>3</v>
      </c>
      <c r="AA294">
        <v>2</v>
      </c>
      <c r="AB294" s="54"/>
      <c r="AC294" s="45"/>
      <c r="AD294" s="54"/>
      <c r="AE294" s="54"/>
      <c r="AF294" s="54"/>
      <c r="AG294" s="45"/>
      <c r="AH294" s="54"/>
      <c r="AI294" s="54"/>
      <c r="AJ294" s="45"/>
      <c r="AK294" s="54"/>
      <c r="AL294" s="54"/>
      <c r="AM294" s="54"/>
      <c r="AN294" s="54"/>
      <c r="AO294" s="54"/>
      <c r="AP294" s="54"/>
      <c r="AQ294" s="54"/>
      <c r="AR294" s="54"/>
      <c r="AS294" s="54"/>
      <c r="AT294" s="54"/>
      <c r="AU294" s="54"/>
      <c r="AV294" s="54"/>
      <c r="AW294" s="54"/>
      <c r="AX294" s="54"/>
      <c r="AY294" s="54"/>
      <c r="AZ294" s="54"/>
      <c r="BA294" s="54"/>
      <c r="BB294" s="54"/>
      <c r="BC294" s="54"/>
      <c r="BD294" s="54"/>
      <c r="BE294" s="54"/>
    </row>
    <row r="295" spans="1:57" ht="13" x14ac:dyDescent="0.3">
      <c r="A295">
        <v>45043</v>
      </c>
      <c r="B295">
        <v>0</v>
      </c>
      <c r="C295">
        <v>2005</v>
      </c>
      <c r="D295" s="99">
        <v>45967.574305555558</v>
      </c>
      <c r="E295" t="s">
        <v>33</v>
      </c>
      <c r="F295">
        <v>4</v>
      </c>
      <c r="G295">
        <v>4</v>
      </c>
      <c r="H295">
        <v>3</v>
      </c>
      <c r="I295">
        <v>3</v>
      </c>
      <c r="J295">
        <v>2</v>
      </c>
      <c r="K295">
        <v>4</v>
      </c>
      <c r="L295">
        <v>1</v>
      </c>
      <c r="M295">
        <v>1</v>
      </c>
      <c r="N295">
        <v>4</v>
      </c>
      <c r="O295">
        <v>3</v>
      </c>
      <c r="P295">
        <v>3</v>
      </c>
      <c r="Q295">
        <v>3</v>
      </c>
      <c r="R295">
        <v>3</v>
      </c>
      <c r="S295">
        <v>4</v>
      </c>
      <c r="T295">
        <v>3</v>
      </c>
      <c r="U295">
        <v>3</v>
      </c>
      <c r="V295">
        <v>1</v>
      </c>
      <c r="W295">
        <v>4</v>
      </c>
      <c r="X295">
        <v>3</v>
      </c>
      <c r="Y295">
        <v>4</v>
      </c>
      <c r="Z295">
        <v>3</v>
      </c>
      <c r="AA295">
        <v>3</v>
      </c>
      <c r="AB295" s="54"/>
      <c r="AC295" s="45"/>
      <c r="AD295" s="54"/>
      <c r="AE295" s="54"/>
      <c r="AF295" s="54"/>
      <c r="AG295" s="45"/>
      <c r="AH295" s="54"/>
      <c r="AI295" s="54"/>
      <c r="AJ295" s="45"/>
      <c r="AK295" s="54"/>
      <c r="AL295" s="54"/>
      <c r="AM295" s="54"/>
      <c r="AN295" s="54"/>
      <c r="AO295" s="54"/>
      <c r="AP295" s="54"/>
      <c r="AQ295" s="54"/>
      <c r="AR295" s="54"/>
      <c r="AS295" s="54"/>
      <c r="AT295" s="54"/>
      <c r="AU295" s="54"/>
      <c r="AV295" s="54"/>
      <c r="AW295" s="54"/>
      <c r="AX295" s="54"/>
      <c r="AY295" s="54"/>
      <c r="AZ295" s="54"/>
      <c r="BA295" s="54"/>
      <c r="BB295" s="54"/>
      <c r="BC295" s="54"/>
      <c r="BD295" s="54"/>
      <c r="BE295" s="54"/>
    </row>
    <row r="296" spans="1:57" ht="13" x14ac:dyDescent="0.3">
      <c r="A296">
        <v>45205</v>
      </c>
      <c r="B296">
        <v>0</v>
      </c>
      <c r="C296">
        <v>1999</v>
      </c>
      <c r="D296" s="99">
        <v>45967.793055555558</v>
      </c>
      <c r="E296" t="s">
        <v>33</v>
      </c>
      <c r="F296">
        <v>4</v>
      </c>
      <c r="G296">
        <v>4</v>
      </c>
      <c r="H296">
        <v>4</v>
      </c>
      <c r="I296">
        <v>4</v>
      </c>
      <c r="J296">
        <v>2</v>
      </c>
      <c r="K296">
        <v>3</v>
      </c>
      <c r="L296">
        <v>4</v>
      </c>
      <c r="M296">
        <v>2</v>
      </c>
      <c r="N296">
        <v>4</v>
      </c>
      <c r="O296">
        <v>4</v>
      </c>
      <c r="P296">
        <v>4</v>
      </c>
      <c r="Q296">
        <v>4</v>
      </c>
      <c r="R296">
        <v>4</v>
      </c>
      <c r="S296">
        <v>4</v>
      </c>
      <c r="T296">
        <v>4</v>
      </c>
      <c r="U296">
        <v>4</v>
      </c>
      <c r="V296">
        <v>3</v>
      </c>
      <c r="W296">
        <v>4</v>
      </c>
      <c r="X296">
        <v>4</v>
      </c>
      <c r="Y296">
        <v>4</v>
      </c>
      <c r="Z296">
        <v>4</v>
      </c>
      <c r="AA296">
        <v>4</v>
      </c>
      <c r="AB296" s="54"/>
      <c r="AC296" s="45"/>
      <c r="AD296" s="54"/>
      <c r="AE296" s="54"/>
      <c r="AF296" s="54"/>
      <c r="AG296" s="45"/>
      <c r="AH296" s="54"/>
      <c r="AI296" s="54"/>
      <c r="AJ296" s="45"/>
      <c r="AK296" s="54"/>
      <c r="AL296" s="54"/>
      <c r="AM296" s="54"/>
      <c r="AN296" s="54"/>
      <c r="AO296" s="54"/>
      <c r="AP296" s="54"/>
      <c r="AQ296" s="54"/>
      <c r="AR296" s="54"/>
      <c r="AS296" s="54"/>
      <c r="AT296" s="54"/>
      <c r="AU296" s="54"/>
      <c r="AV296" s="54"/>
      <c r="AW296" s="54"/>
      <c r="AX296" s="54"/>
      <c r="AY296" s="54"/>
      <c r="AZ296" s="54"/>
      <c r="BA296" s="54"/>
      <c r="BB296" s="54"/>
      <c r="BC296" s="54"/>
      <c r="BD296" s="54"/>
      <c r="BE296" s="54"/>
    </row>
    <row r="297" spans="1:57" ht="13" x14ac:dyDescent="0.3">
      <c r="A297">
        <v>45580</v>
      </c>
      <c r="B297">
        <v>1</v>
      </c>
      <c r="C297">
        <v>2003</v>
      </c>
      <c r="D297" s="99">
        <v>45968.868055555555</v>
      </c>
      <c r="E297" t="s">
        <v>33</v>
      </c>
      <c r="F297">
        <v>3</v>
      </c>
      <c r="G297">
        <v>4</v>
      </c>
      <c r="H297">
        <v>2</v>
      </c>
      <c r="I297">
        <v>2</v>
      </c>
      <c r="J297">
        <v>3</v>
      </c>
      <c r="K297">
        <v>2</v>
      </c>
      <c r="L297">
        <v>1</v>
      </c>
      <c r="M297">
        <v>2</v>
      </c>
      <c r="N297">
        <v>3</v>
      </c>
      <c r="O297">
        <v>3</v>
      </c>
      <c r="P297">
        <v>3</v>
      </c>
      <c r="Q297">
        <v>2</v>
      </c>
      <c r="R297">
        <v>1</v>
      </c>
      <c r="S297">
        <v>2</v>
      </c>
      <c r="T297">
        <v>3</v>
      </c>
      <c r="U297">
        <v>4</v>
      </c>
      <c r="V297">
        <v>2</v>
      </c>
      <c r="W297">
        <v>3</v>
      </c>
      <c r="X297">
        <v>2</v>
      </c>
      <c r="Y297">
        <v>3</v>
      </c>
      <c r="Z297">
        <v>3</v>
      </c>
      <c r="AA297">
        <v>2</v>
      </c>
      <c r="AB297" s="54"/>
      <c r="AC297" s="45"/>
      <c r="AD297" s="54"/>
      <c r="AE297" s="54"/>
      <c r="AF297" s="54"/>
      <c r="AG297" s="45"/>
      <c r="AH297" s="54"/>
      <c r="AI297" s="54"/>
      <c r="AJ297" s="45"/>
      <c r="AK297" s="54"/>
      <c r="AL297" s="54"/>
      <c r="AM297" s="54"/>
      <c r="AN297" s="54"/>
      <c r="AO297" s="54"/>
      <c r="AP297" s="54"/>
      <c r="AQ297" s="54"/>
      <c r="AR297" s="54"/>
      <c r="AS297" s="54"/>
      <c r="AT297" s="54"/>
      <c r="AU297" s="54"/>
      <c r="AV297" s="54"/>
      <c r="AW297" s="54"/>
      <c r="AX297" s="54"/>
      <c r="AY297" s="54"/>
      <c r="AZ297" s="54"/>
      <c r="BA297" s="54"/>
      <c r="BB297" s="54"/>
      <c r="BC297" s="54"/>
      <c r="BD297" s="54"/>
      <c r="BE297" s="54"/>
    </row>
    <row r="298" spans="1:57" ht="13" x14ac:dyDescent="0.3">
      <c r="A298">
        <v>45681</v>
      </c>
      <c r="B298">
        <v>0</v>
      </c>
      <c r="C298">
        <v>2003</v>
      </c>
      <c r="D298" s="99">
        <v>45969.487500000003</v>
      </c>
      <c r="E298" t="s">
        <v>33</v>
      </c>
      <c r="F298">
        <v>3</v>
      </c>
      <c r="G298">
        <v>3</v>
      </c>
      <c r="H298">
        <v>4</v>
      </c>
      <c r="I298">
        <v>4</v>
      </c>
      <c r="J298">
        <v>4</v>
      </c>
      <c r="K298">
        <v>4</v>
      </c>
      <c r="L298">
        <v>4</v>
      </c>
      <c r="M298">
        <v>4</v>
      </c>
      <c r="N298">
        <v>4</v>
      </c>
      <c r="O298">
        <v>4</v>
      </c>
      <c r="P298">
        <v>4</v>
      </c>
      <c r="Q298">
        <v>4</v>
      </c>
      <c r="R298">
        <v>4</v>
      </c>
      <c r="S298">
        <v>3</v>
      </c>
      <c r="T298">
        <v>4</v>
      </c>
      <c r="U298">
        <v>4</v>
      </c>
      <c r="V298">
        <v>4</v>
      </c>
      <c r="W298">
        <v>4</v>
      </c>
      <c r="X298">
        <v>3</v>
      </c>
      <c r="Y298">
        <v>3</v>
      </c>
      <c r="Z298">
        <v>3</v>
      </c>
      <c r="AA298">
        <v>2</v>
      </c>
      <c r="AB298" s="54"/>
      <c r="AC298" s="45"/>
      <c r="AD298" s="54"/>
      <c r="AE298" s="54"/>
      <c r="AF298" s="54"/>
      <c r="AG298" s="45"/>
      <c r="AH298" s="54"/>
      <c r="AI298" s="54"/>
      <c r="AJ298" s="45"/>
      <c r="AK298" s="54"/>
      <c r="AL298" s="54"/>
      <c r="AM298" s="54"/>
      <c r="AN298" s="54"/>
      <c r="AO298" s="54"/>
      <c r="AP298" s="54"/>
      <c r="AQ298" s="54"/>
      <c r="AR298" s="54"/>
      <c r="AS298" s="54"/>
      <c r="AT298" s="54"/>
      <c r="AU298" s="54"/>
      <c r="AV298" s="54"/>
      <c r="AW298" s="54"/>
      <c r="AX298" s="54"/>
      <c r="AY298" s="54"/>
      <c r="AZ298" s="54"/>
      <c r="BA298" s="54"/>
      <c r="BB298" s="54"/>
      <c r="BC298" s="54"/>
      <c r="BD298" s="54"/>
      <c r="BE298" s="54"/>
    </row>
    <row r="299" spans="1:57" ht="13" x14ac:dyDescent="0.3">
      <c r="A299">
        <v>46467</v>
      </c>
      <c r="B299">
        <v>1</v>
      </c>
      <c r="C299">
        <v>2005</v>
      </c>
      <c r="D299" s="99">
        <v>45973.480555555558</v>
      </c>
      <c r="E299" t="s">
        <v>33</v>
      </c>
      <c r="F299">
        <v>3</v>
      </c>
      <c r="G299">
        <v>4</v>
      </c>
      <c r="H299">
        <v>2</v>
      </c>
      <c r="I299">
        <v>3</v>
      </c>
      <c r="J299">
        <v>3</v>
      </c>
      <c r="K299">
        <v>4</v>
      </c>
      <c r="L299">
        <v>2</v>
      </c>
      <c r="M299">
        <v>2</v>
      </c>
      <c r="N299">
        <v>3</v>
      </c>
      <c r="O299">
        <v>4</v>
      </c>
      <c r="P299">
        <v>4</v>
      </c>
      <c r="Q299">
        <v>3</v>
      </c>
      <c r="R299">
        <v>4</v>
      </c>
      <c r="S299">
        <v>4</v>
      </c>
      <c r="T299">
        <v>4</v>
      </c>
      <c r="U299">
        <v>4</v>
      </c>
      <c r="V299">
        <v>4</v>
      </c>
      <c r="W299">
        <v>2</v>
      </c>
      <c r="X299">
        <v>2</v>
      </c>
      <c r="Y299">
        <v>2</v>
      </c>
      <c r="Z299">
        <v>4</v>
      </c>
      <c r="AA299">
        <v>3</v>
      </c>
      <c r="AB299" s="54"/>
      <c r="AC299" s="45"/>
      <c r="AD299" s="54"/>
      <c r="AE299" s="54"/>
      <c r="AF299" s="54"/>
      <c r="AG299" s="45"/>
      <c r="AH299" s="54"/>
      <c r="AI299" s="54"/>
      <c r="AJ299" s="45"/>
      <c r="AK299" s="54"/>
      <c r="AL299" s="54"/>
      <c r="AM299" s="54"/>
      <c r="AN299" s="54"/>
      <c r="AO299" s="54"/>
      <c r="AP299" s="54"/>
      <c r="AQ299" s="54"/>
      <c r="AR299" s="54"/>
      <c r="AS299" s="54"/>
      <c r="AT299" s="54"/>
      <c r="AU299" s="54"/>
      <c r="AV299" s="54"/>
      <c r="AW299" s="54"/>
      <c r="AX299" s="54"/>
      <c r="AY299" s="54"/>
      <c r="AZ299" s="54"/>
      <c r="BA299" s="54"/>
      <c r="BB299" s="54"/>
      <c r="BC299" s="54"/>
      <c r="BD299" s="54"/>
      <c r="BE299" s="54"/>
    </row>
    <row r="300" spans="1:57" ht="13" x14ac:dyDescent="0.3">
      <c r="A300">
        <v>46661</v>
      </c>
      <c r="B300">
        <v>1</v>
      </c>
      <c r="C300">
        <v>2001</v>
      </c>
      <c r="D300" s="99">
        <v>45975.952777777777</v>
      </c>
      <c r="E300" t="s">
        <v>33</v>
      </c>
      <c r="F300">
        <v>2</v>
      </c>
      <c r="G300">
        <v>3</v>
      </c>
      <c r="H300">
        <v>4</v>
      </c>
      <c r="I300">
        <v>2</v>
      </c>
      <c r="J300">
        <v>2</v>
      </c>
      <c r="K300">
        <v>2</v>
      </c>
      <c r="L300">
        <v>2</v>
      </c>
      <c r="M300">
        <v>2</v>
      </c>
      <c r="N300">
        <v>1</v>
      </c>
      <c r="O300">
        <v>1</v>
      </c>
      <c r="P300">
        <v>2</v>
      </c>
      <c r="Q300">
        <v>2</v>
      </c>
      <c r="R300">
        <v>1</v>
      </c>
      <c r="S300">
        <v>2</v>
      </c>
      <c r="T300">
        <v>2</v>
      </c>
      <c r="U300">
        <v>2</v>
      </c>
      <c r="V300">
        <v>2</v>
      </c>
      <c r="W300">
        <v>2</v>
      </c>
      <c r="X300">
        <v>2</v>
      </c>
      <c r="Y300">
        <v>2</v>
      </c>
      <c r="Z300">
        <v>2</v>
      </c>
      <c r="AA300">
        <v>2</v>
      </c>
      <c r="AB300" s="54"/>
      <c r="AC300" s="45"/>
      <c r="AD300" s="54"/>
      <c r="AE300" s="54"/>
      <c r="AF300" s="54"/>
      <c r="AG300" s="45"/>
      <c r="AH300" s="54"/>
      <c r="AI300" s="54"/>
      <c r="AJ300" s="45"/>
      <c r="AK300" s="54"/>
      <c r="AL300" s="54"/>
      <c r="AM300" s="54"/>
      <c r="AN300" s="54"/>
      <c r="AO300" s="54"/>
      <c r="AP300" s="54"/>
      <c r="AQ300" s="54"/>
      <c r="AR300" s="54"/>
      <c r="AS300" s="54"/>
      <c r="AT300" s="54"/>
      <c r="AU300" s="54"/>
      <c r="AV300" s="54"/>
      <c r="AW300" s="54"/>
      <c r="AX300" s="54"/>
      <c r="AY300" s="54"/>
      <c r="AZ300" s="54"/>
      <c r="BA300" s="54"/>
      <c r="BB300" s="54"/>
      <c r="BC300" s="54"/>
      <c r="BD300" s="54"/>
      <c r="BE300" s="54"/>
    </row>
    <row r="301" spans="1:57" ht="13" x14ac:dyDescent="0.3">
      <c r="A301">
        <v>46665</v>
      </c>
      <c r="B301">
        <v>1</v>
      </c>
      <c r="C301">
        <v>2002</v>
      </c>
      <c r="D301" s="99">
        <v>45976.04583333333</v>
      </c>
      <c r="E301" t="s">
        <v>33</v>
      </c>
      <c r="F301">
        <v>2</v>
      </c>
      <c r="G301">
        <v>3</v>
      </c>
      <c r="H301">
        <v>3</v>
      </c>
      <c r="I301">
        <v>3</v>
      </c>
      <c r="J301">
        <v>2</v>
      </c>
      <c r="K301">
        <v>3</v>
      </c>
      <c r="L301">
        <v>3</v>
      </c>
      <c r="M301">
        <v>3</v>
      </c>
      <c r="N301">
        <v>4</v>
      </c>
      <c r="O301">
        <v>3</v>
      </c>
      <c r="P301">
        <v>3</v>
      </c>
      <c r="Q301">
        <v>3</v>
      </c>
      <c r="R301">
        <v>3</v>
      </c>
      <c r="S301">
        <v>3</v>
      </c>
      <c r="T301">
        <v>3</v>
      </c>
      <c r="U301">
        <v>3</v>
      </c>
      <c r="V301">
        <v>2</v>
      </c>
      <c r="W301">
        <v>3</v>
      </c>
      <c r="X301">
        <v>3</v>
      </c>
      <c r="Y301">
        <v>3</v>
      </c>
      <c r="Z301">
        <v>3</v>
      </c>
      <c r="AA301">
        <v>3</v>
      </c>
      <c r="AB301" s="54"/>
      <c r="AC301" s="45"/>
      <c r="AD301" s="54"/>
      <c r="AE301" s="54"/>
      <c r="AF301" s="54"/>
      <c r="AG301" s="45"/>
      <c r="AH301" s="54"/>
      <c r="AI301" s="54"/>
      <c r="AJ301" s="45"/>
      <c r="AK301" s="54"/>
      <c r="AL301" s="54"/>
      <c r="AM301" s="54"/>
      <c r="AN301" s="54"/>
      <c r="AO301" s="54"/>
      <c r="AP301" s="54"/>
      <c r="AQ301" s="54"/>
      <c r="AR301" s="54"/>
      <c r="AS301" s="54"/>
      <c r="AT301" s="54"/>
      <c r="AU301" s="54"/>
      <c r="AV301" s="54"/>
      <c r="AW301" s="54"/>
      <c r="AX301" s="54"/>
      <c r="AY301" s="54"/>
      <c r="AZ301" s="54"/>
      <c r="BA301" s="54"/>
      <c r="BB301" s="54"/>
      <c r="BC301" s="54"/>
      <c r="BD301" s="54"/>
      <c r="BE301" s="54"/>
    </row>
    <row r="302" spans="1:57" ht="13" x14ac:dyDescent="0.3">
      <c r="A302">
        <v>46680</v>
      </c>
      <c r="B302">
        <v>0</v>
      </c>
      <c r="C302">
        <v>2003</v>
      </c>
      <c r="D302" s="99">
        <v>45976.474999999999</v>
      </c>
      <c r="E302" t="s">
        <v>33</v>
      </c>
      <c r="F302">
        <v>3</v>
      </c>
      <c r="G302">
        <v>2</v>
      </c>
      <c r="H302">
        <v>3</v>
      </c>
      <c r="I302">
        <v>3</v>
      </c>
      <c r="J302">
        <v>2</v>
      </c>
      <c r="K302">
        <v>3</v>
      </c>
      <c r="L302">
        <v>2</v>
      </c>
      <c r="M302">
        <v>1</v>
      </c>
      <c r="N302">
        <v>3</v>
      </c>
      <c r="O302">
        <v>2</v>
      </c>
      <c r="P302">
        <v>2</v>
      </c>
      <c r="Q302">
        <v>3</v>
      </c>
      <c r="R302">
        <v>3</v>
      </c>
      <c r="S302">
        <v>3</v>
      </c>
      <c r="T302">
        <v>3</v>
      </c>
      <c r="U302">
        <v>3</v>
      </c>
      <c r="V302">
        <v>1</v>
      </c>
      <c r="W302">
        <v>3</v>
      </c>
      <c r="X302">
        <v>3</v>
      </c>
      <c r="Y302">
        <v>2</v>
      </c>
      <c r="Z302">
        <v>4</v>
      </c>
      <c r="AA302">
        <v>2</v>
      </c>
      <c r="AB302" s="54"/>
      <c r="AC302" s="45"/>
      <c r="AD302" s="54"/>
      <c r="AE302" s="54"/>
      <c r="AF302" s="54"/>
      <c r="AG302" s="45"/>
      <c r="AH302" s="54"/>
      <c r="AI302" s="54"/>
      <c r="AJ302" s="45"/>
      <c r="AK302" s="54"/>
      <c r="AL302" s="54"/>
      <c r="AM302" s="54"/>
      <c r="AN302" s="54"/>
      <c r="AO302" s="54"/>
      <c r="AP302" s="54"/>
      <c r="AQ302" s="54"/>
      <c r="AR302" s="54"/>
      <c r="AS302" s="54"/>
      <c r="AT302" s="54"/>
      <c r="AU302" s="54"/>
      <c r="AV302" s="54"/>
      <c r="AW302" s="54"/>
      <c r="AX302" s="54"/>
      <c r="AY302" s="54"/>
      <c r="AZ302" s="54"/>
      <c r="BA302" s="54"/>
      <c r="BB302" s="54"/>
      <c r="BC302" s="54"/>
      <c r="BD302" s="54"/>
      <c r="BE302" s="54"/>
    </row>
    <row r="303" spans="1:57" ht="13" x14ac:dyDescent="0.3">
      <c r="A303">
        <v>46723</v>
      </c>
      <c r="B303">
        <v>1</v>
      </c>
      <c r="C303">
        <v>2001</v>
      </c>
      <c r="D303" s="99">
        <v>45976.821527777778</v>
      </c>
      <c r="E303" t="s">
        <v>33</v>
      </c>
      <c r="F303">
        <v>2</v>
      </c>
      <c r="G303">
        <v>4</v>
      </c>
      <c r="H303">
        <v>2</v>
      </c>
      <c r="I303">
        <v>2</v>
      </c>
      <c r="J303">
        <v>3</v>
      </c>
      <c r="K303">
        <v>4</v>
      </c>
      <c r="L303">
        <v>2</v>
      </c>
      <c r="M303">
        <v>3</v>
      </c>
      <c r="N303">
        <v>4</v>
      </c>
      <c r="O303">
        <v>3</v>
      </c>
      <c r="P303">
        <v>3</v>
      </c>
      <c r="Q303">
        <v>3</v>
      </c>
      <c r="R303">
        <v>3</v>
      </c>
      <c r="S303">
        <v>3</v>
      </c>
      <c r="T303">
        <v>2</v>
      </c>
      <c r="U303">
        <v>3</v>
      </c>
      <c r="V303">
        <v>4</v>
      </c>
      <c r="W303">
        <v>4</v>
      </c>
      <c r="X303">
        <v>4</v>
      </c>
      <c r="Y303">
        <v>4</v>
      </c>
      <c r="Z303">
        <v>3</v>
      </c>
      <c r="AA303">
        <v>3</v>
      </c>
      <c r="AB303" s="54"/>
      <c r="AC303" s="45"/>
      <c r="AD303" s="54"/>
      <c r="AE303" s="54"/>
      <c r="AF303" s="54"/>
      <c r="AG303" s="45"/>
      <c r="AH303" s="54"/>
      <c r="AI303" s="54"/>
      <c r="AJ303" s="45"/>
      <c r="AK303" s="54"/>
      <c r="AL303" s="54"/>
      <c r="AM303" s="54"/>
      <c r="AN303" s="54"/>
      <c r="AO303" s="54"/>
      <c r="AP303" s="54"/>
      <c r="AQ303" s="54"/>
      <c r="AR303" s="54"/>
      <c r="AS303" s="54"/>
      <c r="AT303" s="54"/>
      <c r="AU303" s="54"/>
      <c r="AV303" s="54"/>
      <c r="AW303" s="54"/>
      <c r="AX303" s="54"/>
      <c r="AY303" s="54"/>
      <c r="AZ303" s="54"/>
      <c r="BA303" s="54"/>
      <c r="BB303" s="54"/>
      <c r="BC303" s="54"/>
      <c r="BD303" s="54"/>
      <c r="BE303" s="54"/>
    </row>
    <row r="304" spans="1:57" ht="13" x14ac:dyDescent="0.3">
      <c r="A304" s="54"/>
      <c r="B304" s="54"/>
      <c r="C304" s="54"/>
      <c r="D304" s="55"/>
      <c r="E304" s="56"/>
      <c r="F304" s="54"/>
      <c r="G304" s="54"/>
      <c r="H304" s="54"/>
      <c r="I304" s="54"/>
      <c r="J304" s="54"/>
      <c r="K304" s="45"/>
      <c r="L304" s="54"/>
      <c r="M304" s="54"/>
      <c r="N304" s="54"/>
      <c r="O304" s="45"/>
      <c r="P304" s="54"/>
      <c r="Q304" s="54"/>
      <c r="R304" s="54"/>
      <c r="S304" s="45"/>
      <c r="T304" s="54"/>
      <c r="U304" s="54"/>
      <c r="V304" s="45"/>
      <c r="W304" s="54"/>
      <c r="X304" s="45"/>
      <c r="Y304" s="54"/>
      <c r="Z304" s="54"/>
      <c r="AA304" s="45"/>
      <c r="AB304" s="54"/>
      <c r="AC304" s="45"/>
      <c r="AD304" s="54"/>
      <c r="AE304" s="54"/>
      <c r="AF304" s="54"/>
      <c r="AG304" s="45"/>
      <c r="AH304" s="54"/>
      <c r="AI304" s="54"/>
      <c r="AJ304" s="45"/>
      <c r="AK304" s="54"/>
      <c r="AL304" s="54"/>
      <c r="AM304" s="54"/>
      <c r="AN304" s="54"/>
      <c r="AO304" s="54"/>
      <c r="AP304" s="54"/>
      <c r="AQ304" s="54"/>
      <c r="AR304" s="54"/>
      <c r="AS304" s="54"/>
      <c r="AT304" s="54"/>
      <c r="AU304" s="54"/>
      <c r="AV304" s="54"/>
      <c r="AW304" s="54"/>
      <c r="AX304" s="54"/>
      <c r="AY304" s="54"/>
      <c r="AZ304" s="54"/>
      <c r="BA304" s="54"/>
      <c r="BB304" s="54"/>
      <c r="BC304" s="54"/>
      <c r="BD304" s="54"/>
      <c r="BE304" s="54"/>
    </row>
    <row r="305" spans="1:57" ht="13" x14ac:dyDescent="0.3">
      <c r="A305" s="54"/>
      <c r="B305" s="54"/>
      <c r="C305" s="54"/>
      <c r="D305" s="55"/>
      <c r="E305" s="56"/>
      <c r="F305" s="54"/>
      <c r="G305" s="54"/>
      <c r="H305" s="54"/>
      <c r="I305" s="54"/>
      <c r="J305" s="54"/>
      <c r="K305" s="45"/>
      <c r="L305" s="54"/>
      <c r="M305" s="54"/>
      <c r="N305" s="54"/>
      <c r="O305" s="45"/>
      <c r="P305" s="54"/>
      <c r="Q305" s="54"/>
      <c r="R305" s="54"/>
      <c r="S305" s="45"/>
      <c r="T305" s="54"/>
      <c r="U305" s="54"/>
      <c r="V305" s="45"/>
      <c r="W305" s="54"/>
      <c r="X305" s="45"/>
      <c r="Y305" s="54"/>
      <c r="Z305" s="54"/>
      <c r="AA305" s="45"/>
      <c r="AB305" s="54"/>
      <c r="AC305" s="45"/>
      <c r="AD305" s="54"/>
      <c r="AE305" s="54"/>
      <c r="AF305" s="54"/>
      <c r="AG305" s="45"/>
      <c r="AH305" s="54"/>
      <c r="AI305" s="54"/>
      <c r="AJ305" s="45"/>
      <c r="AK305" s="54"/>
      <c r="AL305" s="54"/>
      <c r="AM305" s="54"/>
      <c r="AN305" s="54"/>
      <c r="AO305" s="54"/>
      <c r="AP305" s="54"/>
      <c r="AQ305" s="54"/>
      <c r="AR305" s="54"/>
      <c r="AS305" s="54"/>
      <c r="AT305" s="54"/>
      <c r="AU305" s="54"/>
      <c r="AV305" s="54"/>
      <c r="AW305" s="54"/>
      <c r="AX305" s="54"/>
      <c r="AY305" s="54"/>
      <c r="AZ305" s="54"/>
      <c r="BA305" s="54"/>
      <c r="BB305" s="54"/>
      <c r="BC305" s="54"/>
      <c r="BD305" s="54"/>
      <c r="BE305" s="54"/>
    </row>
    <row r="306" spans="1:57" ht="13" x14ac:dyDescent="0.3">
      <c r="A306" s="54"/>
      <c r="B306" s="54"/>
      <c r="C306" s="54"/>
      <c r="D306" s="55"/>
      <c r="E306" s="56"/>
      <c r="F306" s="57"/>
      <c r="G306" s="57"/>
      <c r="H306" s="54"/>
      <c r="I306" s="54"/>
      <c r="J306" s="54"/>
      <c r="K306" s="45"/>
      <c r="L306" s="54"/>
      <c r="M306" s="54"/>
      <c r="N306" s="54"/>
      <c r="O306" s="45"/>
      <c r="P306" s="54"/>
      <c r="Q306" s="54"/>
      <c r="R306" s="54"/>
      <c r="S306" s="45"/>
      <c r="T306" s="54"/>
      <c r="U306" s="54"/>
      <c r="V306" s="45"/>
      <c r="W306" s="54"/>
      <c r="X306" s="45"/>
      <c r="Y306" s="54"/>
      <c r="Z306" s="54"/>
      <c r="AA306" s="45"/>
      <c r="AB306" s="54"/>
      <c r="AC306" s="45"/>
      <c r="AD306" s="54"/>
      <c r="AE306" s="54"/>
      <c r="AF306" s="54"/>
      <c r="AG306" s="45"/>
      <c r="AH306" s="54"/>
      <c r="AI306" s="54"/>
      <c r="AJ306" s="45"/>
      <c r="AK306" s="54"/>
      <c r="AL306" s="54"/>
      <c r="AM306" s="54"/>
      <c r="AN306" s="54"/>
      <c r="AO306" s="54"/>
      <c r="AP306" s="54"/>
      <c r="AQ306" s="54"/>
      <c r="AR306" s="54"/>
      <c r="AS306" s="54"/>
      <c r="AT306" s="54"/>
      <c r="AU306" s="54"/>
      <c r="AV306" s="54"/>
      <c r="AW306" s="54"/>
      <c r="AX306" s="54"/>
      <c r="AY306" s="54"/>
      <c r="AZ306" s="54"/>
      <c r="BA306" s="54"/>
      <c r="BB306" s="54"/>
      <c r="BC306" s="54"/>
      <c r="BD306" s="54"/>
      <c r="BE306" s="54"/>
    </row>
    <row r="307" spans="1:57" ht="13" x14ac:dyDescent="0.3">
      <c r="A307" s="54"/>
      <c r="B307" s="54"/>
      <c r="C307" s="54"/>
      <c r="D307" s="55"/>
      <c r="E307" s="56"/>
      <c r="F307" s="57"/>
      <c r="G307" s="57"/>
      <c r="H307" s="54"/>
      <c r="I307" s="54"/>
      <c r="J307" s="54"/>
      <c r="K307" s="45"/>
      <c r="L307" s="54"/>
      <c r="M307" s="54"/>
      <c r="N307" s="54"/>
      <c r="O307" s="45"/>
      <c r="P307" s="54"/>
      <c r="Q307" s="54"/>
      <c r="R307" s="54"/>
      <c r="S307" s="45"/>
      <c r="T307" s="54"/>
      <c r="U307" s="54"/>
      <c r="V307" s="45"/>
      <c r="W307" s="54"/>
      <c r="X307" s="45"/>
      <c r="Y307" s="54"/>
      <c r="Z307" s="54"/>
      <c r="AA307" s="45"/>
      <c r="AB307" s="54"/>
      <c r="AC307" s="45"/>
      <c r="AD307" s="54"/>
      <c r="AE307" s="54"/>
      <c r="AF307" s="54"/>
      <c r="AG307" s="45"/>
      <c r="AH307" s="54"/>
      <c r="AI307" s="54"/>
      <c r="AJ307" s="45"/>
      <c r="AK307" s="54"/>
      <c r="AL307" s="54"/>
      <c r="AM307" s="54"/>
      <c r="AN307" s="54"/>
      <c r="AO307" s="54"/>
      <c r="AP307" s="54"/>
      <c r="AQ307" s="54"/>
      <c r="AR307" s="54"/>
      <c r="AS307" s="54"/>
      <c r="AT307" s="54"/>
      <c r="AU307" s="54"/>
      <c r="AV307" s="54"/>
      <c r="AW307" s="54"/>
      <c r="AX307" s="54"/>
      <c r="AY307" s="54"/>
      <c r="AZ307" s="54"/>
      <c r="BA307" s="54"/>
      <c r="BB307" s="54"/>
      <c r="BC307" s="54"/>
      <c r="BD307" s="54"/>
      <c r="BE307" s="54"/>
    </row>
    <row r="308" spans="1:57" ht="13" x14ac:dyDescent="0.3">
      <c r="A308" s="54"/>
      <c r="B308" s="54"/>
      <c r="C308" s="54"/>
      <c r="D308" s="55"/>
      <c r="E308" s="56"/>
      <c r="F308" s="54"/>
      <c r="G308" s="54"/>
      <c r="H308" s="54"/>
      <c r="I308" s="54"/>
      <c r="J308" s="54"/>
      <c r="K308" s="45"/>
      <c r="L308" s="54"/>
      <c r="M308" s="54"/>
      <c r="N308" s="54"/>
      <c r="O308" s="45"/>
      <c r="P308" s="54"/>
      <c r="Q308" s="54"/>
      <c r="R308" s="54"/>
      <c r="S308" s="45"/>
      <c r="T308" s="54"/>
      <c r="U308" s="54"/>
      <c r="V308" s="45"/>
      <c r="W308" s="54"/>
      <c r="X308" s="45"/>
      <c r="Y308" s="54"/>
      <c r="Z308" s="54"/>
      <c r="AA308" s="45"/>
      <c r="AB308" s="54"/>
      <c r="AC308" s="45"/>
      <c r="AD308" s="54"/>
      <c r="AE308" s="54"/>
      <c r="AF308" s="54"/>
      <c r="AG308" s="45"/>
      <c r="AH308" s="54"/>
      <c r="AI308" s="54"/>
      <c r="AJ308" s="45"/>
      <c r="AK308" s="54"/>
      <c r="AL308" s="54"/>
      <c r="AM308" s="54"/>
      <c r="AN308" s="54"/>
      <c r="AO308" s="54"/>
      <c r="AP308" s="54"/>
      <c r="AQ308" s="54"/>
      <c r="AR308" s="54"/>
      <c r="AS308" s="54"/>
      <c r="AT308" s="54"/>
      <c r="AU308" s="54"/>
      <c r="AV308" s="54"/>
      <c r="AW308" s="54"/>
      <c r="AX308" s="54"/>
      <c r="AY308" s="54"/>
      <c r="AZ308" s="54"/>
      <c r="BA308" s="54"/>
      <c r="BB308" s="54"/>
      <c r="BC308" s="54"/>
      <c r="BD308" s="54"/>
      <c r="BE308" s="54"/>
    </row>
    <row r="309" spans="1:57" ht="13" x14ac:dyDescent="0.3">
      <c r="A309" s="54"/>
      <c r="B309" s="54"/>
      <c r="C309" s="54"/>
      <c r="D309" s="55"/>
      <c r="E309" s="56"/>
      <c r="F309" s="57"/>
      <c r="G309" s="57"/>
      <c r="H309" s="54"/>
      <c r="I309" s="54"/>
      <c r="J309" s="54"/>
      <c r="K309" s="45"/>
      <c r="L309" s="54"/>
      <c r="M309" s="54"/>
      <c r="N309" s="54"/>
      <c r="O309" s="45"/>
      <c r="P309" s="54"/>
      <c r="Q309" s="54"/>
      <c r="R309" s="54"/>
      <c r="S309" s="45"/>
      <c r="T309" s="54"/>
      <c r="U309" s="54"/>
      <c r="V309" s="45"/>
      <c r="W309" s="54"/>
      <c r="X309" s="45"/>
      <c r="Y309" s="54"/>
      <c r="Z309" s="54"/>
      <c r="AA309" s="45"/>
      <c r="AB309" s="54"/>
      <c r="AC309" s="45"/>
      <c r="AD309" s="54"/>
      <c r="AE309" s="54"/>
      <c r="AF309" s="54"/>
      <c r="AG309" s="45"/>
      <c r="AH309" s="54"/>
      <c r="AI309" s="54"/>
      <c r="AJ309" s="45"/>
      <c r="AK309" s="54"/>
      <c r="AL309" s="54"/>
      <c r="AM309" s="54"/>
      <c r="AN309" s="54"/>
      <c r="AO309" s="54"/>
      <c r="AP309" s="54"/>
      <c r="AQ309" s="54"/>
      <c r="AR309" s="54"/>
      <c r="AS309" s="54"/>
      <c r="AT309" s="54"/>
      <c r="AU309" s="54"/>
      <c r="AV309" s="54"/>
      <c r="AW309" s="54"/>
      <c r="AX309" s="54"/>
      <c r="AY309" s="54"/>
      <c r="AZ309" s="54"/>
      <c r="BA309" s="54"/>
      <c r="BB309" s="54"/>
      <c r="BC309" s="54"/>
      <c r="BD309" s="54"/>
      <c r="BE309" s="54"/>
    </row>
    <row r="310" spans="1:57" ht="13" x14ac:dyDescent="0.3">
      <c r="A310" s="54"/>
      <c r="B310" s="54"/>
      <c r="C310" s="54"/>
      <c r="D310" s="55"/>
      <c r="E310" s="56"/>
      <c r="F310" s="57"/>
      <c r="G310" s="57"/>
      <c r="H310" s="54"/>
      <c r="I310" s="54"/>
      <c r="J310" s="54"/>
      <c r="K310" s="45"/>
      <c r="L310" s="54"/>
      <c r="M310" s="54"/>
      <c r="N310" s="54"/>
      <c r="O310" s="45"/>
      <c r="P310" s="54"/>
      <c r="Q310" s="54"/>
      <c r="R310" s="54"/>
      <c r="S310" s="45"/>
      <c r="T310" s="54"/>
      <c r="U310" s="54"/>
      <c r="V310" s="45"/>
      <c r="W310" s="54"/>
      <c r="X310" s="45"/>
      <c r="Y310" s="54"/>
      <c r="Z310" s="54"/>
      <c r="AA310" s="45"/>
      <c r="AB310" s="54"/>
      <c r="AC310" s="45"/>
      <c r="AD310" s="54"/>
      <c r="AE310" s="54"/>
      <c r="AF310" s="54"/>
      <c r="AG310" s="45"/>
      <c r="AH310" s="54"/>
      <c r="AI310" s="54"/>
      <c r="AJ310" s="45"/>
      <c r="AK310" s="54"/>
      <c r="AL310" s="54"/>
      <c r="AM310" s="54"/>
      <c r="AN310" s="54"/>
      <c r="AO310" s="54"/>
      <c r="AP310" s="54"/>
      <c r="AQ310" s="54"/>
      <c r="AR310" s="54"/>
      <c r="AS310" s="54"/>
      <c r="AT310" s="54"/>
      <c r="AU310" s="54"/>
      <c r="AV310" s="54"/>
      <c r="AW310" s="54"/>
      <c r="AX310" s="54"/>
      <c r="AY310" s="54"/>
      <c r="AZ310" s="54"/>
      <c r="BA310" s="54"/>
      <c r="BB310" s="54"/>
      <c r="BC310" s="54"/>
      <c r="BD310" s="54"/>
      <c r="BE310" s="54"/>
    </row>
    <row r="311" spans="1:57" ht="13" x14ac:dyDescent="0.3">
      <c r="A311" s="54"/>
      <c r="B311" s="54"/>
      <c r="C311" s="54"/>
      <c r="D311" s="55"/>
      <c r="E311" s="56"/>
      <c r="F311" s="57"/>
      <c r="G311" s="57"/>
      <c r="H311" s="54"/>
      <c r="I311" s="54"/>
      <c r="J311" s="54"/>
      <c r="K311" s="45"/>
      <c r="L311" s="54"/>
      <c r="M311" s="54"/>
      <c r="N311" s="54"/>
      <c r="O311" s="45"/>
      <c r="P311" s="54"/>
      <c r="Q311" s="54"/>
      <c r="R311" s="54"/>
      <c r="S311" s="45"/>
      <c r="T311" s="54"/>
      <c r="U311" s="54"/>
      <c r="V311" s="45"/>
      <c r="W311" s="54"/>
      <c r="X311" s="45"/>
      <c r="Y311" s="54"/>
      <c r="Z311" s="54"/>
      <c r="AA311" s="45"/>
      <c r="AB311" s="54"/>
      <c r="AC311" s="45"/>
      <c r="AD311" s="54"/>
      <c r="AE311" s="54"/>
      <c r="AF311" s="54"/>
      <c r="AG311" s="45"/>
      <c r="AH311" s="54"/>
      <c r="AI311" s="54"/>
      <c r="AJ311" s="45"/>
      <c r="AK311" s="54"/>
      <c r="AL311" s="54"/>
      <c r="AM311" s="54"/>
      <c r="AN311" s="54"/>
      <c r="AO311" s="54"/>
      <c r="AP311" s="54"/>
      <c r="AQ311" s="54"/>
      <c r="AR311" s="54"/>
      <c r="AS311" s="54"/>
      <c r="AT311" s="54"/>
      <c r="AU311" s="54"/>
      <c r="AV311" s="54"/>
      <c r="AW311" s="54"/>
      <c r="AX311" s="54"/>
      <c r="AY311" s="54"/>
      <c r="AZ311" s="54"/>
      <c r="BA311" s="54"/>
      <c r="BB311" s="54"/>
      <c r="BC311" s="54"/>
      <c r="BD311" s="54"/>
      <c r="BE311" s="54"/>
    </row>
    <row r="312" spans="1:57" ht="13" x14ac:dyDescent="0.3">
      <c r="A312" s="54"/>
      <c r="B312" s="54"/>
      <c r="C312" s="54"/>
      <c r="D312" s="55"/>
      <c r="E312" s="56"/>
      <c r="F312" s="54"/>
      <c r="G312" s="54"/>
      <c r="H312" s="54"/>
      <c r="I312" s="54"/>
      <c r="J312" s="54"/>
      <c r="K312" s="45"/>
      <c r="L312" s="54"/>
      <c r="M312" s="54"/>
      <c r="N312" s="54"/>
      <c r="O312" s="45"/>
      <c r="P312" s="54"/>
      <c r="Q312" s="54"/>
      <c r="R312" s="54"/>
      <c r="S312" s="45"/>
      <c r="T312" s="54"/>
      <c r="U312" s="54"/>
      <c r="V312" s="45"/>
      <c r="W312" s="54"/>
      <c r="X312" s="45"/>
      <c r="Y312" s="54"/>
      <c r="Z312" s="54"/>
      <c r="AA312" s="45"/>
      <c r="AB312" s="54"/>
      <c r="AC312" s="45"/>
      <c r="AD312" s="54"/>
      <c r="AE312" s="54"/>
      <c r="AF312" s="54"/>
      <c r="AG312" s="45"/>
      <c r="AH312" s="54"/>
      <c r="AI312" s="54"/>
      <c r="AJ312" s="45"/>
      <c r="AK312" s="54"/>
      <c r="AL312" s="54"/>
      <c r="AM312" s="54"/>
      <c r="AN312" s="54"/>
      <c r="AO312" s="54"/>
      <c r="AP312" s="54"/>
      <c r="AQ312" s="54"/>
      <c r="AR312" s="54"/>
      <c r="AS312" s="54"/>
      <c r="AT312" s="54"/>
      <c r="AU312" s="54"/>
      <c r="AV312" s="54"/>
      <c r="AW312" s="54"/>
      <c r="AX312" s="54"/>
      <c r="AY312" s="54"/>
      <c r="AZ312" s="54"/>
      <c r="BA312" s="54"/>
      <c r="BB312" s="54"/>
      <c r="BC312" s="54"/>
      <c r="BD312" s="54"/>
      <c r="BE312" s="54"/>
    </row>
    <row r="313" spans="1:57" ht="13" x14ac:dyDescent="0.3">
      <c r="A313" s="54"/>
      <c r="B313" s="54"/>
      <c r="C313" s="54"/>
      <c r="D313" s="55"/>
      <c r="E313" s="56"/>
      <c r="F313" s="54"/>
      <c r="G313" s="54"/>
      <c r="H313" s="54"/>
      <c r="I313" s="54"/>
      <c r="J313" s="54"/>
      <c r="K313" s="45"/>
      <c r="L313" s="54"/>
      <c r="M313" s="54"/>
      <c r="N313" s="54"/>
      <c r="O313" s="45"/>
      <c r="P313" s="54"/>
      <c r="Q313" s="54"/>
      <c r="R313" s="54"/>
      <c r="S313" s="45"/>
      <c r="T313" s="54"/>
      <c r="U313" s="54"/>
      <c r="V313" s="45"/>
      <c r="W313" s="54"/>
      <c r="X313" s="45"/>
      <c r="Y313" s="54"/>
      <c r="Z313" s="54"/>
      <c r="AA313" s="45"/>
      <c r="AB313" s="54"/>
      <c r="AC313" s="45"/>
      <c r="AD313" s="54"/>
      <c r="AE313" s="54"/>
      <c r="AF313" s="54"/>
      <c r="AG313" s="45"/>
      <c r="AH313" s="54"/>
      <c r="AI313" s="54"/>
      <c r="AJ313" s="45"/>
      <c r="AK313" s="54"/>
      <c r="AL313" s="54"/>
      <c r="AM313" s="54"/>
      <c r="AN313" s="54"/>
      <c r="AO313" s="54"/>
      <c r="AP313" s="54"/>
      <c r="AQ313" s="54"/>
      <c r="AR313" s="54"/>
      <c r="AS313" s="54"/>
      <c r="AT313" s="54"/>
      <c r="AU313" s="54"/>
      <c r="AV313" s="54"/>
      <c r="AW313" s="54"/>
      <c r="AX313" s="54"/>
      <c r="AY313" s="54"/>
      <c r="AZ313" s="54"/>
      <c r="BA313" s="54"/>
      <c r="BB313" s="54"/>
      <c r="BC313" s="54"/>
      <c r="BD313" s="54"/>
      <c r="BE313" s="54"/>
    </row>
    <row r="314" spans="1:57" ht="13" x14ac:dyDescent="0.3">
      <c r="A314" s="54"/>
      <c r="B314" s="54"/>
      <c r="D314" s="55"/>
      <c r="E314" s="56"/>
      <c r="F314" s="57"/>
      <c r="G314" s="57"/>
      <c r="H314" s="54"/>
      <c r="I314" s="54"/>
      <c r="J314" s="54"/>
      <c r="K314" s="45"/>
      <c r="L314" s="54"/>
      <c r="M314" s="54"/>
      <c r="N314" s="54"/>
      <c r="O314" s="45"/>
      <c r="P314" s="54"/>
      <c r="Q314" s="54"/>
      <c r="R314" s="54"/>
      <c r="S314" s="45"/>
      <c r="T314" s="54"/>
      <c r="U314" s="54"/>
      <c r="V314" s="45"/>
      <c r="W314" s="54"/>
      <c r="X314" s="45"/>
      <c r="Y314" s="54"/>
      <c r="Z314" s="54"/>
      <c r="AA314" s="45"/>
      <c r="AB314" s="54"/>
      <c r="AC314" s="45"/>
      <c r="AD314" s="54"/>
      <c r="AE314" s="54"/>
      <c r="AF314" s="54"/>
      <c r="AG314" s="45"/>
      <c r="AH314" s="54"/>
      <c r="AI314" s="54"/>
      <c r="AJ314" s="45"/>
      <c r="AK314" s="54"/>
      <c r="AL314" s="54"/>
      <c r="AM314" s="54"/>
      <c r="AN314" s="54"/>
      <c r="AO314" s="54"/>
      <c r="AP314" s="54"/>
      <c r="AQ314" s="54"/>
      <c r="AR314" s="54"/>
      <c r="AS314" s="54"/>
      <c r="AT314" s="54"/>
      <c r="AU314" s="54"/>
      <c r="AV314" s="54"/>
      <c r="AW314" s="54"/>
      <c r="AX314" s="54"/>
      <c r="AY314" s="54"/>
      <c r="AZ314" s="54"/>
      <c r="BA314" s="54"/>
      <c r="BB314" s="54"/>
      <c r="BC314" s="54"/>
      <c r="BD314" s="54"/>
      <c r="BE314" s="54"/>
    </row>
    <row r="315" spans="1:57" ht="13" x14ac:dyDescent="0.3">
      <c r="A315" s="54"/>
      <c r="B315" s="54"/>
      <c r="C315" s="54"/>
      <c r="D315" s="55"/>
      <c r="E315" s="56"/>
      <c r="F315" s="54"/>
      <c r="G315" s="54"/>
      <c r="H315" s="54"/>
      <c r="I315" s="54"/>
      <c r="J315" s="54"/>
      <c r="K315" s="45"/>
      <c r="L315" s="54"/>
      <c r="M315" s="54"/>
      <c r="N315" s="54"/>
      <c r="O315" s="45"/>
      <c r="P315" s="54"/>
      <c r="Q315" s="54"/>
      <c r="R315" s="54"/>
      <c r="S315" s="45"/>
      <c r="T315" s="54"/>
      <c r="U315" s="54"/>
      <c r="V315" s="45"/>
      <c r="W315" s="54"/>
      <c r="X315" s="45"/>
      <c r="Y315" s="54"/>
      <c r="Z315" s="54"/>
      <c r="AA315" s="45"/>
      <c r="AB315" s="54"/>
      <c r="AC315" s="45"/>
      <c r="AD315" s="54"/>
      <c r="AE315" s="54"/>
      <c r="AF315" s="54"/>
      <c r="AG315" s="45"/>
      <c r="AH315" s="54"/>
      <c r="AI315" s="54"/>
      <c r="AJ315" s="45"/>
      <c r="AK315" s="54"/>
      <c r="AL315" s="54"/>
      <c r="AM315" s="54"/>
      <c r="AN315" s="54"/>
      <c r="AO315" s="54"/>
      <c r="AP315" s="54"/>
      <c r="AQ315" s="54"/>
      <c r="AR315" s="54"/>
      <c r="AS315" s="54"/>
      <c r="AT315" s="54"/>
      <c r="AU315" s="54"/>
      <c r="AV315" s="54"/>
      <c r="AW315" s="54"/>
      <c r="AX315" s="54"/>
      <c r="AY315" s="54"/>
      <c r="AZ315" s="54"/>
      <c r="BA315" s="54"/>
      <c r="BB315" s="54"/>
      <c r="BC315" s="54"/>
      <c r="BD315" s="54"/>
      <c r="BE315" s="54"/>
    </row>
    <row r="316" spans="1:57" ht="13" x14ac:dyDescent="0.3">
      <c r="A316" s="54"/>
      <c r="B316" s="54"/>
      <c r="C316" s="54"/>
      <c r="D316" s="55"/>
      <c r="E316" s="56"/>
      <c r="F316" s="57"/>
      <c r="G316" s="57"/>
      <c r="H316" s="54"/>
      <c r="I316" s="54"/>
      <c r="J316" s="54"/>
      <c r="K316" s="45"/>
      <c r="L316" s="54"/>
      <c r="M316" s="54"/>
      <c r="N316" s="54"/>
      <c r="O316" s="45"/>
      <c r="P316" s="54"/>
      <c r="Q316" s="54"/>
      <c r="R316" s="54"/>
      <c r="S316" s="45"/>
      <c r="T316" s="54"/>
      <c r="U316" s="54"/>
      <c r="V316" s="45"/>
      <c r="W316" s="54"/>
      <c r="X316" s="45"/>
      <c r="Y316" s="54"/>
      <c r="Z316" s="54"/>
      <c r="AA316" s="45"/>
      <c r="AB316" s="54"/>
      <c r="AC316" s="45"/>
      <c r="AD316" s="54"/>
      <c r="AE316" s="54"/>
      <c r="AF316" s="54"/>
      <c r="AG316" s="45"/>
      <c r="AH316" s="54"/>
      <c r="AI316" s="54"/>
      <c r="AJ316" s="45"/>
      <c r="AK316" s="54"/>
      <c r="AL316" s="54"/>
      <c r="AM316" s="54"/>
      <c r="AN316" s="54"/>
      <c r="AO316" s="54"/>
      <c r="AP316" s="54"/>
      <c r="AQ316" s="54"/>
      <c r="AR316" s="54"/>
      <c r="AS316" s="54"/>
      <c r="AT316" s="54"/>
      <c r="AU316" s="54"/>
      <c r="AV316" s="54"/>
      <c r="AW316" s="54"/>
      <c r="AX316" s="54"/>
      <c r="AY316" s="54"/>
      <c r="AZ316" s="54"/>
      <c r="BA316" s="54"/>
      <c r="BB316" s="54"/>
      <c r="BC316" s="54"/>
      <c r="BD316" s="54"/>
      <c r="BE316" s="54"/>
    </row>
    <row r="317" spans="1:57" ht="13" x14ac:dyDescent="0.3">
      <c r="A317" s="54"/>
      <c r="B317" s="54"/>
      <c r="C317" s="54"/>
      <c r="D317" s="55"/>
      <c r="E317" s="56"/>
      <c r="F317" s="57"/>
      <c r="G317" s="57"/>
      <c r="H317" s="54"/>
      <c r="I317" s="54"/>
      <c r="J317" s="54"/>
      <c r="K317" s="45"/>
      <c r="L317" s="54"/>
      <c r="M317" s="54"/>
      <c r="N317" s="54"/>
      <c r="O317" s="45"/>
      <c r="P317" s="54"/>
      <c r="Q317" s="54"/>
      <c r="R317" s="54"/>
      <c r="S317" s="45"/>
      <c r="T317" s="54"/>
      <c r="U317" s="54"/>
      <c r="V317" s="45"/>
      <c r="W317" s="54"/>
      <c r="X317" s="45"/>
      <c r="Y317" s="54"/>
      <c r="Z317" s="54"/>
      <c r="AA317" s="45"/>
      <c r="AB317" s="54"/>
      <c r="AC317" s="45"/>
      <c r="AD317" s="54"/>
      <c r="AE317" s="54"/>
      <c r="AF317" s="54"/>
      <c r="AG317" s="45"/>
      <c r="AH317" s="54"/>
      <c r="AI317" s="54"/>
      <c r="AJ317" s="45"/>
      <c r="AK317" s="54"/>
      <c r="AL317" s="54"/>
      <c r="AM317" s="54"/>
      <c r="AN317" s="54"/>
      <c r="AO317" s="54"/>
      <c r="AP317" s="54"/>
      <c r="AQ317" s="54"/>
      <c r="AR317" s="54"/>
      <c r="AS317" s="54"/>
      <c r="AT317" s="54"/>
      <c r="AU317" s="54"/>
      <c r="AV317" s="54"/>
      <c r="AW317" s="54"/>
      <c r="AX317" s="54"/>
      <c r="AY317" s="54"/>
      <c r="AZ317" s="54"/>
      <c r="BA317" s="54"/>
      <c r="BB317" s="54"/>
      <c r="BC317" s="54"/>
      <c r="BD317" s="54"/>
      <c r="BE317" s="54"/>
    </row>
    <row r="318" spans="1:57" ht="13" x14ac:dyDescent="0.3">
      <c r="A318" s="54"/>
      <c r="B318" s="54"/>
      <c r="C318" s="54"/>
      <c r="D318" s="55"/>
      <c r="E318" s="56"/>
      <c r="F318" s="57"/>
      <c r="G318" s="57"/>
      <c r="H318" s="54"/>
      <c r="I318" s="54"/>
      <c r="J318" s="54"/>
      <c r="K318" s="45"/>
      <c r="L318" s="54"/>
      <c r="M318" s="54"/>
      <c r="N318" s="54"/>
      <c r="O318" s="45"/>
      <c r="P318" s="54"/>
      <c r="Q318" s="54"/>
      <c r="R318" s="54"/>
      <c r="S318" s="45"/>
      <c r="T318" s="54"/>
      <c r="U318" s="54"/>
      <c r="V318" s="45"/>
      <c r="W318" s="54"/>
      <c r="X318" s="45"/>
      <c r="Y318" s="54"/>
      <c r="Z318" s="54"/>
      <c r="AA318" s="45"/>
      <c r="AB318" s="54"/>
      <c r="AC318" s="45"/>
      <c r="AD318" s="54"/>
      <c r="AE318" s="54"/>
      <c r="AF318" s="54"/>
      <c r="AG318" s="45"/>
      <c r="AH318" s="54"/>
      <c r="AI318" s="54"/>
      <c r="AJ318" s="45"/>
      <c r="AK318" s="54"/>
      <c r="AL318" s="54"/>
      <c r="AM318" s="54"/>
      <c r="AN318" s="54"/>
      <c r="AO318" s="54"/>
      <c r="AP318" s="54"/>
      <c r="AQ318" s="54"/>
      <c r="AR318" s="54"/>
      <c r="AS318" s="54"/>
      <c r="AT318" s="54"/>
      <c r="AU318" s="54"/>
      <c r="AV318" s="54"/>
      <c r="AW318" s="54"/>
      <c r="AX318" s="54"/>
      <c r="AY318" s="54"/>
      <c r="AZ318" s="54"/>
      <c r="BA318" s="54"/>
      <c r="BB318" s="54"/>
      <c r="BC318" s="54"/>
      <c r="BD318" s="54"/>
      <c r="BE318" s="54"/>
    </row>
    <row r="319" spans="1:57" ht="13" x14ac:dyDescent="0.3">
      <c r="A319" s="54"/>
      <c r="B319" s="54"/>
      <c r="C319" s="54"/>
      <c r="D319" s="55"/>
      <c r="E319" s="56"/>
      <c r="F319" s="54"/>
      <c r="G319" s="54"/>
      <c r="H319" s="54"/>
      <c r="I319" s="54"/>
      <c r="J319" s="54"/>
      <c r="K319" s="45"/>
      <c r="L319" s="54"/>
      <c r="M319" s="54"/>
      <c r="N319" s="54"/>
      <c r="O319" s="45"/>
      <c r="P319" s="54"/>
      <c r="Q319" s="54"/>
      <c r="R319" s="54"/>
      <c r="S319" s="45"/>
      <c r="T319" s="54"/>
      <c r="U319" s="54"/>
      <c r="V319" s="45"/>
      <c r="W319" s="54"/>
      <c r="X319" s="45"/>
      <c r="Y319" s="54"/>
      <c r="Z319" s="54"/>
      <c r="AA319" s="45"/>
      <c r="AB319" s="54"/>
      <c r="AC319" s="45"/>
      <c r="AD319" s="54"/>
      <c r="AE319" s="54"/>
      <c r="AF319" s="54"/>
      <c r="AG319" s="45"/>
      <c r="AH319" s="54"/>
      <c r="AI319" s="54"/>
      <c r="AJ319" s="45"/>
      <c r="AK319" s="54"/>
      <c r="AL319" s="54"/>
      <c r="AM319" s="54"/>
      <c r="AN319" s="54"/>
      <c r="AO319" s="54"/>
      <c r="AP319" s="54"/>
      <c r="AQ319" s="54"/>
      <c r="AR319" s="54"/>
      <c r="AS319" s="54"/>
      <c r="AT319" s="54"/>
      <c r="AU319" s="54"/>
      <c r="AV319" s="54"/>
      <c r="AW319" s="54"/>
      <c r="AX319" s="54"/>
      <c r="AY319" s="54"/>
      <c r="AZ319" s="54"/>
      <c r="BA319" s="54"/>
      <c r="BB319" s="54"/>
      <c r="BC319" s="54"/>
      <c r="BD319" s="54"/>
      <c r="BE319" s="54"/>
    </row>
    <row r="320" spans="1:57" ht="13" x14ac:dyDescent="0.3">
      <c r="A320" s="54"/>
      <c r="B320" s="54"/>
      <c r="C320" s="54"/>
      <c r="D320" s="55"/>
      <c r="E320" s="56"/>
      <c r="F320" s="57"/>
      <c r="G320" s="57"/>
      <c r="H320" s="54"/>
      <c r="I320" s="54"/>
      <c r="J320" s="54"/>
      <c r="K320" s="45"/>
      <c r="L320" s="54"/>
      <c r="M320" s="54"/>
      <c r="N320" s="54"/>
      <c r="O320" s="45"/>
      <c r="P320" s="54"/>
      <c r="Q320" s="54"/>
      <c r="R320" s="54"/>
      <c r="S320" s="45"/>
      <c r="T320" s="54"/>
      <c r="U320" s="54"/>
      <c r="V320" s="45"/>
      <c r="W320" s="54"/>
      <c r="X320" s="45"/>
      <c r="Y320" s="54"/>
      <c r="Z320" s="54"/>
      <c r="AA320" s="45"/>
      <c r="AB320" s="54"/>
      <c r="AC320" s="45"/>
      <c r="AD320" s="54"/>
      <c r="AE320" s="54"/>
      <c r="AF320" s="54"/>
      <c r="AG320" s="45"/>
      <c r="AH320" s="54"/>
      <c r="AI320" s="54"/>
      <c r="AJ320" s="45"/>
      <c r="AK320" s="54"/>
      <c r="AL320" s="54"/>
      <c r="AM320" s="54"/>
      <c r="AN320" s="54"/>
      <c r="AO320" s="54"/>
      <c r="AP320" s="54"/>
      <c r="AQ320" s="54"/>
      <c r="AR320" s="54"/>
      <c r="AS320" s="54"/>
      <c r="AT320" s="54"/>
      <c r="AU320" s="54"/>
      <c r="AV320" s="54"/>
      <c r="AW320" s="54"/>
      <c r="AX320" s="54"/>
      <c r="AY320" s="54"/>
      <c r="AZ320" s="54"/>
      <c r="BA320" s="54"/>
      <c r="BB320" s="54"/>
      <c r="BC320" s="54"/>
      <c r="BD320" s="54"/>
      <c r="BE320" s="54"/>
    </row>
    <row r="321" spans="1:57" ht="13" x14ac:dyDescent="0.3">
      <c r="A321" s="54"/>
      <c r="B321" s="54"/>
      <c r="C321" s="54"/>
      <c r="D321" s="55"/>
      <c r="E321" s="56"/>
      <c r="F321" s="54"/>
      <c r="G321" s="54"/>
      <c r="H321" s="54"/>
      <c r="I321" s="54"/>
      <c r="J321" s="54"/>
      <c r="K321" s="45"/>
      <c r="L321" s="54"/>
      <c r="M321" s="54"/>
      <c r="N321" s="54"/>
      <c r="O321" s="45"/>
      <c r="P321" s="54"/>
      <c r="Q321" s="54"/>
      <c r="R321" s="54"/>
      <c r="S321" s="45"/>
      <c r="T321" s="54"/>
      <c r="U321" s="54"/>
      <c r="V321" s="45"/>
      <c r="W321" s="54"/>
      <c r="X321" s="45"/>
      <c r="Y321" s="54"/>
      <c r="Z321" s="54"/>
      <c r="AA321" s="45"/>
      <c r="AB321" s="54"/>
      <c r="AC321" s="45"/>
      <c r="AD321" s="54"/>
      <c r="AE321" s="54"/>
      <c r="AF321" s="54"/>
      <c r="AG321" s="45"/>
      <c r="AH321" s="54"/>
      <c r="AI321" s="54"/>
      <c r="AJ321" s="45"/>
      <c r="AK321" s="54"/>
      <c r="AL321" s="54"/>
      <c r="AM321" s="54"/>
      <c r="AN321" s="54"/>
      <c r="AO321" s="54"/>
      <c r="AP321" s="54"/>
      <c r="AQ321" s="54"/>
      <c r="AR321" s="54"/>
      <c r="AS321" s="54"/>
      <c r="AT321" s="54"/>
      <c r="AU321" s="54"/>
      <c r="AV321" s="54"/>
      <c r="AW321" s="54"/>
      <c r="AX321" s="54"/>
      <c r="AY321" s="54"/>
      <c r="AZ321" s="54"/>
      <c r="BA321" s="54"/>
      <c r="BB321" s="54"/>
      <c r="BC321" s="54"/>
      <c r="BD321" s="54"/>
      <c r="BE321" s="54"/>
    </row>
    <row r="322" spans="1:57" ht="13" x14ac:dyDescent="0.3">
      <c r="A322" s="54"/>
      <c r="B322" s="54"/>
      <c r="C322" s="54"/>
      <c r="D322" s="55"/>
      <c r="E322" s="56"/>
      <c r="F322" s="57"/>
      <c r="G322" s="57"/>
      <c r="H322" s="54"/>
      <c r="I322" s="54"/>
      <c r="J322" s="54"/>
      <c r="K322" s="45"/>
      <c r="L322" s="54"/>
      <c r="M322" s="54"/>
      <c r="N322" s="54"/>
      <c r="O322" s="45"/>
      <c r="P322" s="54"/>
      <c r="Q322" s="54"/>
      <c r="R322" s="54"/>
      <c r="S322" s="45"/>
      <c r="T322" s="54"/>
      <c r="U322" s="54"/>
      <c r="V322" s="45"/>
      <c r="W322" s="54"/>
      <c r="X322" s="45"/>
      <c r="Y322" s="54"/>
      <c r="Z322" s="54"/>
      <c r="AA322" s="45"/>
      <c r="AB322" s="54"/>
      <c r="AC322" s="45"/>
      <c r="AD322" s="54"/>
      <c r="AE322" s="54"/>
      <c r="AF322" s="54"/>
      <c r="AG322" s="45"/>
      <c r="AH322" s="54"/>
      <c r="AI322" s="54"/>
      <c r="AJ322" s="45"/>
      <c r="AK322" s="54"/>
      <c r="AL322" s="54"/>
      <c r="AM322" s="54"/>
      <c r="AN322" s="54"/>
      <c r="AO322" s="54"/>
      <c r="AP322" s="54"/>
      <c r="AQ322" s="54"/>
      <c r="AR322" s="54"/>
      <c r="AS322" s="54"/>
      <c r="AT322" s="54"/>
      <c r="AU322" s="54"/>
      <c r="AV322" s="54"/>
      <c r="AW322" s="54"/>
      <c r="AX322" s="54"/>
      <c r="AY322" s="54"/>
      <c r="AZ322" s="54"/>
      <c r="BA322" s="54"/>
      <c r="BB322" s="54"/>
      <c r="BC322" s="54"/>
      <c r="BD322" s="54"/>
      <c r="BE322" s="54"/>
    </row>
    <row r="323" spans="1:57" ht="13" x14ac:dyDescent="0.3">
      <c r="A323" s="54"/>
      <c r="B323" s="54"/>
      <c r="C323" s="54"/>
      <c r="D323" s="55"/>
      <c r="E323" s="56"/>
      <c r="F323" s="54"/>
      <c r="G323" s="54"/>
      <c r="H323" s="54"/>
      <c r="I323" s="54"/>
      <c r="J323" s="54"/>
      <c r="K323" s="45"/>
      <c r="L323" s="54"/>
      <c r="M323" s="54"/>
      <c r="N323" s="54"/>
      <c r="O323" s="45"/>
      <c r="P323" s="54"/>
      <c r="Q323" s="54"/>
      <c r="R323" s="54"/>
      <c r="S323" s="45"/>
      <c r="T323" s="54"/>
      <c r="U323" s="54"/>
      <c r="V323" s="45"/>
      <c r="W323" s="54"/>
      <c r="X323" s="45"/>
      <c r="Y323" s="54"/>
      <c r="Z323" s="54"/>
      <c r="AA323" s="45"/>
      <c r="AB323" s="54"/>
      <c r="AC323" s="45"/>
      <c r="AD323" s="54"/>
      <c r="AE323" s="54"/>
      <c r="AF323" s="54"/>
      <c r="AG323" s="45"/>
      <c r="AH323" s="54"/>
      <c r="AI323" s="54"/>
      <c r="AJ323" s="45"/>
      <c r="AK323" s="54"/>
      <c r="AL323" s="54"/>
      <c r="AM323" s="54"/>
      <c r="AN323" s="54"/>
      <c r="AO323" s="54"/>
      <c r="AP323" s="54"/>
      <c r="AQ323" s="54"/>
      <c r="AR323" s="54"/>
      <c r="AS323" s="54"/>
      <c r="AT323" s="54"/>
      <c r="AU323" s="54"/>
      <c r="AV323" s="54"/>
      <c r="AW323" s="54"/>
      <c r="AX323" s="54"/>
      <c r="AY323" s="54"/>
      <c r="AZ323" s="54"/>
      <c r="BA323" s="54"/>
      <c r="BB323" s="54"/>
      <c r="BC323" s="54"/>
      <c r="BD323" s="54"/>
      <c r="BE323" s="54"/>
    </row>
    <row r="324" spans="1:57" ht="13" x14ac:dyDescent="0.3">
      <c r="A324" s="54"/>
      <c r="B324" s="54"/>
      <c r="C324" s="54"/>
      <c r="D324" s="55"/>
      <c r="E324" s="56"/>
      <c r="F324" s="54"/>
      <c r="G324" s="54"/>
      <c r="H324" s="54"/>
      <c r="I324" s="54"/>
      <c r="J324" s="54"/>
      <c r="K324" s="45"/>
      <c r="L324" s="54"/>
      <c r="M324" s="54"/>
      <c r="N324" s="54"/>
      <c r="O324" s="45"/>
      <c r="P324" s="54"/>
      <c r="Q324" s="54"/>
      <c r="R324" s="54"/>
      <c r="S324" s="45"/>
      <c r="T324" s="54"/>
      <c r="U324" s="54"/>
      <c r="V324" s="45"/>
      <c r="W324" s="54"/>
      <c r="X324" s="45"/>
      <c r="Y324" s="54"/>
      <c r="Z324" s="54"/>
      <c r="AA324" s="45"/>
      <c r="AB324" s="54"/>
      <c r="AC324" s="45"/>
      <c r="AD324" s="54"/>
      <c r="AE324" s="54"/>
      <c r="AF324" s="54"/>
      <c r="AG324" s="45"/>
      <c r="AH324" s="54"/>
      <c r="AI324" s="54"/>
      <c r="AJ324" s="45"/>
      <c r="AK324" s="54"/>
      <c r="AL324" s="54"/>
      <c r="AM324" s="54"/>
      <c r="AN324" s="54"/>
      <c r="AO324" s="54"/>
      <c r="AP324" s="54"/>
      <c r="AQ324" s="54"/>
      <c r="AR324" s="54"/>
      <c r="AS324" s="54"/>
      <c r="AT324" s="54"/>
      <c r="AU324" s="54"/>
      <c r="AV324" s="54"/>
      <c r="AW324" s="54"/>
      <c r="AX324" s="54"/>
      <c r="AY324" s="54"/>
      <c r="AZ324" s="54"/>
      <c r="BA324" s="54"/>
      <c r="BB324" s="54"/>
      <c r="BC324" s="54"/>
      <c r="BD324" s="54"/>
      <c r="BE324" s="54"/>
    </row>
    <row r="325" spans="1:57" ht="13" x14ac:dyDescent="0.3">
      <c r="A325" s="54"/>
      <c r="B325" s="54"/>
      <c r="C325" s="54"/>
      <c r="D325" s="55"/>
      <c r="E325" s="56"/>
      <c r="F325" s="54"/>
      <c r="G325" s="54"/>
      <c r="H325" s="54"/>
      <c r="I325" s="54"/>
      <c r="J325" s="54"/>
      <c r="K325" s="45"/>
      <c r="L325" s="54"/>
      <c r="M325" s="54"/>
      <c r="N325" s="54"/>
      <c r="O325" s="45"/>
      <c r="P325" s="54"/>
      <c r="Q325" s="54"/>
      <c r="R325" s="54"/>
      <c r="S325" s="45"/>
      <c r="T325" s="54"/>
      <c r="U325" s="54"/>
      <c r="V325" s="45"/>
      <c r="W325" s="54"/>
      <c r="X325" s="45"/>
      <c r="Y325" s="54"/>
      <c r="Z325" s="54"/>
      <c r="AA325" s="45"/>
      <c r="AB325" s="54"/>
      <c r="AC325" s="45"/>
      <c r="AD325" s="54"/>
      <c r="AE325" s="54"/>
      <c r="AF325" s="54"/>
      <c r="AG325" s="45"/>
      <c r="AH325" s="54"/>
      <c r="AI325" s="54"/>
      <c r="AJ325" s="45"/>
      <c r="AK325" s="54"/>
      <c r="AL325" s="54"/>
      <c r="AM325" s="54"/>
      <c r="AN325" s="54"/>
      <c r="AO325" s="54"/>
      <c r="AP325" s="54"/>
      <c r="AQ325" s="54"/>
      <c r="AR325" s="54"/>
      <c r="AS325" s="54"/>
      <c r="AT325" s="54"/>
      <c r="AU325" s="54"/>
      <c r="AV325" s="54"/>
      <c r="AW325" s="54"/>
      <c r="AX325" s="54"/>
      <c r="AY325" s="54"/>
      <c r="AZ325" s="54"/>
      <c r="BA325" s="54"/>
      <c r="BB325" s="54"/>
      <c r="BC325" s="54"/>
      <c r="BD325" s="54"/>
      <c r="BE325" s="54"/>
    </row>
    <row r="326" spans="1:57" ht="13" x14ac:dyDescent="0.3">
      <c r="A326" s="54"/>
      <c r="B326" s="54"/>
      <c r="C326" s="54"/>
      <c r="D326" s="55"/>
      <c r="E326" s="56"/>
      <c r="F326" s="54"/>
      <c r="G326" s="54"/>
      <c r="H326" s="54"/>
      <c r="I326" s="54"/>
      <c r="J326" s="54"/>
      <c r="K326" s="45"/>
      <c r="L326" s="54"/>
      <c r="M326" s="54"/>
      <c r="N326" s="54"/>
      <c r="O326" s="45"/>
      <c r="P326" s="54"/>
      <c r="Q326" s="54"/>
      <c r="R326" s="54"/>
      <c r="S326" s="45"/>
      <c r="T326" s="54"/>
      <c r="U326" s="54"/>
      <c r="V326" s="45"/>
      <c r="W326" s="54"/>
      <c r="X326" s="45"/>
      <c r="Y326" s="54"/>
      <c r="Z326" s="54"/>
      <c r="AA326" s="45"/>
      <c r="AB326" s="54"/>
      <c r="AC326" s="45"/>
      <c r="AD326" s="54"/>
      <c r="AE326" s="54"/>
      <c r="AF326" s="54"/>
      <c r="AG326" s="45"/>
      <c r="AH326" s="54"/>
      <c r="AI326" s="54"/>
      <c r="AJ326" s="45"/>
      <c r="AK326" s="54"/>
      <c r="AL326" s="54"/>
      <c r="AM326" s="54"/>
      <c r="AN326" s="54"/>
      <c r="AO326" s="54"/>
      <c r="AP326" s="54"/>
      <c r="AQ326" s="54"/>
      <c r="AR326" s="54"/>
      <c r="AS326" s="54"/>
      <c r="AT326" s="54"/>
      <c r="AU326" s="54"/>
      <c r="AV326" s="54"/>
      <c r="AW326" s="54"/>
      <c r="AX326" s="54"/>
      <c r="AY326" s="54"/>
      <c r="AZ326" s="54"/>
      <c r="BA326" s="54"/>
      <c r="BB326" s="54"/>
      <c r="BC326" s="54"/>
      <c r="BD326" s="54"/>
      <c r="BE326" s="54"/>
    </row>
    <row r="327" spans="1:57" ht="13" x14ac:dyDescent="0.3">
      <c r="A327" s="54"/>
      <c r="B327" s="54"/>
      <c r="C327" s="54"/>
      <c r="D327" s="55"/>
      <c r="E327" s="56"/>
      <c r="F327" s="54"/>
      <c r="G327" s="54"/>
      <c r="H327" s="54"/>
      <c r="I327" s="54"/>
      <c r="J327" s="54"/>
      <c r="K327" s="45"/>
      <c r="L327" s="54"/>
      <c r="M327" s="54"/>
      <c r="N327" s="54"/>
      <c r="O327" s="45"/>
      <c r="P327" s="54"/>
      <c r="Q327" s="54"/>
      <c r="R327" s="54"/>
      <c r="S327" s="45"/>
      <c r="T327" s="54"/>
      <c r="U327" s="54"/>
      <c r="V327" s="45"/>
      <c r="W327" s="54"/>
      <c r="X327" s="45"/>
      <c r="Y327" s="54"/>
      <c r="Z327" s="54"/>
      <c r="AA327" s="45"/>
      <c r="AB327" s="54"/>
      <c r="AC327" s="45"/>
      <c r="AD327" s="54"/>
      <c r="AE327" s="54"/>
      <c r="AF327" s="54"/>
      <c r="AG327" s="45"/>
      <c r="AH327" s="54"/>
      <c r="AI327" s="54"/>
      <c r="AJ327" s="45"/>
      <c r="AK327" s="54"/>
      <c r="AL327" s="54"/>
      <c r="AM327" s="54"/>
      <c r="AN327" s="54"/>
      <c r="AO327" s="54"/>
      <c r="AP327" s="54"/>
      <c r="AQ327" s="54"/>
      <c r="AR327" s="54"/>
      <c r="AS327" s="54"/>
      <c r="AT327" s="54"/>
      <c r="AU327" s="54"/>
      <c r="AV327" s="54"/>
      <c r="AW327" s="54"/>
      <c r="AX327" s="54"/>
      <c r="AY327" s="54"/>
      <c r="AZ327" s="54"/>
      <c r="BA327" s="54"/>
      <c r="BB327" s="54"/>
      <c r="BC327" s="54"/>
      <c r="BD327" s="54"/>
      <c r="BE327" s="54"/>
    </row>
    <row r="328" spans="1:57" ht="13" x14ac:dyDescent="0.3">
      <c r="A328" s="54"/>
      <c r="B328" s="54"/>
      <c r="C328" s="54"/>
      <c r="D328" s="55"/>
      <c r="E328" s="56"/>
      <c r="F328" s="57"/>
      <c r="G328" s="57"/>
      <c r="H328" s="54"/>
      <c r="I328" s="54"/>
      <c r="J328" s="54"/>
      <c r="K328" s="45"/>
      <c r="L328" s="54"/>
      <c r="M328" s="54"/>
      <c r="N328" s="54"/>
      <c r="O328" s="45"/>
      <c r="P328" s="54"/>
      <c r="Q328" s="54"/>
      <c r="R328" s="54"/>
      <c r="S328" s="45"/>
      <c r="T328" s="54"/>
      <c r="U328" s="54"/>
      <c r="V328" s="45"/>
      <c r="W328" s="54"/>
      <c r="X328" s="45"/>
      <c r="Y328" s="54"/>
      <c r="Z328" s="54"/>
      <c r="AA328" s="45"/>
      <c r="AB328" s="54"/>
      <c r="AC328" s="45"/>
      <c r="AD328" s="54"/>
      <c r="AE328" s="54"/>
      <c r="AF328" s="54"/>
      <c r="AG328" s="45"/>
      <c r="AH328" s="54"/>
      <c r="AI328" s="54"/>
      <c r="AJ328" s="45"/>
      <c r="AK328" s="54"/>
      <c r="AL328" s="54"/>
      <c r="AM328" s="54"/>
      <c r="AN328" s="54"/>
      <c r="AO328" s="54"/>
      <c r="AP328" s="54"/>
      <c r="AQ328" s="54"/>
      <c r="AR328" s="54"/>
      <c r="AS328" s="54"/>
      <c r="AT328" s="54"/>
      <c r="AU328" s="54"/>
      <c r="AV328" s="54"/>
      <c r="AW328" s="54"/>
      <c r="AX328" s="54"/>
      <c r="AY328" s="54"/>
      <c r="AZ328" s="54"/>
      <c r="BA328" s="54"/>
      <c r="BB328" s="54"/>
      <c r="BC328" s="54"/>
      <c r="BD328" s="54"/>
      <c r="BE328" s="54"/>
    </row>
    <row r="329" spans="1:57" ht="13" x14ac:dyDescent="0.3">
      <c r="A329" s="54"/>
      <c r="B329" s="54"/>
      <c r="C329" s="54"/>
      <c r="D329" s="55"/>
      <c r="E329" s="56"/>
      <c r="F329" s="54"/>
      <c r="G329" s="54"/>
      <c r="H329" s="54"/>
      <c r="I329" s="54"/>
      <c r="J329" s="54"/>
      <c r="K329" s="45"/>
      <c r="L329" s="54"/>
      <c r="M329" s="54"/>
      <c r="N329" s="54"/>
      <c r="O329" s="45"/>
      <c r="P329" s="54"/>
      <c r="Q329" s="54"/>
      <c r="R329" s="54"/>
      <c r="S329" s="45"/>
      <c r="T329" s="54"/>
      <c r="U329" s="54"/>
      <c r="V329" s="45"/>
      <c r="W329" s="54"/>
      <c r="X329" s="45"/>
      <c r="Y329" s="54"/>
      <c r="Z329" s="54"/>
      <c r="AA329" s="45"/>
      <c r="AB329" s="54"/>
      <c r="AC329" s="45"/>
      <c r="AD329" s="54"/>
      <c r="AE329" s="54"/>
      <c r="AF329" s="54"/>
      <c r="AG329" s="45"/>
      <c r="AH329" s="54"/>
      <c r="AI329" s="54"/>
      <c r="AJ329" s="45"/>
      <c r="AK329" s="54"/>
      <c r="AL329" s="54"/>
      <c r="AM329" s="54"/>
      <c r="AN329" s="54"/>
      <c r="AO329" s="54"/>
      <c r="AP329" s="54"/>
      <c r="AQ329" s="54"/>
      <c r="AR329" s="54"/>
      <c r="AS329" s="54"/>
      <c r="AT329" s="54"/>
      <c r="AU329" s="54"/>
      <c r="AV329" s="54"/>
      <c r="AW329" s="54"/>
      <c r="AX329" s="54"/>
      <c r="AY329" s="54"/>
      <c r="AZ329" s="54"/>
      <c r="BA329" s="54"/>
      <c r="BB329" s="54"/>
      <c r="BC329" s="54"/>
      <c r="BD329" s="54"/>
      <c r="BE329" s="54"/>
    </row>
    <row r="330" spans="1:57" ht="13" x14ac:dyDescent="0.3">
      <c r="A330" s="54"/>
      <c r="B330" s="54"/>
      <c r="C330" s="54"/>
      <c r="D330" s="55"/>
      <c r="E330" s="56"/>
      <c r="F330" s="57"/>
      <c r="G330" s="57"/>
      <c r="H330" s="54"/>
      <c r="I330" s="54"/>
      <c r="J330" s="54"/>
      <c r="K330" s="45"/>
      <c r="L330" s="54"/>
      <c r="M330" s="54"/>
      <c r="N330" s="54"/>
      <c r="O330" s="45"/>
      <c r="P330" s="54"/>
      <c r="Q330" s="54"/>
      <c r="R330" s="54"/>
      <c r="S330" s="45"/>
      <c r="T330" s="54"/>
      <c r="U330" s="54"/>
      <c r="V330" s="45"/>
      <c r="W330" s="54"/>
      <c r="X330" s="45"/>
      <c r="Y330" s="54"/>
      <c r="Z330" s="54"/>
      <c r="AA330" s="45"/>
      <c r="AB330" s="54"/>
      <c r="AC330" s="45"/>
      <c r="AD330" s="54"/>
      <c r="AE330" s="54"/>
      <c r="AF330" s="54"/>
      <c r="AG330" s="45"/>
      <c r="AH330" s="54"/>
      <c r="AI330" s="54"/>
      <c r="AJ330" s="45"/>
      <c r="AK330" s="54"/>
      <c r="AL330" s="54"/>
      <c r="AM330" s="54"/>
      <c r="AN330" s="54"/>
      <c r="AO330" s="54"/>
      <c r="AP330" s="54"/>
      <c r="AQ330" s="54"/>
      <c r="AR330" s="54"/>
      <c r="AS330" s="54"/>
      <c r="AT330" s="54"/>
      <c r="AU330" s="54"/>
      <c r="AV330" s="54"/>
      <c r="AW330" s="54"/>
      <c r="AX330" s="54"/>
      <c r="AY330" s="54"/>
      <c r="AZ330" s="54"/>
      <c r="BA330" s="54"/>
      <c r="BB330" s="54"/>
      <c r="BC330" s="54"/>
      <c r="BD330" s="54"/>
      <c r="BE330" s="54"/>
    </row>
    <row r="331" spans="1:57" ht="13" x14ac:dyDescent="0.3">
      <c r="A331" s="54"/>
      <c r="B331" s="54"/>
      <c r="C331" s="54"/>
      <c r="D331" s="55"/>
      <c r="E331" s="56"/>
      <c r="F331" s="57"/>
      <c r="G331" s="57"/>
      <c r="H331" s="54"/>
      <c r="I331" s="54"/>
      <c r="J331" s="54"/>
      <c r="K331" s="45"/>
      <c r="L331" s="54"/>
      <c r="M331" s="54"/>
      <c r="N331" s="54"/>
      <c r="O331" s="45"/>
      <c r="P331" s="54"/>
      <c r="Q331" s="54"/>
      <c r="R331" s="54"/>
      <c r="S331" s="45"/>
      <c r="T331" s="54"/>
      <c r="U331" s="54"/>
      <c r="V331" s="45"/>
      <c r="W331" s="54"/>
      <c r="X331" s="45"/>
      <c r="Y331" s="54"/>
      <c r="Z331" s="54"/>
      <c r="AA331" s="45"/>
      <c r="AB331" s="54"/>
      <c r="AC331" s="45"/>
      <c r="AD331" s="54"/>
      <c r="AE331" s="54"/>
      <c r="AF331" s="54"/>
      <c r="AG331" s="45"/>
      <c r="AH331" s="54"/>
      <c r="AI331" s="54"/>
      <c r="AJ331" s="45"/>
      <c r="AK331" s="54"/>
      <c r="AL331" s="54"/>
      <c r="AM331" s="54"/>
      <c r="AN331" s="54"/>
      <c r="AO331" s="54"/>
      <c r="AP331" s="54"/>
      <c r="AQ331" s="54"/>
      <c r="AR331" s="54"/>
      <c r="AS331" s="54"/>
      <c r="AT331" s="54"/>
      <c r="AU331" s="54"/>
      <c r="AV331" s="54"/>
      <c r="AW331" s="54"/>
      <c r="AX331" s="54"/>
      <c r="AY331" s="54"/>
      <c r="AZ331" s="54"/>
      <c r="BA331" s="54"/>
      <c r="BB331" s="54"/>
      <c r="BC331" s="54"/>
      <c r="BD331" s="54"/>
      <c r="BE331" s="54"/>
    </row>
    <row r="332" spans="1:57" ht="13" x14ac:dyDescent="0.3">
      <c r="A332" s="54"/>
      <c r="B332" s="54"/>
      <c r="C332" s="54"/>
      <c r="D332" s="55"/>
      <c r="E332" s="56"/>
      <c r="F332" s="54"/>
      <c r="G332" s="54"/>
      <c r="H332" s="54"/>
      <c r="I332" s="54"/>
      <c r="J332" s="54"/>
      <c r="K332" s="45"/>
      <c r="L332" s="54"/>
      <c r="M332" s="54"/>
      <c r="N332" s="54"/>
      <c r="O332" s="45"/>
      <c r="P332" s="54"/>
      <c r="Q332" s="54"/>
      <c r="R332" s="54"/>
      <c r="S332" s="45"/>
      <c r="T332" s="54"/>
      <c r="U332" s="54"/>
      <c r="V332" s="45"/>
      <c r="W332" s="54"/>
      <c r="X332" s="45"/>
      <c r="Y332" s="54"/>
      <c r="Z332" s="54"/>
      <c r="AA332" s="45"/>
      <c r="AB332" s="54"/>
      <c r="AC332" s="45"/>
      <c r="AD332" s="54"/>
      <c r="AE332" s="54"/>
      <c r="AF332" s="54"/>
      <c r="AG332" s="45"/>
      <c r="AH332" s="54"/>
      <c r="AI332" s="54"/>
      <c r="AJ332" s="45"/>
      <c r="AK332" s="54"/>
      <c r="AL332" s="54"/>
      <c r="AM332" s="54"/>
      <c r="AN332" s="54"/>
      <c r="AO332" s="54"/>
      <c r="AP332" s="54"/>
      <c r="AQ332" s="54"/>
      <c r="AR332" s="54"/>
      <c r="AS332" s="54"/>
      <c r="AT332" s="54"/>
      <c r="AU332" s="54"/>
      <c r="AV332" s="54"/>
      <c r="AW332" s="54"/>
      <c r="AX332" s="54"/>
      <c r="AY332" s="54"/>
      <c r="AZ332" s="54"/>
      <c r="BA332" s="54"/>
      <c r="BB332" s="54"/>
      <c r="BC332" s="54"/>
      <c r="BD332" s="54"/>
      <c r="BE332" s="54"/>
    </row>
    <row r="333" spans="1:57" ht="13" x14ac:dyDescent="0.3">
      <c r="A333" s="54"/>
      <c r="B333" s="54"/>
      <c r="C333" s="54"/>
      <c r="D333" s="55"/>
      <c r="E333" s="56"/>
      <c r="F333" s="54"/>
      <c r="G333" s="54"/>
      <c r="H333" s="54"/>
      <c r="I333" s="54"/>
      <c r="J333" s="54"/>
      <c r="K333" s="45"/>
      <c r="L333" s="54"/>
      <c r="M333" s="54"/>
      <c r="N333" s="54"/>
      <c r="O333" s="45"/>
      <c r="P333" s="54"/>
      <c r="Q333" s="54"/>
      <c r="R333" s="54"/>
      <c r="S333" s="45"/>
      <c r="T333" s="54"/>
      <c r="U333" s="54"/>
      <c r="V333" s="45"/>
      <c r="W333" s="54"/>
      <c r="X333" s="45"/>
      <c r="Y333" s="54"/>
      <c r="Z333" s="54"/>
      <c r="AA333" s="45"/>
      <c r="AB333" s="54"/>
      <c r="AC333" s="45"/>
      <c r="AD333" s="54"/>
      <c r="AE333" s="54"/>
      <c r="AF333" s="54"/>
      <c r="AG333" s="45"/>
      <c r="AH333" s="54"/>
      <c r="AI333" s="54"/>
      <c r="AJ333" s="45"/>
      <c r="AK333" s="54"/>
      <c r="AL333" s="54"/>
      <c r="AM333" s="54"/>
      <c r="AN333" s="54"/>
      <c r="AO333" s="54"/>
      <c r="AP333" s="54"/>
      <c r="AQ333" s="54"/>
      <c r="AR333" s="54"/>
      <c r="AS333" s="54"/>
      <c r="AT333" s="54"/>
      <c r="AU333" s="54"/>
      <c r="AV333" s="54"/>
      <c r="AW333" s="54"/>
      <c r="AX333" s="54"/>
      <c r="AY333" s="54"/>
      <c r="AZ333" s="54"/>
      <c r="BA333" s="54"/>
      <c r="BB333" s="54"/>
      <c r="BC333" s="54"/>
      <c r="BD333" s="54"/>
      <c r="BE333" s="54"/>
    </row>
    <row r="334" spans="1:57" ht="13" x14ac:dyDescent="0.3">
      <c r="A334" s="54"/>
      <c r="B334" s="54"/>
      <c r="C334" s="54"/>
      <c r="D334" s="55"/>
      <c r="E334" s="56"/>
      <c r="F334" s="54"/>
      <c r="G334" s="54"/>
      <c r="H334" s="54"/>
      <c r="I334" s="54"/>
      <c r="J334" s="54"/>
      <c r="K334" s="45"/>
      <c r="L334" s="54"/>
      <c r="M334" s="54"/>
      <c r="N334" s="54"/>
      <c r="O334" s="45"/>
      <c r="P334" s="54"/>
      <c r="Q334" s="54"/>
      <c r="R334" s="54"/>
      <c r="S334" s="45"/>
      <c r="T334" s="54"/>
      <c r="U334" s="54"/>
      <c r="V334" s="45"/>
      <c r="W334" s="54"/>
      <c r="X334" s="45"/>
      <c r="Y334" s="54"/>
      <c r="Z334" s="54"/>
      <c r="AA334" s="45"/>
      <c r="AB334" s="54"/>
      <c r="AC334" s="45"/>
      <c r="AD334" s="54"/>
      <c r="AE334" s="54"/>
      <c r="AF334" s="54"/>
      <c r="AG334" s="45"/>
      <c r="AH334" s="54"/>
      <c r="AI334" s="54"/>
      <c r="AJ334" s="45"/>
      <c r="AK334" s="54"/>
      <c r="AL334" s="54"/>
      <c r="AM334" s="54"/>
      <c r="AN334" s="54"/>
      <c r="AO334" s="54"/>
      <c r="AP334" s="54"/>
      <c r="AQ334" s="54"/>
      <c r="AR334" s="54"/>
      <c r="AS334" s="54"/>
      <c r="AT334" s="54"/>
      <c r="AU334" s="54"/>
      <c r="AV334" s="54"/>
      <c r="AW334" s="54"/>
      <c r="AX334" s="54"/>
      <c r="AY334" s="54"/>
      <c r="AZ334" s="54"/>
      <c r="BA334" s="54"/>
      <c r="BB334" s="54"/>
      <c r="BC334" s="54"/>
      <c r="BD334" s="54"/>
      <c r="BE334" s="54"/>
    </row>
    <row r="335" spans="1:57" ht="13" x14ac:dyDescent="0.3">
      <c r="A335" s="54"/>
      <c r="B335" s="54"/>
      <c r="C335" s="54"/>
      <c r="D335" s="55"/>
      <c r="E335" s="56"/>
      <c r="F335" s="57"/>
      <c r="G335" s="57"/>
      <c r="H335" s="54"/>
      <c r="I335" s="54"/>
      <c r="J335" s="54"/>
      <c r="K335" s="45"/>
      <c r="L335" s="54"/>
      <c r="M335" s="54"/>
      <c r="N335" s="54"/>
      <c r="O335" s="45"/>
      <c r="P335" s="54"/>
      <c r="Q335" s="54"/>
      <c r="R335" s="54"/>
      <c r="S335" s="45"/>
      <c r="T335" s="54"/>
      <c r="U335" s="54"/>
      <c r="V335" s="45"/>
      <c r="W335" s="54"/>
      <c r="X335" s="45"/>
      <c r="Y335" s="54"/>
      <c r="Z335" s="54"/>
      <c r="AA335" s="45"/>
      <c r="AB335" s="54"/>
      <c r="AC335" s="45"/>
      <c r="AD335" s="54"/>
      <c r="AE335" s="54"/>
      <c r="AF335" s="54"/>
      <c r="AG335" s="45"/>
      <c r="AH335" s="54"/>
      <c r="AI335" s="54"/>
      <c r="AJ335" s="45"/>
      <c r="AK335" s="54"/>
      <c r="AL335" s="54"/>
      <c r="AM335" s="54"/>
      <c r="AN335" s="54"/>
      <c r="AO335" s="54"/>
      <c r="AP335" s="54"/>
      <c r="AQ335" s="54"/>
      <c r="AR335" s="54"/>
      <c r="AS335" s="54"/>
      <c r="AT335" s="54"/>
      <c r="AU335" s="54"/>
      <c r="AV335" s="54"/>
      <c r="AW335" s="54"/>
      <c r="AX335" s="54"/>
      <c r="AY335" s="54"/>
      <c r="AZ335" s="54"/>
      <c r="BA335" s="54"/>
      <c r="BB335" s="54"/>
      <c r="BC335" s="54"/>
      <c r="BD335" s="54"/>
      <c r="BE335" s="54"/>
    </row>
    <row r="336" spans="1:57" ht="13" x14ac:dyDescent="0.3">
      <c r="A336" s="54"/>
      <c r="B336" s="54"/>
      <c r="C336" s="54"/>
      <c r="D336" s="55"/>
      <c r="E336" s="56"/>
      <c r="F336" s="54"/>
      <c r="G336" s="54"/>
      <c r="H336" s="54"/>
      <c r="I336" s="54"/>
      <c r="J336" s="54"/>
      <c r="K336" s="45"/>
      <c r="L336" s="54"/>
      <c r="M336" s="54"/>
      <c r="N336" s="54"/>
      <c r="O336" s="45"/>
      <c r="P336" s="54"/>
      <c r="Q336" s="54"/>
      <c r="R336" s="54"/>
      <c r="S336" s="45"/>
      <c r="T336" s="54"/>
      <c r="U336" s="54"/>
      <c r="V336" s="45"/>
      <c r="W336" s="54"/>
      <c r="X336" s="45"/>
      <c r="Y336" s="54"/>
      <c r="Z336" s="54"/>
      <c r="AA336" s="45"/>
      <c r="AB336" s="54"/>
      <c r="AC336" s="45"/>
      <c r="AD336" s="54"/>
      <c r="AE336" s="54"/>
      <c r="AF336" s="54"/>
      <c r="AG336" s="45"/>
      <c r="AH336" s="54"/>
      <c r="AI336" s="54"/>
      <c r="AJ336" s="45"/>
      <c r="AK336" s="54"/>
      <c r="AL336" s="54"/>
      <c r="AM336" s="54"/>
      <c r="AN336" s="54"/>
      <c r="AO336" s="54"/>
      <c r="AP336" s="54"/>
      <c r="AQ336" s="54"/>
      <c r="AR336" s="54"/>
      <c r="AS336" s="54"/>
      <c r="AT336" s="54"/>
      <c r="AU336" s="54"/>
      <c r="AV336" s="54"/>
      <c r="AW336" s="54"/>
      <c r="AX336" s="54"/>
      <c r="AY336" s="54"/>
      <c r="AZ336" s="54"/>
      <c r="BA336" s="54"/>
      <c r="BB336" s="54"/>
      <c r="BC336" s="54"/>
      <c r="BD336" s="54"/>
      <c r="BE336" s="54"/>
    </row>
    <row r="337" spans="1:57" ht="13" x14ac:dyDescent="0.3">
      <c r="A337" s="54"/>
      <c r="B337" s="54"/>
      <c r="C337" s="54"/>
      <c r="D337" s="55"/>
      <c r="E337" s="56"/>
      <c r="F337" s="57"/>
      <c r="G337" s="57"/>
      <c r="H337" s="54"/>
      <c r="I337" s="54"/>
      <c r="J337" s="54"/>
      <c r="K337" s="45"/>
      <c r="L337" s="54"/>
      <c r="M337" s="54"/>
      <c r="N337" s="54"/>
      <c r="O337" s="45"/>
      <c r="P337" s="54"/>
      <c r="Q337" s="54"/>
      <c r="R337" s="54"/>
      <c r="S337" s="45"/>
      <c r="T337" s="54"/>
      <c r="U337" s="54"/>
      <c r="V337" s="45"/>
      <c r="W337" s="54"/>
      <c r="X337" s="45"/>
      <c r="Y337" s="54"/>
      <c r="Z337" s="54"/>
      <c r="AA337" s="45"/>
      <c r="AB337" s="54"/>
      <c r="AC337" s="45"/>
      <c r="AD337" s="54"/>
      <c r="AE337" s="54"/>
      <c r="AF337" s="54"/>
      <c r="AG337" s="45"/>
      <c r="AH337" s="54"/>
      <c r="AI337" s="54"/>
      <c r="AJ337" s="45"/>
      <c r="AK337" s="54"/>
      <c r="AL337" s="54"/>
      <c r="AM337" s="54"/>
      <c r="AN337" s="54"/>
      <c r="AO337" s="54"/>
      <c r="AP337" s="54"/>
      <c r="AQ337" s="54"/>
      <c r="AR337" s="54"/>
      <c r="AS337" s="54"/>
      <c r="AT337" s="54"/>
      <c r="AU337" s="54"/>
      <c r="AV337" s="54"/>
      <c r="AW337" s="54"/>
      <c r="AX337" s="54"/>
      <c r="AY337" s="54"/>
      <c r="AZ337" s="54"/>
      <c r="BA337" s="54"/>
      <c r="BB337" s="54"/>
      <c r="BC337" s="54"/>
      <c r="BD337" s="54"/>
      <c r="BE337" s="54"/>
    </row>
    <row r="338" spans="1:57" ht="13" x14ac:dyDescent="0.3">
      <c r="A338" s="54"/>
      <c r="B338" s="54"/>
      <c r="C338" s="54"/>
      <c r="D338" s="55"/>
      <c r="E338" s="56"/>
      <c r="F338" s="57"/>
      <c r="G338" s="57"/>
      <c r="H338" s="54"/>
      <c r="I338" s="54"/>
      <c r="J338" s="54"/>
      <c r="K338" s="45"/>
      <c r="L338" s="54"/>
      <c r="M338" s="54"/>
      <c r="N338" s="54"/>
      <c r="O338" s="45"/>
      <c r="P338" s="54"/>
      <c r="Q338" s="54"/>
      <c r="R338" s="54"/>
      <c r="S338" s="45"/>
      <c r="T338" s="54"/>
      <c r="U338" s="54"/>
      <c r="V338" s="45"/>
      <c r="W338" s="54"/>
      <c r="X338" s="45"/>
      <c r="Y338" s="54"/>
      <c r="Z338" s="54"/>
      <c r="AA338" s="45"/>
      <c r="AB338" s="54"/>
      <c r="AC338" s="45"/>
      <c r="AD338" s="54"/>
      <c r="AE338" s="54"/>
      <c r="AF338" s="54"/>
      <c r="AG338" s="45"/>
      <c r="AH338" s="54"/>
      <c r="AI338" s="54"/>
      <c r="AJ338" s="45"/>
      <c r="AK338" s="54"/>
      <c r="AL338" s="54"/>
      <c r="AM338" s="54"/>
      <c r="AN338" s="54"/>
      <c r="AO338" s="54"/>
      <c r="AP338" s="54"/>
      <c r="AQ338" s="54"/>
      <c r="AR338" s="54"/>
      <c r="AS338" s="54"/>
      <c r="AT338" s="54"/>
      <c r="AU338" s="54"/>
      <c r="AV338" s="54"/>
      <c r="AW338" s="54"/>
      <c r="AX338" s="54"/>
      <c r="AY338" s="54"/>
      <c r="AZ338" s="54"/>
      <c r="BA338" s="54"/>
      <c r="BB338" s="54"/>
      <c r="BC338" s="54"/>
      <c r="BD338" s="54"/>
      <c r="BE338" s="54"/>
    </row>
    <row r="339" spans="1:57" ht="13" x14ac:dyDescent="0.3">
      <c r="A339" s="54"/>
      <c r="B339" s="54"/>
      <c r="C339" s="54"/>
      <c r="D339" s="55"/>
      <c r="E339" s="56"/>
      <c r="F339" s="54"/>
      <c r="G339" s="54"/>
      <c r="H339" s="54"/>
      <c r="I339" s="54"/>
      <c r="J339" s="54"/>
      <c r="K339" s="45"/>
      <c r="L339" s="54"/>
      <c r="M339" s="54"/>
      <c r="N339" s="54"/>
      <c r="O339" s="45"/>
      <c r="P339" s="54"/>
      <c r="Q339" s="54"/>
      <c r="R339" s="54"/>
      <c r="S339" s="45"/>
      <c r="T339" s="54"/>
      <c r="U339" s="54"/>
      <c r="V339" s="45"/>
      <c r="W339" s="54"/>
      <c r="X339" s="45"/>
      <c r="Y339" s="54"/>
      <c r="Z339" s="54"/>
      <c r="AA339" s="45"/>
      <c r="AB339" s="54"/>
      <c r="AC339" s="45"/>
      <c r="AD339" s="54"/>
      <c r="AE339" s="54"/>
      <c r="AF339" s="54"/>
      <c r="AG339" s="45"/>
      <c r="AH339" s="54"/>
      <c r="AI339" s="54"/>
      <c r="AJ339" s="45"/>
      <c r="AK339" s="54"/>
      <c r="AL339" s="54"/>
      <c r="AM339" s="54"/>
      <c r="AN339" s="54"/>
      <c r="AO339" s="54"/>
      <c r="AP339" s="54"/>
      <c r="AQ339" s="54"/>
      <c r="AR339" s="54"/>
      <c r="AS339" s="54"/>
      <c r="AT339" s="54"/>
      <c r="AU339" s="54"/>
      <c r="AV339" s="54"/>
      <c r="AW339" s="54"/>
      <c r="AX339" s="54"/>
      <c r="AY339" s="54"/>
      <c r="AZ339" s="54"/>
      <c r="BA339" s="54"/>
      <c r="BB339" s="54"/>
      <c r="BC339" s="54"/>
      <c r="BD339" s="54"/>
      <c r="BE339" s="54"/>
    </row>
    <row r="340" spans="1:57" ht="13" x14ac:dyDescent="0.3">
      <c r="A340" s="54"/>
      <c r="B340" s="54"/>
      <c r="C340" s="54"/>
      <c r="D340" s="55"/>
      <c r="E340" s="56"/>
      <c r="F340" s="57"/>
      <c r="G340" s="57"/>
      <c r="H340" s="54"/>
      <c r="I340" s="54"/>
      <c r="J340" s="54"/>
      <c r="K340" s="45"/>
      <c r="L340" s="54"/>
      <c r="M340" s="54"/>
      <c r="N340" s="54"/>
      <c r="O340" s="45"/>
      <c r="P340" s="54"/>
      <c r="Q340" s="54"/>
      <c r="R340" s="54"/>
      <c r="S340" s="45"/>
      <c r="T340" s="54"/>
      <c r="U340" s="54"/>
      <c r="V340" s="45"/>
      <c r="W340" s="54"/>
      <c r="X340" s="45"/>
      <c r="Y340" s="54"/>
      <c r="Z340" s="54"/>
      <c r="AA340" s="45"/>
      <c r="AB340" s="54"/>
      <c r="AC340" s="45"/>
      <c r="AD340" s="54"/>
      <c r="AE340" s="54"/>
      <c r="AF340" s="54"/>
      <c r="AG340" s="45"/>
      <c r="AH340" s="54"/>
      <c r="AI340" s="54"/>
      <c r="AJ340" s="45"/>
      <c r="AK340" s="54"/>
      <c r="AL340" s="54"/>
      <c r="AM340" s="54"/>
      <c r="AN340" s="54"/>
      <c r="AO340" s="54"/>
      <c r="AP340" s="54"/>
      <c r="AQ340" s="54"/>
      <c r="AR340" s="54"/>
      <c r="AS340" s="54"/>
      <c r="AT340" s="54"/>
      <c r="AU340" s="54"/>
      <c r="AV340" s="54"/>
      <c r="AW340" s="54"/>
      <c r="AX340" s="54"/>
      <c r="AY340" s="54"/>
      <c r="AZ340" s="54"/>
      <c r="BA340" s="54"/>
      <c r="BB340" s="54"/>
      <c r="BC340" s="54"/>
      <c r="BD340" s="54"/>
      <c r="BE340" s="54"/>
    </row>
    <row r="341" spans="1:57" ht="13" x14ac:dyDescent="0.3">
      <c r="A341" s="54"/>
      <c r="B341" s="54"/>
      <c r="C341" s="54"/>
      <c r="D341" s="55"/>
      <c r="E341" s="56"/>
      <c r="F341" s="57"/>
      <c r="G341" s="57"/>
      <c r="H341" s="54"/>
      <c r="I341" s="54"/>
      <c r="J341" s="54"/>
      <c r="K341" s="45"/>
      <c r="L341" s="54"/>
      <c r="M341" s="54"/>
      <c r="N341" s="54"/>
      <c r="O341" s="45"/>
      <c r="P341" s="54"/>
      <c r="Q341" s="54"/>
      <c r="R341" s="54"/>
      <c r="S341" s="45"/>
      <c r="T341" s="54"/>
      <c r="U341" s="54"/>
      <c r="V341" s="45"/>
      <c r="W341" s="54"/>
      <c r="X341" s="45"/>
      <c r="Y341" s="54"/>
      <c r="Z341" s="54"/>
      <c r="AA341" s="45"/>
      <c r="AB341" s="54"/>
      <c r="AC341" s="45"/>
      <c r="AD341" s="54"/>
      <c r="AE341" s="54"/>
      <c r="AF341" s="54"/>
      <c r="AG341" s="45"/>
      <c r="AH341" s="54"/>
      <c r="AI341" s="54"/>
      <c r="AJ341" s="45"/>
      <c r="AK341" s="54"/>
      <c r="AL341" s="54"/>
      <c r="AM341" s="54"/>
      <c r="AN341" s="54"/>
      <c r="AO341" s="54"/>
      <c r="AP341" s="54"/>
      <c r="AQ341" s="54"/>
      <c r="AR341" s="54"/>
      <c r="AS341" s="54"/>
      <c r="AT341" s="54"/>
      <c r="AU341" s="54"/>
      <c r="AV341" s="54"/>
      <c r="AW341" s="54"/>
      <c r="AX341" s="54"/>
      <c r="AY341" s="54"/>
      <c r="AZ341" s="54"/>
      <c r="BA341" s="54"/>
      <c r="BB341" s="54"/>
      <c r="BC341" s="54"/>
      <c r="BD341" s="54"/>
      <c r="BE341" s="54"/>
    </row>
    <row r="342" spans="1:57" ht="13" x14ac:dyDescent="0.3">
      <c r="A342" s="54"/>
      <c r="B342" s="54"/>
      <c r="C342" s="54"/>
      <c r="D342" s="55"/>
      <c r="E342" s="56"/>
      <c r="F342" s="57"/>
      <c r="G342" s="57"/>
      <c r="H342" s="54"/>
      <c r="I342" s="54"/>
      <c r="J342" s="54"/>
      <c r="K342" s="45"/>
      <c r="L342" s="54"/>
      <c r="M342" s="54"/>
      <c r="N342" s="54"/>
      <c r="O342" s="45"/>
      <c r="P342" s="54"/>
      <c r="Q342" s="54"/>
      <c r="R342" s="54"/>
      <c r="S342" s="45"/>
      <c r="T342" s="54"/>
      <c r="U342" s="54"/>
      <c r="V342" s="45"/>
      <c r="W342" s="54"/>
      <c r="X342" s="45"/>
      <c r="Y342" s="54"/>
      <c r="Z342" s="54"/>
      <c r="AA342" s="45"/>
      <c r="AB342" s="54"/>
      <c r="AC342" s="45"/>
      <c r="AD342" s="54"/>
      <c r="AE342" s="54"/>
      <c r="AF342" s="54"/>
      <c r="AG342" s="45"/>
      <c r="AH342" s="54"/>
      <c r="AI342" s="54"/>
      <c r="AJ342" s="45"/>
      <c r="AK342" s="54"/>
      <c r="AL342" s="54"/>
      <c r="AM342" s="54"/>
      <c r="AN342" s="54"/>
      <c r="AO342" s="54"/>
      <c r="AP342" s="54"/>
      <c r="AQ342" s="54"/>
      <c r="AR342" s="54"/>
      <c r="AS342" s="54"/>
      <c r="AT342" s="54"/>
      <c r="AU342" s="54"/>
      <c r="AV342" s="54"/>
      <c r="AW342" s="54"/>
      <c r="AX342" s="54"/>
      <c r="AY342" s="54"/>
      <c r="AZ342" s="54"/>
      <c r="BA342" s="54"/>
      <c r="BB342" s="54"/>
      <c r="BC342" s="54"/>
      <c r="BD342" s="54"/>
      <c r="BE342" s="54"/>
    </row>
    <row r="343" spans="1:57" ht="13" x14ac:dyDescent="0.3">
      <c r="A343" s="54"/>
      <c r="B343" s="54"/>
      <c r="C343" s="54"/>
      <c r="D343" s="55"/>
      <c r="E343" s="56"/>
      <c r="F343" s="54"/>
      <c r="G343" s="54"/>
      <c r="H343" s="54"/>
      <c r="I343" s="54"/>
      <c r="J343" s="54"/>
      <c r="K343" s="45"/>
      <c r="L343" s="54"/>
      <c r="M343" s="54"/>
      <c r="N343" s="54"/>
      <c r="O343" s="45"/>
      <c r="P343" s="54"/>
      <c r="Q343" s="54"/>
      <c r="R343" s="54"/>
      <c r="S343" s="45"/>
      <c r="T343" s="54"/>
      <c r="U343" s="54"/>
      <c r="V343" s="45"/>
      <c r="W343" s="54"/>
      <c r="X343" s="45"/>
      <c r="Y343" s="54"/>
      <c r="Z343" s="54"/>
      <c r="AA343" s="45"/>
      <c r="AB343" s="54"/>
      <c r="AC343" s="45"/>
      <c r="AD343" s="54"/>
      <c r="AE343" s="54"/>
      <c r="AF343" s="54"/>
      <c r="AG343" s="45"/>
      <c r="AH343" s="54"/>
      <c r="AI343" s="54"/>
      <c r="AJ343" s="45"/>
      <c r="AK343" s="54"/>
      <c r="AL343" s="54"/>
      <c r="AM343" s="54"/>
      <c r="AN343" s="54"/>
      <c r="AO343" s="54"/>
      <c r="AP343" s="54"/>
      <c r="AQ343" s="54"/>
      <c r="AR343" s="54"/>
      <c r="AS343" s="54"/>
      <c r="AT343" s="54"/>
      <c r="AU343" s="54"/>
      <c r="AV343" s="54"/>
      <c r="AW343" s="54"/>
      <c r="AX343" s="54"/>
      <c r="AY343" s="54"/>
      <c r="AZ343" s="54"/>
      <c r="BA343" s="54"/>
      <c r="BB343" s="54"/>
      <c r="BC343" s="54"/>
      <c r="BD343" s="54"/>
      <c r="BE343" s="54"/>
    </row>
    <row r="344" spans="1:57" ht="13" x14ac:dyDescent="0.3">
      <c r="A344" s="54"/>
      <c r="B344" s="54"/>
      <c r="C344" s="54"/>
      <c r="D344" s="55"/>
      <c r="E344" s="56"/>
      <c r="F344" s="57"/>
      <c r="G344" s="57"/>
      <c r="H344" s="54"/>
      <c r="I344" s="54"/>
      <c r="J344" s="54"/>
      <c r="K344" s="45"/>
      <c r="L344" s="54"/>
      <c r="M344" s="54"/>
      <c r="N344" s="54"/>
      <c r="O344" s="45"/>
      <c r="P344" s="54"/>
      <c r="Q344" s="54"/>
      <c r="R344" s="54"/>
      <c r="S344" s="45"/>
      <c r="T344" s="54"/>
      <c r="U344" s="54"/>
      <c r="V344" s="45"/>
      <c r="W344" s="54"/>
      <c r="X344" s="45"/>
      <c r="Y344" s="54"/>
      <c r="Z344" s="54"/>
      <c r="AA344" s="45"/>
      <c r="AB344" s="54"/>
      <c r="AC344" s="45"/>
      <c r="AD344" s="54"/>
      <c r="AE344" s="54"/>
      <c r="AF344" s="54"/>
      <c r="AG344" s="45"/>
      <c r="AH344" s="54"/>
      <c r="AI344" s="54"/>
      <c r="AJ344" s="45"/>
      <c r="AK344" s="54"/>
      <c r="AL344" s="54"/>
      <c r="AM344" s="54"/>
      <c r="AN344" s="54"/>
      <c r="AO344" s="54"/>
      <c r="AP344" s="54"/>
      <c r="AQ344" s="54"/>
      <c r="AR344" s="54"/>
      <c r="AS344" s="54"/>
      <c r="AT344" s="54"/>
      <c r="AU344" s="54"/>
      <c r="AV344" s="54"/>
      <c r="AW344" s="54"/>
      <c r="AX344" s="54"/>
      <c r="AY344" s="54"/>
      <c r="AZ344" s="54"/>
      <c r="BA344" s="54"/>
      <c r="BB344" s="54"/>
      <c r="BC344" s="54"/>
      <c r="BD344" s="54"/>
      <c r="BE344" s="54"/>
    </row>
    <row r="345" spans="1:57" ht="13" x14ac:dyDescent="0.3">
      <c r="A345" s="54"/>
      <c r="B345" s="54"/>
      <c r="C345" s="54"/>
      <c r="D345" s="55"/>
      <c r="E345" s="56"/>
      <c r="F345" s="57"/>
      <c r="G345" s="57"/>
      <c r="H345" s="54"/>
      <c r="I345" s="54"/>
      <c r="J345" s="54"/>
      <c r="K345" s="45"/>
      <c r="L345" s="54"/>
      <c r="M345" s="54"/>
      <c r="N345" s="54"/>
      <c r="O345" s="45"/>
      <c r="P345" s="54"/>
      <c r="Q345" s="54"/>
      <c r="R345" s="54"/>
      <c r="S345" s="45"/>
      <c r="T345" s="54"/>
      <c r="U345" s="54"/>
      <c r="V345" s="45"/>
      <c r="W345" s="54"/>
      <c r="X345" s="45"/>
      <c r="Y345" s="54"/>
      <c r="Z345" s="54"/>
      <c r="AA345" s="45"/>
      <c r="AB345" s="54"/>
      <c r="AC345" s="45"/>
      <c r="AD345" s="54"/>
      <c r="AE345" s="54"/>
      <c r="AF345" s="54"/>
      <c r="AG345" s="45"/>
      <c r="AH345" s="54"/>
      <c r="AI345" s="54"/>
      <c r="AJ345" s="45"/>
      <c r="AK345" s="54"/>
      <c r="AL345" s="54"/>
      <c r="AM345" s="54"/>
      <c r="AN345" s="54"/>
      <c r="AO345" s="54"/>
      <c r="AP345" s="54"/>
      <c r="AQ345" s="54"/>
      <c r="AR345" s="54"/>
      <c r="AS345" s="54"/>
      <c r="AT345" s="54"/>
      <c r="AU345" s="54"/>
      <c r="AV345" s="54"/>
      <c r="AW345" s="54"/>
      <c r="AX345" s="54"/>
      <c r="AY345" s="54"/>
      <c r="AZ345" s="54"/>
      <c r="BA345" s="54"/>
      <c r="BB345" s="54"/>
      <c r="BC345" s="54"/>
      <c r="BD345" s="54"/>
      <c r="BE345" s="54"/>
    </row>
    <row r="346" spans="1:57" ht="13" x14ac:dyDescent="0.3">
      <c r="A346" s="54"/>
      <c r="B346" s="54"/>
      <c r="C346" s="54"/>
      <c r="D346" s="55"/>
      <c r="E346" s="56"/>
      <c r="F346" s="57"/>
      <c r="G346" s="57"/>
      <c r="H346" s="54"/>
      <c r="I346" s="54"/>
      <c r="J346" s="54"/>
      <c r="K346" s="45"/>
      <c r="L346" s="54"/>
      <c r="M346" s="54"/>
      <c r="N346" s="54"/>
      <c r="O346" s="45"/>
      <c r="P346" s="54"/>
      <c r="Q346" s="54"/>
      <c r="R346" s="54"/>
      <c r="S346" s="45"/>
      <c r="T346" s="54"/>
      <c r="U346" s="54"/>
      <c r="V346" s="45"/>
      <c r="W346" s="54"/>
      <c r="X346" s="45"/>
      <c r="Y346" s="54"/>
      <c r="Z346" s="54"/>
      <c r="AA346" s="45"/>
      <c r="AB346" s="54"/>
      <c r="AC346" s="45"/>
      <c r="AD346" s="54"/>
      <c r="AE346" s="54"/>
      <c r="AF346" s="54"/>
      <c r="AG346" s="45"/>
      <c r="AH346" s="54"/>
      <c r="AI346" s="54"/>
      <c r="AJ346" s="45"/>
      <c r="AK346" s="54"/>
      <c r="AL346" s="54"/>
      <c r="AM346" s="54"/>
      <c r="AN346" s="54"/>
      <c r="AO346" s="54"/>
      <c r="AP346" s="54"/>
      <c r="AQ346" s="54"/>
      <c r="AR346" s="54"/>
      <c r="AS346" s="54"/>
      <c r="AT346" s="54"/>
      <c r="AU346" s="54"/>
      <c r="AV346" s="54"/>
      <c r="AW346" s="54"/>
      <c r="AX346" s="54"/>
      <c r="AY346" s="54"/>
      <c r="AZ346" s="54"/>
      <c r="BA346" s="54"/>
      <c r="BB346" s="54"/>
      <c r="BC346" s="54"/>
      <c r="BD346" s="54"/>
      <c r="BE346" s="54"/>
    </row>
    <row r="347" spans="1:57" ht="13" x14ac:dyDescent="0.3">
      <c r="A347" s="54"/>
      <c r="B347" s="54"/>
      <c r="C347" s="54"/>
      <c r="D347" s="55"/>
      <c r="E347" s="56"/>
      <c r="F347" s="54"/>
      <c r="G347" s="54"/>
      <c r="H347" s="54"/>
      <c r="I347" s="54"/>
      <c r="J347" s="54"/>
      <c r="K347" s="45"/>
      <c r="L347" s="54"/>
      <c r="M347" s="54"/>
      <c r="N347" s="54"/>
      <c r="O347" s="45"/>
      <c r="P347" s="54"/>
      <c r="Q347" s="54"/>
      <c r="R347" s="54"/>
      <c r="S347" s="45"/>
      <c r="T347" s="54"/>
      <c r="U347" s="54"/>
      <c r="V347" s="45"/>
      <c r="W347" s="54"/>
      <c r="X347" s="45"/>
      <c r="Y347" s="54"/>
      <c r="Z347" s="54"/>
      <c r="AA347" s="45"/>
      <c r="AB347" s="54"/>
      <c r="AC347" s="45"/>
      <c r="AD347" s="54"/>
      <c r="AE347" s="54"/>
      <c r="AF347" s="54"/>
      <c r="AG347" s="45"/>
      <c r="AH347" s="54"/>
      <c r="AI347" s="54"/>
      <c r="AJ347" s="45"/>
      <c r="AK347" s="54"/>
      <c r="AL347" s="54"/>
      <c r="AM347" s="54"/>
      <c r="AN347" s="54"/>
      <c r="AO347" s="54"/>
      <c r="AP347" s="54"/>
      <c r="AQ347" s="54"/>
      <c r="AR347" s="54"/>
      <c r="AS347" s="54"/>
      <c r="AT347" s="54"/>
      <c r="AU347" s="54"/>
      <c r="AV347" s="54"/>
      <c r="AW347" s="54"/>
      <c r="AX347" s="54"/>
      <c r="AY347" s="54"/>
      <c r="AZ347" s="54"/>
      <c r="BA347" s="54"/>
      <c r="BB347" s="54"/>
      <c r="BC347" s="54"/>
      <c r="BD347" s="54"/>
      <c r="BE347" s="54"/>
    </row>
    <row r="348" spans="1:57" ht="13" x14ac:dyDescent="0.3">
      <c r="A348" s="54"/>
      <c r="B348" s="54"/>
      <c r="C348" s="54"/>
      <c r="D348" s="55"/>
      <c r="E348" s="56"/>
      <c r="F348" s="54"/>
      <c r="G348" s="54"/>
      <c r="H348" s="54"/>
      <c r="I348" s="54"/>
      <c r="J348" s="54"/>
      <c r="K348" s="45"/>
      <c r="L348" s="54"/>
      <c r="M348" s="54"/>
      <c r="N348" s="54"/>
      <c r="O348" s="45"/>
      <c r="P348" s="54"/>
      <c r="Q348" s="54"/>
      <c r="R348" s="54"/>
      <c r="S348" s="45"/>
      <c r="T348" s="54"/>
      <c r="U348" s="54"/>
      <c r="V348" s="45"/>
      <c r="W348" s="54"/>
      <c r="X348" s="45"/>
      <c r="Y348" s="54"/>
      <c r="Z348" s="54"/>
      <c r="AA348" s="45"/>
      <c r="AB348" s="54"/>
      <c r="AC348" s="45"/>
      <c r="AD348" s="54"/>
      <c r="AE348" s="54"/>
      <c r="AF348" s="54"/>
      <c r="AG348" s="45"/>
      <c r="AH348" s="54"/>
      <c r="AI348" s="54"/>
      <c r="AJ348" s="45"/>
      <c r="AK348" s="54"/>
      <c r="AL348" s="54"/>
      <c r="AM348" s="54"/>
      <c r="AN348" s="54"/>
      <c r="AO348" s="54"/>
      <c r="AP348" s="54"/>
      <c r="AQ348" s="54"/>
      <c r="AR348" s="54"/>
      <c r="AS348" s="54"/>
      <c r="AT348" s="54"/>
      <c r="AU348" s="54"/>
      <c r="AV348" s="54"/>
      <c r="AW348" s="54"/>
      <c r="AX348" s="54"/>
      <c r="AY348" s="54"/>
      <c r="AZ348" s="54"/>
      <c r="BA348" s="54"/>
      <c r="BB348" s="54"/>
      <c r="BC348" s="54"/>
      <c r="BD348" s="54"/>
      <c r="BE348" s="54"/>
    </row>
    <row r="349" spans="1:57" ht="13" x14ac:dyDescent="0.3">
      <c r="A349" s="54"/>
      <c r="B349" s="54"/>
      <c r="C349" s="54"/>
      <c r="D349" s="55"/>
      <c r="E349" s="56"/>
      <c r="F349" s="57"/>
      <c r="G349" s="57"/>
      <c r="H349" s="54"/>
      <c r="I349" s="54"/>
      <c r="J349" s="54"/>
      <c r="K349" s="45"/>
      <c r="L349" s="54"/>
      <c r="M349" s="54"/>
      <c r="N349" s="54"/>
      <c r="O349" s="45"/>
      <c r="P349" s="54"/>
      <c r="Q349" s="54"/>
      <c r="R349" s="54"/>
      <c r="S349" s="45"/>
      <c r="T349" s="54"/>
      <c r="U349" s="54"/>
      <c r="V349" s="45"/>
      <c r="W349" s="54"/>
      <c r="X349" s="45"/>
      <c r="Y349" s="54"/>
      <c r="Z349" s="54"/>
      <c r="AA349" s="45"/>
      <c r="AB349" s="54"/>
      <c r="AC349" s="45"/>
      <c r="AD349" s="54"/>
      <c r="AE349" s="54"/>
      <c r="AF349" s="54"/>
      <c r="AG349" s="45"/>
      <c r="AH349" s="54"/>
      <c r="AI349" s="54"/>
      <c r="AJ349" s="45"/>
      <c r="AK349" s="54"/>
      <c r="AL349" s="54"/>
      <c r="AM349" s="54"/>
      <c r="AN349" s="54"/>
      <c r="AO349" s="54"/>
      <c r="AP349" s="54"/>
      <c r="AQ349" s="54"/>
      <c r="AR349" s="54"/>
      <c r="AS349" s="54"/>
      <c r="AT349" s="54"/>
      <c r="AU349" s="54"/>
      <c r="AV349" s="54"/>
      <c r="AW349" s="54"/>
      <c r="AX349" s="54"/>
      <c r="AY349" s="54"/>
      <c r="AZ349" s="54"/>
      <c r="BA349" s="54"/>
      <c r="BB349" s="54"/>
      <c r="BC349" s="54"/>
      <c r="BD349" s="54"/>
      <c r="BE349" s="54"/>
    </row>
    <row r="350" spans="1:57" ht="13" x14ac:dyDescent="0.3">
      <c r="A350" s="54"/>
      <c r="B350" s="54"/>
      <c r="C350" s="54"/>
      <c r="D350" s="55"/>
      <c r="E350" s="56"/>
      <c r="F350" s="54"/>
      <c r="G350" s="54"/>
      <c r="H350" s="54"/>
      <c r="I350" s="54"/>
      <c r="J350" s="54"/>
      <c r="K350" s="45"/>
      <c r="L350" s="54"/>
      <c r="M350" s="54"/>
      <c r="N350" s="54"/>
      <c r="O350" s="45"/>
      <c r="P350" s="54"/>
      <c r="Q350" s="54"/>
      <c r="R350" s="54"/>
      <c r="S350" s="45"/>
      <c r="T350" s="54"/>
      <c r="U350" s="54"/>
      <c r="V350" s="45"/>
      <c r="W350" s="54"/>
      <c r="X350" s="45"/>
      <c r="Y350" s="54"/>
      <c r="Z350" s="54"/>
      <c r="AA350" s="45"/>
      <c r="AB350" s="54"/>
      <c r="AC350" s="45"/>
      <c r="AD350" s="54"/>
      <c r="AE350" s="54"/>
      <c r="AF350" s="54"/>
      <c r="AG350" s="45"/>
      <c r="AH350" s="54"/>
      <c r="AI350" s="54"/>
      <c r="AJ350" s="45"/>
      <c r="AK350" s="54"/>
      <c r="AL350" s="54"/>
      <c r="AM350" s="54"/>
      <c r="AN350" s="54"/>
      <c r="AO350" s="54"/>
      <c r="AP350" s="54"/>
      <c r="AQ350" s="54"/>
      <c r="AR350" s="54"/>
      <c r="AS350" s="54"/>
      <c r="AT350" s="54"/>
      <c r="AU350" s="54"/>
      <c r="AV350" s="54"/>
      <c r="AW350" s="54"/>
      <c r="AX350" s="54"/>
      <c r="AY350" s="54"/>
      <c r="AZ350" s="54"/>
      <c r="BA350" s="54"/>
      <c r="BB350" s="54"/>
      <c r="BC350" s="54"/>
      <c r="BD350" s="54"/>
      <c r="BE350" s="54"/>
    </row>
    <row r="351" spans="1:57" ht="13" x14ac:dyDescent="0.3">
      <c r="A351" s="54"/>
      <c r="B351" s="54"/>
      <c r="C351" s="54"/>
      <c r="D351" s="55"/>
      <c r="E351" s="56"/>
      <c r="F351" s="54"/>
      <c r="G351" s="54"/>
      <c r="H351" s="54"/>
      <c r="I351" s="54"/>
      <c r="J351" s="54"/>
      <c r="K351" s="45"/>
      <c r="L351" s="54"/>
      <c r="M351" s="54"/>
      <c r="N351" s="54"/>
      <c r="O351" s="45"/>
      <c r="P351" s="54"/>
      <c r="Q351" s="54"/>
      <c r="R351" s="54"/>
      <c r="S351" s="45"/>
      <c r="T351" s="54"/>
      <c r="U351" s="54"/>
      <c r="V351" s="45"/>
      <c r="W351" s="54"/>
      <c r="X351" s="45"/>
      <c r="Y351" s="54"/>
      <c r="Z351" s="54"/>
      <c r="AA351" s="45"/>
      <c r="AB351" s="54"/>
      <c r="AC351" s="45"/>
      <c r="AD351" s="54"/>
      <c r="AE351" s="54"/>
      <c r="AF351" s="54"/>
      <c r="AG351" s="45"/>
      <c r="AH351" s="54"/>
      <c r="AI351" s="54"/>
      <c r="AJ351" s="45"/>
      <c r="AK351" s="54"/>
      <c r="AL351" s="54"/>
      <c r="AM351" s="54"/>
      <c r="AN351" s="54"/>
      <c r="AO351" s="54"/>
      <c r="AP351" s="54"/>
      <c r="AQ351" s="54"/>
      <c r="AR351" s="54"/>
      <c r="AS351" s="54"/>
      <c r="AT351" s="54"/>
      <c r="AU351" s="54"/>
      <c r="AV351" s="54"/>
      <c r="AW351" s="54"/>
      <c r="AX351" s="54"/>
      <c r="AY351" s="54"/>
      <c r="AZ351" s="54"/>
      <c r="BA351" s="54"/>
      <c r="BB351" s="54"/>
      <c r="BC351" s="54"/>
      <c r="BD351" s="54"/>
      <c r="BE351" s="54"/>
    </row>
    <row r="352" spans="1:57" ht="13" x14ac:dyDescent="0.3">
      <c r="A352" s="54"/>
      <c r="B352" s="54"/>
      <c r="C352" s="54"/>
      <c r="D352" s="55"/>
      <c r="E352" s="56"/>
      <c r="F352" s="57"/>
      <c r="G352" s="57"/>
      <c r="H352" s="54"/>
      <c r="I352" s="54"/>
      <c r="J352" s="54"/>
      <c r="K352" s="45"/>
      <c r="L352" s="54"/>
      <c r="M352" s="54"/>
      <c r="N352" s="54"/>
      <c r="O352" s="45"/>
      <c r="P352" s="54"/>
      <c r="Q352" s="54"/>
      <c r="R352" s="54"/>
      <c r="S352" s="45"/>
      <c r="T352" s="54"/>
      <c r="U352" s="54"/>
      <c r="V352" s="45"/>
      <c r="W352" s="54"/>
      <c r="X352" s="45"/>
      <c r="Y352" s="54"/>
      <c r="Z352" s="54"/>
      <c r="AA352" s="45"/>
      <c r="AB352" s="54"/>
      <c r="AC352" s="45"/>
      <c r="AD352" s="54"/>
      <c r="AE352" s="54"/>
      <c r="AF352" s="54"/>
      <c r="AG352" s="45"/>
      <c r="AH352" s="54"/>
      <c r="AI352" s="54"/>
      <c r="AJ352" s="45"/>
      <c r="AK352" s="54"/>
      <c r="AL352" s="54"/>
      <c r="AM352" s="54"/>
      <c r="AN352" s="54"/>
      <c r="AO352" s="54"/>
      <c r="AP352" s="54"/>
      <c r="AQ352" s="54"/>
      <c r="AR352" s="54"/>
      <c r="AS352" s="54"/>
      <c r="AT352" s="54"/>
      <c r="AU352" s="54"/>
      <c r="AV352" s="54"/>
      <c r="AW352" s="54"/>
      <c r="AX352" s="54"/>
      <c r="AY352" s="54"/>
      <c r="AZ352" s="54"/>
      <c r="BA352" s="54"/>
      <c r="BB352" s="54"/>
      <c r="BC352" s="54"/>
      <c r="BD352" s="54"/>
      <c r="BE352" s="54"/>
    </row>
    <row r="353" spans="1:57" ht="13" x14ac:dyDescent="0.3">
      <c r="A353" s="54"/>
      <c r="B353" s="54"/>
      <c r="C353" s="54"/>
      <c r="D353" s="55"/>
      <c r="E353" s="56"/>
      <c r="F353" s="57"/>
      <c r="G353" s="57"/>
      <c r="H353" s="54"/>
      <c r="I353" s="54"/>
      <c r="J353" s="54"/>
      <c r="K353" s="45"/>
      <c r="L353" s="54"/>
      <c r="M353" s="54"/>
      <c r="N353" s="54"/>
      <c r="O353" s="45"/>
      <c r="P353" s="54"/>
      <c r="Q353" s="54"/>
      <c r="R353" s="54"/>
      <c r="S353" s="45"/>
      <c r="T353" s="54"/>
      <c r="U353" s="54"/>
      <c r="V353" s="45"/>
      <c r="W353" s="54"/>
      <c r="X353" s="45"/>
      <c r="Y353" s="54"/>
      <c r="Z353" s="54"/>
      <c r="AA353" s="45"/>
      <c r="AB353" s="54"/>
      <c r="AC353" s="45"/>
      <c r="AD353" s="54"/>
      <c r="AE353" s="54"/>
      <c r="AF353" s="54"/>
      <c r="AG353" s="45"/>
      <c r="AH353" s="54"/>
      <c r="AI353" s="54"/>
      <c r="AJ353" s="45"/>
      <c r="AK353" s="54"/>
      <c r="AL353" s="54"/>
      <c r="AM353" s="54"/>
      <c r="AN353" s="54"/>
      <c r="AO353" s="54"/>
      <c r="AP353" s="54"/>
      <c r="AQ353" s="54"/>
      <c r="AR353" s="54"/>
      <c r="AS353" s="54"/>
      <c r="AT353" s="54"/>
      <c r="AU353" s="54"/>
      <c r="AV353" s="54"/>
      <c r="AW353" s="54"/>
      <c r="AX353" s="54"/>
      <c r="AY353" s="54"/>
      <c r="AZ353" s="54"/>
      <c r="BA353" s="54"/>
      <c r="BB353" s="54"/>
      <c r="BC353" s="54"/>
      <c r="BD353" s="54"/>
      <c r="BE353" s="54"/>
    </row>
    <row r="354" spans="1:57" ht="13" x14ac:dyDescent="0.3">
      <c r="A354" s="54"/>
      <c r="B354" s="54"/>
      <c r="C354" s="54"/>
      <c r="D354" s="55"/>
      <c r="E354" s="56"/>
      <c r="F354" s="54"/>
      <c r="G354" s="54"/>
      <c r="H354" s="54"/>
      <c r="I354" s="54"/>
      <c r="J354" s="54"/>
      <c r="K354" s="45"/>
      <c r="L354" s="54"/>
      <c r="M354" s="54"/>
      <c r="N354" s="54"/>
      <c r="O354" s="45"/>
      <c r="P354" s="54"/>
      <c r="Q354" s="54"/>
      <c r="R354" s="54"/>
      <c r="S354" s="45"/>
      <c r="T354" s="54"/>
      <c r="U354" s="54"/>
      <c r="V354" s="45"/>
      <c r="W354" s="54"/>
      <c r="X354" s="45"/>
      <c r="Y354" s="54"/>
      <c r="Z354" s="54"/>
      <c r="AA354" s="45"/>
      <c r="AB354" s="54"/>
      <c r="AC354" s="45"/>
      <c r="AD354" s="54"/>
      <c r="AE354" s="54"/>
      <c r="AF354" s="54"/>
      <c r="AG354" s="45"/>
      <c r="AH354" s="54"/>
      <c r="AI354" s="54"/>
      <c r="AJ354" s="45"/>
      <c r="AK354" s="54"/>
      <c r="AL354" s="54"/>
      <c r="AM354" s="54"/>
      <c r="AN354" s="54"/>
      <c r="AO354" s="54"/>
      <c r="AP354" s="54"/>
      <c r="AQ354" s="54"/>
      <c r="AR354" s="54"/>
      <c r="AS354" s="54"/>
      <c r="AT354" s="54"/>
      <c r="AU354" s="54"/>
      <c r="AV354" s="54"/>
      <c r="AW354" s="54"/>
      <c r="AX354" s="54"/>
      <c r="AY354" s="54"/>
      <c r="AZ354" s="54"/>
      <c r="BA354" s="54"/>
      <c r="BB354" s="54"/>
      <c r="BC354" s="54"/>
      <c r="BD354" s="54"/>
      <c r="BE354" s="54"/>
    </row>
    <row r="355" spans="1:57" ht="13" x14ac:dyDescent="0.3">
      <c r="A355" s="54"/>
      <c r="B355" s="54"/>
      <c r="C355" s="54"/>
      <c r="D355" s="55"/>
      <c r="E355" s="56"/>
      <c r="F355" s="57"/>
      <c r="G355" s="57"/>
      <c r="H355" s="54"/>
      <c r="I355" s="54"/>
      <c r="J355" s="54"/>
      <c r="K355" s="45"/>
      <c r="L355" s="54"/>
      <c r="M355" s="54"/>
      <c r="N355" s="54"/>
      <c r="O355" s="45"/>
      <c r="P355" s="54"/>
      <c r="Q355" s="54"/>
      <c r="R355" s="54"/>
      <c r="S355" s="45"/>
      <c r="T355" s="54"/>
      <c r="U355" s="54"/>
      <c r="V355" s="45"/>
      <c r="W355" s="54"/>
      <c r="X355" s="45"/>
      <c r="Y355" s="54"/>
      <c r="Z355" s="54"/>
      <c r="AA355" s="45"/>
      <c r="AB355" s="54"/>
      <c r="AC355" s="45"/>
      <c r="AD355" s="54"/>
      <c r="AE355" s="54"/>
      <c r="AF355" s="54"/>
      <c r="AG355" s="45"/>
      <c r="AH355" s="54"/>
      <c r="AI355" s="54"/>
      <c r="AJ355" s="45"/>
      <c r="AK355" s="54"/>
      <c r="AL355" s="54"/>
      <c r="AM355" s="54"/>
      <c r="AN355" s="54"/>
      <c r="AO355" s="54"/>
      <c r="AP355" s="54"/>
      <c r="AQ355" s="54"/>
      <c r="AR355" s="54"/>
      <c r="AS355" s="54"/>
      <c r="AT355" s="54"/>
      <c r="AU355" s="54"/>
      <c r="AV355" s="54"/>
      <c r="AW355" s="54"/>
      <c r="AX355" s="54"/>
      <c r="AY355" s="54"/>
      <c r="AZ355" s="54"/>
      <c r="BA355" s="54"/>
      <c r="BB355" s="54"/>
      <c r="BC355" s="54"/>
      <c r="BD355" s="54"/>
      <c r="BE355" s="54"/>
    </row>
    <row r="356" spans="1:57" ht="13" x14ac:dyDescent="0.3">
      <c r="A356" s="54"/>
      <c r="B356" s="54"/>
      <c r="C356" s="54"/>
      <c r="D356" s="55"/>
      <c r="E356" s="56"/>
      <c r="F356" s="54"/>
      <c r="G356" s="54"/>
      <c r="H356" s="54"/>
      <c r="I356" s="54"/>
      <c r="J356" s="54"/>
      <c r="K356" s="45"/>
      <c r="L356" s="54"/>
      <c r="M356" s="54"/>
      <c r="N356" s="54"/>
      <c r="O356" s="45"/>
      <c r="P356" s="54"/>
      <c r="Q356" s="54"/>
      <c r="R356" s="54"/>
      <c r="S356" s="45"/>
      <c r="T356" s="54"/>
      <c r="U356" s="54"/>
      <c r="V356" s="45"/>
      <c r="W356" s="54"/>
      <c r="X356" s="45"/>
      <c r="Y356" s="54"/>
      <c r="Z356" s="54"/>
      <c r="AA356" s="45"/>
      <c r="AB356" s="54"/>
      <c r="AC356" s="45"/>
      <c r="AD356" s="54"/>
      <c r="AE356" s="54"/>
      <c r="AF356" s="54"/>
      <c r="AG356" s="45"/>
      <c r="AH356" s="54"/>
      <c r="AI356" s="54"/>
      <c r="AJ356" s="45"/>
      <c r="AK356" s="54"/>
      <c r="AL356" s="54"/>
      <c r="AM356" s="54"/>
      <c r="AN356" s="54"/>
      <c r="AO356" s="54"/>
      <c r="AP356" s="54"/>
      <c r="AQ356" s="54"/>
      <c r="AR356" s="54"/>
      <c r="AS356" s="54"/>
      <c r="AT356" s="54"/>
      <c r="AU356" s="54"/>
      <c r="AV356" s="54"/>
      <c r="AW356" s="54"/>
      <c r="AX356" s="54"/>
      <c r="AY356" s="54"/>
      <c r="AZ356" s="54"/>
      <c r="BA356" s="54"/>
      <c r="BB356" s="54"/>
      <c r="BC356" s="54"/>
      <c r="BD356" s="54"/>
      <c r="BE356" s="54"/>
    </row>
    <row r="357" spans="1:57" ht="13" x14ac:dyDescent="0.3">
      <c r="A357" s="54"/>
      <c r="B357" s="54"/>
      <c r="C357" s="54"/>
      <c r="D357" s="55"/>
      <c r="E357" s="56"/>
      <c r="F357" s="54"/>
      <c r="G357" s="54"/>
      <c r="H357" s="54"/>
      <c r="I357" s="54"/>
      <c r="J357" s="54"/>
      <c r="K357" s="45"/>
      <c r="L357" s="54"/>
      <c r="M357" s="54"/>
      <c r="N357" s="54"/>
      <c r="O357" s="45"/>
      <c r="P357" s="54"/>
      <c r="Q357" s="54"/>
      <c r="R357" s="54"/>
      <c r="S357" s="45"/>
      <c r="T357" s="54"/>
      <c r="U357" s="54"/>
      <c r="V357" s="45"/>
      <c r="W357" s="54"/>
      <c r="X357" s="45"/>
      <c r="Y357" s="54"/>
      <c r="Z357" s="54"/>
      <c r="AA357" s="45"/>
      <c r="AB357" s="54"/>
      <c r="AC357" s="45"/>
      <c r="AD357" s="54"/>
      <c r="AE357" s="54"/>
      <c r="AF357" s="54"/>
      <c r="AG357" s="45"/>
      <c r="AH357" s="54"/>
      <c r="AI357" s="54"/>
      <c r="AJ357" s="45"/>
      <c r="AK357" s="54"/>
      <c r="AL357" s="54"/>
      <c r="AM357" s="54"/>
      <c r="AN357" s="54"/>
      <c r="AO357" s="54"/>
      <c r="AP357" s="54"/>
      <c r="AQ357" s="54"/>
      <c r="AR357" s="54"/>
      <c r="AS357" s="54"/>
      <c r="AT357" s="54"/>
      <c r="AU357" s="54"/>
      <c r="AV357" s="54"/>
      <c r="AW357" s="54"/>
      <c r="AX357" s="54"/>
      <c r="AY357" s="54"/>
      <c r="AZ357" s="54"/>
      <c r="BA357" s="54"/>
      <c r="BB357" s="54"/>
      <c r="BC357" s="54"/>
      <c r="BD357" s="54"/>
      <c r="BE357" s="54"/>
    </row>
    <row r="358" spans="1:57" ht="13" x14ac:dyDescent="0.3">
      <c r="A358" s="54"/>
      <c r="B358" s="54"/>
      <c r="C358" s="54"/>
      <c r="D358" s="55"/>
      <c r="E358" s="56"/>
      <c r="F358" s="57"/>
      <c r="G358" s="57"/>
      <c r="H358" s="54"/>
      <c r="I358" s="54"/>
      <c r="J358" s="54"/>
      <c r="K358" s="45"/>
      <c r="L358" s="54"/>
      <c r="M358" s="54"/>
      <c r="N358" s="54"/>
      <c r="O358" s="45"/>
      <c r="P358" s="54"/>
      <c r="Q358" s="54"/>
      <c r="R358" s="54"/>
      <c r="S358" s="45"/>
      <c r="T358" s="54"/>
      <c r="U358" s="54"/>
      <c r="V358" s="45"/>
      <c r="W358" s="54"/>
      <c r="X358" s="45"/>
      <c r="Y358" s="54"/>
      <c r="Z358" s="54"/>
      <c r="AA358" s="45"/>
      <c r="AB358" s="54"/>
      <c r="AC358" s="45"/>
      <c r="AD358" s="54"/>
      <c r="AE358" s="54"/>
      <c r="AF358" s="54"/>
      <c r="AG358" s="45"/>
      <c r="AH358" s="54"/>
      <c r="AI358" s="54"/>
      <c r="AJ358" s="45"/>
      <c r="AK358" s="54"/>
      <c r="AL358" s="54"/>
      <c r="AM358" s="54"/>
      <c r="AN358" s="54"/>
      <c r="AO358" s="54"/>
      <c r="AP358" s="54"/>
      <c r="AQ358" s="54"/>
      <c r="AR358" s="54"/>
      <c r="AS358" s="54"/>
      <c r="AT358" s="54"/>
      <c r="AU358" s="54"/>
      <c r="AV358" s="54"/>
      <c r="AW358" s="54"/>
      <c r="AX358" s="54"/>
      <c r="AY358" s="54"/>
      <c r="AZ358" s="54"/>
      <c r="BA358" s="54"/>
      <c r="BB358" s="54"/>
      <c r="BC358" s="54"/>
      <c r="BD358" s="54"/>
      <c r="BE358" s="54"/>
    </row>
    <row r="359" spans="1:57" ht="13" x14ac:dyDescent="0.3">
      <c r="A359" s="54"/>
      <c r="B359" s="54"/>
      <c r="C359" s="54"/>
      <c r="D359" s="55"/>
      <c r="E359" s="56"/>
      <c r="F359" s="57"/>
      <c r="G359" s="57"/>
      <c r="H359" s="54"/>
      <c r="I359" s="54"/>
      <c r="J359" s="54"/>
      <c r="K359" s="45"/>
      <c r="L359" s="54"/>
      <c r="M359" s="54"/>
      <c r="N359" s="54"/>
      <c r="O359" s="45"/>
      <c r="P359" s="54"/>
      <c r="Q359" s="54"/>
      <c r="R359" s="54"/>
      <c r="S359" s="45"/>
      <c r="T359" s="54"/>
      <c r="U359" s="54"/>
      <c r="V359" s="45"/>
      <c r="W359" s="54"/>
      <c r="X359" s="45"/>
      <c r="Y359" s="54"/>
      <c r="Z359" s="54"/>
      <c r="AA359" s="45"/>
      <c r="AB359" s="54"/>
      <c r="AC359" s="45"/>
      <c r="AD359" s="54"/>
      <c r="AE359" s="54"/>
      <c r="AF359" s="54"/>
      <c r="AG359" s="45"/>
      <c r="AH359" s="54"/>
      <c r="AI359" s="54"/>
      <c r="AJ359" s="45"/>
      <c r="AK359" s="54"/>
      <c r="AL359" s="54"/>
      <c r="AM359" s="54"/>
      <c r="AN359" s="54"/>
      <c r="AO359" s="54"/>
      <c r="AP359" s="54"/>
      <c r="AQ359" s="54"/>
      <c r="AR359" s="54"/>
      <c r="AS359" s="54"/>
      <c r="AT359" s="54"/>
      <c r="AU359" s="54"/>
      <c r="AV359" s="54"/>
      <c r="AW359" s="54"/>
      <c r="AX359" s="54"/>
      <c r="AY359" s="54"/>
      <c r="AZ359" s="54"/>
      <c r="BA359" s="54"/>
      <c r="BB359" s="54"/>
      <c r="BC359" s="54"/>
      <c r="BD359" s="54"/>
      <c r="BE359" s="54"/>
    </row>
    <row r="360" spans="1:57" ht="13" x14ac:dyDescent="0.3">
      <c r="A360" s="54"/>
      <c r="B360" s="54"/>
      <c r="C360" s="54"/>
      <c r="D360" s="55"/>
      <c r="E360" s="56"/>
      <c r="F360" s="57"/>
      <c r="G360" s="57"/>
      <c r="H360" s="54"/>
      <c r="I360" s="54"/>
      <c r="J360" s="54"/>
      <c r="K360" s="45"/>
      <c r="L360" s="54"/>
      <c r="M360" s="54"/>
      <c r="N360" s="54"/>
      <c r="O360" s="45"/>
      <c r="P360" s="54"/>
      <c r="Q360" s="54"/>
      <c r="R360" s="54"/>
      <c r="S360" s="45"/>
      <c r="T360" s="54"/>
      <c r="U360" s="54"/>
      <c r="V360" s="45"/>
      <c r="W360" s="54"/>
      <c r="X360" s="45"/>
      <c r="Y360" s="54"/>
      <c r="Z360" s="54"/>
      <c r="AA360" s="45"/>
      <c r="AB360" s="54"/>
      <c r="AC360" s="45"/>
      <c r="AD360" s="54"/>
      <c r="AE360" s="54"/>
      <c r="AF360" s="54"/>
      <c r="AG360" s="45"/>
      <c r="AH360" s="54"/>
      <c r="AI360" s="54"/>
      <c r="AJ360" s="45"/>
      <c r="AK360" s="54"/>
      <c r="AL360" s="54"/>
      <c r="AM360" s="54"/>
      <c r="AN360" s="54"/>
      <c r="AO360" s="54"/>
      <c r="AP360" s="54"/>
      <c r="AQ360" s="54"/>
      <c r="AR360" s="54"/>
      <c r="AS360" s="54"/>
      <c r="AT360" s="54"/>
      <c r="AU360" s="54"/>
      <c r="AV360" s="54"/>
      <c r="AW360" s="54"/>
      <c r="AX360" s="54"/>
      <c r="AY360" s="54"/>
      <c r="AZ360" s="54"/>
      <c r="BA360" s="54"/>
      <c r="BB360" s="54"/>
      <c r="BC360" s="54"/>
      <c r="BD360" s="54"/>
      <c r="BE360" s="54"/>
    </row>
    <row r="361" spans="1:57" ht="13" x14ac:dyDescent="0.3">
      <c r="A361" s="54"/>
      <c r="B361" s="54"/>
      <c r="C361" s="54"/>
      <c r="D361" s="55"/>
      <c r="E361" s="56"/>
      <c r="F361" s="57"/>
      <c r="G361" s="57"/>
      <c r="H361" s="54"/>
      <c r="I361" s="54"/>
      <c r="J361" s="54"/>
      <c r="K361" s="45"/>
      <c r="L361" s="54"/>
      <c r="M361" s="54"/>
      <c r="N361" s="54"/>
      <c r="O361" s="45"/>
      <c r="P361" s="54"/>
      <c r="Q361" s="54"/>
      <c r="R361" s="54"/>
      <c r="S361" s="45"/>
      <c r="T361" s="54"/>
      <c r="U361" s="54"/>
      <c r="V361" s="45"/>
      <c r="W361" s="54"/>
      <c r="X361" s="45"/>
      <c r="Y361" s="54"/>
      <c r="Z361" s="54"/>
      <c r="AA361" s="45"/>
      <c r="AB361" s="54"/>
      <c r="AC361" s="45"/>
      <c r="AD361" s="54"/>
      <c r="AE361" s="54"/>
      <c r="AF361" s="54"/>
      <c r="AG361" s="45"/>
      <c r="AH361" s="54"/>
      <c r="AI361" s="54"/>
      <c r="AJ361" s="45"/>
      <c r="AK361" s="54"/>
      <c r="AL361" s="54"/>
      <c r="AM361" s="54"/>
      <c r="AN361" s="54"/>
      <c r="AO361" s="54"/>
      <c r="AP361" s="54"/>
      <c r="AQ361" s="54"/>
      <c r="AR361" s="54"/>
      <c r="AS361" s="54"/>
      <c r="AT361" s="54"/>
      <c r="AU361" s="54"/>
      <c r="AV361" s="54"/>
      <c r="AW361" s="54"/>
      <c r="AX361" s="54"/>
      <c r="AY361" s="54"/>
      <c r="AZ361" s="54"/>
      <c r="BA361" s="54"/>
      <c r="BB361" s="54"/>
      <c r="BC361" s="54"/>
      <c r="BD361" s="54"/>
      <c r="BE361" s="54"/>
    </row>
    <row r="362" spans="1:57" ht="13" x14ac:dyDescent="0.3">
      <c r="A362" s="54"/>
      <c r="B362" s="54"/>
      <c r="C362" s="54"/>
      <c r="D362" s="55"/>
      <c r="E362" s="56"/>
      <c r="F362" s="57"/>
      <c r="G362" s="57"/>
      <c r="H362" s="54"/>
      <c r="I362" s="54"/>
      <c r="J362" s="54"/>
      <c r="K362" s="45"/>
      <c r="L362" s="54"/>
      <c r="M362" s="54"/>
      <c r="N362" s="54"/>
      <c r="O362" s="45"/>
      <c r="P362" s="54"/>
      <c r="Q362" s="54"/>
      <c r="R362" s="54"/>
      <c r="S362" s="45"/>
      <c r="T362" s="54"/>
      <c r="U362" s="54"/>
      <c r="V362" s="45"/>
      <c r="W362" s="54"/>
      <c r="X362" s="45"/>
      <c r="Y362" s="54"/>
      <c r="Z362" s="54"/>
      <c r="AA362" s="45"/>
      <c r="AB362" s="54"/>
      <c r="AC362" s="45"/>
      <c r="AD362" s="54"/>
      <c r="AE362" s="54"/>
      <c r="AF362" s="54"/>
      <c r="AG362" s="45"/>
      <c r="AH362" s="54"/>
      <c r="AI362" s="54"/>
      <c r="AJ362" s="45"/>
      <c r="AK362" s="54"/>
      <c r="AL362" s="54"/>
      <c r="AM362" s="54"/>
      <c r="AN362" s="54"/>
      <c r="AO362" s="54"/>
      <c r="AP362" s="54"/>
      <c r="AQ362" s="54"/>
      <c r="AR362" s="54"/>
      <c r="AS362" s="54"/>
      <c r="AT362" s="54"/>
      <c r="AU362" s="54"/>
      <c r="AV362" s="54"/>
      <c r="AW362" s="54"/>
      <c r="AX362" s="54"/>
      <c r="AY362" s="54"/>
      <c r="AZ362" s="54"/>
      <c r="BA362" s="54"/>
      <c r="BB362" s="54"/>
      <c r="BC362" s="54"/>
      <c r="BD362" s="54"/>
      <c r="BE362" s="54"/>
    </row>
    <row r="363" spans="1:57" ht="13" x14ac:dyDescent="0.3">
      <c r="A363" s="54"/>
      <c r="B363" s="54"/>
      <c r="C363" s="54"/>
      <c r="D363" s="55"/>
      <c r="E363" s="56"/>
      <c r="F363" s="54"/>
      <c r="G363" s="54"/>
      <c r="H363" s="54"/>
      <c r="I363" s="54"/>
      <c r="J363" s="54"/>
      <c r="K363" s="45"/>
      <c r="L363" s="54"/>
      <c r="M363" s="54"/>
      <c r="N363" s="54"/>
      <c r="O363" s="45"/>
      <c r="P363" s="54"/>
      <c r="Q363" s="54"/>
      <c r="R363" s="54"/>
      <c r="S363" s="45"/>
      <c r="T363" s="54"/>
      <c r="U363" s="54"/>
      <c r="V363" s="45"/>
      <c r="W363" s="54"/>
      <c r="X363" s="45"/>
      <c r="Y363" s="54"/>
      <c r="Z363" s="54"/>
      <c r="AA363" s="45"/>
      <c r="AB363" s="54"/>
      <c r="AC363" s="45"/>
      <c r="AD363" s="54"/>
      <c r="AE363" s="54"/>
      <c r="AF363" s="54"/>
      <c r="AG363" s="45"/>
      <c r="AH363" s="54"/>
      <c r="AI363" s="54"/>
      <c r="AJ363" s="45"/>
      <c r="AK363" s="54"/>
      <c r="AL363" s="54"/>
      <c r="AM363" s="54"/>
      <c r="AN363" s="54"/>
      <c r="AO363" s="54"/>
      <c r="AP363" s="54"/>
      <c r="AQ363" s="54"/>
      <c r="AR363" s="54"/>
      <c r="AS363" s="54"/>
      <c r="AT363" s="54"/>
      <c r="AU363" s="54"/>
      <c r="AV363" s="54"/>
      <c r="AW363" s="54"/>
      <c r="AX363" s="54"/>
      <c r="AY363" s="54"/>
      <c r="AZ363" s="54"/>
      <c r="BA363" s="54"/>
      <c r="BB363" s="54"/>
      <c r="BC363" s="54"/>
      <c r="BD363" s="54"/>
      <c r="BE363" s="54"/>
    </row>
    <row r="364" spans="1:57" ht="13" x14ac:dyDescent="0.3">
      <c r="A364" s="54"/>
      <c r="B364" s="54"/>
      <c r="C364" s="54"/>
      <c r="D364" s="55"/>
      <c r="E364" s="56"/>
      <c r="F364" s="57"/>
      <c r="G364" s="57"/>
      <c r="H364" s="54"/>
      <c r="I364" s="54"/>
      <c r="J364" s="54"/>
      <c r="K364" s="45"/>
      <c r="L364" s="54"/>
      <c r="M364" s="54"/>
      <c r="N364" s="54"/>
      <c r="O364" s="45"/>
      <c r="P364" s="54"/>
      <c r="Q364" s="54"/>
      <c r="R364" s="54"/>
      <c r="S364" s="45"/>
      <c r="T364" s="54"/>
      <c r="U364" s="54"/>
      <c r="V364" s="45"/>
      <c r="W364" s="54"/>
      <c r="X364" s="45"/>
      <c r="Y364" s="54"/>
      <c r="Z364" s="54"/>
      <c r="AA364" s="45"/>
      <c r="AB364" s="54"/>
      <c r="AC364" s="45"/>
      <c r="AD364" s="54"/>
      <c r="AE364" s="54"/>
      <c r="AF364" s="54"/>
      <c r="AG364" s="45"/>
      <c r="AH364" s="54"/>
      <c r="AI364" s="54"/>
      <c r="AJ364" s="45"/>
      <c r="AK364" s="54"/>
      <c r="AL364" s="54"/>
      <c r="AM364" s="54"/>
      <c r="AN364" s="54"/>
      <c r="AO364" s="54"/>
      <c r="AP364" s="54"/>
      <c r="AQ364" s="54"/>
      <c r="AR364" s="54"/>
      <c r="AS364" s="54"/>
      <c r="AT364" s="54"/>
      <c r="AU364" s="54"/>
      <c r="AV364" s="54"/>
      <c r="AW364" s="54"/>
      <c r="AX364" s="54"/>
      <c r="AY364" s="54"/>
      <c r="AZ364" s="54"/>
      <c r="BA364" s="54"/>
      <c r="BB364" s="54"/>
      <c r="BC364" s="54"/>
      <c r="BD364" s="54"/>
      <c r="BE364" s="54"/>
    </row>
    <row r="365" spans="1:57" ht="13" x14ac:dyDescent="0.3">
      <c r="A365" s="54"/>
      <c r="B365" s="54"/>
      <c r="C365" s="54"/>
      <c r="D365" s="55"/>
      <c r="E365" s="56"/>
      <c r="F365" s="54"/>
      <c r="G365" s="54"/>
      <c r="H365" s="54"/>
      <c r="I365" s="54"/>
      <c r="J365" s="54"/>
      <c r="K365" s="45"/>
      <c r="L365" s="54"/>
      <c r="M365" s="54"/>
      <c r="N365" s="54"/>
      <c r="O365" s="45"/>
      <c r="P365" s="54"/>
      <c r="Q365" s="54"/>
      <c r="R365" s="54"/>
      <c r="S365" s="45"/>
      <c r="T365" s="54"/>
      <c r="U365" s="54"/>
      <c r="V365" s="45"/>
      <c r="W365" s="54"/>
      <c r="X365" s="45"/>
      <c r="Y365" s="54"/>
      <c r="Z365" s="54"/>
      <c r="AA365" s="45"/>
      <c r="AB365" s="54"/>
      <c r="AC365" s="45"/>
      <c r="AD365" s="54"/>
      <c r="AE365" s="54"/>
      <c r="AF365" s="54"/>
      <c r="AG365" s="45"/>
      <c r="AH365" s="54"/>
      <c r="AI365" s="54"/>
      <c r="AJ365" s="45"/>
      <c r="AK365" s="54"/>
      <c r="AL365" s="54"/>
      <c r="AM365" s="54"/>
      <c r="AN365" s="54"/>
      <c r="AO365" s="54"/>
      <c r="AP365" s="54"/>
      <c r="AQ365" s="54"/>
      <c r="AR365" s="54"/>
      <c r="AS365" s="54"/>
      <c r="AT365" s="54"/>
      <c r="AU365" s="54"/>
      <c r="AV365" s="54"/>
      <c r="AW365" s="54"/>
      <c r="AX365" s="54"/>
      <c r="AY365" s="54"/>
      <c r="AZ365" s="54"/>
      <c r="BA365" s="54"/>
      <c r="BB365" s="54"/>
      <c r="BC365" s="54"/>
      <c r="BD365" s="54"/>
      <c r="BE365" s="54"/>
    </row>
    <row r="366" spans="1:57" ht="13" x14ac:dyDescent="0.3">
      <c r="A366" s="54"/>
      <c r="B366" s="54"/>
      <c r="C366" s="54"/>
      <c r="D366" s="55"/>
      <c r="E366" s="56"/>
      <c r="F366" s="57"/>
      <c r="G366" s="57"/>
      <c r="H366" s="54"/>
      <c r="I366" s="54"/>
      <c r="J366" s="54"/>
      <c r="K366" s="45"/>
      <c r="L366" s="54"/>
      <c r="M366" s="54"/>
      <c r="N366" s="54"/>
      <c r="O366" s="45"/>
      <c r="P366" s="54"/>
      <c r="Q366" s="54"/>
      <c r="R366" s="54"/>
      <c r="S366" s="45"/>
      <c r="T366" s="54"/>
      <c r="U366" s="54"/>
      <c r="V366" s="45"/>
      <c r="W366" s="54"/>
      <c r="X366" s="45"/>
      <c r="Y366" s="54"/>
      <c r="Z366" s="54"/>
      <c r="AA366" s="45"/>
      <c r="AB366" s="54"/>
      <c r="AC366" s="45"/>
      <c r="AD366" s="54"/>
      <c r="AE366" s="54"/>
      <c r="AF366" s="54"/>
      <c r="AG366" s="45"/>
      <c r="AH366" s="54"/>
      <c r="AI366" s="54"/>
      <c r="AJ366" s="45"/>
      <c r="AK366" s="54"/>
      <c r="AL366" s="54"/>
      <c r="AM366" s="54"/>
      <c r="AN366" s="54"/>
      <c r="AO366" s="54"/>
      <c r="AP366" s="54"/>
      <c r="AQ366" s="54"/>
      <c r="AR366" s="54"/>
      <c r="AS366" s="54"/>
      <c r="AT366" s="54"/>
      <c r="AU366" s="54"/>
      <c r="AV366" s="54"/>
      <c r="AW366" s="54"/>
      <c r="AX366" s="54"/>
      <c r="AY366" s="54"/>
      <c r="AZ366" s="54"/>
      <c r="BA366" s="54"/>
      <c r="BB366" s="54"/>
      <c r="BC366" s="54"/>
      <c r="BD366" s="54"/>
      <c r="BE366" s="54"/>
    </row>
    <row r="367" spans="1:57" ht="13" x14ac:dyDescent="0.3">
      <c r="A367" s="54"/>
      <c r="B367" s="54"/>
      <c r="C367" s="54"/>
      <c r="D367" s="55"/>
      <c r="E367" s="56"/>
      <c r="F367" s="54"/>
      <c r="G367" s="54"/>
      <c r="H367" s="54"/>
      <c r="I367" s="54"/>
      <c r="J367" s="54"/>
      <c r="K367" s="45"/>
      <c r="L367" s="54"/>
      <c r="M367" s="54"/>
      <c r="N367" s="54"/>
      <c r="O367" s="45"/>
      <c r="P367" s="54"/>
      <c r="Q367" s="54"/>
      <c r="R367" s="54"/>
      <c r="S367" s="45"/>
      <c r="T367" s="54"/>
      <c r="U367" s="54"/>
      <c r="V367" s="45"/>
      <c r="W367" s="54"/>
      <c r="X367" s="45"/>
      <c r="Y367" s="54"/>
      <c r="Z367" s="54"/>
      <c r="AA367" s="45"/>
      <c r="AB367" s="54"/>
      <c r="AC367" s="45"/>
      <c r="AD367" s="54"/>
      <c r="AE367" s="54"/>
      <c r="AF367" s="54"/>
      <c r="AG367" s="45"/>
      <c r="AH367" s="54"/>
      <c r="AI367" s="54"/>
      <c r="AJ367" s="45"/>
      <c r="AK367" s="54"/>
      <c r="AL367" s="54"/>
      <c r="AM367" s="54"/>
      <c r="AN367" s="54"/>
      <c r="AO367" s="54"/>
      <c r="AP367" s="54"/>
      <c r="AQ367" s="54"/>
      <c r="AR367" s="54"/>
      <c r="AS367" s="54"/>
      <c r="AT367" s="54"/>
      <c r="AU367" s="54"/>
      <c r="AV367" s="54"/>
      <c r="AW367" s="54"/>
      <c r="AX367" s="54"/>
      <c r="AY367" s="54"/>
      <c r="AZ367" s="54"/>
      <c r="BA367" s="54"/>
      <c r="BB367" s="54"/>
      <c r="BC367" s="54"/>
      <c r="BD367" s="54"/>
      <c r="BE367" s="54"/>
    </row>
    <row r="368" spans="1:57" ht="13" x14ac:dyDescent="0.3">
      <c r="A368" s="54"/>
      <c r="B368" s="54"/>
      <c r="C368" s="54"/>
      <c r="D368" s="55"/>
      <c r="E368" s="56"/>
      <c r="F368" s="54"/>
      <c r="G368" s="54"/>
      <c r="H368" s="54"/>
      <c r="I368" s="54"/>
      <c r="J368" s="54"/>
      <c r="K368" s="45"/>
      <c r="L368" s="54"/>
      <c r="M368" s="54"/>
      <c r="N368" s="54"/>
      <c r="O368" s="45"/>
      <c r="P368" s="54"/>
      <c r="Q368" s="54"/>
      <c r="R368" s="54"/>
      <c r="S368" s="45"/>
      <c r="T368" s="54"/>
      <c r="U368" s="54"/>
      <c r="V368" s="45"/>
      <c r="W368" s="54"/>
      <c r="X368" s="45"/>
      <c r="Y368" s="54"/>
      <c r="Z368" s="54"/>
      <c r="AA368" s="45"/>
      <c r="AB368" s="54"/>
      <c r="AC368" s="45"/>
      <c r="AD368" s="54"/>
      <c r="AE368" s="54"/>
      <c r="AF368" s="54"/>
      <c r="AG368" s="45"/>
      <c r="AH368" s="54"/>
      <c r="AI368" s="54"/>
      <c r="AJ368" s="45"/>
      <c r="AK368" s="54"/>
      <c r="AL368" s="54"/>
      <c r="AM368" s="54"/>
      <c r="AN368" s="54"/>
      <c r="AO368" s="54"/>
      <c r="AP368" s="54"/>
      <c r="AQ368" s="54"/>
      <c r="AR368" s="54"/>
      <c r="AS368" s="54"/>
      <c r="AT368" s="54"/>
      <c r="AU368" s="54"/>
      <c r="AV368" s="54"/>
      <c r="AW368" s="54"/>
      <c r="AX368" s="54"/>
      <c r="AY368" s="54"/>
      <c r="AZ368" s="54"/>
      <c r="BA368" s="54"/>
      <c r="BB368" s="54"/>
      <c r="BC368" s="54"/>
      <c r="BD368" s="54"/>
      <c r="BE368" s="54"/>
    </row>
    <row r="369" spans="1:57" ht="13" x14ac:dyDescent="0.3">
      <c r="A369" s="54"/>
      <c r="B369" s="54"/>
      <c r="C369" s="54"/>
      <c r="D369" s="55"/>
      <c r="E369" s="56"/>
      <c r="F369" s="54"/>
      <c r="G369" s="54"/>
      <c r="H369" s="54"/>
      <c r="I369" s="54"/>
      <c r="J369" s="54"/>
      <c r="K369" s="45"/>
      <c r="L369" s="54"/>
      <c r="M369" s="54"/>
      <c r="N369" s="54"/>
      <c r="O369" s="45"/>
      <c r="P369" s="54"/>
      <c r="Q369" s="54"/>
      <c r="R369" s="54"/>
      <c r="S369" s="45"/>
      <c r="T369" s="54"/>
      <c r="U369" s="54"/>
      <c r="V369" s="45"/>
      <c r="W369" s="54"/>
      <c r="X369" s="45"/>
      <c r="Y369" s="54"/>
      <c r="Z369" s="54"/>
      <c r="AA369" s="45"/>
      <c r="AB369" s="54"/>
      <c r="AC369" s="45"/>
      <c r="AD369" s="54"/>
      <c r="AE369" s="54"/>
      <c r="AF369" s="54"/>
      <c r="AG369" s="45"/>
      <c r="AH369" s="54"/>
      <c r="AI369" s="54"/>
      <c r="AJ369" s="45"/>
      <c r="AK369" s="54"/>
      <c r="AL369" s="54"/>
      <c r="AM369" s="54"/>
      <c r="AN369" s="54"/>
      <c r="AO369" s="54"/>
      <c r="AP369" s="54"/>
      <c r="AQ369" s="54"/>
      <c r="AR369" s="54"/>
      <c r="AS369" s="54"/>
      <c r="AT369" s="54"/>
      <c r="AU369" s="54"/>
      <c r="AV369" s="54"/>
      <c r="AW369" s="54"/>
      <c r="AX369" s="54"/>
      <c r="AY369" s="54"/>
      <c r="AZ369" s="54"/>
      <c r="BA369" s="54"/>
      <c r="BB369" s="54"/>
      <c r="BC369" s="54"/>
      <c r="BD369" s="54"/>
      <c r="BE369" s="54"/>
    </row>
    <row r="370" spans="1:57" ht="13" x14ac:dyDescent="0.3">
      <c r="A370" s="54"/>
      <c r="B370" s="54"/>
      <c r="C370" s="54"/>
      <c r="D370" s="55"/>
      <c r="E370" s="56"/>
      <c r="F370" s="54"/>
      <c r="G370" s="54"/>
      <c r="H370" s="54"/>
      <c r="I370" s="54"/>
      <c r="J370" s="54"/>
      <c r="K370" s="45"/>
      <c r="L370" s="54"/>
      <c r="M370" s="54"/>
      <c r="N370" s="54"/>
      <c r="O370" s="45"/>
      <c r="P370" s="54"/>
      <c r="Q370" s="54"/>
      <c r="R370" s="54"/>
      <c r="S370" s="45"/>
      <c r="T370" s="54"/>
      <c r="U370" s="54"/>
      <c r="V370" s="45"/>
      <c r="W370" s="54"/>
      <c r="X370" s="45"/>
      <c r="Y370" s="54"/>
      <c r="Z370" s="54"/>
      <c r="AA370" s="45"/>
      <c r="AB370" s="54"/>
      <c r="AC370" s="45"/>
      <c r="AD370" s="54"/>
      <c r="AE370" s="54"/>
      <c r="AF370" s="54"/>
      <c r="AG370" s="45"/>
      <c r="AH370" s="54"/>
      <c r="AI370" s="54"/>
      <c r="AJ370" s="45"/>
      <c r="AK370" s="54"/>
      <c r="AL370" s="54"/>
      <c r="AM370" s="54"/>
      <c r="AN370" s="54"/>
      <c r="AO370" s="54"/>
      <c r="AP370" s="54"/>
      <c r="AQ370" s="54"/>
      <c r="AR370" s="54"/>
      <c r="AS370" s="54"/>
      <c r="AT370" s="54"/>
      <c r="AU370" s="54"/>
      <c r="AV370" s="54"/>
      <c r="AW370" s="54"/>
      <c r="AX370" s="54"/>
      <c r="AY370" s="54"/>
      <c r="AZ370" s="54"/>
      <c r="BA370" s="54"/>
      <c r="BB370" s="54"/>
      <c r="BC370" s="54"/>
      <c r="BD370" s="54"/>
      <c r="BE370" s="54"/>
    </row>
    <row r="371" spans="1:57" ht="13" x14ac:dyDescent="0.3">
      <c r="A371" s="54"/>
      <c r="B371" s="54"/>
      <c r="C371" s="54"/>
      <c r="D371" s="55"/>
      <c r="E371" s="56"/>
      <c r="F371" s="57"/>
      <c r="G371" s="57"/>
      <c r="H371" s="54"/>
      <c r="I371" s="54"/>
      <c r="J371" s="54"/>
      <c r="K371" s="45"/>
      <c r="L371" s="54"/>
      <c r="M371" s="54"/>
      <c r="N371" s="54"/>
      <c r="O371" s="45"/>
      <c r="P371" s="54"/>
      <c r="Q371" s="54"/>
      <c r="R371" s="54"/>
      <c r="S371" s="45"/>
      <c r="T371" s="54"/>
      <c r="U371" s="54"/>
      <c r="V371" s="45"/>
      <c r="W371" s="54"/>
      <c r="X371" s="45"/>
      <c r="Y371" s="54"/>
      <c r="Z371" s="54"/>
      <c r="AA371" s="45"/>
      <c r="AB371" s="54"/>
      <c r="AC371" s="45"/>
      <c r="AD371" s="54"/>
      <c r="AE371" s="54"/>
      <c r="AF371" s="54"/>
      <c r="AG371" s="45"/>
      <c r="AH371" s="54"/>
      <c r="AI371" s="54"/>
      <c r="AJ371" s="45"/>
      <c r="AK371" s="54"/>
      <c r="AL371" s="54"/>
      <c r="AM371" s="54"/>
      <c r="AN371" s="54"/>
      <c r="AO371" s="54"/>
      <c r="AP371" s="54"/>
      <c r="AQ371" s="54"/>
      <c r="AR371" s="54"/>
      <c r="AS371" s="54"/>
      <c r="AT371" s="54"/>
      <c r="AU371" s="54"/>
      <c r="AV371" s="54"/>
      <c r="AW371" s="54"/>
      <c r="AX371" s="54"/>
      <c r="AY371" s="54"/>
      <c r="AZ371" s="54"/>
      <c r="BA371" s="54"/>
      <c r="BB371" s="54"/>
      <c r="BC371" s="54"/>
      <c r="BD371" s="54"/>
      <c r="BE371" s="54"/>
    </row>
    <row r="372" spans="1:57" ht="13" x14ac:dyDescent="0.3">
      <c r="A372" s="54"/>
      <c r="B372" s="54"/>
      <c r="C372" s="54"/>
      <c r="D372" s="55"/>
      <c r="E372" s="56"/>
      <c r="F372" s="57"/>
      <c r="G372" s="57"/>
      <c r="H372" s="54"/>
      <c r="I372" s="54"/>
      <c r="J372" s="54"/>
      <c r="K372" s="45"/>
      <c r="L372" s="54"/>
      <c r="M372" s="54"/>
      <c r="N372" s="54"/>
      <c r="O372" s="45"/>
      <c r="P372" s="54"/>
      <c r="Q372" s="54"/>
      <c r="R372" s="54"/>
      <c r="S372" s="45"/>
      <c r="T372" s="54"/>
      <c r="U372" s="54"/>
      <c r="V372" s="45"/>
      <c r="W372" s="54"/>
      <c r="X372" s="45"/>
      <c r="Y372" s="54"/>
      <c r="Z372" s="54"/>
      <c r="AA372" s="45"/>
      <c r="AB372" s="54"/>
      <c r="AC372" s="45"/>
      <c r="AD372" s="54"/>
      <c r="AE372" s="54"/>
      <c r="AF372" s="54"/>
      <c r="AG372" s="45"/>
      <c r="AH372" s="54"/>
      <c r="AI372" s="54"/>
      <c r="AJ372" s="45"/>
      <c r="AK372" s="54"/>
      <c r="AL372" s="54"/>
      <c r="AM372" s="54"/>
      <c r="AN372" s="54"/>
      <c r="AO372" s="54"/>
      <c r="AP372" s="54"/>
      <c r="AQ372" s="54"/>
      <c r="AR372" s="54"/>
      <c r="AS372" s="54"/>
      <c r="AT372" s="54"/>
      <c r="AU372" s="54"/>
      <c r="AV372" s="54"/>
      <c r="AW372" s="54"/>
      <c r="AX372" s="54"/>
      <c r="AY372" s="54"/>
      <c r="AZ372" s="54"/>
      <c r="BA372" s="54"/>
      <c r="BB372" s="54"/>
      <c r="BC372" s="54"/>
      <c r="BD372" s="54"/>
      <c r="BE372" s="54"/>
    </row>
    <row r="373" spans="1:57" ht="13" x14ac:dyDescent="0.3">
      <c r="A373" s="54"/>
      <c r="B373" s="54"/>
      <c r="C373" s="54"/>
      <c r="D373" s="55"/>
      <c r="E373" s="56"/>
      <c r="F373" s="54"/>
      <c r="G373" s="54"/>
      <c r="H373" s="54"/>
      <c r="I373" s="54"/>
      <c r="J373" s="54"/>
      <c r="K373" s="45"/>
      <c r="L373" s="54"/>
      <c r="M373" s="54"/>
      <c r="N373" s="54"/>
      <c r="O373" s="45"/>
      <c r="P373" s="54"/>
      <c r="Q373" s="54"/>
      <c r="R373" s="54"/>
      <c r="S373" s="45"/>
      <c r="T373" s="54"/>
      <c r="U373" s="54"/>
      <c r="V373" s="45"/>
      <c r="W373" s="54"/>
      <c r="X373" s="45"/>
      <c r="Y373" s="54"/>
      <c r="Z373" s="54"/>
      <c r="AA373" s="45"/>
      <c r="AB373" s="54"/>
      <c r="AC373" s="45"/>
      <c r="AD373" s="54"/>
      <c r="AE373" s="54"/>
      <c r="AF373" s="54"/>
      <c r="AG373" s="45"/>
      <c r="AH373" s="54"/>
      <c r="AI373" s="54"/>
      <c r="AJ373" s="45"/>
      <c r="AK373" s="54"/>
      <c r="AL373" s="54"/>
      <c r="AM373" s="54"/>
      <c r="AN373" s="54"/>
      <c r="AO373" s="54"/>
      <c r="AP373" s="54"/>
      <c r="AQ373" s="54"/>
      <c r="AR373" s="54"/>
      <c r="AS373" s="54"/>
      <c r="AT373" s="54"/>
      <c r="AU373" s="54"/>
      <c r="AV373" s="54"/>
      <c r="AW373" s="54"/>
      <c r="AX373" s="54"/>
      <c r="AY373" s="54"/>
      <c r="AZ373" s="54"/>
      <c r="BA373" s="54"/>
      <c r="BB373" s="54"/>
      <c r="BC373" s="54"/>
      <c r="BD373" s="54"/>
      <c r="BE373" s="54"/>
    </row>
    <row r="374" spans="1:57" ht="13" x14ac:dyDescent="0.3">
      <c r="A374" s="54"/>
      <c r="B374" s="54"/>
      <c r="C374" s="54"/>
      <c r="D374" s="55"/>
      <c r="E374" s="56"/>
      <c r="F374" s="54"/>
      <c r="G374" s="54"/>
      <c r="H374" s="54"/>
      <c r="I374" s="54"/>
      <c r="J374" s="54"/>
      <c r="K374" s="45"/>
      <c r="L374" s="54"/>
      <c r="M374" s="54"/>
      <c r="N374" s="54"/>
      <c r="O374" s="45"/>
      <c r="P374" s="54"/>
      <c r="Q374" s="54"/>
      <c r="R374" s="54"/>
      <c r="S374" s="45"/>
      <c r="T374" s="54"/>
      <c r="U374" s="54"/>
      <c r="V374" s="45"/>
      <c r="W374" s="54"/>
      <c r="X374" s="45"/>
      <c r="Y374" s="54"/>
      <c r="Z374" s="54"/>
      <c r="AA374" s="45"/>
      <c r="AB374" s="54"/>
      <c r="AC374" s="45"/>
      <c r="AD374" s="54"/>
      <c r="AE374" s="54"/>
      <c r="AF374" s="54"/>
      <c r="AG374" s="45"/>
      <c r="AH374" s="54"/>
      <c r="AI374" s="54"/>
      <c r="AJ374" s="45"/>
      <c r="AK374" s="54"/>
      <c r="AL374" s="54"/>
      <c r="AM374" s="54"/>
      <c r="AN374" s="54"/>
      <c r="AO374" s="54"/>
      <c r="AP374" s="54"/>
      <c r="AQ374" s="54"/>
      <c r="AR374" s="54"/>
      <c r="AS374" s="54"/>
      <c r="AT374" s="54"/>
      <c r="AU374" s="54"/>
      <c r="AV374" s="54"/>
      <c r="AW374" s="54"/>
      <c r="AX374" s="54"/>
      <c r="AY374" s="54"/>
      <c r="AZ374" s="54"/>
      <c r="BA374" s="54"/>
      <c r="BB374" s="54"/>
      <c r="BC374" s="54"/>
      <c r="BD374" s="54"/>
      <c r="BE374" s="54"/>
    </row>
    <row r="375" spans="1:57" ht="13" x14ac:dyDescent="0.3">
      <c r="A375" s="54"/>
      <c r="B375" s="54"/>
      <c r="C375" s="54"/>
      <c r="D375" s="55"/>
      <c r="E375" s="56"/>
      <c r="F375" s="57"/>
      <c r="G375" s="57"/>
      <c r="H375" s="54"/>
      <c r="I375" s="54"/>
      <c r="J375" s="54"/>
      <c r="K375" s="45"/>
      <c r="L375" s="54"/>
      <c r="M375" s="54"/>
      <c r="N375" s="54"/>
      <c r="O375" s="45"/>
      <c r="P375" s="54"/>
      <c r="Q375" s="54"/>
      <c r="R375" s="54"/>
      <c r="S375" s="45"/>
      <c r="T375" s="54"/>
      <c r="U375" s="54"/>
      <c r="V375" s="45"/>
      <c r="W375" s="54"/>
      <c r="X375" s="45"/>
      <c r="Y375" s="54"/>
      <c r="Z375" s="54"/>
      <c r="AA375" s="45"/>
      <c r="AB375" s="54"/>
      <c r="AC375" s="45"/>
      <c r="AD375" s="54"/>
      <c r="AE375" s="54"/>
      <c r="AF375" s="54"/>
      <c r="AG375" s="45"/>
      <c r="AH375" s="54"/>
      <c r="AI375" s="54"/>
      <c r="AJ375" s="45"/>
      <c r="AK375" s="54"/>
      <c r="AL375" s="54"/>
      <c r="AM375" s="54"/>
      <c r="AN375" s="54"/>
      <c r="AO375" s="54"/>
      <c r="AP375" s="54"/>
      <c r="AQ375" s="54"/>
      <c r="AR375" s="54"/>
      <c r="AS375" s="54"/>
      <c r="AT375" s="54"/>
      <c r="AU375" s="54"/>
      <c r="AV375" s="54"/>
      <c r="AW375" s="54"/>
      <c r="AX375" s="54"/>
      <c r="AY375" s="54"/>
      <c r="AZ375" s="54"/>
      <c r="BA375" s="54"/>
      <c r="BB375" s="54"/>
      <c r="BC375" s="54"/>
      <c r="BD375" s="54"/>
      <c r="BE375" s="54"/>
    </row>
    <row r="376" spans="1:57" ht="13" x14ac:dyDescent="0.3">
      <c r="A376" s="54"/>
      <c r="B376" s="54"/>
      <c r="C376" s="54"/>
      <c r="D376" s="55"/>
      <c r="E376" s="56"/>
      <c r="F376" s="54"/>
      <c r="G376" s="54"/>
      <c r="H376" s="54"/>
      <c r="I376" s="54"/>
      <c r="J376" s="54"/>
      <c r="K376" s="45"/>
      <c r="L376" s="54"/>
      <c r="M376" s="54"/>
      <c r="N376" s="54"/>
      <c r="O376" s="45"/>
      <c r="P376" s="54"/>
      <c r="Q376" s="54"/>
      <c r="R376" s="54"/>
      <c r="S376" s="45"/>
      <c r="T376" s="54"/>
      <c r="U376" s="54"/>
      <c r="V376" s="45"/>
      <c r="W376" s="54"/>
      <c r="X376" s="45"/>
      <c r="Y376" s="54"/>
      <c r="Z376" s="54"/>
      <c r="AA376" s="45"/>
      <c r="AB376" s="54"/>
      <c r="AC376" s="45"/>
      <c r="AD376" s="54"/>
      <c r="AE376" s="54"/>
      <c r="AF376" s="54"/>
      <c r="AG376" s="45"/>
      <c r="AH376" s="54"/>
      <c r="AI376" s="54"/>
      <c r="AJ376" s="45"/>
      <c r="AK376" s="54"/>
      <c r="AL376" s="54"/>
      <c r="AM376" s="54"/>
      <c r="AN376" s="54"/>
      <c r="AO376" s="54"/>
      <c r="AP376" s="54"/>
      <c r="AQ376" s="54"/>
      <c r="AR376" s="54"/>
      <c r="AS376" s="54"/>
      <c r="AT376" s="54"/>
      <c r="AU376" s="54"/>
      <c r="AV376" s="54"/>
      <c r="AW376" s="54"/>
      <c r="AX376" s="54"/>
      <c r="AY376" s="54"/>
      <c r="AZ376" s="54"/>
      <c r="BA376" s="54"/>
      <c r="BB376" s="54"/>
      <c r="BC376" s="54"/>
      <c r="BD376" s="54"/>
      <c r="BE376" s="54"/>
    </row>
    <row r="377" spans="1:57" ht="13" x14ac:dyDescent="0.3">
      <c r="A377" s="54"/>
      <c r="B377" s="54"/>
      <c r="C377" s="54"/>
      <c r="D377" s="55"/>
      <c r="E377" s="56"/>
      <c r="F377" s="54"/>
      <c r="G377" s="54"/>
      <c r="H377" s="54"/>
      <c r="I377" s="54"/>
      <c r="J377" s="54"/>
      <c r="K377" s="45"/>
      <c r="L377" s="54"/>
      <c r="M377" s="54"/>
      <c r="N377" s="54"/>
      <c r="O377" s="45"/>
      <c r="P377" s="54"/>
      <c r="Q377" s="54"/>
      <c r="R377" s="54"/>
      <c r="S377" s="45"/>
      <c r="T377" s="54"/>
      <c r="U377" s="54"/>
      <c r="V377" s="45"/>
      <c r="W377" s="54"/>
      <c r="X377" s="45"/>
      <c r="Y377" s="54"/>
      <c r="Z377" s="54"/>
      <c r="AA377" s="45"/>
      <c r="AB377" s="54"/>
      <c r="AC377" s="45"/>
      <c r="AD377" s="54"/>
      <c r="AE377" s="54"/>
      <c r="AF377" s="54"/>
      <c r="AG377" s="45"/>
      <c r="AH377" s="54"/>
      <c r="AI377" s="54"/>
      <c r="AJ377" s="45"/>
      <c r="AK377" s="54"/>
      <c r="AL377" s="54"/>
      <c r="AM377" s="54"/>
      <c r="AN377" s="54"/>
      <c r="AO377" s="54"/>
      <c r="AP377" s="54"/>
      <c r="AQ377" s="54"/>
      <c r="AR377" s="54"/>
      <c r="AS377" s="54"/>
      <c r="AT377" s="54"/>
      <c r="AU377" s="54"/>
      <c r="AV377" s="54"/>
      <c r="AW377" s="54"/>
      <c r="AX377" s="54"/>
      <c r="AY377" s="54"/>
      <c r="AZ377" s="54"/>
      <c r="BA377" s="54"/>
      <c r="BB377" s="54"/>
      <c r="BC377" s="54"/>
      <c r="BD377" s="54"/>
      <c r="BE377" s="54"/>
    </row>
    <row r="378" spans="1:57" ht="13" x14ac:dyDescent="0.3">
      <c r="A378" s="54"/>
      <c r="B378" s="54"/>
      <c r="C378" s="54"/>
      <c r="D378" s="55"/>
      <c r="E378" s="56"/>
      <c r="F378" s="54"/>
      <c r="G378" s="54"/>
      <c r="H378" s="54"/>
      <c r="I378" s="54"/>
      <c r="J378" s="54"/>
      <c r="K378" s="45"/>
      <c r="L378" s="54"/>
      <c r="M378" s="54"/>
      <c r="N378" s="54"/>
      <c r="O378" s="45"/>
      <c r="P378" s="54"/>
      <c r="Q378" s="54"/>
      <c r="R378" s="54"/>
      <c r="S378" s="45"/>
      <c r="T378" s="54"/>
      <c r="U378" s="54"/>
      <c r="V378" s="45"/>
      <c r="W378" s="54"/>
      <c r="X378" s="45"/>
      <c r="Y378" s="54"/>
      <c r="Z378" s="54"/>
      <c r="AA378" s="45"/>
      <c r="AB378" s="54"/>
      <c r="AC378" s="45"/>
      <c r="AD378" s="54"/>
      <c r="AE378" s="54"/>
      <c r="AF378" s="54"/>
      <c r="AG378" s="45"/>
      <c r="AH378" s="54"/>
      <c r="AI378" s="54"/>
      <c r="AJ378" s="45"/>
      <c r="AK378" s="54"/>
      <c r="AL378" s="54"/>
      <c r="AM378" s="54"/>
      <c r="AN378" s="54"/>
      <c r="AO378" s="54"/>
      <c r="AP378" s="54"/>
      <c r="AQ378" s="54"/>
      <c r="AR378" s="54"/>
      <c r="AS378" s="54"/>
      <c r="AT378" s="54"/>
      <c r="AU378" s="54"/>
      <c r="AV378" s="54"/>
      <c r="AW378" s="54"/>
      <c r="AX378" s="54"/>
      <c r="AY378" s="54"/>
      <c r="AZ378" s="54"/>
      <c r="BA378" s="54"/>
      <c r="BB378" s="54"/>
      <c r="BC378" s="54"/>
      <c r="BD378" s="54"/>
      <c r="BE378" s="54"/>
    </row>
    <row r="379" spans="1:57" ht="13" x14ac:dyDescent="0.3">
      <c r="A379" s="54"/>
      <c r="B379" s="54"/>
      <c r="C379" s="54"/>
      <c r="D379" s="55"/>
      <c r="E379" s="56"/>
      <c r="F379" s="57"/>
      <c r="G379" s="57"/>
      <c r="H379" s="54"/>
      <c r="I379" s="54"/>
      <c r="J379" s="54"/>
      <c r="K379" s="45"/>
      <c r="L379" s="54"/>
      <c r="M379" s="54"/>
      <c r="N379" s="54"/>
      <c r="O379" s="45"/>
      <c r="P379" s="54"/>
      <c r="Q379" s="54"/>
      <c r="R379" s="54"/>
      <c r="S379" s="45"/>
      <c r="T379" s="54"/>
      <c r="U379" s="54"/>
      <c r="V379" s="45"/>
      <c r="W379" s="54"/>
      <c r="X379" s="45"/>
      <c r="Y379" s="54"/>
      <c r="Z379" s="54"/>
      <c r="AA379" s="45"/>
      <c r="AB379" s="54"/>
      <c r="AC379" s="45"/>
      <c r="AD379" s="54"/>
      <c r="AE379" s="54"/>
      <c r="AF379" s="54"/>
      <c r="AG379" s="45"/>
      <c r="AH379" s="54"/>
      <c r="AI379" s="54"/>
      <c r="AJ379" s="45"/>
      <c r="AK379" s="54"/>
      <c r="AL379" s="54"/>
      <c r="AM379" s="54"/>
      <c r="AN379" s="54"/>
      <c r="AO379" s="54"/>
      <c r="AP379" s="54"/>
      <c r="AQ379" s="54"/>
      <c r="AR379" s="54"/>
      <c r="AS379" s="54"/>
      <c r="AT379" s="54"/>
      <c r="AU379" s="54"/>
      <c r="AV379" s="54"/>
      <c r="AW379" s="54"/>
      <c r="AX379" s="54"/>
      <c r="AY379" s="54"/>
      <c r="AZ379" s="54"/>
      <c r="BA379" s="54"/>
      <c r="BB379" s="54"/>
      <c r="BC379" s="54"/>
      <c r="BD379" s="54"/>
      <c r="BE379" s="54"/>
    </row>
    <row r="380" spans="1:57" ht="13" x14ac:dyDescent="0.3">
      <c r="A380" s="54"/>
      <c r="B380" s="54"/>
      <c r="C380" s="54"/>
      <c r="D380" s="55"/>
      <c r="E380" s="56"/>
      <c r="F380" s="57"/>
      <c r="G380" s="57"/>
      <c r="H380" s="54"/>
      <c r="I380" s="54"/>
      <c r="J380" s="54"/>
      <c r="K380" s="45"/>
      <c r="L380" s="54"/>
      <c r="M380" s="54"/>
      <c r="N380" s="54"/>
      <c r="O380" s="45"/>
      <c r="P380" s="54"/>
      <c r="Q380" s="54"/>
      <c r="R380" s="54"/>
      <c r="S380" s="45"/>
      <c r="T380" s="54"/>
      <c r="U380" s="54"/>
      <c r="V380" s="45"/>
      <c r="W380" s="54"/>
      <c r="X380" s="45"/>
      <c r="Y380" s="54"/>
      <c r="Z380" s="54"/>
      <c r="AA380" s="45"/>
      <c r="AB380" s="54"/>
      <c r="AC380" s="45"/>
      <c r="AD380" s="54"/>
      <c r="AE380" s="54"/>
      <c r="AF380" s="54"/>
      <c r="AG380" s="45"/>
      <c r="AH380" s="54"/>
      <c r="AI380" s="54"/>
      <c r="AJ380" s="45"/>
      <c r="AK380" s="54"/>
      <c r="AL380" s="54"/>
      <c r="AM380" s="54"/>
      <c r="AN380" s="54"/>
      <c r="AO380" s="54"/>
      <c r="AP380" s="54"/>
      <c r="AQ380" s="54"/>
      <c r="AR380" s="54"/>
      <c r="AS380" s="54"/>
      <c r="AT380" s="54"/>
      <c r="AU380" s="54"/>
      <c r="AV380" s="54"/>
      <c r="AW380" s="54"/>
      <c r="AX380" s="54"/>
      <c r="AY380" s="54"/>
      <c r="AZ380" s="54"/>
      <c r="BA380" s="54"/>
      <c r="BB380" s="54"/>
      <c r="BC380" s="54"/>
      <c r="BD380" s="54"/>
      <c r="BE380" s="54"/>
    </row>
    <row r="381" spans="1:57" ht="13" x14ac:dyDescent="0.3">
      <c r="A381" s="54"/>
      <c r="B381" s="54"/>
      <c r="C381" s="54"/>
      <c r="D381" s="55"/>
      <c r="E381" s="56"/>
      <c r="F381" s="54"/>
      <c r="G381" s="54"/>
      <c r="H381" s="54"/>
      <c r="I381" s="54"/>
      <c r="J381" s="54"/>
      <c r="K381" s="45"/>
      <c r="L381" s="54"/>
      <c r="M381" s="54"/>
      <c r="N381" s="54"/>
      <c r="O381" s="45"/>
      <c r="P381" s="54"/>
      <c r="Q381" s="54"/>
      <c r="R381" s="54"/>
      <c r="S381" s="45"/>
      <c r="T381" s="54"/>
      <c r="U381" s="54"/>
      <c r="V381" s="45"/>
      <c r="W381" s="54"/>
      <c r="X381" s="45"/>
      <c r="Y381" s="54"/>
      <c r="Z381" s="54"/>
      <c r="AA381" s="45"/>
      <c r="AB381" s="54"/>
      <c r="AC381" s="45"/>
      <c r="AD381" s="54"/>
      <c r="AE381" s="54"/>
      <c r="AF381" s="54"/>
      <c r="AG381" s="45"/>
      <c r="AH381" s="54"/>
      <c r="AI381" s="54"/>
      <c r="AJ381" s="45"/>
      <c r="AK381" s="54"/>
      <c r="AL381" s="54"/>
      <c r="AM381" s="54"/>
      <c r="AN381" s="54"/>
      <c r="AO381" s="54"/>
      <c r="AP381" s="54"/>
      <c r="AQ381" s="54"/>
      <c r="AR381" s="54"/>
      <c r="AS381" s="54"/>
      <c r="AT381" s="54"/>
      <c r="AU381" s="54"/>
      <c r="AV381" s="54"/>
      <c r="AW381" s="54"/>
      <c r="AX381" s="54"/>
      <c r="AY381" s="54"/>
      <c r="AZ381" s="54"/>
      <c r="BA381" s="54"/>
      <c r="BB381" s="54"/>
      <c r="BC381" s="54"/>
      <c r="BD381" s="54"/>
      <c r="BE381" s="54"/>
    </row>
    <row r="382" spans="1:57" ht="13" x14ac:dyDescent="0.3">
      <c r="A382" s="54"/>
      <c r="B382" s="54"/>
      <c r="C382" s="54"/>
      <c r="D382" s="55"/>
      <c r="E382" s="56"/>
      <c r="F382" s="57"/>
      <c r="G382" s="57"/>
      <c r="H382" s="54"/>
      <c r="I382" s="54"/>
      <c r="J382" s="54"/>
      <c r="K382" s="45"/>
      <c r="L382" s="54"/>
      <c r="M382" s="54"/>
      <c r="N382" s="54"/>
      <c r="O382" s="45"/>
      <c r="P382" s="54"/>
      <c r="Q382" s="54"/>
      <c r="R382" s="54"/>
      <c r="S382" s="45"/>
      <c r="T382" s="54"/>
      <c r="U382" s="54"/>
      <c r="V382" s="45"/>
      <c r="W382" s="54"/>
      <c r="X382" s="45"/>
      <c r="Y382" s="54"/>
      <c r="Z382" s="54"/>
      <c r="AA382" s="45"/>
      <c r="AB382" s="54"/>
      <c r="AC382" s="45"/>
      <c r="AD382" s="54"/>
      <c r="AE382" s="54"/>
      <c r="AF382" s="54"/>
      <c r="AG382" s="45"/>
      <c r="AH382" s="54"/>
      <c r="AI382" s="54"/>
      <c r="AJ382" s="45"/>
      <c r="AK382" s="54"/>
      <c r="AL382" s="54"/>
      <c r="AM382" s="54"/>
      <c r="AN382" s="54"/>
      <c r="AO382" s="54"/>
      <c r="AP382" s="54"/>
      <c r="AQ382" s="54"/>
      <c r="AR382" s="54"/>
      <c r="AS382" s="54"/>
      <c r="AT382" s="54"/>
      <c r="AU382" s="54"/>
      <c r="AV382" s="54"/>
      <c r="AW382" s="54"/>
      <c r="AX382" s="54"/>
      <c r="AY382" s="54"/>
      <c r="AZ382" s="54"/>
      <c r="BA382" s="54"/>
      <c r="BB382" s="54"/>
      <c r="BC382" s="54"/>
      <c r="BD382" s="54"/>
      <c r="BE382" s="54"/>
    </row>
    <row r="383" spans="1:57" ht="13" x14ac:dyDescent="0.3">
      <c r="A383" s="54"/>
      <c r="B383" s="54"/>
      <c r="C383" s="54"/>
      <c r="D383" s="55"/>
      <c r="E383" s="56"/>
      <c r="F383" s="57"/>
      <c r="G383" s="57"/>
      <c r="H383" s="54"/>
      <c r="I383" s="54"/>
      <c r="J383" s="54"/>
      <c r="K383" s="45"/>
      <c r="L383" s="54"/>
      <c r="M383" s="54"/>
      <c r="N383" s="54"/>
      <c r="O383" s="45"/>
      <c r="P383" s="54"/>
      <c r="Q383" s="54"/>
      <c r="R383" s="54"/>
      <c r="S383" s="45"/>
      <c r="T383" s="54"/>
      <c r="U383" s="54"/>
      <c r="V383" s="45"/>
      <c r="W383" s="54"/>
      <c r="X383" s="45"/>
      <c r="Y383" s="54"/>
      <c r="Z383" s="54"/>
      <c r="AA383" s="45"/>
      <c r="AB383" s="54"/>
      <c r="AC383" s="45"/>
      <c r="AD383" s="54"/>
      <c r="AE383" s="54"/>
      <c r="AF383" s="54"/>
      <c r="AG383" s="45"/>
      <c r="AH383" s="54"/>
      <c r="AI383" s="54"/>
      <c r="AJ383" s="45"/>
      <c r="AK383" s="54"/>
      <c r="AL383" s="54"/>
      <c r="AM383" s="54"/>
      <c r="AN383" s="54"/>
      <c r="AO383" s="54"/>
      <c r="AP383" s="54"/>
      <c r="AQ383" s="54"/>
      <c r="AR383" s="54"/>
      <c r="AS383" s="54"/>
      <c r="AT383" s="54"/>
      <c r="AU383" s="54"/>
      <c r="AV383" s="54"/>
      <c r="AW383" s="54"/>
      <c r="AX383" s="54"/>
      <c r="AY383" s="54"/>
      <c r="AZ383" s="54"/>
      <c r="BA383" s="54"/>
      <c r="BB383" s="54"/>
      <c r="BC383" s="54"/>
      <c r="BD383" s="54"/>
      <c r="BE383" s="54"/>
    </row>
    <row r="384" spans="1:57" ht="13" x14ac:dyDescent="0.3">
      <c r="A384" s="54"/>
      <c r="B384" s="54"/>
      <c r="C384" s="54"/>
      <c r="D384" s="55"/>
      <c r="E384" s="56"/>
      <c r="F384" s="54"/>
      <c r="G384" s="54"/>
      <c r="H384" s="54"/>
      <c r="I384" s="54"/>
      <c r="J384" s="54"/>
      <c r="K384" s="45"/>
      <c r="L384" s="54"/>
      <c r="M384" s="54"/>
      <c r="N384" s="54"/>
      <c r="O384" s="45"/>
      <c r="P384" s="54"/>
      <c r="Q384" s="54"/>
      <c r="R384" s="54"/>
      <c r="S384" s="45"/>
      <c r="T384" s="54"/>
      <c r="U384" s="54"/>
      <c r="V384" s="45"/>
      <c r="W384" s="54"/>
      <c r="X384" s="45"/>
      <c r="Y384" s="54"/>
      <c r="Z384" s="54"/>
      <c r="AA384" s="45"/>
      <c r="AB384" s="54"/>
      <c r="AC384" s="45"/>
      <c r="AD384" s="54"/>
      <c r="AE384" s="54"/>
      <c r="AF384" s="54"/>
      <c r="AG384" s="45"/>
      <c r="AH384" s="54"/>
      <c r="AI384" s="54"/>
      <c r="AJ384" s="45"/>
      <c r="AK384" s="54"/>
      <c r="AL384" s="54"/>
      <c r="AM384" s="54"/>
      <c r="AN384" s="54"/>
      <c r="AO384" s="54"/>
      <c r="AP384" s="54"/>
      <c r="AQ384" s="54"/>
      <c r="AR384" s="54"/>
      <c r="AS384" s="54"/>
      <c r="AT384" s="54"/>
      <c r="AU384" s="54"/>
      <c r="AV384" s="54"/>
      <c r="AW384" s="54"/>
      <c r="AX384" s="54"/>
      <c r="AY384" s="54"/>
      <c r="AZ384" s="54"/>
      <c r="BA384" s="54"/>
      <c r="BB384" s="54"/>
      <c r="BC384" s="54"/>
      <c r="BD384" s="54"/>
      <c r="BE384" s="54"/>
    </row>
    <row r="385" spans="1:57" ht="13" x14ac:dyDescent="0.3">
      <c r="A385" s="54"/>
      <c r="B385" s="54"/>
      <c r="C385" s="54"/>
      <c r="D385" s="55"/>
      <c r="E385" s="56"/>
      <c r="F385" s="57"/>
      <c r="G385" s="57"/>
      <c r="H385" s="54"/>
      <c r="I385" s="54"/>
      <c r="J385" s="54"/>
      <c r="K385" s="45"/>
      <c r="L385" s="54"/>
      <c r="M385" s="54"/>
      <c r="N385" s="54"/>
      <c r="O385" s="45"/>
      <c r="P385" s="54"/>
      <c r="Q385" s="54"/>
      <c r="R385" s="54"/>
      <c r="S385" s="45"/>
      <c r="T385" s="54"/>
      <c r="U385" s="54"/>
      <c r="V385" s="45"/>
      <c r="W385" s="54"/>
      <c r="X385" s="45"/>
      <c r="Y385" s="54"/>
      <c r="Z385" s="54"/>
      <c r="AA385" s="45"/>
      <c r="AB385" s="54"/>
      <c r="AC385" s="45"/>
      <c r="AD385" s="54"/>
      <c r="AE385" s="54"/>
      <c r="AF385" s="54"/>
      <c r="AG385" s="45"/>
      <c r="AH385" s="54"/>
      <c r="AI385" s="54"/>
      <c r="AJ385" s="45"/>
      <c r="AK385" s="54"/>
      <c r="AL385" s="54"/>
      <c r="AM385" s="54"/>
      <c r="AN385" s="54"/>
      <c r="AO385" s="54"/>
      <c r="AP385" s="54"/>
      <c r="AQ385" s="54"/>
      <c r="AR385" s="54"/>
      <c r="AS385" s="54"/>
      <c r="AT385" s="54"/>
      <c r="AU385" s="54"/>
      <c r="AV385" s="54"/>
      <c r="AW385" s="54"/>
      <c r="AX385" s="54"/>
      <c r="AY385" s="54"/>
      <c r="AZ385" s="54"/>
      <c r="BA385" s="54"/>
      <c r="BB385" s="54"/>
      <c r="BC385" s="54"/>
      <c r="BD385" s="54"/>
      <c r="BE385" s="54"/>
    </row>
    <row r="386" spans="1:57" ht="13" x14ac:dyDescent="0.3">
      <c r="A386" s="54"/>
      <c r="B386" s="54"/>
      <c r="C386" s="54"/>
      <c r="D386" s="55"/>
      <c r="E386" s="56"/>
      <c r="F386" s="54"/>
      <c r="G386" s="54"/>
      <c r="H386" s="54"/>
      <c r="I386" s="54"/>
      <c r="J386" s="54"/>
      <c r="K386" s="45"/>
      <c r="L386" s="54"/>
      <c r="M386" s="54"/>
      <c r="N386" s="54"/>
      <c r="O386" s="45"/>
      <c r="P386" s="54"/>
      <c r="Q386" s="54"/>
      <c r="R386" s="54"/>
      <c r="S386" s="45"/>
      <c r="T386" s="54"/>
      <c r="U386" s="54"/>
      <c r="V386" s="45"/>
      <c r="W386" s="54"/>
      <c r="X386" s="45"/>
      <c r="Y386" s="54"/>
      <c r="Z386" s="54"/>
      <c r="AA386" s="45"/>
      <c r="AB386" s="54"/>
      <c r="AC386" s="45"/>
      <c r="AD386" s="54"/>
      <c r="AE386" s="54"/>
      <c r="AF386" s="54"/>
      <c r="AG386" s="45"/>
      <c r="AH386" s="54"/>
      <c r="AI386" s="54"/>
      <c r="AJ386" s="45"/>
      <c r="AK386" s="54"/>
      <c r="AL386" s="54"/>
      <c r="AM386" s="54"/>
      <c r="AN386" s="54"/>
      <c r="AO386" s="54"/>
      <c r="AP386" s="54"/>
      <c r="AQ386" s="54"/>
      <c r="AR386" s="54"/>
      <c r="AS386" s="54"/>
      <c r="AT386" s="54"/>
      <c r="AU386" s="54"/>
      <c r="AV386" s="54"/>
      <c r="AW386" s="54"/>
      <c r="AX386" s="54"/>
      <c r="AY386" s="54"/>
      <c r="AZ386" s="54"/>
      <c r="BA386" s="54"/>
      <c r="BB386" s="54"/>
      <c r="BC386" s="54"/>
      <c r="BD386" s="54"/>
      <c r="BE386" s="54"/>
    </row>
    <row r="387" spans="1:57" ht="13" x14ac:dyDescent="0.3">
      <c r="A387" s="54"/>
      <c r="B387" s="54"/>
      <c r="C387" s="54"/>
      <c r="D387" s="55"/>
      <c r="E387" s="56"/>
      <c r="F387" s="54"/>
      <c r="G387" s="54"/>
      <c r="H387" s="54"/>
      <c r="I387" s="54"/>
      <c r="J387" s="54"/>
      <c r="K387" s="45"/>
      <c r="L387" s="54"/>
      <c r="M387" s="54"/>
      <c r="N387" s="54"/>
      <c r="O387" s="45"/>
      <c r="P387" s="54"/>
      <c r="Q387" s="54"/>
      <c r="R387" s="54"/>
      <c r="S387" s="45"/>
      <c r="T387" s="54"/>
      <c r="U387" s="54"/>
      <c r="V387" s="45"/>
      <c r="W387" s="54"/>
      <c r="X387" s="45"/>
      <c r="Y387" s="54"/>
      <c r="Z387" s="54"/>
      <c r="AA387" s="45"/>
      <c r="AB387" s="54"/>
      <c r="AC387" s="45"/>
      <c r="AD387" s="54"/>
      <c r="AE387" s="54"/>
      <c r="AF387" s="54"/>
      <c r="AG387" s="45"/>
      <c r="AH387" s="54"/>
      <c r="AI387" s="54"/>
      <c r="AJ387" s="45"/>
      <c r="AK387" s="54"/>
      <c r="AL387" s="54"/>
      <c r="AM387" s="54"/>
      <c r="AN387" s="54"/>
      <c r="AO387" s="54"/>
      <c r="AP387" s="54"/>
      <c r="AQ387" s="54"/>
      <c r="AR387" s="54"/>
      <c r="AS387" s="54"/>
      <c r="AT387" s="54"/>
      <c r="AU387" s="54"/>
      <c r="AV387" s="54"/>
      <c r="AW387" s="54"/>
      <c r="AX387" s="54"/>
      <c r="AY387" s="54"/>
      <c r="AZ387" s="54"/>
      <c r="BA387" s="54"/>
      <c r="BB387" s="54"/>
      <c r="BC387" s="54"/>
      <c r="BD387" s="54"/>
      <c r="BE387" s="54"/>
    </row>
    <row r="388" spans="1:57" ht="13" x14ac:dyDescent="0.3">
      <c r="A388" s="54"/>
      <c r="B388" s="54"/>
      <c r="C388" s="54"/>
      <c r="D388" s="55"/>
      <c r="E388" s="56"/>
      <c r="F388" s="54"/>
      <c r="G388" s="54"/>
      <c r="H388" s="54"/>
      <c r="I388" s="54"/>
      <c r="J388" s="54"/>
      <c r="K388" s="45"/>
      <c r="L388" s="54"/>
      <c r="M388" s="54"/>
      <c r="N388" s="54"/>
      <c r="O388" s="45"/>
      <c r="P388" s="54"/>
      <c r="Q388" s="54"/>
      <c r="R388" s="54"/>
      <c r="S388" s="45"/>
      <c r="T388" s="54"/>
      <c r="U388" s="54"/>
      <c r="V388" s="45"/>
      <c r="W388" s="54"/>
      <c r="X388" s="45"/>
      <c r="Y388" s="54"/>
      <c r="Z388" s="54"/>
      <c r="AA388" s="45"/>
      <c r="AB388" s="54"/>
      <c r="AC388" s="45"/>
      <c r="AD388" s="54"/>
      <c r="AE388" s="54"/>
      <c r="AF388" s="54"/>
      <c r="AG388" s="45"/>
      <c r="AH388" s="54"/>
      <c r="AI388" s="54"/>
      <c r="AJ388" s="45"/>
      <c r="AK388" s="54"/>
      <c r="AL388" s="54"/>
      <c r="AM388" s="54"/>
      <c r="AN388" s="54"/>
      <c r="AO388" s="54"/>
      <c r="AP388" s="54"/>
      <c r="AQ388" s="54"/>
      <c r="AR388" s="54"/>
      <c r="AS388" s="54"/>
      <c r="AT388" s="54"/>
      <c r="AU388" s="54"/>
      <c r="AV388" s="54"/>
      <c r="AW388" s="54"/>
      <c r="AX388" s="54"/>
      <c r="AY388" s="54"/>
      <c r="AZ388" s="54"/>
      <c r="BA388" s="54"/>
      <c r="BB388" s="54"/>
      <c r="BC388" s="54"/>
      <c r="BD388" s="54"/>
      <c r="BE388" s="54"/>
    </row>
    <row r="389" spans="1:57" ht="13" x14ac:dyDescent="0.3">
      <c r="A389" s="54"/>
      <c r="B389" s="54"/>
      <c r="C389" s="54"/>
      <c r="D389" s="55"/>
      <c r="E389" s="56"/>
      <c r="F389" s="57"/>
      <c r="G389" s="57"/>
      <c r="H389" s="54"/>
      <c r="I389" s="54"/>
      <c r="J389" s="54"/>
      <c r="K389" s="45"/>
      <c r="L389" s="54"/>
      <c r="M389" s="54"/>
      <c r="N389" s="54"/>
      <c r="O389" s="45"/>
      <c r="P389" s="54"/>
      <c r="Q389" s="54"/>
      <c r="R389" s="54"/>
      <c r="S389" s="45"/>
      <c r="T389" s="54"/>
      <c r="U389" s="54"/>
      <c r="V389" s="45"/>
      <c r="W389" s="54"/>
      <c r="X389" s="45"/>
      <c r="Y389" s="54"/>
      <c r="Z389" s="54"/>
      <c r="AA389" s="45"/>
      <c r="AB389" s="54"/>
      <c r="AC389" s="45"/>
      <c r="AD389" s="54"/>
      <c r="AE389" s="54"/>
      <c r="AF389" s="54"/>
      <c r="AG389" s="45"/>
      <c r="AH389" s="54"/>
      <c r="AI389" s="54"/>
      <c r="AJ389" s="45"/>
      <c r="AK389" s="54"/>
      <c r="AL389" s="54"/>
      <c r="AM389" s="54"/>
      <c r="AN389" s="54"/>
      <c r="AO389" s="54"/>
      <c r="AP389" s="54"/>
      <c r="AQ389" s="54"/>
      <c r="AR389" s="54"/>
      <c r="AS389" s="54"/>
      <c r="AT389" s="54"/>
      <c r="AU389" s="54"/>
      <c r="AV389" s="54"/>
      <c r="AW389" s="54"/>
      <c r="AX389" s="54"/>
      <c r="AY389" s="54"/>
      <c r="AZ389" s="54"/>
      <c r="BA389" s="54"/>
      <c r="BB389" s="54"/>
      <c r="BC389" s="54"/>
      <c r="BD389" s="54"/>
      <c r="BE389" s="54"/>
    </row>
    <row r="390" spans="1:57" ht="13" x14ac:dyDescent="0.3">
      <c r="A390" s="54"/>
      <c r="B390" s="54"/>
      <c r="C390" s="54"/>
      <c r="D390" s="55"/>
      <c r="E390" s="56"/>
      <c r="F390" s="57"/>
      <c r="G390" s="57"/>
      <c r="H390" s="54"/>
      <c r="I390" s="54"/>
      <c r="J390" s="54"/>
      <c r="K390" s="45"/>
      <c r="L390" s="54"/>
      <c r="M390" s="54"/>
      <c r="N390" s="54"/>
      <c r="O390" s="45"/>
      <c r="P390" s="54"/>
      <c r="Q390" s="54"/>
      <c r="R390" s="54"/>
      <c r="S390" s="45"/>
      <c r="T390" s="54"/>
      <c r="U390" s="54"/>
      <c r="V390" s="45"/>
      <c r="W390" s="54"/>
      <c r="X390" s="45"/>
      <c r="Y390" s="54"/>
      <c r="Z390" s="54"/>
      <c r="AA390" s="45"/>
      <c r="AB390" s="54"/>
      <c r="AC390" s="45"/>
      <c r="AD390" s="54"/>
      <c r="AE390" s="54"/>
      <c r="AF390" s="54"/>
      <c r="AG390" s="45"/>
      <c r="AH390" s="54"/>
      <c r="AI390" s="54"/>
      <c r="AJ390" s="45"/>
      <c r="AK390" s="54"/>
      <c r="AL390" s="54"/>
      <c r="AM390" s="54"/>
      <c r="AN390" s="54"/>
      <c r="AO390" s="54"/>
      <c r="AP390" s="54"/>
      <c r="AQ390" s="54"/>
      <c r="AR390" s="54"/>
      <c r="AS390" s="54"/>
      <c r="AT390" s="54"/>
      <c r="AU390" s="54"/>
      <c r="AV390" s="54"/>
      <c r="AW390" s="54"/>
      <c r="AX390" s="54"/>
      <c r="AY390" s="54"/>
      <c r="AZ390" s="54"/>
      <c r="BA390" s="54"/>
      <c r="BB390" s="54"/>
      <c r="BC390" s="54"/>
      <c r="BD390" s="54"/>
      <c r="BE390" s="54"/>
    </row>
    <row r="391" spans="1:57" ht="13" x14ac:dyDescent="0.3">
      <c r="A391" s="54"/>
      <c r="B391" s="54"/>
      <c r="C391" s="54"/>
      <c r="D391" s="55"/>
      <c r="E391" s="56"/>
      <c r="F391" s="57"/>
      <c r="G391" s="57"/>
      <c r="H391" s="54"/>
      <c r="I391" s="54"/>
      <c r="J391" s="54"/>
      <c r="K391" s="45"/>
      <c r="L391" s="54"/>
      <c r="M391" s="54"/>
      <c r="N391" s="54"/>
      <c r="O391" s="45"/>
      <c r="P391" s="54"/>
      <c r="Q391" s="54"/>
      <c r="R391" s="54"/>
      <c r="S391" s="45"/>
      <c r="T391" s="54"/>
      <c r="U391" s="54"/>
      <c r="V391" s="45"/>
      <c r="W391" s="54"/>
      <c r="X391" s="45"/>
      <c r="Y391" s="54"/>
      <c r="Z391" s="54"/>
      <c r="AA391" s="45"/>
      <c r="AB391" s="54"/>
      <c r="AC391" s="45"/>
      <c r="AD391" s="54"/>
      <c r="AE391" s="54"/>
      <c r="AF391" s="54"/>
      <c r="AG391" s="45"/>
      <c r="AH391" s="54"/>
      <c r="AI391" s="54"/>
      <c r="AJ391" s="45"/>
      <c r="AK391" s="54"/>
      <c r="AL391" s="54"/>
      <c r="AM391" s="54"/>
      <c r="AN391" s="54"/>
      <c r="AO391" s="54"/>
      <c r="AP391" s="54"/>
      <c r="AQ391" s="54"/>
      <c r="AR391" s="54"/>
      <c r="AS391" s="54"/>
      <c r="AT391" s="54"/>
      <c r="AU391" s="54"/>
      <c r="AV391" s="54"/>
      <c r="AW391" s="54"/>
      <c r="AX391" s="54"/>
      <c r="AY391" s="54"/>
      <c r="AZ391" s="54"/>
      <c r="BA391" s="54"/>
      <c r="BB391" s="54"/>
      <c r="BC391" s="54"/>
      <c r="BD391" s="54"/>
      <c r="BE391" s="54"/>
    </row>
    <row r="392" spans="1:57" ht="13" x14ac:dyDescent="0.3">
      <c r="A392" s="54"/>
      <c r="B392" s="54"/>
      <c r="C392" s="54"/>
      <c r="D392" s="55"/>
      <c r="E392" s="56"/>
      <c r="F392" s="54"/>
      <c r="G392" s="54"/>
      <c r="H392" s="54"/>
      <c r="I392" s="54"/>
      <c r="J392" s="54"/>
      <c r="K392" s="45"/>
      <c r="L392" s="54"/>
      <c r="M392" s="54"/>
      <c r="N392" s="54"/>
      <c r="O392" s="45"/>
      <c r="P392" s="54"/>
      <c r="Q392" s="54"/>
      <c r="R392" s="54"/>
      <c r="S392" s="45"/>
      <c r="T392" s="54"/>
      <c r="U392" s="54"/>
      <c r="V392" s="45"/>
      <c r="W392" s="54"/>
      <c r="X392" s="45"/>
      <c r="Y392" s="54"/>
      <c r="Z392" s="54"/>
      <c r="AA392" s="45"/>
      <c r="AB392" s="54"/>
      <c r="AC392" s="45"/>
      <c r="AD392" s="54"/>
      <c r="AE392" s="54"/>
      <c r="AF392" s="54"/>
      <c r="AG392" s="45"/>
      <c r="AH392" s="54"/>
      <c r="AI392" s="54"/>
      <c r="AJ392" s="45"/>
      <c r="AK392" s="54"/>
      <c r="AL392" s="54"/>
      <c r="AM392" s="54"/>
      <c r="AN392" s="54"/>
      <c r="AO392" s="54"/>
      <c r="AP392" s="54"/>
      <c r="AQ392" s="54"/>
      <c r="AR392" s="54"/>
      <c r="AS392" s="54"/>
      <c r="AT392" s="54"/>
      <c r="AU392" s="54"/>
      <c r="AV392" s="54"/>
      <c r="AW392" s="54"/>
      <c r="AX392" s="54"/>
      <c r="AY392" s="54"/>
      <c r="AZ392" s="54"/>
      <c r="BA392" s="54"/>
      <c r="BB392" s="54"/>
      <c r="BC392" s="54"/>
      <c r="BD392" s="54"/>
      <c r="BE392" s="54"/>
    </row>
    <row r="393" spans="1:57" ht="13" x14ac:dyDescent="0.3">
      <c r="A393" s="54"/>
      <c r="B393" s="54"/>
      <c r="C393" s="54"/>
      <c r="D393" s="55"/>
      <c r="E393" s="56"/>
      <c r="F393" s="57"/>
      <c r="G393" s="57"/>
      <c r="H393" s="54"/>
      <c r="I393" s="54"/>
      <c r="J393" s="54"/>
      <c r="K393" s="45"/>
      <c r="L393" s="54"/>
      <c r="M393" s="54"/>
      <c r="N393" s="54"/>
      <c r="O393" s="45"/>
      <c r="P393" s="54"/>
      <c r="Q393" s="54"/>
      <c r="R393" s="54"/>
      <c r="S393" s="45"/>
      <c r="T393" s="54"/>
      <c r="U393" s="54"/>
      <c r="V393" s="45"/>
      <c r="W393" s="54"/>
      <c r="X393" s="45"/>
      <c r="Y393" s="54"/>
      <c r="Z393" s="54"/>
      <c r="AA393" s="45"/>
      <c r="AB393" s="54"/>
      <c r="AC393" s="45"/>
      <c r="AD393" s="54"/>
      <c r="AE393" s="54"/>
      <c r="AF393" s="54"/>
      <c r="AG393" s="45"/>
      <c r="AH393" s="54"/>
      <c r="AI393" s="54"/>
      <c r="AJ393" s="45"/>
      <c r="AK393" s="54"/>
      <c r="AL393" s="54"/>
      <c r="AM393" s="54"/>
      <c r="AN393" s="54"/>
      <c r="AO393" s="54"/>
      <c r="AP393" s="54"/>
      <c r="AQ393" s="54"/>
      <c r="AR393" s="54"/>
      <c r="AS393" s="54"/>
      <c r="AT393" s="54"/>
      <c r="AU393" s="54"/>
      <c r="AV393" s="54"/>
      <c r="AW393" s="54"/>
      <c r="AX393" s="54"/>
      <c r="AY393" s="54"/>
      <c r="AZ393" s="54"/>
      <c r="BA393" s="54"/>
      <c r="BB393" s="54"/>
      <c r="BC393" s="54"/>
      <c r="BD393" s="54"/>
      <c r="BE393" s="54"/>
    </row>
    <row r="394" spans="1:57" ht="13" x14ac:dyDescent="0.3">
      <c r="D394" s="55"/>
    </row>
    <row r="395" spans="1:57" ht="16.5" customHeight="1" x14ac:dyDescent="0.3">
      <c r="D395" s="55"/>
    </row>
    <row r="396" spans="1:57" ht="13" x14ac:dyDescent="0.3">
      <c r="D396" s="55"/>
    </row>
    <row r="397" spans="1:57" ht="13" x14ac:dyDescent="0.3">
      <c r="D397" s="55"/>
    </row>
    <row r="398" spans="1:57" ht="13" x14ac:dyDescent="0.3">
      <c r="D398" s="55"/>
    </row>
    <row r="399" spans="1:57" ht="13" x14ac:dyDescent="0.3">
      <c r="D399" s="55"/>
    </row>
    <row r="400" spans="1:57" ht="13" x14ac:dyDescent="0.3">
      <c r="D400" s="55"/>
    </row>
    <row r="401" spans="4:4" ht="13" x14ac:dyDescent="0.3">
      <c r="D401" s="55"/>
    </row>
    <row r="402" spans="4:4" ht="13" x14ac:dyDescent="0.3">
      <c r="D402" s="55"/>
    </row>
    <row r="403" spans="4:4" ht="13" x14ac:dyDescent="0.3">
      <c r="D403" s="55"/>
    </row>
    <row r="404" spans="4:4" ht="13" x14ac:dyDescent="0.3">
      <c r="D404" s="55"/>
    </row>
    <row r="405" spans="4:4" ht="13" x14ac:dyDescent="0.3">
      <c r="D405" s="55"/>
    </row>
    <row r="406" spans="4:4" ht="13" x14ac:dyDescent="0.3">
      <c r="D406" s="55"/>
    </row>
    <row r="407" spans="4:4" ht="13" x14ac:dyDescent="0.3">
      <c r="D407" s="55"/>
    </row>
    <row r="408" spans="4:4" ht="13" x14ac:dyDescent="0.3">
      <c r="D408" s="55"/>
    </row>
    <row r="409" spans="4:4" ht="13" x14ac:dyDescent="0.3">
      <c r="D409" s="55"/>
    </row>
    <row r="410" spans="4:4" ht="13" x14ac:dyDescent="0.3">
      <c r="D410" s="55"/>
    </row>
    <row r="411" spans="4:4" ht="13" x14ac:dyDescent="0.3">
      <c r="D411" s="55"/>
    </row>
    <row r="412" spans="4:4" ht="13" x14ac:dyDescent="0.3">
      <c r="D412" s="55"/>
    </row>
    <row r="413" spans="4:4" ht="13" x14ac:dyDescent="0.3">
      <c r="D413" s="55"/>
    </row>
    <row r="414" spans="4:4" ht="13" x14ac:dyDescent="0.3">
      <c r="D414" s="55"/>
    </row>
    <row r="415" spans="4:4" ht="13" x14ac:dyDescent="0.3">
      <c r="D415" s="55"/>
    </row>
    <row r="416" spans="4:4" ht="13" x14ac:dyDescent="0.3">
      <c r="D416" s="55"/>
    </row>
    <row r="417" spans="4:4" ht="13" x14ac:dyDescent="0.3">
      <c r="D417" s="55"/>
    </row>
    <row r="418" spans="4:4" ht="13" x14ac:dyDescent="0.3">
      <c r="D418" s="55"/>
    </row>
    <row r="419" spans="4:4" ht="13" x14ac:dyDescent="0.3">
      <c r="D419" s="55"/>
    </row>
    <row r="420" spans="4:4" ht="13" x14ac:dyDescent="0.3">
      <c r="D420" s="55"/>
    </row>
    <row r="421" spans="4:4" ht="13" x14ac:dyDescent="0.3">
      <c r="D421" s="55"/>
    </row>
    <row r="422" spans="4:4" ht="13" x14ac:dyDescent="0.3">
      <c r="D422" s="55"/>
    </row>
    <row r="423" spans="4:4" ht="13" x14ac:dyDescent="0.3">
      <c r="D423" s="55"/>
    </row>
    <row r="424" spans="4:4" ht="13" x14ac:dyDescent="0.3">
      <c r="D424" s="55"/>
    </row>
    <row r="425" spans="4:4" ht="13" x14ac:dyDescent="0.3">
      <c r="D425" s="55"/>
    </row>
    <row r="426" spans="4:4" ht="13" x14ac:dyDescent="0.3">
      <c r="D426" s="55"/>
    </row>
    <row r="427" spans="4:4" ht="13" x14ac:dyDescent="0.3">
      <c r="D427" s="55"/>
    </row>
    <row r="428" spans="4:4" ht="13" x14ac:dyDescent="0.3">
      <c r="D428" s="55"/>
    </row>
    <row r="429" spans="4:4" ht="13" x14ac:dyDescent="0.3">
      <c r="D429" s="55"/>
    </row>
    <row r="430" spans="4:4" ht="13" x14ac:dyDescent="0.3">
      <c r="D430" s="55"/>
    </row>
    <row r="431" spans="4:4" ht="13" x14ac:dyDescent="0.3">
      <c r="D431" s="55"/>
    </row>
    <row r="432" spans="4:4" ht="13" x14ac:dyDescent="0.3">
      <c r="D432" s="55"/>
    </row>
    <row r="433" spans="4:4" ht="13" x14ac:dyDescent="0.3">
      <c r="D433" s="55"/>
    </row>
    <row r="434" spans="4:4" ht="13" x14ac:dyDescent="0.3">
      <c r="D434" s="55"/>
    </row>
    <row r="435" spans="4:4" ht="13" x14ac:dyDescent="0.3">
      <c r="D435" s="55"/>
    </row>
    <row r="436" spans="4:4" ht="13" x14ac:dyDescent="0.3">
      <c r="D436" s="55"/>
    </row>
    <row r="437" spans="4:4" ht="13" x14ac:dyDescent="0.3">
      <c r="D437" s="55"/>
    </row>
    <row r="438" spans="4:4" ht="13" x14ac:dyDescent="0.3">
      <c r="D438" s="55"/>
    </row>
    <row r="439" spans="4:4" ht="13" x14ac:dyDescent="0.3">
      <c r="D439" s="55"/>
    </row>
    <row r="440" spans="4:4" ht="13" x14ac:dyDescent="0.3">
      <c r="D440" s="55"/>
    </row>
    <row r="441" spans="4:4" ht="13" x14ac:dyDescent="0.3">
      <c r="D441" s="55"/>
    </row>
    <row r="442" spans="4:4" ht="13" x14ac:dyDescent="0.3">
      <c r="D442" s="55"/>
    </row>
    <row r="443" spans="4:4" ht="13" x14ac:dyDescent="0.3">
      <c r="D443" s="55"/>
    </row>
    <row r="444" spans="4:4" ht="13" x14ac:dyDescent="0.3">
      <c r="D444" s="55"/>
    </row>
    <row r="445" spans="4:4" ht="13" x14ac:dyDescent="0.3">
      <c r="D445" s="55"/>
    </row>
    <row r="446" spans="4:4" ht="13" x14ac:dyDescent="0.3">
      <c r="D446" s="55"/>
    </row>
    <row r="447" spans="4:4" ht="13" x14ac:dyDescent="0.3">
      <c r="D447" s="55"/>
    </row>
    <row r="448" spans="4:4" ht="13" x14ac:dyDescent="0.3">
      <c r="D448" s="55"/>
    </row>
    <row r="449" spans="4:4" ht="13" x14ac:dyDescent="0.3">
      <c r="D449" s="55"/>
    </row>
    <row r="450" spans="4:4" ht="13" x14ac:dyDescent="0.3">
      <c r="D450" s="55"/>
    </row>
    <row r="451" spans="4:4" ht="13" x14ac:dyDescent="0.3">
      <c r="D451" s="55"/>
    </row>
    <row r="452" spans="4:4" ht="13" x14ac:dyDescent="0.3">
      <c r="D452" s="55"/>
    </row>
    <row r="453" spans="4:4" ht="13" x14ac:dyDescent="0.3">
      <c r="D453" s="55"/>
    </row>
    <row r="454" spans="4:4" ht="13" x14ac:dyDescent="0.3">
      <c r="D454" s="55"/>
    </row>
    <row r="455" spans="4:4" ht="13" x14ac:dyDescent="0.3">
      <c r="D455" s="55"/>
    </row>
    <row r="456" spans="4:4" ht="13" x14ac:dyDescent="0.3">
      <c r="D456" s="55"/>
    </row>
    <row r="457" spans="4:4" ht="13" x14ac:dyDescent="0.3">
      <c r="D457" s="55"/>
    </row>
    <row r="458" spans="4:4" ht="13" x14ac:dyDescent="0.3">
      <c r="D458" s="55"/>
    </row>
    <row r="459" spans="4:4" ht="13" x14ac:dyDescent="0.3">
      <c r="D459" s="55"/>
    </row>
    <row r="460" spans="4:4" ht="13" x14ac:dyDescent="0.3">
      <c r="D460" s="55"/>
    </row>
    <row r="461" spans="4:4" ht="13" x14ac:dyDescent="0.3">
      <c r="D461" s="55"/>
    </row>
    <row r="462" spans="4:4" ht="13" x14ac:dyDescent="0.3">
      <c r="D462" s="55"/>
    </row>
    <row r="463" spans="4:4" ht="13" x14ac:dyDescent="0.3">
      <c r="D463" s="55"/>
    </row>
    <row r="464" spans="4:4" ht="13" x14ac:dyDescent="0.3">
      <c r="D464" s="55"/>
    </row>
    <row r="465" spans="4:4" ht="13" x14ac:dyDescent="0.3">
      <c r="D465" s="55"/>
    </row>
    <row r="466" spans="4:4" ht="13" x14ac:dyDescent="0.3">
      <c r="D466" s="55"/>
    </row>
    <row r="467" spans="4:4" ht="13" x14ac:dyDescent="0.3">
      <c r="D467" s="55"/>
    </row>
    <row r="468" spans="4:4" ht="13" x14ac:dyDescent="0.3">
      <c r="D468" s="55"/>
    </row>
    <row r="469" spans="4:4" ht="13" x14ac:dyDescent="0.3">
      <c r="D469" s="55"/>
    </row>
    <row r="470" spans="4:4" ht="13" x14ac:dyDescent="0.3">
      <c r="D470" s="55"/>
    </row>
    <row r="471" spans="4:4" ht="13" x14ac:dyDescent="0.3">
      <c r="D471" s="55"/>
    </row>
    <row r="472" spans="4:4" ht="13" x14ac:dyDescent="0.3">
      <c r="D472" s="55"/>
    </row>
    <row r="473" spans="4:4" ht="13" x14ac:dyDescent="0.3">
      <c r="D473" s="55"/>
    </row>
    <row r="474" spans="4:4" ht="13" x14ac:dyDescent="0.3">
      <c r="D474" s="55"/>
    </row>
    <row r="475" spans="4:4" ht="13" x14ac:dyDescent="0.3">
      <c r="D475" s="55"/>
    </row>
    <row r="476" spans="4:4" ht="13" x14ac:dyDescent="0.3">
      <c r="D476" s="55"/>
    </row>
    <row r="477" spans="4:4" ht="13" x14ac:dyDescent="0.3">
      <c r="D477" s="55"/>
    </row>
    <row r="478" spans="4:4" ht="13" x14ac:dyDescent="0.3">
      <c r="D478" s="55"/>
    </row>
    <row r="479" spans="4:4" ht="13" x14ac:dyDescent="0.3">
      <c r="D479" s="55"/>
    </row>
    <row r="480" spans="4:4" ht="13" x14ac:dyDescent="0.3">
      <c r="D480" s="55"/>
    </row>
    <row r="481" spans="4:4" ht="13" x14ac:dyDescent="0.3">
      <c r="D481" s="55"/>
    </row>
    <row r="482" spans="4:4" ht="13" x14ac:dyDescent="0.3">
      <c r="D482" s="55"/>
    </row>
    <row r="483" spans="4:4" ht="13" x14ac:dyDescent="0.3">
      <c r="D483" s="55"/>
    </row>
    <row r="484" spans="4:4" ht="13" x14ac:dyDescent="0.3">
      <c r="D484" s="55"/>
    </row>
    <row r="485" spans="4:4" ht="13" x14ac:dyDescent="0.3">
      <c r="D485" s="55"/>
    </row>
    <row r="486" spans="4:4" ht="13" x14ac:dyDescent="0.3">
      <c r="D486" s="55"/>
    </row>
    <row r="487" spans="4:4" ht="13" x14ac:dyDescent="0.3">
      <c r="D487" s="55"/>
    </row>
    <row r="488" spans="4:4" ht="13" x14ac:dyDescent="0.3">
      <c r="D488" s="55"/>
    </row>
    <row r="489" spans="4:4" ht="13" x14ac:dyDescent="0.3">
      <c r="D489" s="55"/>
    </row>
    <row r="490" spans="4:4" ht="13" x14ac:dyDescent="0.3">
      <c r="D490" s="55"/>
    </row>
    <row r="491" spans="4:4" ht="13" x14ac:dyDescent="0.3">
      <c r="D491" s="55"/>
    </row>
    <row r="492" spans="4:4" ht="13" x14ac:dyDescent="0.3">
      <c r="D492" s="55"/>
    </row>
    <row r="493" spans="4:4" ht="13" x14ac:dyDescent="0.3">
      <c r="D493" s="55"/>
    </row>
    <row r="494" spans="4:4" ht="13" x14ac:dyDescent="0.3">
      <c r="D494" s="55"/>
    </row>
    <row r="495" spans="4:4" ht="13" x14ac:dyDescent="0.3">
      <c r="D495" s="55"/>
    </row>
    <row r="496" spans="4:4" ht="13" x14ac:dyDescent="0.3">
      <c r="D496" s="55"/>
    </row>
    <row r="497" spans="4:4" ht="13" x14ac:dyDescent="0.3">
      <c r="D497" s="55"/>
    </row>
    <row r="498" spans="4:4" ht="13" x14ac:dyDescent="0.3">
      <c r="D498" s="55"/>
    </row>
    <row r="499" spans="4:4" ht="13" x14ac:dyDescent="0.3">
      <c r="D499" s="55"/>
    </row>
    <row r="500" spans="4:4" ht="13" x14ac:dyDescent="0.3">
      <c r="D500" s="55"/>
    </row>
    <row r="501" spans="4:4" ht="13" x14ac:dyDescent="0.3">
      <c r="D501" s="55"/>
    </row>
    <row r="502" spans="4:4" ht="13" x14ac:dyDescent="0.3">
      <c r="D502" s="55"/>
    </row>
    <row r="503" spans="4:4" ht="13" x14ac:dyDescent="0.3">
      <c r="D503" s="55"/>
    </row>
    <row r="504" spans="4:4" ht="13" x14ac:dyDescent="0.3">
      <c r="D504" s="55"/>
    </row>
    <row r="505" spans="4:4" ht="13" x14ac:dyDescent="0.3">
      <c r="D505" s="55"/>
    </row>
    <row r="506" spans="4:4" ht="13" x14ac:dyDescent="0.3">
      <c r="D506" s="55"/>
    </row>
    <row r="507" spans="4:4" ht="13" x14ac:dyDescent="0.3">
      <c r="D507" s="55"/>
    </row>
    <row r="508" spans="4:4" ht="13" x14ac:dyDescent="0.3">
      <c r="D508" s="55"/>
    </row>
    <row r="509" spans="4:4" ht="13" x14ac:dyDescent="0.3">
      <c r="D509" s="55"/>
    </row>
    <row r="510" spans="4:4" ht="13" x14ac:dyDescent="0.3">
      <c r="D510" s="55"/>
    </row>
    <row r="511" spans="4:4" ht="13" x14ac:dyDescent="0.3">
      <c r="D511" s="55"/>
    </row>
    <row r="512" spans="4:4" ht="13" x14ac:dyDescent="0.3">
      <c r="D512" s="55"/>
    </row>
    <row r="513" spans="4:4" ht="13" x14ac:dyDescent="0.3">
      <c r="D513" s="55"/>
    </row>
    <row r="514" spans="4:4" ht="13" x14ac:dyDescent="0.3">
      <c r="D514" s="55"/>
    </row>
    <row r="515" spans="4:4" ht="13" x14ac:dyDescent="0.3">
      <c r="D515" s="55"/>
    </row>
    <row r="516" spans="4:4" ht="13" x14ac:dyDescent="0.3">
      <c r="D516" s="55"/>
    </row>
    <row r="517" spans="4:4" ht="13" x14ac:dyDescent="0.3">
      <c r="D517" s="55"/>
    </row>
    <row r="518" spans="4:4" ht="13" x14ac:dyDescent="0.3">
      <c r="D518" s="55"/>
    </row>
    <row r="519" spans="4:4" ht="13" x14ac:dyDescent="0.3">
      <c r="D519" s="55"/>
    </row>
    <row r="520" spans="4:4" ht="13" x14ac:dyDescent="0.3">
      <c r="D520" s="55"/>
    </row>
    <row r="521" spans="4:4" ht="13" x14ac:dyDescent="0.3">
      <c r="D521" s="55"/>
    </row>
    <row r="522" spans="4:4" ht="13" x14ac:dyDescent="0.3">
      <c r="D522" s="55"/>
    </row>
    <row r="523" spans="4:4" ht="13" x14ac:dyDescent="0.3">
      <c r="D523" s="55"/>
    </row>
    <row r="524" spans="4:4" ht="13" x14ac:dyDescent="0.3">
      <c r="D524" s="55"/>
    </row>
    <row r="525" spans="4:4" ht="13" x14ac:dyDescent="0.3">
      <c r="D525" s="55"/>
    </row>
    <row r="526" spans="4:4" ht="13" x14ac:dyDescent="0.3">
      <c r="D526" s="55"/>
    </row>
    <row r="527" spans="4:4" ht="13" x14ac:dyDescent="0.3">
      <c r="D527" s="55"/>
    </row>
    <row r="528" spans="4:4" ht="13" x14ac:dyDescent="0.3">
      <c r="D528" s="55"/>
    </row>
    <row r="529" spans="4:4" ht="13" x14ac:dyDescent="0.3">
      <c r="D529" s="55"/>
    </row>
    <row r="530" spans="4:4" ht="13" x14ac:dyDescent="0.3">
      <c r="D530" s="55"/>
    </row>
    <row r="531" spans="4:4" ht="13" x14ac:dyDescent="0.3">
      <c r="D531" s="55"/>
    </row>
    <row r="532" spans="4:4" ht="13" x14ac:dyDescent="0.3">
      <c r="D532" s="55"/>
    </row>
    <row r="533" spans="4:4" ht="13" x14ac:dyDescent="0.3">
      <c r="D533" s="55"/>
    </row>
    <row r="534" spans="4:4" ht="13" x14ac:dyDescent="0.3">
      <c r="D534" s="55"/>
    </row>
    <row r="535" spans="4:4" ht="13" x14ac:dyDescent="0.3">
      <c r="D535" s="55"/>
    </row>
    <row r="536" spans="4:4" ht="13" x14ac:dyDescent="0.3">
      <c r="D536" s="55"/>
    </row>
    <row r="537" spans="4:4" ht="13" x14ac:dyDescent="0.3">
      <c r="D537" s="55"/>
    </row>
    <row r="538" spans="4:4" ht="13" x14ac:dyDescent="0.3">
      <c r="D538" s="55"/>
    </row>
    <row r="539" spans="4:4" ht="13" x14ac:dyDescent="0.3">
      <c r="D539" s="55"/>
    </row>
    <row r="540" spans="4:4" ht="13" x14ac:dyDescent="0.3">
      <c r="D540" s="55"/>
    </row>
    <row r="541" spans="4:4" ht="13" x14ac:dyDescent="0.3">
      <c r="D541" s="55"/>
    </row>
    <row r="542" spans="4:4" ht="13" x14ac:dyDescent="0.3">
      <c r="D542" s="55"/>
    </row>
    <row r="543" spans="4:4" ht="13" x14ac:dyDescent="0.3">
      <c r="D543" s="55"/>
    </row>
    <row r="544" spans="4:4" ht="13" x14ac:dyDescent="0.3">
      <c r="D544" s="55"/>
    </row>
    <row r="545" spans="4:4" ht="13" x14ac:dyDescent="0.3">
      <c r="D545" s="55"/>
    </row>
    <row r="546" spans="4:4" ht="13" x14ac:dyDescent="0.3">
      <c r="D546" s="55"/>
    </row>
    <row r="547" spans="4:4" ht="13" x14ac:dyDescent="0.3">
      <c r="D547" s="55"/>
    </row>
    <row r="548" spans="4:4" ht="13" x14ac:dyDescent="0.3">
      <c r="D548" s="55"/>
    </row>
    <row r="549" spans="4:4" ht="13" x14ac:dyDescent="0.3">
      <c r="D549" s="55"/>
    </row>
    <row r="550" spans="4:4" ht="13" x14ac:dyDescent="0.3">
      <c r="D550" s="55"/>
    </row>
    <row r="551" spans="4:4" ht="13" x14ac:dyDescent="0.3">
      <c r="D551" s="55"/>
    </row>
    <row r="552" spans="4:4" ht="13" x14ac:dyDescent="0.3">
      <c r="D552" s="55"/>
    </row>
    <row r="553" spans="4:4" ht="13" x14ac:dyDescent="0.3">
      <c r="D553" s="55"/>
    </row>
    <row r="554" spans="4:4" ht="13" x14ac:dyDescent="0.3">
      <c r="D554" s="55"/>
    </row>
    <row r="555" spans="4:4" ht="13" x14ac:dyDescent="0.3">
      <c r="D555" s="55"/>
    </row>
    <row r="556" spans="4:4" ht="13" x14ac:dyDescent="0.3">
      <c r="D556" s="55"/>
    </row>
    <row r="557" spans="4:4" ht="13" x14ac:dyDescent="0.3">
      <c r="D557" s="55"/>
    </row>
    <row r="558" spans="4:4" ht="13" x14ac:dyDescent="0.3">
      <c r="D558" s="55"/>
    </row>
    <row r="559" spans="4:4" ht="13" x14ac:dyDescent="0.3">
      <c r="D559" s="55"/>
    </row>
    <row r="560" spans="4:4" ht="13" x14ac:dyDescent="0.3">
      <c r="D560" s="55"/>
    </row>
    <row r="561" spans="4:4" ht="13" x14ac:dyDescent="0.3">
      <c r="D561" s="55"/>
    </row>
    <row r="562" spans="4:4" ht="13" x14ac:dyDescent="0.3">
      <c r="D562" s="55"/>
    </row>
    <row r="563" spans="4:4" ht="13" x14ac:dyDescent="0.3">
      <c r="D563" s="55"/>
    </row>
    <row r="564" spans="4:4" ht="13" x14ac:dyDescent="0.3">
      <c r="D564" s="55"/>
    </row>
    <row r="565" spans="4:4" ht="13" x14ac:dyDescent="0.3">
      <c r="D565" s="55"/>
    </row>
    <row r="566" spans="4:4" ht="13" x14ac:dyDescent="0.3">
      <c r="D566" s="55"/>
    </row>
    <row r="567" spans="4:4" ht="13" x14ac:dyDescent="0.3">
      <c r="D567" s="55"/>
    </row>
    <row r="568" spans="4:4" ht="13" x14ac:dyDescent="0.3">
      <c r="D568" s="55"/>
    </row>
    <row r="569" spans="4:4" ht="13" x14ac:dyDescent="0.3">
      <c r="D569" s="55"/>
    </row>
    <row r="570" spans="4:4" ht="13" x14ac:dyDescent="0.3">
      <c r="D570" s="55"/>
    </row>
    <row r="571" spans="4:4" ht="13" x14ac:dyDescent="0.3">
      <c r="D571" s="55"/>
    </row>
    <row r="572" spans="4:4" ht="13" x14ac:dyDescent="0.3">
      <c r="D572" s="55"/>
    </row>
    <row r="573" spans="4:4" ht="13" x14ac:dyDescent="0.3">
      <c r="D573" s="55"/>
    </row>
    <row r="574" spans="4:4" ht="13" x14ac:dyDescent="0.3">
      <c r="D574" s="55"/>
    </row>
    <row r="575" spans="4:4" ht="13" x14ac:dyDescent="0.3">
      <c r="D575" s="55"/>
    </row>
    <row r="576" spans="4:4" ht="13" x14ac:dyDescent="0.3">
      <c r="D576" s="55"/>
    </row>
    <row r="577" spans="4:4" ht="13" x14ac:dyDescent="0.3">
      <c r="D577" s="55"/>
    </row>
    <row r="578" spans="4:4" ht="13" x14ac:dyDescent="0.3">
      <c r="D578" s="55"/>
    </row>
    <row r="579" spans="4:4" ht="13" x14ac:dyDescent="0.3">
      <c r="D579" s="55"/>
    </row>
    <row r="580" spans="4:4" ht="13" x14ac:dyDescent="0.3">
      <c r="D580" s="55"/>
    </row>
    <row r="581" spans="4:4" ht="13" x14ac:dyDescent="0.3">
      <c r="D581" s="55"/>
    </row>
    <row r="582" spans="4:4" ht="13" x14ac:dyDescent="0.3">
      <c r="D582" s="55"/>
    </row>
    <row r="583" spans="4:4" ht="13" x14ac:dyDescent="0.3">
      <c r="D583" s="55"/>
    </row>
    <row r="584" spans="4:4" ht="13" x14ac:dyDescent="0.3">
      <c r="D584" s="55"/>
    </row>
    <row r="585" spans="4:4" ht="13" x14ac:dyDescent="0.3">
      <c r="D585" s="55"/>
    </row>
    <row r="586" spans="4:4" ht="13" x14ac:dyDescent="0.3">
      <c r="D586" s="55"/>
    </row>
    <row r="587" spans="4:4" ht="13" x14ac:dyDescent="0.3">
      <c r="D587" s="55"/>
    </row>
    <row r="588" spans="4:4" ht="13" x14ac:dyDescent="0.3">
      <c r="D588" s="55"/>
    </row>
    <row r="589" spans="4:4" ht="13" x14ac:dyDescent="0.3">
      <c r="D589" s="55"/>
    </row>
    <row r="590" spans="4:4" ht="13" x14ac:dyDescent="0.3">
      <c r="D590" s="55"/>
    </row>
    <row r="591" spans="4:4" ht="13" x14ac:dyDescent="0.3">
      <c r="D591" s="55"/>
    </row>
    <row r="592" spans="4:4" ht="13" x14ac:dyDescent="0.3">
      <c r="D592" s="55"/>
    </row>
    <row r="593" spans="4:4" ht="13" x14ac:dyDescent="0.3">
      <c r="D593" s="55"/>
    </row>
    <row r="594" spans="4:4" ht="13" x14ac:dyDescent="0.3">
      <c r="D594" s="55"/>
    </row>
    <row r="595" spans="4:4" ht="13" x14ac:dyDescent="0.3">
      <c r="D595" s="55"/>
    </row>
    <row r="596" spans="4:4" ht="13" x14ac:dyDescent="0.3">
      <c r="D596" s="55"/>
    </row>
    <row r="597" spans="4:4" ht="13" x14ac:dyDescent="0.3">
      <c r="D597" s="55"/>
    </row>
    <row r="598" spans="4:4" ht="13" x14ac:dyDescent="0.3">
      <c r="D598" s="55"/>
    </row>
    <row r="599" spans="4:4" ht="13" x14ac:dyDescent="0.3">
      <c r="D599" s="55"/>
    </row>
    <row r="600" spans="4:4" ht="13" x14ac:dyDescent="0.3">
      <c r="D600" s="55"/>
    </row>
    <row r="601" spans="4:4" ht="13" x14ac:dyDescent="0.3">
      <c r="D601" s="55"/>
    </row>
    <row r="602" spans="4:4" ht="13" x14ac:dyDescent="0.3">
      <c r="D602" s="55"/>
    </row>
    <row r="603" spans="4:4" ht="13" x14ac:dyDescent="0.3">
      <c r="D603" s="55"/>
    </row>
    <row r="604" spans="4:4" ht="13" x14ac:dyDescent="0.3">
      <c r="D604" s="55"/>
    </row>
    <row r="605" spans="4:4" ht="13" x14ac:dyDescent="0.3">
      <c r="D605" s="55"/>
    </row>
    <row r="606" spans="4:4" ht="13" x14ac:dyDescent="0.3">
      <c r="D606" s="55"/>
    </row>
    <row r="607" spans="4:4" ht="13" x14ac:dyDescent="0.3">
      <c r="D607" s="55"/>
    </row>
    <row r="608" spans="4:4" ht="13" x14ac:dyDescent="0.3">
      <c r="D608" s="55"/>
    </row>
    <row r="609" spans="4:4" ht="13" x14ac:dyDescent="0.3">
      <c r="D609" s="55"/>
    </row>
    <row r="610" spans="4:4" ht="13" x14ac:dyDescent="0.3">
      <c r="D610" s="55"/>
    </row>
    <row r="611" spans="4:4" ht="13" x14ac:dyDescent="0.3">
      <c r="D611" s="55"/>
    </row>
    <row r="612" spans="4:4" ht="13" x14ac:dyDescent="0.3">
      <c r="D612" s="55"/>
    </row>
    <row r="613" spans="4:4" ht="13" x14ac:dyDescent="0.3">
      <c r="D613" s="55"/>
    </row>
    <row r="614" spans="4:4" ht="13" x14ac:dyDescent="0.3">
      <c r="D614" s="55"/>
    </row>
    <row r="615" spans="4:4" ht="13" x14ac:dyDescent="0.3">
      <c r="D615" s="55"/>
    </row>
    <row r="616" spans="4:4" ht="13" x14ac:dyDescent="0.3">
      <c r="D616" s="55"/>
    </row>
    <row r="617" spans="4:4" ht="13" x14ac:dyDescent="0.3">
      <c r="D617" s="55"/>
    </row>
    <row r="618" spans="4:4" ht="13" x14ac:dyDescent="0.3">
      <c r="D618" s="55"/>
    </row>
    <row r="619" spans="4:4" ht="13" x14ac:dyDescent="0.3">
      <c r="D619" s="55"/>
    </row>
    <row r="620" spans="4:4" ht="13" x14ac:dyDescent="0.3">
      <c r="D620" s="55"/>
    </row>
    <row r="621" spans="4:4" ht="13" x14ac:dyDescent="0.3">
      <c r="D621" s="55"/>
    </row>
    <row r="622" spans="4:4" ht="13" x14ac:dyDescent="0.3">
      <c r="D622" s="55"/>
    </row>
    <row r="623" spans="4:4" ht="13" x14ac:dyDescent="0.3">
      <c r="D623" s="55"/>
    </row>
    <row r="624" spans="4:4" ht="13" x14ac:dyDescent="0.3">
      <c r="D624" s="55"/>
    </row>
    <row r="625" spans="4:4" ht="13" x14ac:dyDescent="0.3">
      <c r="D625" s="55"/>
    </row>
    <row r="626" spans="4:4" ht="13" x14ac:dyDescent="0.3">
      <c r="D626" s="55"/>
    </row>
    <row r="627" spans="4:4" ht="13" x14ac:dyDescent="0.3">
      <c r="D627" s="55"/>
    </row>
    <row r="628" spans="4:4" ht="13" x14ac:dyDescent="0.3">
      <c r="D628" s="55"/>
    </row>
    <row r="629" spans="4:4" ht="13" x14ac:dyDescent="0.3">
      <c r="D629" s="55"/>
    </row>
    <row r="630" spans="4:4" ht="13" x14ac:dyDescent="0.3">
      <c r="D630" s="55"/>
    </row>
    <row r="631" spans="4:4" ht="13" x14ac:dyDescent="0.3">
      <c r="D631" s="55"/>
    </row>
    <row r="632" spans="4:4" ht="13" x14ac:dyDescent="0.3">
      <c r="D632" s="55"/>
    </row>
    <row r="633" spans="4:4" ht="13" x14ac:dyDescent="0.3">
      <c r="D633" s="55"/>
    </row>
    <row r="634" spans="4:4" ht="13" x14ac:dyDescent="0.3">
      <c r="D634" s="55"/>
    </row>
    <row r="635" spans="4:4" ht="13" x14ac:dyDescent="0.3">
      <c r="D635" s="55"/>
    </row>
    <row r="636" spans="4:4" ht="13" x14ac:dyDescent="0.3">
      <c r="D636" s="55"/>
    </row>
    <row r="637" spans="4:4" ht="13" x14ac:dyDescent="0.3">
      <c r="D637" s="55"/>
    </row>
    <row r="638" spans="4:4" ht="13" x14ac:dyDescent="0.3">
      <c r="D638" s="55"/>
    </row>
    <row r="639" spans="4:4" ht="13" x14ac:dyDescent="0.3">
      <c r="D639" s="55"/>
    </row>
    <row r="640" spans="4:4" ht="13" x14ac:dyDescent="0.3">
      <c r="D640" s="55"/>
    </row>
    <row r="641" spans="4:4" ht="13" x14ac:dyDescent="0.3">
      <c r="D641" s="55"/>
    </row>
    <row r="642" spans="4:4" ht="13" x14ac:dyDescent="0.3">
      <c r="D642" s="55"/>
    </row>
    <row r="643" spans="4:4" ht="13" x14ac:dyDescent="0.3">
      <c r="D643" s="55"/>
    </row>
    <row r="644" spans="4:4" ht="13" x14ac:dyDescent="0.3">
      <c r="D644" s="55"/>
    </row>
    <row r="645" spans="4:4" ht="13" x14ac:dyDescent="0.3">
      <c r="D645" s="55"/>
    </row>
    <row r="646" spans="4:4" ht="13" x14ac:dyDescent="0.3">
      <c r="D646" s="55"/>
    </row>
    <row r="647" spans="4:4" ht="13" x14ac:dyDescent="0.3">
      <c r="D647" s="55"/>
    </row>
    <row r="648" spans="4:4" ht="13" x14ac:dyDescent="0.3">
      <c r="D648" s="55"/>
    </row>
    <row r="649" spans="4:4" ht="13" x14ac:dyDescent="0.3">
      <c r="D649" s="55"/>
    </row>
    <row r="650" spans="4:4" ht="13" x14ac:dyDescent="0.3">
      <c r="D650" s="55"/>
    </row>
    <row r="651" spans="4:4" ht="13" x14ac:dyDescent="0.3">
      <c r="D651" s="55"/>
    </row>
    <row r="652" spans="4:4" ht="13" x14ac:dyDescent="0.3">
      <c r="D652" s="55"/>
    </row>
    <row r="653" spans="4:4" ht="13" x14ac:dyDescent="0.3">
      <c r="D653" s="55"/>
    </row>
    <row r="654" spans="4:4" ht="13" x14ac:dyDescent="0.3">
      <c r="D654" s="55"/>
    </row>
    <row r="655" spans="4:4" ht="13" x14ac:dyDescent="0.3">
      <c r="D655" s="55"/>
    </row>
    <row r="656" spans="4:4" ht="13" x14ac:dyDescent="0.3">
      <c r="D656" s="55"/>
    </row>
    <row r="657" spans="4:4" ht="13" x14ac:dyDescent="0.3">
      <c r="D657" s="55"/>
    </row>
    <row r="658" spans="4:4" ht="13" x14ac:dyDescent="0.3">
      <c r="D658" s="55"/>
    </row>
    <row r="659" spans="4:4" ht="13" x14ac:dyDescent="0.3">
      <c r="D659" s="55"/>
    </row>
    <row r="660" spans="4:4" ht="13" x14ac:dyDescent="0.3">
      <c r="D660" s="55"/>
    </row>
    <row r="661" spans="4:4" ht="13" x14ac:dyDescent="0.3">
      <c r="D661" s="55"/>
    </row>
    <row r="662" spans="4:4" ht="13" x14ac:dyDescent="0.3">
      <c r="D662" s="55"/>
    </row>
    <row r="663" spans="4:4" ht="13" x14ac:dyDescent="0.3">
      <c r="D663" s="55"/>
    </row>
    <row r="664" spans="4:4" ht="13" x14ac:dyDescent="0.3">
      <c r="D664" s="55"/>
    </row>
    <row r="665" spans="4:4" ht="13" x14ac:dyDescent="0.3">
      <c r="D665" s="55"/>
    </row>
    <row r="666" spans="4:4" ht="13" x14ac:dyDescent="0.3">
      <c r="D666" s="55"/>
    </row>
    <row r="667" spans="4:4" ht="13" x14ac:dyDescent="0.3">
      <c r="D667" s="55"/>
    </row>
    <row r="668" spans="4:4" ht="13" x14ac:dyDescent="0.3">
      <c r="D668" s="55"/>
    </row>
    <row r="669" spans="4:4" ht="13" x14ac:dyDescent="0.3">
      <c r="D669" s="55"/>
    </row>
    <row r="670" spans="4:4" ht="13" x14ac:dyDescent="0.3">
      <c r="D670" s="55"/>
    </row>
    <row r="671" spans="4:4" ht="13" x14ac:dyDescent="0.3">
      <c r="D671" s="55"/>
    </row>
    <row r="672" spans="4:4" ht="13" x14ac:dyDescent="0.3">
      <c r="D672" s="55"/>
    </row>
    <row r="673" spans="4:4" ht="13" x14ac:dyDescent="0.3">
      <c r="D673" s="55"/>
    </row>
    <row r="674" spans="4:4" ht="13" x14ac:dyDescent="0.3">
      <c r="D674" s="55"/>
    </row>
    <row r="675" spans="4:4" ht="13" x14ac:dyDescent="0.3">
      <c r="D675" s="55"/>
    </row>
    <row r="676" spans="4:4" ht="13" x14ac:dyDescent="0.3">
      <c r="D676" s="55"/>
    </row>
    <row r="677" spans="4:4" ht="13" x14ac:dyDescent="0.3">
      <c r="D677" s="55"/>
    </row>
    <row r="678" spans="4:4" ht="13" x14ac:dyDescent="0.3">
      <c r="D678" s="55"/>
    </row>
    <row r="679" spans="4:4" ht="13" x14ac:dyDescent="0.3">
      <c r="D679" s="55"/>
    </row>
    <row r="680" spans="4:4" ht="13" x14ac:dyDescent="0.3">
      <c r="D680" s="55"/>
    </row>
    <row r="681" spans="4:4" ht="13" x14ac:dyDescent="0.3">
      <c r="D681" s="55"/>
    </row>
    <row r="682" spans="4:4" ht="13" x14ac:dyDescent="0.3">
      <c r="D682" s="55"/>
    </row>
    <row r="683" spans="4:4" ht="13" x14ac:dyDescent="0.3">
      <c r="D683" s="55"/>
    </row>
    <row r="684" spans="4:4" ht="13" x14ac:dyDescent="0.3">
      <c r="D684" s="55"/>
    </row>
    <row r="685" spans="4:4" ht="13" x14ac:dyDescent="0.3">
      <c r="D685" s="55"/>
    </row>
    <row r="686" spans="4:4" ht="13" x14ac:dyDescent="0.3">
      <c r="D686" s="55"/>
    </row>
    <row r="687" spans="4:4" ht="13" x14ac:dyDescent="0.3">
      <c r="D687" s="55"/>
    </row>
    <row r="688" spans="4:4" ht="13" x14ac:dyDescent="0.3">
      <c r="D688" s="55"/>
    </row>
    <row r="689" spans="4:4" ht="13" x14ac:dyDescent="0.3">
      <c r="D689" s="55"/>
    </row>
    <row r="690" spans="4:4" ht="13" x14ac:dyDescent="0.3">
      <c r="D690" s="55"/>
    </row>
    <row r="691" spans="4:4" ht="13" x14ac:dyDescent="0.3">
      <c r="D691" s="55"/>
    </row>
    <row r="692" spans="4:4" ht="13" x14ac:dyDescent="0.3">
      <c r="D692" s="55"/>
    </row>
    <row r="693" spans="4:4" ht="13" x14ac:dyDescent="0.3">
      <c r="D693" s="55"/>
    </row>
    <row r="694" spans="4:4" ht="13" x14ac:dyDescent="0.3">
      <c r="D694" s="55"/>
    </row>
    <row r="695" spans="4:4" ht="13" x14ac:dyDescent="0.3">
      <c r="D695" s="55"/>
    </row>
    <row r="696" spans="4:4" ht="13" x14ac:dyDescent="0.3">
      <c r="D696" s="55"/>
    </row>
    <row r="697" spans="4:4" ht="13" x14ac:dyDescent="0.3">
      <c r="D697" s="55"/>
    </row>
    <row r="698" spans="4:4" ht="13" x14ac:dyDescent="0.3">
      <c r="D698" s="55"/>
    </row>
    <row r="699" spans="4:4" ht="13" x14ac:dyDescent="0.3">
      <c r="D699" s="55"/>
    </row>
    <row r="700" spans="4:4" ht="13" x14ac:dyDescent="0.3">
      <c r="D700" s="55"/>
    </row>
    <row r="701" spans="4:4" ht="13" x14ac:dyDescent="0.3">
      <c r="D701" s="55"/>
    </row>
    <row r="702" spans="4:4" ht="13" x14ac:dyDescent="0.3">
      <c r="D702" s="55"/>
    </row>
    <row r="703" spans="4:4" ht="13" x14ac:dyDescent="0.3">
      <c r="D703" s="55"/>
    </row>
    <row r="704" spans="4:4" ht="13" x14ac:dyDescent="0.3">
      <c r="D704" s="55"/>
    </row>
    <row r="705" spans="4:4" ht="13" x14ac:dyDescent="0.3">
      <c r="D705" s="55"/>
    </row>
    <row r="706" spans="4:4" ht="13" x14ac:dyDescent="0.3">
      <c r="D706" s="55"/>
    </row>
    <row r="707" spans="4:4" ht="13" x14ac:dyDescent="0.3">
      <c r="D707" s="55"/>
    </row>
    <row r="708" spans="4:4" ht="13" x14ac:dyDescent="0.3">
      <c r="D708" s="55"/>
    </row>
    <row r="709" spans="4:4" ht="13" x14ac:dyDescent="0.3">
      <c r="D709" s="55"/>
    </row>
    <row r="710" spans="4:4" ht="13" x14ac:dyDescent="0.3">
      <c r="D710" s="55"/>
    </row>
    <row r="711" spans="4:4" ht="13" x14ac:dyDescent="0.3">
      <c r="D711" s="55"/>
    </row>
    <row r="712" spans="4:4" ht="13" x14ac:dyDescent="0.3">
      <c r="D712" s="55"/>
    </row>
    <row r="713" spans="4:4" ht="13" x14ac:dyDescent="0.3">
      <c r="D713" s="55"/>
    </row>
    <row r="714" spans="4:4" ht="13" x14ac:dyDescent="0.3">
      <c r="D714" s="55"/>
    </row>
    <row r="715" spans="4:4" ht="13" x14ac:dyDescent="0.3">
      <c r="D715" s="55"/>
    </row>
    <row r="716" spans="4:4" ht="13" x14ac:dyDescent="0.3">
      <c r="D716" s="55"/>
    </row>
    <row r="717" spans="4:4" ht="13" x14ac:dyDescent="0.3">
      <c r="D717" s="55"/>
    </row>
    <row r="718" spans="4:4" ht="13" x14ac:dyDescent="0.3">
      <c r="D718" s="55"/>
    </row>
    <row r="719" spans="4:4" ht="13" x14ac:dyDescent="0.3">
      <c r="D719" s="55"/>
    </row>
    <row r="720" spans="4:4" ht="13" x14ac:dyDescent="0.3">
      <c r="D720" s="55"/>
    </row>
    <row r="721" spans="4:4" ht="13" x14ac:dyDescent="0.3">
      <c r="D721" s="55"/>
    </row>
    <row r="722" spans="4:4" ht="13" x14ac:dyDescent="0.3">
      <c r="D722" s="55"/>
    </row>
    <row r="723" spans="4:4" ht="13" x14ac:dyDescent="0.3">
      <c r="D723" s="55"/>
    </row>
    <row r="724" spans="4:4" ht="13" x14ac:dyDescent="0.3">
      <c r="D724" s="55"/>
    </row>
    <row r="725" spans="4:4" ht="13" x14ac:dyDescent="0.3">
      <c r="D725" s="55"/>
    </row>
    <row r="726" spans="4:4" ht="13" x14ac:dyDescent="0.3">
      <c r="D726" s="55"/>
    </row>
    <row r="727" spans="4:4" ht="13" x14ac:dyDescent="0.3">
      <c r="D727" s="55"/>
    </row>
    <row r="728" spans="4:4" ht="13" x14ac:dyDescent="0.3">
      <c r="D728" s="55"/>
    </row>
    <row r="729" spans="4:4" ht="13" x14ac:dyDescent="0.3">
      <c r="D729" s="55"/>
    </row>
    <row r="730" spans="4:4" ht="13" x14ac:dyDescent="0.3">
      <c r="D730" s="55"/>
    </row>
    <row r="731" spans="4:4" ht="13" x14ac:dyDescent="0.3">
      <c r="D731" s="55"/>
    </row>
    <row r="732" spans="4:4" ht="13" x14ac:dyDescent="0.3">
      <c r="D732" s="55"/>
    </row>
    <row r="733" spans="4:4" ht="13" x14ac:dyDescent="0.3">
      <c r="D733" s="55"/>
    </row>
    <row r="734" spans="4:4" ht="13" x14ac:dyDescent="0.3">
      <c r="D734" s="55"/>
    </row>
    <row r="735" spans="4:4" ht="13" x14ac:dyDescent="0.3">
      <c r="D735" s="55"/>
    </row>
    <row r="736" spans="4:4" ht="13" x14ac:dyDescent="0.3">
      <c r="D736" s="55"/>
    </row>
    <row r="737" spans="4:4" ht="13" x14ac:dyDescent="0.3">
      <c r="D737" s="55"/>
    </row>
    <row r="738" spans="4:4" ht="13" x14ac:dyDescent="0.3">
      <c r="D738" s="55"/>
    </row>
    <row r="739" spans="4:4" ht="13" x14ac:dyDescent="0.3">
      <c r="D739" s="55"/>
    </row>
    <row r="740" spans="4:4" ht="13" x14ac:dyDescent="0.3">
      <c r="D740" s="55"/>
    </row>
    <row r="741" spans="4:4" ht="13" x14ac:dyDescent="0.3">
      <c r="D741" s="55"/>
    </row>
    <row r="742" spans="4:4" ht="13" x14ac:dyDescent="0.3">
      <c r="D742" s="55"/>
    </row>
    <row r="743" spans="4:4" ht="13" x14ac:dyDescent="0.3">
      <c r="D743" s="55"/>
    </row>
    <row r="744" spans="4:4" ht="13" x14ac:dyDescent="0.3">
      <c r="D744" s="55"/>
    </row>
    <row r="745" spans="4:4" ht="13" x14ac:dyDescent="0.3">
      <c r="D745" s="55"/>
    </row>
    <row r="746" spans="4:4" ht="13" x14ac:dyDescent="0.3">
      <c r="D746" s="55"/>
    </row>
    <row r="747" spans="4:4" ht="13" x14ac:dyDescent="0.3">
      <c r="D747" s="55"/>
    </row>
    <row r="748" spans="4:4" ht="13" x14ac:dyDescent="0.3">
      <c r="D748" s="55"/>
    </row>
    <row r="749" spans="4:4" ht="13" x14ac:dyDescent="0.3">
      <c r="D749" s="55"/>
    </row>
    <row r="750" spans="4:4" ht="13" x14ac:dyDescent="0.3">
      <c r="D750" s="55"/>
    </row>
    <row r="751" spans="4:4" ht="13" x14ac:dyDescent="0.3">
      <c r="D751" s="55"/>
    </row>
    <row r="752" spans="4:4" ht="13" x14ac:dyDescent="0.3">
      <c r="D752" s="55"/>
    </row>
    <row r="753" spans="4:4" ht="13" x14ac:dyDescent="0.3">
      <c r="D753" s="55"/>
    </row>
    <row r="754" spans="4:4" ht="13" x14ac:dyDescent="0.3">
      <c r="D754" s="55"/>
    </row>
    <row r="755" spans="4:4" ht="13" x14ac:dyDescent="0.3">
      <c r="D755" s="55"/>
    </row>
    <row r="756" spans="4:4" ht="13" x14ac:dyDescent="0.3">
      <c r="D756" s="55"/>
    </row>
    <row r="757" spans="4:4" ht="13" x14ac:dyDescent="0.3">
      <c r="D757" s="55"/>
    </row>
    <row r="758" spans="4:4" ht="13" x14ac:dyDescent="0.3">
      <c r="D758" s="55"/>
    </row>
    <row r="759" spans="4:4" ht="13" x14ac:dyDescent="0.3">
      <c r="D759" s="55"/>
    </row>
    <row r="760" spans="4:4" ht="13" x14ac:dyDescent="0.3">
      <c r="D760" s="55"/>
    </row>
    <row r="761" spans="4:4" ht="13" x14ac:dyDescent="0.3">
      <c r="D761" s="55"/>
    </row>
    <row r="762" spans="4:4" ht="13" x14ac:dyDescent="0.3">
      <c r="D762" s="55"/>
    </row>
    <row r="763" spans="4:4" ht="13" x14ac:dyDescent="0.3">
      <c r="D763" s="55"/>
    </row>
    <row r="764" spans="4:4" ht="13" x14ac:dyDescent="0.3">
      <c r="D764" s="55"/>
    </row>
    <row r="765" spans="4:4" ht="13" x14ac:dyDescent="0.3">
      <c r="D765" s="55"/>
    </row>
    <row r="766" spans="4:4" ht="13" x14ac:dyDescent="0.3">
      <c r="D766" s="55"/>
    </row>
    <row r="767" spans="4:4" ht="13" x14ac:dyDescent="0.3">
      <c r="D767" s="55"/>
    </row>
    <row r="768" spans="4:4" ht="13" x14ac:dyDescent="0.3">
      <c r="D768" s="55"/>
    </row>
    <row r="769" spans="4:4" ht="13" x14ac:dyDescent="0.3">
      <c r="D769" s="55"/>
    </row>
    <row r="770" spans="4:4" ht="13" x14ac:dyDescent="0.3">
      <c r="D770" s="55"/>
    </row>
    <row r="771" spans="4:4" ht="13" x14ac:dyDescent="0.3">
      <c r="D771" s="55"/>
    </row>
    <row r="772" spans="4:4" ht="13" x14ac:dyDescent="0.3">
      <c r="D772" s="55"/>
    </row>
    <row r="773" spans="4:4" ht="13" x14ac:dyDescent="0.3">
      <c r="D773" s="55"/>
    </row>
    <row r="774" spans="4:4" ht="13" x14ac:dyDescent="0.3">
      <c r="D774" s="55"/>
    </row>
    <row r="775" spans="4:4" ht="13" x14ac:dyDescent="0.3">
      <c r="D775" s="55"/>
    </row>
    <row r="776" spans="4:4" ht="13" x14ac:dyDescent="0.3">
      <c r="D776" s="55"/>
    </row>
    <row r="777" spans="4:4" ht="13" x14ac:dyDescent="0.3">
      <c r="D777" s="55"/>
    </row>
    <row r="778" spans="4:4" ht="13" x14ac:dyDescent="0.3">
      <c r="D778" s="55"/>
    </row>
    <row r="779" spans="4:4" ht="13" x14ac:dyDescent="0.3">
      <c r="D779" s="55"/>
    </row>
    <row r="780" spans="4:4" ht="13" x14ac:dyDescent="0.3">
      <c r="D780" s="55"/>
    </row>
    <row r="781" spans="4:4" ht="13" x14ac:dyDescent="0.3">
      <c r="D781" s="55"/>
    </row>
    <row r="782" spans="4:4" ht="13" x14ac:dyDescent="0.3">
      <c r="D782" s="55"/>
    </row>
    <row r="783" spans="4:4" ht="13" x14ac:dyDescent="0.3">
      <c r="D783" s="55"/>
    </row>
    <row r="784" spans="4:4" ht="13" x14ac:dyDescent="0.3">
      <c r="D784" s="55"/>
    </row>
    <row r="785" spans="4:4" ht="13" x14ac:dyDescent="0.3">
      <c r="D785" s="55"/>
    </row>
    <row r="786" spans="4:4" ht="13" x14ac:dyDescent="0.3">
      <c r="D786" s="55"/>
    </row>
    <row r="787" spans="4:4" ht="13" x14ac:dyDescent="0.3">
      <c r="D787" s="55"/>
    </row>
    <row r="788" spans="4:4" ht="13" x14ac:dyDescent="0.3">
      <c r="D788" s="55"/>
    </row>
    <row r="789" spans="4:4" ht="13" x14ac:dyDescent="0.3">
      <c r="D789" s="55"/>
    </row>
    <row r="790" spans="4:4" ht="13" x14ac:dyDescent="0.3">
      <c r="D790" s="55"/>
    </row>
    <row r="791" spans="4:4" ht="13" x14ac:dyDescent="0.3">
      <c r="D791" s="55"/>
    </row>
    <row r="792" spans="4:4" ht="13" x14ac:dyDescent="0.3">
      <c r="D792" s="55"/>
    </row>
    <row r="793" spans="4:4" ht="13" x14ac:dyDescent="0.3">
      <c r="D793" s="55"/>
    </row>
    <row r="794" spans="4:4" ht="13" x14ac:dyDescent="0.3">
      <c r="D794" s="55"/>
    </row>
    <row r="795" spans="4:4" ht="13" x14ac:dyDescent="0.3">
      <c r="D795" s="55"/>
    </row>
    <row r="796" spans="4:4" ht="13" x14ac:dyDescent="0.3">
      <c r="D796" s="55"/>
    </row>
    <row r="797" spans="4:4" ht="13" x14ac:dyDescent="0.3">
      <c r="D797" s="55"/>
    </row>
    <row r="798" spans="4:4" ht="13" x14ac:dyDescent="0.3">
      <c r="D798" s="55"/>
    </row>
    <row r="799" spans="4:4" ht="13" x14ac:dyDescent="0.3">
      <c r="D799" s="55"/>
    </row>
    <row r="800" spans="4:4" ht="13" x14ac:dyDescent="0.3">
      <c r="D800" s="55"/>
    </row>
    <row r="801" spans="4:4" ht="13" x14ac:dyDescent="0.3">
      <c r="D801" s="55"/>
    </row>
    <row r="802" spans="4:4" ht="13" x14ac:dyDescent="0.3">
      <c r="D802" s="55"/>
    </row>
    <row r="803" spans="4:4" ht="13" x14ac:dyDescent="0.3">
      <c r="D803" s="55"/>
    </row>
    <row r="804" spans="4:4" ht="13" x14ac:dyDescent="0.3">
      <c r="D804" s="55"/>
    </row>
    <row r="805" spans="4:4" ht="13" x14ac:dyDescent="0.3">
      <c r="D805" s="55"/>
    </row>
    <row r="806" spans="4:4" ht="13" x14ac:dyDescent="0.3">
      <c r="D806" s="55"/>
    </row>
    <row r="807" spans="4:4" ht="13" x14ac:dyDescent="0.3">
      <c r="D807" s="55"/>
    </row>
    <row r="808" spans="4:4" ht="13" x14ac:dyDescent="0.3">
      <c r="D808" s="55"/>
    </row>
    <row r="809" spans="4:4" ht="13" x14ac:dyDescent="0.3">
      <c r="D809" s="55"/>
    </row>
    <row r="810" spans="4:4" ht="13" x14ac:dyDescent="0.3">
      <c r="D810" s="55"/>
    </row>
    <row r="811" spans="4:4" ht="13" x14ac:dyDescent="0.3">
      <c r="D811" s="55"/>
    </row>
    <row r="812" spans="4:4" ht="13" x14ac:dyDescent="0.3">
      <c r="D812" s="55"/>
    </row>
    <row r="813" spans="4:4" ht="13" x14ac:dyDescent="0.3">
      <c r="D813" s="55"/>
    </row>
    <row r="814" spans="4:4" ht="13" x14ac:dyDescent="0.3">
      <c r="D814" s="55"/>
    </row>
    <row r="815" spans="4:4" ht="13" x14ac:dyDescent="0.3">
      <c r="D815" s="55"/>
    </row>
    <row r="816" spans="4:4" ht="13" x14ac:dyDescent="0.3">
      <c r="D816" s="55"/>
    </row>
    <row r="817" spans="4:4" ht="13" x14ac:dyDescent="0.3">
      <c r="D817" s="55"/>
    </row>
    <row r="818" spans="4:4" ht="13" x14ac:dyDescent="0.3">
      <c r="D818" s="55"/>
    </row>
    <row r="819" spans="4:4" ht="13" x14ac:dyDescent="0.3">
      <c r="D819" s="55"/>
    </row>
    <row r="820" spans="4:4" ht="13" x14ac:dyDescent="0.3">
      <c r="D820" s="55"/>
    </row>
    <row r="821" spans="4:4" ht="13" x14ac:dyDescent="0.3">
      <c r="D821" s="55"/>
    </row>
    <row r="822" spans="4:4" ht="13" x14ac:dyDescent="0.3">
      <c r="D822" s="55"/>
    </row>
    <row r="823" spans="4:4" ht="13" x14ac:dyDescent="0.3">
      <c r="D823" s="55"/>
    </row>
    <row r="824" spans="4:4" ht="13" x14ac:dyDescent="0.3">
      <c r="D824" s="55"/>
    </row>
    <row r="825" spans="4:4" ht="13" x14ac:dyDescent="0.3">
      <c r="D825" s="55"/>
    </row>
    <row r="826" spans="4:4" ht="13" x14ac:dyDescent="0.3">
      <c r="D826" s="55"/>
    </row>
    <row r="827" spans="4:4" ht="13" x14ac:dyDescent="0.3">
      <c r="D827" s="55"/>
    </row>
    <row r="828" spans="4:4" ht="13" x14ac:dyDescent="0.3">
      <c r="D828" s="55"/>
    </row>
    <row r="829" spans="4:4" ht="13" x14ac:dyDescent="0.3">
      <c r="D829" s="55"/>
    </row>
    <row r="830" spans="4:4" ht="13" x14ac:dyDescent="0.3">
      <c r="D830" s="55"/>
    </row>
    <row r="831" spans="4:4" ht="13" x14ac:dyDescent="0.3">
      <c r="D831" s="55"/>
    </row>
    <row r="832" spans="4:4" ht="13" x14ac:dyDescent="0.3">
      <c r="D832" s="55"/>
    </row>
    <row r="833" spans="4:4" ht="13" x14ac:dyDescent="0.3">
      <c r="D833" s="55"/>
    </row>
    <row r="834" spans="4:4" ht="13" x14ac:dyDescent="0.3">
      <c r="D834" s="55"/>
    </row>
    <row r="835" spans="4:4" ht="13" x14ac:dyDescent="0.3">
      <c r="D835" s="55"/>
    </row>
    <row r="836" spans="4:4" ht="13" x14ac:dyDescent="0.3">
      <c r="D836" s="55"/>
    </row>
    <row r="837" spans="4:4" ht="13" x14ac:dyDescent="0.3">
      <c r="D837" s="55"/>
    </row>
    <row r="838" spans="4:4" ht="13" x14ac:dyDescent="0.3">
      <c r="D838" s="55"/>
    </row>
    <row r="839" spans="4:4" ht="13" x14ac:dyDescent="0.3">
      <c r="D839" s="55"/>
    </row>
    <row r="840" spans="4:4" ht="13" x14ac:dyDescent="0.3">
      <c r="D840" s="55"/>
    </row>
    <row r="841" spans="4:4" ht="13" x14ac:dyDescent="0.3">
      <c r="D841" s="55"/>
    </row>
    <row r="842" spans="4:4" ht="13" x14ac:dyDescent="0.3">
      <c r="D842" s="55"/>
    </row>
    <row r="843" spans="4:4" ht="13" x14ac:dyDescent="0.3">
      <c r="D843" s="55"/>
    </row>
    <row r="844" spans="4:4" ht="13" x14ac:dyDescent="0.3">
      <c r="D844" s="55"/>
    </row>
    <row r="845" spans="4:4" ht="13" x14ac:dyDescent="0.3">
      <c r="D845" s="55"/>
    </row>
    <row r="846" spans="4:4" ht="13" x14ac:dyDescent="0.3">
      <c r="D846" s="55"/>
    </row>
    <row r="847" spans="4:4" ht="13" x14ac:dyDescent="0.3">
      <c r="D847" s="55"/>
    </row>
    <row r="848" spans="4:4" ht="13" x14ac:dyDescent="0.3">
      <c r="D848" s="55"/>
    </row>
    <row r="849" spans="4:4" ht="13" x14ac:dyDescent="0.3">
      <c r="D849" s="55"/>
    </row>
    <row r="850" spans="4:4" ht="13" x14ac:dyDescent="0.3">
      <c r="D850" s="55"/>
    </row>
    <row r="851" spans="4:4" ht="13" x14ac:dyDescent="0.3">
      <c r="D851" s="55"/>
    </row>
    <row r="852" spans="4:4" ht="13" x14ac:dyDescent="0.3">
      <c r="D852" s="55"/>
    </row>
    <row r="853" spans="4:4" ht="13" x14ac:dyDescent="0.3">
      <c r="D853" s="55"/>
    </row>
    <row r="854" spans="4:4" ht="13" x14ac:dyDescent="0.3">
      <c r="D854" s="55"/>
    </row>
    <row r="855" spans="4:4" ht="13" x14ac:dyDescent="0.3">
      <c r="D855" s="55"/>
    </row>
    <row r="856" spans="4:4" ht="13" x14ac:dyDescent="0.3">
      <c r="D856" s="55"/>
    </row>
    <row r="857" spans="4:4" ht="13" x14ac:dyDescent="0.3">
      <c r="D857" s="55"/>
    </row>
    <row r="858" spans="4:4" ht="13" x14ac:dyDescent="0.3">
      <c r="D858" s="55"/>
    </row>
    <row r="859" spans="4:4" ht="13" x14ac:dyDescent="0.3">
      <c r="D859" s="55"/>
    </row>
    <row r="860" spans="4:4" ht="13" x14ac:dyDescent="0.3">
      <c r="D860" s="55"/>
    </row>
    <row r="861" spans="4:4" ht="13" x14ac:dyDescent="0.3">
      <c r="D861" s="55"/>
    </row>
    <row r="862" spans="4:4" ht="13" x14ac:dyDescent="0.3">
      <c r="D862" s="55"/>
    </row>
    <row r="863" spans="4:4" ht="13" x14ac:dyDescent="0.3">
      <c r="D863" s="55"/>
    </row>
    <row r="864" spans="4:4" ht="13" x14ac:dyDescent="0.3">
      <c r="D864" s="55"/>
    </row>
    <row r="865" spans="4:4" ht="13" x14ac:dyDescent="0.3">
      <c r="D865" s="55"/>
    </row>
    <row r="866" spans="4:4" ht="13" x14ac:dyDescent="0.3">
      <c r="D866" s="55"/>
    </row>
    <row r="867" spans="4:4" ht="13" x14ac:dyDescent="0.3">
      <c r="D867" s="55"/>
    </row>
    <row r="868" spans="4:4" ht="13" x14ac:dyDescent="0.3">
      <c r="D868" s="55"/>
    </row>
    <row r="869" spans="4:4" ht="13" x14ac:dyDescent="0.3">
      <c r="D869" s="55"/>
    </row>
    <row r="870" spans="4:4" ht="13" x14ac:dyDescent="0.3">
      <c r="D870" s="55"/>
    </row>
    <row r="871" spans="4:4" ht="13" x14ac:dyDescent="0.3">
      <c r="D871" s="55"/>
    </row>
    <row r="872" spans="4:4" ht="13" x14ac:dyDescent="0.3">
      <c r="D872" s="55"/>
    </row>
    <row r="873" spans="4:4" ht="13" x14ac:dyDescent="0.3">
      <c r="D873" s="55"/>
    </row>
    <row r="874" spans="4:4" ht="13" x14ac:dyDescent="0.3">
      <c r="D874" s="55"/>
    </row>
    <row r="875" spans="4:4" ht="13" x14ac:dyDescent="0.3">
      <c r="D875" s="55"/>
    </row>
    <row r="876" spans="4:4" ht="13" x14ac:dyDescent="0.3">
      <c r="D876" s="55"/>
    </row>
    <row r="877" spans="4:4" ht="13" x14ac:dyDescent="0.3">
      <c r="D877" s="55"/>
    </row>
    <row r="878" spans="4:4" ht="13" x14ac:dyDescent="0.3">
      <c r="D878" s="55"/>
    </row>
    <row r="879" spans="4:4" ht="13" x14ac:dyDescent="0.3">
      <c r="D879" s="55"/>
    </row>
    <row r="880" spans="4:4" ht="13" x14ac:dyDescent="0.3">
      <c r="D880" s="55"/>
    </row>
    <row r="881" spans="4:4" ht="13" x14ac:dyDescent="0.3">
      <c r="D881" s="55"/>
    </row>
    <row r="882" spans="4:4" ht="13" x14ac:dyDescent="0.3">
      <c r="D882" s="55"/>
    </row>
    <row r="883" spans="4:4" ht="13" x14ac:dyDescent="0.3">
      <c r="D883" s="55"/>
    </row>
    <row r="884" spans="4:4" ht="13" x14ac:dyDescent="0.3">
      <c r="D884" s="55"/>
    </row>
    <row r="885" spans="4:4" ht="13" x14ac:dyDescent="0.3">
      <c r="D885" s="55"/>
    </row>
    <row r="886" spans="4:4" ht="13" x14ac:dyDescent="0.3">
      <c r="D886" s="55"/>
    </row>
    <row r="887" spans="4:4" ht="13" x14ac:dyDescent="0.3">
      <c r="D887" s="55"/>
    </row>
    <row r="888" spans="4:4" ht="13" x14ac:dyDescent="0.3">
      <c r="D888" s="55"/>
    </row>
    <row r="889" spans="4:4" ht="13" x14ac:dyDescent="0.3">
      <c r="D889" s="55"/>
    </row>
    <row r="890" spans="4:4" ht="13" x14ac:dyDescent="0.3">
      <c r="D890" s="55"/>
    </row>
    <row r="891" spans="4:4" ht="13" x14ac:dyDescent="0.3">
      <c r="D891" s="55"/>
    </row>
    <row r="892" spans="4:4" ht="13" x14ac:dyDescent="0.3">
      <c r="D892" s="55"/>
    </row>
    <row r="893" spans="4:4" ht="13" x14ac:dyDescent="0.3">
      <c r="D893" s="55"/>
    </row>
    <row r="894" spans="4:4" ht="13" x14ac:dyDescent="0.3">
      <c r="D894" s="55"/>
    </row>
    <row r="895" spans="4:4" ht="13" x14ac:dyDescent="0.3">
      <c r="D895" s="55"/>
    </row>
    <row r="896" spans="4:4" ht="13" x14ac:dyDescent="0.3">
      <c r="D896" s="55"/>
    </row>
    <row r="897" spans="4:4" ht="13" x14ac:dyDescent="0.3">
      <c r="D897" s="55"/>
    </row>
    <row r="898" spans="4:4" ht="13" x14ac:dyDescent="0.3">
      <c r="D898" s="55"/>
    </row>
    <row r="899" spans="4:4" ht="13" x14ac:dyDescent="0.3">
      <c r="D899" s="55"/>
    </row>
    <row r="900" spans="4:4" ht="13" x14ac:dyDescent="0.3">
      <c r="D900" s="55"/>
    </row>
    <row r="901" spans="4:4" ht="13" x14ac:dyDescent="0.3">
      <c r="D901" s="55"/>
    </row>
    <row r="902" spans="4:4" ht="13" x14ac:dyDescent="0.3">
      <c r="D902" s="55"/>
    </row>
    <row r="903" spans="4:4" ht="13" x14ac:dyDescent="0.3">
      <c r="D903" s="55"/>
    </row>
    <row r="904" spans="4:4" ht="13" x14ac:dyDescent="0.3">
      <c r="D904" s="55"/>
    </row>
    <row r="905" spans="4:4" ht="13" x14ac:dyDescent="0.3">
      <c r="D905" s="55"/>
    </row>
    <row r="906" spans="4:4" ht="13" x14ac:dyDescent="0.3">
      <c r="D906" s="55"/>
    </row>
    <row r="907" spans="4:4" ht="13" x14ac:dyDescent="0.3">
      <c r="D907" s="55"/>
    </row>
    <row r="908" spans="4:4" ht="13" x14ac:dyDescent="0.3">
      <c r="D908" s="55"/>
    </row>
    <row r="909" spans="4:4" ht="13" x14ac:dyDescent="0.3">
      <c r="D909" s="55"/>
    </row>
    <row r="910" spans="4:4" ht="13" x14ac:dyDescent="0.3">
      <c r="D910" s="55"/>
    </row>
    <row r="911" spans="4:4" ht="13" x14ac:dyDescent="0.3">
      <c r="D911" s="55"/>
    </row>
    <row r="912" spans="4:4" ht="13" x14ac:dyDescent="0.3">
      <c r="D912" s="55"/>
    </row>
    <row r="913" spans="4:4" ht="13" x14ac:dyDescent="0.3">
      <c r="D913" s="55"/>
    </row>
    <row r="914" spans="4:4" ht="13" x14ac:dyDescent="0.3">
      <c r="D914" s="55"/>
    </row>
    <row r="915" spans="4:4" ht="13" x14ac:dyDescent="0.3">
      <c r="D915" s="55"/>
    </row>
    <row r="916" spans="4:4" ht="13" x14ac:dyDescent="0.3">
      <c r="D916" s="55"/>
    </row>
    <row r="917" spans="4:4" ht="13" x14ac:dyDescent="0.3">
      <c r="D917" s="55"/>
    </row>
    <row r="918" spans="4:4" ht="13" x14ac:dyDescent="0.3">
      <c r="D918" s="55"/>
    </row>
    <row r="919" spans="4:4" ht="13" x14ac:dyDescent="0.3">
      <c r="D919" s="55"/>
    </row>
    <row r="920" spans="4:4" ht="13" x14ac:dyDescent="0.3">
      <c r="D920" s="55"/>
    </row>
    <row r="921" spans="4:4" ht="13" x14ac:dyDescent="0.3">
      <c r="D921" s="55"/>
    </row>
    <row r="922" spans="4:4" ht="13" x14ac:dyDescent="0.3">
      <c r="D922" s="55"/>
    </row>
  </sheetData>
  <autoFilter ref="A9:AA303" xr:uid="{00000000-0001-0000-0000-000000000000}">
    <sortState xmlns:xlrd2="http://schemas.microsoft.com/office/spreadsheetml/2017/richdata2" ref="A10:AA303">
      <sortCondition descending="1" ref="E9:E303"/>
    </sortState>
  </autoFilter>
  <hyperlinks>
    <hyperlink ref="A1" location="Obsah!A1" display="Obsah" xr:uid="{EF837399-18E0-46DC-A503-94ED7CAC831C}"/>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outlinePr summaryBelow="0" summaryRight="0"/>
  </sheetPr>
  <dimension ref="A1:AV65"/>
  <sheetViews>
    <sheetView zoomScale="70" zoomScaleNormal="70" workbookViewId="0">
      <selection activeCell="B25" sqref="B25"/>
    </sheetView>
  </sheetViews>
  <sheetFormatPr defaultColWidth="12.6328125" defaultRowHeight="15.75" customHeight="1" x14ac:dyDescent="0.3"/>
  <cols>
    <col min="1" max="1" width="41.6328125" style="2" customWidth="1"/>
    <col min="2" max="2" width="14" style="2" bestFit="1" customWidth="1"/>
    <col min="3" max="4" width="12.6328125" style="2"/>
    <col min="5" max="5" width="16.1796875" style="2" bestFit="1" customWidth="1"/>
    <col min="6" max="6" width="17.7265625" style="2" bestFit="1" customWidth="1"/>
    <col min="7" max="16384" width="12.6328125" style="2"/>
  </cols>
  <sheetData>
    <row r="1" spans="1:47" ht="15.75" customHeight="1" x14ac:dyDescent="0.4">
      <c r="A1" s="40" t="s">
        <v>176</v>
      </c>
    </row>
    <row r="4" spans="1:47" ht="13" x14ac:dyDescent="0.3">
      <c r="A4" s="60" t="s">
        <v>218</v>
      </c>
    </row>
    <row r="5" spans="1:47" ht="13" x14ac:dyDescent="0.3">
      <c r="A5" s="61" t="s">
        <v>178</v>
      </c>
    </row>
    <row r="6" spans="1:47" ht="26" x14ac:dyDescent="0.3">
      <c r="A6" s="61" t="s">
        <v>179</v>
      </c>
      <c r="E6" s="54"/>
    </row>
    <row r="7" spans="1:47" ht="13" x14ac:dyDescent="0.3">
      <c r="A7" s="61" t="s">
        <v>180</v>
      </c>
      <c r="E7" s="54"/>
    </row>
    <row r="8" spans="1:47" ht="13" x14ac:dyDescent="0.3">
      <c r="A8" s="61" t="s">
        <v>181</v>
      </c>
    </row>
    <row r="9" spans="1:47" ht="13" x14ac:dyDescent="0.3">
      <c r="A9" s="61" t="s">
        <v>363</v>
      </c>
    </row>
    <row r="10" spans="1:47" ht="26" x14ac:dyDescent="0.3">
      <c r="A10" s="61" t="s">
        <v>184</v>
      </c>
    </row>
    <row r="11" spans="1:47" ht="26" x14ac:dyDescent="0.3">
      <c r="A11" s="61" t="s">
        <v>362</v>
      </c>
    </row>
    <row r="14" spans="1:47" ht="15.75" customHeight="1" x14ac:dyDescent="0.3">
      <c r="A14" s="52" t="s">
        <v>177</v>
      </c>
      <c r="B14" s="53" t="s">
        <v>167</v>
      </c>
      <c r="C14" s="53" t="s">
        <v>10</v>
      </c>
      <c r="D14" s="53" t="s">
        <v>126</v>
      </c>
      <c r="E14" s="53" t="s">
        <v>168</v>
      </c>
      <c r="F14" s="53" t="s">
        <v>127</v>
      </c>
      <c r="G14" s="53" t="s">
        <v>12</v>
      </c>
      <c r="H14" s="53" t="s">
        <v>13</v>
      </c>
      <c r="I14" s="53" t="s">
        <v>14</v>
      </c>
      <c r="J14" s="53" t="s">
        <v>15</v>
      </c>
      <c r="K14" s="53" t="s">
        <v>16</v>
      </c>
      <c r="L14" s="53" t="s">
        <v>17</v>
      </c>
      <c r="M14" s="53" t="s">
        <v>18</v>
      </c>
      <c r="N14" s="53" t="s">
        <v>19</v>
      </c>
      <c r="O14" s="53" t="s">
        <v>20</v>
      </c>
      <c r="P14" s="53" t="s">
        <v>21</v>
      </c>
      <c r="Q14" s="53" t="s">
        <v>22</v>
      </c>
      <c r="R14" s="53" t="s">
        <v>23</v>
      </c>
      <c r="S14" s="53" t="s">
        <v>24</v>
      </c>
      <c r="T14" s="53" t="s">
        <v>25</v>
      </c>
      <c r="U14" s="53" t="s">
        <v>26</v>
      </c>
      <c r="V14" s="53" t="s">
        <v>27</v>
      </c>
      <c r="W14" s="53" t="s">
        <v>28</v>
      </c>
      <c r="X14" s="53" t="s">
        <v>29</v>
      </c>
      <c r="Y14" s="53" t="s">
        <v>30</v>
      </c>
      <c r="Z14" s="53" t="s">
        <v>31</v>
      </c>
      <c r="AA14" s="53" t="s">
        <v>123</v>
      </c>
      <c r="AB14" s="53" t="s">
        <v>124</v>
      </c>
    </row>
    <row r="15" spans="1:47" ht="14" x14ac:dyDescent="0.3">
      <c r="A15" s="2" t="s">
        <v>364</v>
      </c>
      <c r="B15" s="101">
        <v>43606</v>
      </c>
      <c r="C15" s="101">
        <v>0</v>
      </c>
      <c r="D15" s="101">
        <v>2011</v>
      </c>
      <c r="E15" s="102">
        <v>45963.75</v>
      </c>
      <c r="F15" s="101" t="s">
        <v>33</v>
      </c>
      <c r="G15" s="101">
        <v>3</v>
      </c>
      <c r="H15" s="101">
        <v>3</v>
      </c>
      <c r="I15" s="101">
        <v>3</v>
      </c>
      <c r="J15" s="101">
        <v>3</v>
      </c>
      <c r="K15" s="101">
        <v>2</v>
      </c>
      <c r="L15" s="101">
        <v>2</v>
      </c>
      <c r="M15" s="101">
        <v>2</v>
      </c>
      <c r="N15" s="101">
        <v>3</v>
      </c>
      <c r="O15" s="101">
        <v>3</v>
      </c>
      <c r="P15" s="101">
        <v>3</v>
      </c>
      <c r="Q15" s="101">
        <v>3</v>
      </c>
      <c r="R15" s="101">
        <v>3</v>
      </c>
      <c r="S15" s="101">
        <v>3</v>
      </c>
      <c r="T15" s="101">
        <v>3</v>
      </c>
      <c r="U15" s="101">
        <v>3</v>
      </c>
      <c r="V15" s="101">
        <v>3</v>
      </c>
      <c r="W15" s="101">
        <v>3</v>
      </c>
      <c r="X15" s="101">
        <v>3</v>
      </c>
      <c r="Y15" s="101">
        <v>3</v>
      </c>
      <c r="Z15" s="101">
        <v>3</v>
      </c>
      <c r="AA15" s="101">
        <v>3</v>
      </c>
      <c r="AB15" s="101">
        <v>2</v>
      </c>
      <c r="AC15" s="54"/>
      <c r="AD15" s="54"/>
      <c r="AE15" s="54"/>
      <c r="AF15" s="54"/>
      <c r="AG15" s="54"/>
      <c r="AH15" s="54"/>
      <c r="AI15" s="54"/>
      <c r="AJ15" s="54"/>
      <c r="AK15" s="54"/>
      <c r="AL15" s="54"/>
      <c r="AM15" s="54"/>
      <c r="AN15" s="54"/>
      <c r="AO15" s="54"/>
      <c r="AP15" s="54"/>
      <c r="AQ15" s="54"/>
      <c r="AR15" s="54"/>
      <c r="AS15" s="54"/>
      <c r="AT15" s="54"/>
      <c r="AU15" s="54"/>
    </row>
    <row r="16" spans="1:47" ht="14" x14ac:dyDescent="0.3">
      <c r="A16" s="2" t="s">
        <v>364</v>
      </c>
      <c r="B16" s="101">
        <v>45924</v>
      </c>
      <c r="C16" s="101">
        <v>1</v>
      </c>
      <c r="D16" s="101">
        <v>2010</v>
      </c>
      <c r="E16" s="102">
        <v>45970.801388888889</v>
      </c>
      <c r="F16" s="101" t="s">
        <v>234</v>
      </c>
      <c r="G16" s="101">
        <v>2</v>
      </c>
      <c r="H16" s="101">
        <v>3</v>
      </c>
      <c r="I16" s="101">
        <v>3</v>
      </c>
      <c r="J16" s="101">
        <v>4</v>
      </c>
      <c r="K16" s="101">
        <v>2</v>
      </c>
      <c r="L16" s="101">
        <v>3</v>
      </c>
      <c r="M16" s="101">
        <v>1</v>
      </c>
      <c r="N16" s="101">
        <v>1</v>
      </c>
      <c r="O16" s="101">
        <v>2</v>
      </c>
      <c r="P16" s="101">
        <v>3</v>
      </c>
      <c r="Q16" s="101">
        <v>2</v>
      </c>
      <c r="R16" s="101">
        <v>2</v>
      </c>
      <c r="S16" s="101">
        <v>4</v>
      </c>
      <c r="T16" s="101">
        <v>4</v>
      </c>
      <c r="U16" s="101">
        <v>4</v>
      </c>
      <c r="V16" s="101">
        <v>4</v>
      </c>
      <c r="W16" s="101">
        <v>2</v>
      </c>
      <c r="X16" s="101">
        <v>3</v>
      </c>
      <c r="Y16" s="101">
        <v>2</v>
      </c>
      <c r="Z16" s="101">
        <v>2</v>
      </c>
      <c r="AA16" s="101">
        <v>3</v>
      </c>
      <c r="AB16" s="101">
        <v>2</v>
      </c>
      <c r="AC16" s="54"/>
      <c r="AD16" s="54"/>
      <c r="AE16" s="54"/>
      <c r="AF16" s="54"/>
      <c r="AG16" s="54"/>
      <c r="AH16" s="54"/>
      <c r="AI16" s="54"/>
      <c r="AJ16" s="54"/>
      <c r="AK16" s="54"/>
      <c r="AL16" s="54"/>
      <c r="AM16" s="54"/>
      <c r="AN16" s="54"/>
      <c r="AO16" s="54"/>
      <c r="AP16" s="54"/>
      <c r="AQ16" s="54"/>
      <c r="AR16" s="54"/>
      <c r="AS16" s="54"/>
      <c r="AT16" s="54"/>
      <c r="AU16" s="54"/>
    </row>
    <row r="17" spans="1:48" ht="14" x14ac:dyDescent="0.3">
      <c r="A17" s="2" t="s">
        <v>364</v>
      </c>
      <c r="B17" s="101">
        <v>43406</v>
      </c>
      <c r="C17" s="101">
        <v>1</v>
      </c>
      <c r="D17" s="101">
        <v>2008</v>
      </c>
      <c r="E17" s="102">
        <v>45962.724999999999</v>
      </c>
      <c r="F17" s="101" t="s">
        <v>246</v>
      </c>
      <c r="G17" s="101">
        <v>3</v>
      </c>
      <c r="H17" s="101">
        <v>3</v>
      </c>
      <c r="I17" s="101">
        <v>3</v>
      </c>
      <c r="J17" s="101">
        <v>3</v>
      </c>
      <c r="K17" s="101">
        <v>2</v>
      </c>
      <c r="L17" s="101">
        <v>3</v>
      </c>
      <c r="M17" s="101">
        <v>2</v>
      </c>
      <c r="N17" s="101">
        <v>2</v>
      </c>
      <c r="O17" s="101">
        <v>2</v>
      </c>
      <c r="P17" s="101">
        <v>3</v>
      </c>
      <c r="Q17" s="101">
        <v>3</v>
      </c>
      <c r="R17" s="101">
        <v>3</v>
      </c>
      <c r="S17" s="101">
        <v>3</v>
      </c>
      <c r="T17" s="101">
        <v>3</v>
      </c>
      <c r="U17" s="101">
        <v>3</v>
      </c>
      <c r="V17" s="101">
        <v>2</v>
      </c>
      <c r="W17" s="101">
        <v>2</v>
      </c>
      <c r="X17" s="101">
        <v>2</v>
      </c>
      <c r="Y17" s="101">
        <v>2</v>
      </c>
      <c r="Z17" s="101">
        <v>2</v>
      </c>
      <c r="AA17" s="101">
        <v>3</v>
      </c>
      <c r="AB17" s="101">
        <v>2</v>
      </c>
      <c r="AC17" s="54"/>
      <c r="AD17" s="54"/>
      <c r="AE17" s="54"/>
      <c r="AF17" s="54"/>
      <c r="AG17" s="54"/>
      <c r="AH17" s="54"/>
      <c r="AI17" s="54"/>
      <c r="AJ17" s="54"/>
      <c r="AK17" s="54"/>
      <c r="AL17" s="54"/>
      <c r="AM17" s="54"/>
      <c r="AN17" s="54"/>
      <c r="AO17" s="54"/>
      <c r="AP17" s="54"/>
      <c r="AQ17" s="54"/>
      <c r="AR17" s="54"/>
      <c r="AS17" s="54"/>
      <c r="AT17" s="54"/>
      <c r="AU17" s="54"/>
    </row>
    <row r="18" spans="1:48" ht="14" x14ac:dyDescent="0.3">
      <c r="A18" s="2" t="s">
        <v>366</v>
      </c>
      <c r="B18" s="101">
        <v>42317</v>
      </c>
      <c r="C18" s="101">
        <v>0</v>
      </c>
      <c r="D18" s="101">
        <v>2004</v>
      </c>
      <c r="E18" s="102">
        <v>45960.430555555555</v>
      </c>
      <c r="F18" s="101" t="s">
        <v>32</v>
      </c>
      <c r="G18" s="101">
        <v>4</v>
      </c>
      <c r="H18" s="101">
        <v>4</v>
      </c>
      <c r="I18" s="101">
        <v>3</v>
      </c>
      <c r="J18" s="101">
        <v>3</v>
      </c>
      <c r="K18" s="101">
        <v>2</v>
      </c>
      <c r="L18" s="101">
        <v>3</v>
      </c>
      <c r="M18" s="101">
        <v>4</v>
      </c>
      <c r="N18" s="101">
        <v>3</v>
      </c>
      <c r="O18" s="101">
        <v>3</v>
      </c>
      <c r="P18" s="101">
        <v>4</v>
      </c>
      <c r="Q18" s="101">
        <v>4</v>
      </c>
      <c r="R18" s="101">
        <v>2</v>
      </c>
      <c r="S18" s="101">
        <v>1</v>
      </c>
      <c r="T18" s="101">
        <v>1</v>
      </c>
      <c r="U18" s="101">
        <v>3</v>
      </c>
      <c r="V18" s="101">
        <v>4</v>
      </c>
      <c r="W18" s="101">
        <v>4</v>
      </c>
      <c r="X18" s="101">
        <v>3</v>
      </c>
      <c r="Y18" s="101">
        <v>4</v>
      </c>
      <c r="Z18" s="101">
        <v>4</v>
      </c>
      <c r="AA18" s="101">
        <v>3</v>
      </c>
      <c r="AB18" s="101">
        <v>3</v>
      </c>
      <c r="AC18" s="54"/>
      <c r="AD18" s="54"/>
      <c r="AE18" s="54"/>
      <c r="AF18" s="54"/>
      <c r="AG18" s="54"/>
      <c r="AH18" s="54"/>
      <c r="AI18" s="54"/>
      <c r="AJ18" s="54"/>
      <c r="AK18" s="54"/>
      <c r="AL18" s="54"/>
      <c r="AM18" s="54"/>
      <c r="AN18" s="54"/>
      <c r="AO18" s="54"/>
      <c r="AP18" s="54"/>
      <c r="AQ18" s="54"/>
      <c r="AR18" s="54"/>
      <c r="AS18" s="54"/>
      <c r="AT18" s="54"/>
      <c r="AU18" s="54"/>
    </row>
    <row r="19" spans="1:48" ht="14" x14ac:dyDescent="0.3">
      <c r="A19" s="2" t="s">
        <v>365</v>
      </c>
      <c r="B19" s="101">
        <v>40722</v>
      </c>
      <c r="C19" s="101">
        <v>1</v>
      </c>
      <c r="D19" s="101">
        <v>2003</v>
      </c>
      <c r="E19" s="102">
        <v>45958.447916666664</v>
      </c>
      <c r="F19" s="101" t="s">
        <v>329</v>
      </c>
      <c r="G19" s="101">
        <v>2</v>
      </c>
      <c r="H19" s="101">
        <v>2</v>
      </c>
      <c r="I19" s="101">
        <v>2</v>
      </c>
      <c r="J19" s="101">
        <v>2</v>
      </c>
      <c r="K19" s="101">
        <v>2</v>
      </c>
      <c r="L19" s="101">
        <v>2</v>
      </c>
      <c r="M19" s="101">
        <v>2</v>
      </c>
      <c r="N19" s="101">
        <v>2</v>
      </c>
      <c r="O19" s="101">
        <v>2</v>
      </c>
      <c r="P19" s="101">
        <v>2</v>
      </c>
      <c r="Q19" s="101">
        <v>2</v>
      </c>
      <c r="R19" s="101">
        <v>2</v>
      </c>
      <c r="S19" s="101">
        <v>2</v>
      </c>
      <c r="T19" s="101">
        <v>2</v>
      </c>
      <c r="U19" s="101">
        <v>2</v>
      </c>
      <c r="V19" s="101">
        <v>2</v>
      </c>
      <c r="W19" s="101">
        <v>2</v>
      </c>
      <c r="X19" s="101">
        <v>2</v>
      </c>
      <c r="Y19" s="101">
        <v>2</v>
      </c>
      <c r="Z19" s="101">
        <v>2</v>
      </c>
      <c r="AA19" s="101">
        <v>2</v>
      </c>
      <c r="AB19" s="101">
        <v>2</v>
      </c>
      <c r="AC19" s="39"/>
      <c r="AD19" s="39"/>
      <c r="AE19" s="39"/>
      <c r="AF19" s="39"/>
      <c r="AG19" s="39"/>
      <c r="AH19" s="39"/>
      <c r="AI19" s="39"/>
      <c r="AJ19" s="39"/>
      <c r="AK19" s="39"/>
      <c r="AL19" s="39"/>
      <c r="AM19" s="39"/>
      <c r="AN19" s="39"/>
      <c r="AO19" s="39"/>
      <c r="AP19" s="39"/>
      <c r="AQ19" s="39"/>
      <c r="AR19" s="39"/>
      <c r="AS19" s="39"/>
      <c r="AT19" s="39"/>
      <c r="AU19" s="39"/>
    </row>
    <row r="20" spans="1:48" ht="14" x14ac:dyDescent="0.3">
      <c r="A20" s="2" t="s">
        <v>366</v>
      </c>
      <c r="B20" s="101">
        <v>42144</v>
      </c>
      <c r="C20" s="101">
        <v>0</v>
      </c>
      <c r="D20" s="101">
        <v>2002</v>
      </c>
      <c r="E20" s="102">
        <v>45959.956250000003</v>
      </c>
      <c r="F20" s="101" t="s">
        <v>234</v>
      </c>
      <c r="G20" s="101">
        <v>3</v>
      </c>
      <c r="H20" s="101">
        <v>3</v>
      </c>
      <c r="I20" s="101">
        <v>3</v>
      </c>
      <c r="J20" s="101">
        <v>3</v>
      </c>
      <c r="K20" s="101">
        <v>2</v>
      </c>
      <c r="L20" s="101">
        <v>3</v>
      </c>
      <c r="M20" s="101">
        <v>3</v>
      </c>
      <c r="N20" s="101">
        <v>2</v>
      </c>
      <c r="O20" s="101">
        <v>2</v>
      </c>
      <c r="P20" s="101">
        <v>3</v>
      </c>
      <c r="Q20" s="101">
        <v>3</v>
      </c>
      <c r="R20" s="101">
        <v>3</v>
      </c>
      <c r="S20" s="101">
        <v>3</v>
      </c>
      <c r="T20" s="101">
        <v>3</v>
      </c>
      <c r="U20" s="101">
        <v>3</v>
      </c>
      <c r="V20" s="101">
        <v>3</v>
      </c>
      <c r="W20" s="101">
        <v>2</v>
      </c>
      <c r="X20" s="101">
        <v>3</v>
      </c>
      <c r="Y20" s="101">
        <v>3</v>
      </c>
      <c r="Z20" s="101">
        <v>3</v>
      </c>
      <c r="AA20" s="101">
        <v>2</v>
      </c>
      <c r="AB20" s="101">
        <v>2</v>
      </c>
      <c r="AC20" s="54"/>
      <c r="AD20" s="54"/>
      <c r="AE20" s="54"/>
      <c r="AF20" s="54"/>
      <c r="AG20" s="54"/>
      <c r="AH20" s="54"/>
      <c r="AI20" s="54"/>
      <c r="AJ20" s="54"/>
      <c r="AK20" s="54"/>
      <c r="AL20" s="54"/>
      <c r="AM20" s="54"/>
      <c r="AN20" s="54"/>
      <c r="AO20" s="54"/>
      <c r="AP20" s="54"/>
      <c r="AQ20" s="54"/>
      <c r="AR20" s="54"/>
      <c r="AS20" s="54"/>
      <c r="AT20" s="54"/>
      <c r="AU20" s="54"/>
    </row>
    <row r="21" spans="1:48" ht="14" x14ac:dyDescent="0.3">
      <c r="A21" s="2" t="s">
        <v>366</v>
      </c>
      <c r="B21" s="101">
        <v>42926</v>
      </c>
      <c r="C21" s="101">
        <v>0</v>
      </c>
      <c r="D21" s="101">
        <v>2000</v>
      </c>
      <c r="E21" s="102">
        <v>45961.615972222222</v>
      </c>
      <c r="F21" s="101" t="s">
        <v>275</v>
      </c>
      <c r="G21" s="101">
        <v>4</v>
      </c>
      <c r="H21" s="101">
        <v>3</v>
      </c>
      <c r="I21" s="101">
        <v>4</v>
      </c>
      <c r="J21" s="101">
        <v>4</v>
      </c>
      <c r="K21" s="101">
        <v>3</v>
      </c>
      <c r="L21" s="101">
        <v>4</v>
      </c>
      <c r="M21" s="101">
        <v>2</v>
      </c>
      <c r="N21" s="101">
        <v>3</v>
      </c>
      <c r="O21" s="101">
        <v>4</v>
      </c>
      <c r="P21" s="101">
        <v>4</v>
      </c>
      <c r="Q21" s="101">
        <v>4</v>
      </c>
      <c r="R21" s="101">
        <v>3</v>
      </c>
      <c r="S21" s="101">
        <v>3</v>
      </c>
      <c r="T21" s="101">
        <v>3</v>
      </c>
      <c r="U21" s="101">
        <v>3</v>
      </c>
      <c r="V21" s="101">
        <v>3</v>
      </c>
      <c r="W21" s="101">
        <v>4</v>
      </c>
      <c r="X21" s="101">
        <v>2</v>
      </c>
      <c r="Y21" s="101">
        <v>1</v>
      </c>
      <c r="Z21" s="101">
        <v>1</v>
      </c>
      <c r="AA21" s="101">
        <v>3</v>
      </c>
      <c r="AB21" s="101">
        <v>3</v>
      </c>
      <c r="AC21" s="54"/>
      <c r="AD21" s="54"/>
      <c r="AE21" s="54"/>
      <c r="AF21" s="54"/>
      <c r="AG21" s="54"/>
      <c r="AH21" s="54"/>
      <c r="AI21" s="54"/>
      <c r="AJ21" s="54"/>
      <c r="AK21" s="54"/>
      <c r="AL21" s="54"/>
      <c r="AM21" s="54"/>
      <c r="AN21" s="54"/>
      <c r="AO21" s="54"/>
      <c r="AP21" s="54"/>
      <c r="AQ21" s="54"/>
      <c r="AR21" s="54"/>
      <c r="AS21" s="54"/>
      <c r="AT21" s="54"/>
      <c r="AU21" s="54"/>
    </row>
    <row r="22" spans="1:48" ht="14" x14ac:dyDescent="0.3">
      <c r="A22" s="2" t="s">
        <v>366</v>
      </c>
      <c r="B22" s="101">
        <v>43170</v>
      </c>
      <c r="C22" s="101">
        <v>0</v>
      </c>
      <c r="D22" s="101">
        <v>2000</v>
      </c>
      <c r="E22" s="102">
        <v>45961.957638888889</v>
      </c>
      <c r="F22" s="101" t="s">
        <v>305</v>
      </c>
      <c r="G22" s="101">
        <v>1</v>
      </c>
      <c r="H22" s="101">
        <v>4</v>
      </c>
      <c r="I22" s="101">
        <v>4</v>
      </c>
      <c r="J22" s="101">
        <v>2</v>
      </c>
      <c r="K22" s="101">
        <v>1</v>
      </c>
      <c r="L22" s="101">
        <v>1</v>
      </c>
      <c r="M22" s="101">
        <v>1</v>
      </c>
      <c r="N22" s="101">
        <v>1</v>
      </c>
      <c r="O22" s="101">
        <v>3</v>
      </c>
      <c r="P22" s="101">
        <v>4</v>
      </c>
      <c r="Q22" s="101">
        <v>2</v>
      </c>
      <c r="R22" s="101">
        <v>3</v>
      </c>
      <c r="S22" s="101">
        <v>3</v>
      </c>
      <c r="T22" s="101">
        <v>2</v>
      </c>
      <c r="U22" s="101">
        <v>2</v>
      </c>
      <c r="V22" s="101">
        <v>2</v>
      </c>
      <c r="W22" s="101">
        <v>2</v>
      </c>
      <c r="X22" s="101">
        <v>2</v>
      </c>
      <c r="Y22" s="101">
        <v>2</v>
      </c>
      <c r="Z22" s="101">
        <v>2</v>
      </c>
      <c r="AA22" s="101">
        <v>2</v>
      </c>
      <c r="AB22" s="101">
        <v>2</v>
      </c>
      <c r="AC22" s="54"/>
      <c r="AD22" s="54"/>
      <c r="AE22" s="54"/>
      <c r="AF22" s="54"/>
      <c r="AG22" s="54"/>
      <c r="AH22" s="54"/>
      <c r="AI22" s="54"/>
      <c r="AJ22" s="54"/>
      <c r="AK22" s="54"/>
      <c r="AL22" s="54"/>
      <c r="AM22" s="54"/>
      <c r="AN22" s="54"/>
      <c r="AO22" s="54"/>
      <c r="AP22" s="54"/>
      <c r="AQ22" s="54"/>
      <c r="AR22" s="54"/>
      <c r="AS22" s="54"/>
      <c r="AT22" s="54"/>
      <c r="AU22" s="54"/>
    </row>
    <row r="23" spans="1:48" ht="14" x14ac:dyDescent="0.3">
      <c r="A23" s="2" t="s">
        <v>364</v>
      </c>
      <c r="B23" s="101">
        <v>46437</v>
      </c>
      <c r="C23" s="101">
        <v>0</v>
      </c>
      <c r="D23" s="101">
        <v>1998</v>
      </c>
      <c r="E23" s="102">
        <v>45972.988194444442</v>
      </c>
      <c r="F23" s="101" t="s">
        <v>279</v>
      </c>
      <c r="G23" s="101">
        <v>3</v>
      </c>
      <c r="H23" s="101">
        <v>3</v>
      </c>
      <c r="I23" s="101">
        <v>4</v>
      </c>
      <c r="J23" s="101">
        <v>3</v>
      </c>
      <c r="K23" s="101">
        <v>2</v>
      </c>
      <c r="L23" s="101">
        <v>2</v>
      </c>
      <c r="M23" s="101">
        <v>3</v>
      </c>
      <c r="N23" s="101">
        <v>2</v>
      </c>
      <c r="O23" s="101">
        <v>2</v>
      </c>
      <c r="P23" s="101">
        <v>3</v>
      </c>
      <c r="Q23" s="101">
        <v>3</v>
      </c>
      <c r="R23" s="101">
        <v>3</v>
      </c>
      <c r="S23" s="101">
        <v>2</v>
      </c>
      <c r="T23" s="101">
        <v>4</v>
      </c>
      <c r="U23" s="101">
        <v>4</v>
      </c>
      <c r="V23" s="101">
        <v>4</v>
      </c>
      <c r="W23" s="101">
        <v>2</v>
      </c>
      <c r="X23" s="101">
        <v>3</v>
      </c>
      <c r="Y23" s="101">
        <v>3</v>
      </c>
      <c r="Z23" s="101">
        <v>3</v>
      </c>
      <c r="AA23" s="101">
        <v>3</v>
      </c>
      <c r="AB23" s="101">
        <v>3</v>
      </c>
      <c r="AC23" s="54"/>
      <c r="AD23" s="54"/>
      <c r="AE23" s="54"/>
      <c r="AF23" s="54"/>
      <c r="AG23" s="54"/>
      <c r="AH23" s="54"/>
      <c r="AI23" s="54"/>
      <c r="AJ23" s="54"/>
      <c r="AK23" s="54"/>
      <c r="AL23" s="54"/>
      <c r="AM23" s="54"/>
      <c r="AN23" s="54"/>
      <c r="AO23" s="54"/>
      <c r="AP23" s="54"/>
      <c r="AQ23" s="54"/>
      <c r="AR23" s="54"/>
      <c r="AS23" s="54"/>
      <c r="AT23" s="54"/>
      <c r="AU23" s="54"/>
      <c r="AV23" s="54"/>
    </row>
    <row r="24" spans="1:48" ht="14" x14ac:dyDescent="0.3">
      <c r="A24" s="2" t="s">
        <v>364</v>
      </c>
      <c r="B24" s="101">
        <v>44606</v>
      </c>
      <c r="C24" s="101">
        <v>0</v>
      </c>
      <c r="D24" s="101">
        <v>1998</v>
      </c>
      <c r="E24" s="102">
        <v>45965.73333333333</v>
      </c>
      <c r="F24" s="101" t="s">
        <v>235</v>
      </c>
      <c r="G24" s="101">
        <v>2</v>
      </c>
      <c r="H24" s="101">
        <v>2</v>
      </c>
      <c r="I24" s="101">
        <v>3</v>
      </c>
      <c r="J24" s="101">
        <v>2</v>
      </c>
      <c r="K24" s="101">
        <v>3</v>
      </c>
      <c r="L24" s="101">
        <v>3</v>
      </c>
      <c r="M24" s="101">
        <v>3</v>
      </c>
      <c r="N24" s="101">
        <v>2</v>
      </c>
      <c r="O24" s="101">
        <v>2</v>
      </c>
      <c r="P24" s="101">
        <v>2</v>
      </c>
      <c r="Q24" s="101">
        <v>2</v>
      </c>
      <c r="R24" s="101">
        <v>2</v>
      </c>
      <c r="S24" s="101">
        <v>3</v>
      </c>
      <c r="T24" s="101">
        <v>3</v>
      </c>
      <c r="U24" s="101">
        <v>2</v>
      </c>
      <c r="V24" s="101">
        <v>3</v>
      </c>
      <c r="W24" s="101">
        <v>2</v>
      </c>
      <c r="X24" s="101">
        <v>3</v>
      </c>
      <c r="Y24" s="101">
        <v>3</v>
      </c>
      <c r="Z24" s="101">
        <v>3</v>
      </c>
      <c r="AA24" s="101">
        <v>2</v>
      </c>
      <c r="AB24" s="101">
        <v>2</v>
      </c>
      <c r="AC24" s="39"/>
      <c r="AD24" s="39"/>
      <c r="AE24" s="39"/>
      <c r="AF24" s="39"/>
      <c r="AG24" s="39"/>
      <c r="AH24" s="39"/>
      <c r="AI24" s="39"/>
      <c r="AJ24" s="39"/>
      <c r="AK24" s="39"/>
      <c r="AL24" s="39"/>
      <c r="AM24" s="39"/>
      <c r="AN24" s="39"/>
      <c r="AO24" s="39"/>
      <c r="AP24" s="39"/>
      <c r="AQ24" s="39"/>
      <c r="AR24" s="39"/>
      <c r="AS24" s="39"/>
      <c r="AT24" s="39"/>
      <c r="AU24" s="39"/>
    </row>
    <row r="25" spans="1:48" ht="14" x14ac:dyDescent="0.3">
      <c r="A25" s="2" t="s">
        <v>364</v>
      </c>
      <c r="B25" s="101">
        <v>30169</v>
      </c>
      <c r="C25" s="101">
        <v>1</v>
      </c>
      <c r="D25" s="101">
        <v>1998</v>
      </c>
      <c r="E25" s="105">
        <v>45223.387476851851</v>
      </c>
      <c r="F25" s="105">
        <v>45230.396111111113</v>
      </c>
      <c r="G25" s="101" t="s">
        <v>32</v>
      </c>
      <c r="H25" s="101" t="s">
        <v>32</v>
      </c>
      <c r="I25" s="101">
        <v>1</v>
      </c>
      <c r="J25" s="101">
        <v>1</v>
      </c>
      <c r="K25" s="101">
        <v>4</v>
      </c>
      <c r="L25" s="101">
        <v>2</v>
      </c>
      <c r="M25" s="101">
        <v>1</v>
      </c>
      <c r="N25" s="101">
        <v>4</v>
      </c>
      <c r="O25" s="101">
        <v>1</v>
      </c>
      <c r="P25" s="101">
        <v>1</v>
      </c>
      <c r="Q25" s="101">
        <v>4</v>
      </c>
      <c r="R25" s="101">
        <v>1</v>
      </c>
      <c r="S25" s="101">
        <v>4</v>
      </c>
      <c r="T25" s="101">
        <v>4</v>
      </c>
      <c r="U25" s="101">
        <v>1</v>
      </c>
      <c r="V25" s="101">
        <v>4</v>
      </c>
      <c r="W25" s="101">
        <v>4</v>
      </c>
      <c r="X25" s="101">
        <v>2</v>
      </c>
      <c r="Y25" s="101">
        <v>3</v>
      </c>
      <c r="Z25" s="101">
        <v>3</v>
      </c>
      <c r="AA25" s="101">
        <v>2</v>
      </c>
      <c r="AB25" s="101">
        <v>2</v>
      </c>
      <c r="AC25" s="39"/>
      <c r="AD25" s="39"/>
      <c r="AE25" s="39"/>
      <c r="AF25" s="39"/>
      <c r="AG25" s="39"/>
      <c r="AH25" s="39"/>
      <c r="AI25" s="39"/>
      <c r="AJ25" s="39"/>
      <c r="AK25" s="39"/>
      <c r="AL25" s="39"/>
      <c r="AM25" s="39"/>
      <c r="AN25" s="39"/>
      <c r="AO25" s="39"/>
      <c r="AP25" s="39"/>
      <c r="AQ25" s="39"/>
      <c r="AR25" s="39"/>
      <c r="AS25" s="39"/>
      <c r="AT25" s="39"/>
      <c r="AU25" s="39"/>
    </row>
    <row r="26" spans="1:48" ht="14" x14ac:dyDescent="0.3">
      <c r="A26" s="2" t="s">
        <v>364</v>
      </c>
      <c r="B26" s="101">
        <v>30411</v>
      </c>
      <c r="C26" s="101">
        <v>0</v>
      </c>
      <c r="D26" s="101">
        <v>1998</v>
      </c>
      <c r="E26" s="105">
        <v>45223.538460648146</v>
      </c>
      <c r="F26" s="105">
        <v>45232.808171296296</v>
      </c>
      <c r="G26" s="101" t="s">
        <v>34</v>
      </c>
      <c r="H26" s="101" t="s">
        <v>82</v>
      </c>
      <c r="I26" s="101">
        <v>3</v>
      </c>
      <c r="J26" s="101">
        <v>4</v>
      </c>
      <c r="K26" s="101">
        <v>2</v>
      </c>
      <c r="L26" s="101">
        <v>4</v>
      </c>
      <c r="M26" s="101">
        <v>4</v>
      </c>
      <c r="N26" s="101">
        <v>4</v>
      </c>
      <c r="O26" s="101">
        <v>4</v>
      </c>
      <c r="P26" s="101">
        <v>4</v>
      </c>
      <c r="Q26" s="101">
        <v>1</v>
      </c>
      <c r="R26" s="101">
        <v>3</v>
      </c>
      <c r="S26" s="101">
        <v>2</v>
      </c>
      <c r="T26" s="101">
        <v>4</v>
      </c>
      <c r="U26" s="101">
        <v>1</v>
      </c>
      <c r="V26" s="101">
        <v>1</v>
      </c>
      <c r="W26" s="101">
        <v>1</v>
      </c>
      <c r="X26" s="101">
        <v>3</v>
      </c>
      <c r="Y26" s="101">
        <v>1</v>
      </c>
      <c r="Z26" s="101">
        <v>1</v>
      </c>
      <c r="AA26" s="101">
        <v>1</v>
      </c>
      <c r="AB26" s="101">
        <v>4</v>
      </c>
      <c r="AC26" s="39"/>
      <c r="AD26" s="39"/>
      <c r="AE26" s="39"/>
      <c r="AF26" s="39"/>
      <c r="AG26" s="39"/>
      <c r="AH26" s="39"/>
      <c r="AI26" s="39"/>
      <c r="AJ26" s="39"/>
      <c r="AK26" s="39"/>
      <c r="AL26" s="39"/>
      <c r="AM26" s="39"/>
      <c r="AN26" s="39"/>
      <c r="AO26" s="39"/>
      <c r="AP26" s="39"/>
      <c r="AQ26" s="39"/>
      <c r="AR26" s="39"/>
      <c r="AS26" s="39"/>
      <c r="AT26" s="39"/>
      <c r="AU26" s="39"/>
    </row>
    <row r="27" spans="1:48" ht="14" x14ac:dyDescent="0.3">
      <c r="A27" s="2" t="s">
        <v>364</v>
      </c>
      <c r="B27" s="101">
        <v>30771</v>
      </c>
      <c r="C27" s="101">
        <v>0</v>
      </c>
      <c r="D27" s="101">
        <v>1998</v>
      </c>
      <c r="E27" s="105">
        <v>45223.681817129633</v>
      </c>
      <c r="F27" s="105">
        <v>45232.347893518519</v>
      </c>
      <c r="G27" s="101" t="s">
        <v>35</v>
      </c>
      <c r="H27" s="101" t="s">
        <v>33</v>
      </c>
      <c r="I27" s="101">
        <v>2</v>
      </c>
      <c r="J27" s="101">
        <v>3</v>
      </c>
      <c r="K27" s="101">
        <v>3</v>
      </c>
      <c r="L27" s="101">
        <v>2</v>
      </c>
      <c r="M27" s="101">
        <v>3</v>
      </c>
      <c r="N27" s="101">
        <v>3</v>
      </c>
      <c r="O27" s="101">
        <v>3</v>
      </c>
      <c r="P27" s="101">
        <v>3</v>
      </c>
      <c r="Q27" s="101">
        <v>2</v>
      </c>
      <c r="R27" s="101">
        <v>3</v>
      </c>
      <c r="S27" s="101">
        <v>2</v>
      </c>
      <c r="T27" s="101">
        <v>3</v>
      </c>
      <c r="U27" s="101">
        <v>4</v>
      </c>
      <c r="V27" s="101">
        <v>2</v>
      </c>
      <c r="W27" s="101">
        <v>1</v>
      </c>
      <c r="X27" s="101">
        <v>2</v>
      </c>
      <c r="Y27" s="101">
        <v>4</v>
      </c>
      <c r="Z27" s="101">
        <v>2</v>
      </c>
      <c r="AA27" s="101">
        <v>2</v>
      </c>
      <c r="AB27" s="101">
        <v>2</v>
      </c>
      <c r="AC27" s="39"/>
      <c r="AD27" s="39"/>
      <c r="AE27" s="39"/>
      <c r="AF27" s="39"/>
      <c r="AG27" s="39"/>
      <c r="AH27" s="39"/>
      <c r="AI27" s="39"/>
      <c r="AJ27" s="39"/>
      <c r="AK27" s="39"/>
      <c r="AL27" s="39"/>
      <c r="AM27" s="39"/>
      <c r="AN27" s="39"/>
      <c r="AO27" s="39"/>
      <c r="AP27" s="39"/>
      <c r="AQ27" s="39"/>
      <c r="AR27" s="39"/>
      <c r="AS27" s="39"/>
      <c r="AT27" s="39"/>
      <c r="AU27" s="39"/>
    </row>
    <row r="28" spans="1:48" ht="14" x14ac:dyDescent="0.3">
      <c r="A28" s="2" t="s">
        <v>364</v>
      </c>
      <c r="B28" s="101">
        <v>32105</v>
      </c>
      <c r="C28" s="101">
        <v>1</v>
      </c>
      <c r="D28" s="101">
        <v>1998</v>
      </c>
      <c r="E28" s="105">
        <v>45224.845694444448</v>
      </c>
      <c r="F28" s="105">
        <v>45235.89638888889</v>
      </c>
      <c r="G28" s="101" t="s">
        <v>36</v>
      </c>
      <c r="H28" s="101" t="s">
        <v>83</v>
      </c>
      <c r="I28" s="101">
        <v>2</v>
      </c>
      <c r="J28" s="101">
        <v>3</v>
      </c>
      <c r="K28" s="101">
        <v>1</v>
      </c>
      <c r="L28" s="101">
        <v>3</v>
      </c>
      <c r="M28" s="101">
        <v>1</v>
      </c>
      <c r="N28" s="101">
        <v>4</v>
      </c>
      <c r="O28" s="101">
        <v>3</v>
      </c>
      <c r="P28" s="101">
        <v>3</v>
      </c>
      <c r="Q28" s="101">
        <v>1</v>
      </c>
      <c r="R28" s="101">
        <v>2</v>
      </c>
      <c r="S28" s="101">
        <v>3</v>
      </c>
      <c r="T28" s="101">
        <v>3</v>
      </c>
      <c r="U28" s="101">
        <v>1</v>
      </c>
      <c r="V28" s="101">
        <v>3</v>
      </c>
      <c r="W28" s="101">
        <v>3</v>
      </c>
      <c r="X28" s="101">
        <v>4</v>
      </c>
      <c r="Y28" s="101">
        <v>2</v>
      </c>
      <c r="Z28" s="101">
        <v>1</v>
      </c>
      <c r="AA28" s="101">
        <v>1</v>
      </c>
      <c r="AB28" s="101">
        <v>4</v>
      </c>
      <c r="AC28" s="39"/>
      <c r="AD28" s="39"/>
      <c r="AE28" s="39"/>
      <c r="AF28" s="39"/>
      <c r="AG28" s="39"/>
      <c r="AH28" s="39"/>
      <c r="AI28" s="39"/>
      <c r="AJ28" s="39"/>
      <c r="AK28" s="39"/>
      <c r="AL28" s="39"/>
      <c r="AM28" s="39"/>
      <c r="AN28" s="39"/>
      <c r="AO28" s="39"/>
      <c r="AP28" s="39"/>
      <c r="AQ28" s="39"/>
      <c r="AR28" s="39"/>
      <c r="AS28" s="39"/>
      <c r="AT28" s="39"/>
      <c r="AU28" s="39"/>
    </row>
    <row r="29" spans="1:48" ht="14" x14ac:dyDescent="0.3">
      <c r="A29" s="2" t="s">
        <v>364</v>
      </c>
      <c r="B29" s="101">
        <v>42800</v>
      </c>
      <c r="C29" s="101">
        <v>1</v>
      </c>
      <c r="D29" s="101">
        <v>1997</v>
      </c>
      <c r="E29" s="102">
        <v>45961.457638888889</v>
      </c>
      <c r="F29" s="101" t="s">
        <v>244</v>
      </c>
      <c r="G29" s="101">
        <v>4</v>
      </c>
      <c r="H29" s="101">
        <v>4</v>
      </c>
      <c r="I29" s="101">
        <v>4</v>
      </c>
      <c r="J29" s="101">
        <v>4</v>
      </c>
      <c r="K29" s="101">
        <v>4</v>
      </c>
      <c r="L29" s="101">
        <v>4</v>
      </c>
      <c r="M29" s="101">
        <v>3</v>
      </c>
      <c r="N29" s="101">
        <v>2</v>
      </c>
      <c r="O29" s="101">
        <v>4</v>
      </c>
      <c r="P29" s="101">
        <v>3</v>
      </c>
      <c r="Q29" s="101">
        <v>3</v>
      </c>
      <c r="R29" s="101">
        <v>2</v>
      </c>
      <c r="S29" s="101">
        <v>2</v>
      </c>
      <c r="T29" s="101">
        <v>2</v>
      </c>
      <c r="U29" s="101">
        <v>2</v>
      </c>
      <c r="V29" s="101">
        <v>2</v>
      </c>
      <c r="W29" s="101">
        <v>2</v>
      </c>
      <c r="X29" s="101">
        <v>3</v>
      </c>
      <c r="Y29" s="101">
        <v>4</v>
      </c>
      <c r="Z29" s="101">
        <v>4</v>
      </c>
      <c r="AA29" s="101">
        <v>4</v>
      </c>
      <c r="AB29" s="101">
        <v>4</v>
      </c>
      <c r="AC29" s="39"/>
      <c r="AD29" s="39"/>
      <c r="AE29" s="39"/>
      <c r="AF29" s="39"/>
      <c r="AG29" s="39"/>
      <c r="AH29" s="39"/>
      <c r="AI29" s="39"/>
      <c r="AJ29" s="39"/>
      <c r="AK29" s="39"/>
      <c r="AL29" s="39"/>
      <c r="AM29" s="39"/>
      <c r="AN29" s="39"/>
      <c r="AO29" s="39"/>
      <c r="AP29" s="39"/>
      <c r="AQ29" s="39"/>
      <c r="AR29" s="39"/>
      <c r="AS29" s="39"/>
      <c r="AT29" s="39"/>
      <c r="AU29" s="39"/>
    </row>
    <row r="30" spans="1:48" ht="14" x14ac:dyDescent="0.3">
      <c r="A30" s="2" t="s">
        <v>364</v>
      </c>
      <c r="B30" s="101">
        <v>44919</v>
      </c>
      <c r="C30" s="101">
        <v>0</v>
      </c>
      <c r="D30" s="101">
        <v>1997</v>
      </c>
      <c r="E30" s="102">
        <v>45976.626388888886</v>
      </c>
      <c r="F30" s="101" t="s">
        <v>235</v>
      </c>
      <c r="G30" s="101">
        <v>2</v>
      </c>
      <c r="H30" s="101">
        <v>4</v>
      </c>
      <c r="I30" s="101">
        <v>3</v>
      </c>
      <c r="J30" s="101">
        <v>2</v>
      </c>
      <c r="K30" s="101">
        <v>1</v>
      </c>
      <c r="L30" s="101">
        <v>2</v>
      </c>
      <c r="M30" s="101">
        <v>2</v>
      </c>
      <c r="N30" s="101">
        <v>1</v>
      </c>
      <c r="O30" s="101">
        <v>2</v>
      </c>
      <c r="P30" s="101">
        <v>3</v>
      </c>
      <c r="Q30" s="101">
        <v>3</v>
      </c>
      <c r="R30" s="101">
        <v>3</v>
      </c>
      <c r="S30" s="101">
        <v>3</v>
      </c>
      <c r="T30" s="101">
        <v>3</v>
      </c>
      <c r="U30" s="101">
        <v>3</v>
      </c>
      <c r="V30" s="101">
        <v>3</v>
      </c>
      <c r="W30" s="101">
        <v>2</v>
      </c>
      <c r="X30" s="101">
        <v>3</v>
      </c>
      <c r="Y30" s="101">
        <v>2</v>
      </c>
      <c r="Z30" s="101">
        <v>3</v>
      </c>
      <c r="AA30" s="101">
        <v>3</v>
      </c>
      <c r="AB30" s="101">
        <v>2</v>
      </c>
      <c r="AC30" s="39"/>
      <c r="AD30" s="39"/>
      <c r="AE30" s="39"/>
      <c r="AF30" s="39"/>
      <c r="AG30" s="39"/>
      <c r="AH30" s="39"/>
      <c r="AI30" s="39"/>
      <c r="AJ30" s="39"/>
      <c r="AK30" s="39"/>
      <c r="AL30" s="39"/>
      <c r="AM30" s="39"/>
      <c r="AN30" s="39"/>
      <c r="AO30" s="39"/>
      <c r="AP30" s="39"/>
      <c r="AQ30" s="39"/>
      <c r="AR30" s="39"/>
      <c r="AS30" s="39"/>
      <c r="AT30" s="39"/>
      <c r="AU30" s="39"/>
    </row>
    <row r="31" spans="1:48" ht="14" x14ac:dyDescent="0.3">
      <c r="A31" s="2" t="s">
        <v>364</v>
      </c>
      <c r="B31" s="101">
        <v>42791</v>
      </c>
      <c r="C31" s="101">
        <v>0</v>
      </c>
      <c r="D31" s="101">
        <v>1997</v>
      </c>
      <c r="E31" s="102">
        <v>45961.432638888888</v>
      </c>
      <c r="F31" s="101" t="s">
        <v>257</v>
      </c>
      <c r="G31" s="101">
        <v>3</v>
      </c>
      <c r="H31" s="101">
        <v>3</v>
      </c>
      <c r="I31" s="101">
        <v>2</v>
      </c>
      <c r="J31" s="101">
        <v>3</v>
      </c>
      <c r="K31" s="101">
        <v>3</v>
      </c>
      <c r="L31" s="101">
        <v>3</v>
      </c>
      <c r="M31" s="101">
        <v>3</v>
      </c>
      <c r="N31" s="101">
        <v>3</v>
      </c>
      <c r="O31" s="101">
        <v>3</v>
      </c>
      <c r="P31" s="101">
        <v>3</v>
      </c>
      <c r="Q31" s="101">
        <v>3</v>
      </c>
      <c r="R31" s="101">
        <v>3</v>
      </c>
      <c r="S31" s="101">
        <v>3</v>
      </c>
      <c r="T31" s="101">
        <v>3</v>
      </c>
      <c r="U31" s="101">
        <v>3</v>
      </c>
      <c r="V31" s="101">
        <v>3</v>
      </c>
      <c r="W31" s="101">
        <v>3</v>
      </c>
      <c r="X31" s="101">
        <v>3</v>
      </c>
      <c r="Y31" s="101">
        <v>3</v>
      </c>
      <c r="Z31" s="101">
        <v>3</v>
      </c>
      <c r="AA31" s="101">
        <v>3</v>
      </c>
      <c r="AB31" s="101">
        <v>3</v>
      </c>
      <c r="AC31" s="39"/>
      <c r="AD31" s="39"/>
      <c r="AE31" s="39"/>
      <c r="AF31" s="39"/>
      <c r="AG31" s="39"/>
      <c r="AH31" s="39"/>
      <c r="AI31" s="39"/>
      <c r="AJ31" s="39"/>
      <c r="AK31" s="39"/>
      <c r="AL31" s="39"/>
      <c r="AM31" s="39"/>
      <c r="AN31" s="39"/>
      <c r="AO31" s="39"/>
      <c r="AP31" s="39"/>
      <c r="AQ31" s="39"/>
      <c r="AR31" s="39"/>
      <c r="AS31" s="39"/>
      <c r="AT31" s="39"/>
      <c r="AU31" s="39"/>
    </row>
    <row r="32" spans="1:48" ht="14" x14ac:dyDescent="0.3">
      <c r="A32" s="2" t="s">
        <v>364</v>
      </c>
      <c r="B32" s="101">
        <v>46473</v>
      </c>
      <c r="C32" s="101">
        <v>0</v>
      </c>
      <c r="D32" s="101">
        <v>1997</v>
      </c>
      <c r="E32" s="102">
        <v>45973.518750000003</v>
      </c>
      <c r="F32" s="101" t="s">
        <v>32</v>
      </c>
      <c r="G32" s="101">
        <v>3</v>
      </c>
      <c r="H32" s="101">
        <v>4</v>
      </c>
      <c r="I32" s="101">
        <v>4</v>
      </c>
      <c r="J32" s="101">
        <v>3</v>
      </c>
      <c r="K32" s="101">
        <v>4</v>
      </c>
      <c r="L32" s="101">
        <v>4</v>
      </c>
      <c r="M32" s="101">
        <v>3</v>
      </c>
      <c r="N32" s="101">
        <v>4</v>
      </c>
      <c r="O32" s="101">
        <v>4</v>
      </c>
      <c r="P32" s="101">
        <v>3</v>
      </c>
      <c r="Q32" s="101">
        <v>4</v>
      </c>
      <c r="R32" s="101">
        <v>2</v>
      </c>
      <c r="S32" s="101">
        <v>2</v>
      </c>
      <c r="T32" s="101">
        <v>3</v>
      </c>
      <c r="U32" s="101">
        <v>4</v>
      </c>
      <c r="V32" s="101">
        <v>4</v>
      </c>
      <c r="W32" s="101">
        <v>2</v>
      </c>
      <c r="X32" s="101">
        <v>4</v>
      </c>
      <c r="Y32" s="101">
        <v>2</v>
      </c>
      <c r="Z32" s="101">
        <v>3</v>
      </c>
      <c r="AA32" s="101">
        <v>4</v>
      </c>
      <c r="AB32" s="101">
        <v>4</v>
      </c>
      <c r="AC32" s="39"/>
      <c r="AD32" s="39"/>
      <c r="AE32" s="39"/>
      <c r="AF32" s="39"/>
      <c r="AG32" s="39"/>
      <c r="AH32" s="39"/>
      <c r="AI32" s="39"/>
      <c r="AJ32" s="39"/>
      <c r="AK32" s="39"/>
      <c r="AL32" s="39"/>
      <c r="AM32" s="39"/>
      <c r="AN32" s="39"/>
      <c r="AO32" s="39"/>
      <c r="AP32" s="39"/>
      <c r="AQ32" s="39"/>
      <c r="AR32" s="39"/>
      <c r="AS32" s="39"/>
      <c r="AT32" s="39"/>
      <c r="AU32" s="39"/>
    </row>
    <row r="33" spans="1:47" ht="14" x14ac:dyDescent="0.3">
      <c r="A33" s="2" t="s">
        <v>364</v>
      </c>
      <c r="B33" s="101">
        <v>41026</v>
      </c>
      <c r="C33" s="101">
        <v>0</v>
      </c>
      <c r="D33" s="101">
        <v>1997</v>
      </c>
      <c r="E33" s="102">
        <v>45977.586111111108</v>
      </c>
      <c r="F33" s="101" t="s">
        <v>317</v>
      </c>
      <c r="G33" s="101">
        <v>3</v>
      </c>
      <c r="H33" s="101">
        <v>4</v>
      </c>
      <c r="I33" s="101">
        <v>3</v>
      </c>
      <c r="J33" s="101">
        <v>4</v>
      </c>
      <c r="K33" s="101">
        <v>3</v>
      </c>
      <c r="L33" s="101">
        <v>4</v>
      </c>
      <c r="M33" s="101">
        <v>4</v>
      </c>
      <c r="N33" s="101">
        <v>4</v>
      </c>
      <c r="O33" s="101">
        <v>3</v>
      </c>
      <c r="P33" s="101">
        <v>3</v>
      </c>
      <c r="Q33" s="101">
        <v>3</v>
      </c>
      <c r="R33" s="101">
        <v>4</v>
      </c>
      <c r="S33" s="101">
        <v>2</v>
      </c>
      <c r="T33" s="101">
        <v>3</v>
      </c>
      <c r="U33" s="101">
        <v>4</v>
      </c>
      <c r="V33" s="101">
        <v>3</v>
      </c>
      <c r="W33" s="101">
        <v>3</v>
      </c>
      <c r="X33" s="101">
        <v>4</v>
      </c>
      <c r="Y33" s="101">
        <v>3</v>
      </c>
      <c r="Z33" s="101">
        <v>3</v>
      </c>
      <c r="AA33" s="101">
        <v>4</v>
      </c>
      <c r="AB33" s="101">
        <v>4</v>
      </c>
      <c r="AC33" s="39"/>
      <c r="AD33" s="39"/>
      <c r="AE33" s="39"/>
      <c r="AF33" s="39"/>
      <c r="AG33" s="39"/>
      <c r="AH33" s="39"/>
      <c r="AI33" s="39"/>
      <c r="AJ33" s="39"/>
      <c r="AK33" s="39"/>
      <c r="AL33" s="39"/>
      <c r="AM33" s="39"/>
      <c r="AN33" s="39"/>
      <c r="AO33" s="39"/>
      <c r="AP33" s="39"/>
      <c r="AQ33" s="39"/>
      <c r="AR33" s="39"/>
      <c r="AS33" s="39"/>
      <c r="AT33" s="39"/>
      <c r="AU33" s="39"/>
    </row>
    <row r="34" spans="1:47" ht="14" x14ac:dyDescent="0.3">
      <c r="A34" s="2" t="s">
        <v>364</v>
      </c>
      <c r="B34" s="101">
        <v>31941</v>
      </c>
      <c r="C34" s="101">
        <v>0</v>
      </c>
      <c r="D34" s="101">
        <v>1997</v>
      </c>
      <c r="E34" s="105">
        <v>45225.579641203702</v>
      </c>
      <c r="F34" s="105">
        <v>45235.650636574072</v>
      </c>
      <c r="G34" s="101" t="s">
        <v>37</v>
      </c>
      <c r="H34" s="101" t="s">
        <v>84</v>
      </c>
      <c r="I34" s="101">
        <v>1</v>
      </c>
      <c r="J34" s="101">
        <v>2</v>
      </c>
      <c r="K34" s="101">
        <v>3</v>
      </c>
      <c r="L34" s="101">
        <v>2</v>
      </c>
      <c r="M34" s="101">
        <v>1</v>
      </c>
      <c r="N34" s="101">
        <v>4</v>
      </c>
      <c r="O34" s="101">
        <v>3</v>
      </c>
      <c r="P34" s="101">
        <v>1</v>
      </c>
      <c r="Q34" s="101">
        <v>2</v>
      </c>
      <c r="R34" s="101">
        <v>3</v>
      </c>
      <c r="S34" s="101">
        <v>2</v>
      </c>
      <c r="T34" s="101">
        <v>3</v>
      </c>
      <c r="U34" s="101">
        <v>3</v>
      </c>
      <c r="V34" s="101">
        <v>3</v>
      </c>
      <c r="W34" s="101">
        <v>4</v>
      </c>
      <c r="X34" s="101">
        <v>2</v>
      </c>
      <c r="Y34" s="101">
        <v>2</v>
      </c>
      <c r="Z34" s="101">
        <v>2</v>
      </c>
      <c r="AA34" s="101">
        <v>1</v>
      </c>
      <c r="AB34" s="101">
        <v>2</v>
      </c>
      <c r="AC34" s="39"/>
      <c r="AD34" s="39"/>
      <c r="AE34" s="39"/>
      <c r="AF34" s="39"/>
      <c r="AG34" s="39"/>
      <c r="AH34" s="39"/>
      <c r="AI34" s="39"/>
      <c r="AJ34" s="39"/>
      <c r="AK34" s="39"/>
      <c r="AL34" s="39"/>
      <c r="AM34" s="39"/>
      <c r="AN34" s="39"/>
      <c r="AO34" s="39"/>
      <c r="AP34" s="39"/>
      <c r="AQ34" s="39"/>
      <c r="AR34" s="39"/>
      <c r="AS34" s="39"/>
      <c r="AT34" s="39"/>
      <c r="AU34" s="39"/>
    </row>
    <row r="35" spans="1:47" ht="14" x14ac:dyDescent="0.3">
      <c r="A35" s="2" t="s">
        <v>364</v>
      </c>
      <c r="B35" s="101">
        <v>44759</v>
      </c>
      <c r="C35" s="101">
        <v>0</v>
      </c>
      <c r="D35" s="101">
        <v>1996</v>
      </c>
      <c r="E35" s="102">
        <v>45966.415277777778</v>
      </c>
      <c r="F35" s="101" t="s">
        <v>234</v>
      </c>
      <c r="G35" s="101">
        <v>4</v>
      </c>
      <c r="H35" s="101">
        <v>3</v>
      </c>
      <c r="I35" s="101">
        <v>4</v>
      </c>
      <c r="J35" s="101">
        <v>3</v>
      </c>
      <c r="K35" s="101">
        <v>2</v>
      </c>
      <c r="L35" s="101">
        <v>2</v>
      </c>
      <c r="M35" s="101">
        <v>4</v>
      </c>
      <c r="N35" s="101">
        <v>3</v>
      </c>
      <c r="O35" s="101">
        <v>3</v>
      </c>
      <c r="P35" s="101">
        <v>3</v>
      </c>
      <c r="Q35" s="101">
        <v>2</v>
      </c>
      <c r="R35" s="101">
        <v>3</v>
      </c>
      <c r="S35" s="101">
        <v>2</v>
      </c>
      <c r="T35" s="101">
        <v>3</v>
      </c>
      <c r="U35" s="101">
        <v>3</v>
      </c>
      <c r="V35" s="101">
        <v>3</v>
      </c>
      <c r="W35" s="101">
        <v>2</v>
      </c>
      <c r="X35" s="101">
        <v>3</v>
      </c>
      <c r="Y35" s="101">
        <v>3</v>
      </c>
      <c r="Z35" s="101">
        <v>3</v>
      </c>
      <c r="AA35" s="101">
        <v>4</v>
      </c>
      <c r="AB35" s="101">
        <v>4</v>
      </c>
      <c r="AC35" s="39"/>
      <c r="AD35" s="39"/>
      <c r="AE35" s="39"/>
      <c r="AF35" s="39"/>
      <c r="AG35" s="39"/>
      <c r="AH35" s="39"/>
      <c r="AI35" s="39"/>
      <c r="AJ35" s="39"/>
      <c r="AK35" s="39"/>
      <c r="AL35" s="39"/>
      <c r="AM35" s="39"/>
      <c r="AN35" s="39"/>
      <c r="AO35" s="39"/>
      <c r="AP35" s="39"/>
      <c r="AQ35" s="39"/>
      <c r="AR35" s="39"/>
      <c r="AS35" s="39"/>
      <c r="AT35" s="39"/>
      <c r="AU35" s="39"/>
    </row>
    <row r="36" spans="1:47" ht="14" x14ac:dyDescent="0.3">
      <c r="A36" s="2" t="s">
        <v>364</v>
      </c>
      <c r="B36" s="101">
        <v>46246</v>
      </c>
      <c r="C36" s="101">
        <v>1</v>
      </c>
      <c r="D36" s="101">
        <v>1996</v>
      </c>
      <c r="E36" s="102">
        <v>45972.800000000003</v>
      </c>
      <c r="F36" s="101" t="s">
        <v>32</v>
      </c>
      <c r="G36" s="101">
        <v>3</v>
      </c>
      <c r="H36" s="101">
        <v>3</v>
      </c>
      <c r="I36" s="101">
        <v>4</v>
      </c>
      <c r="J36" s="101">
        <v>3</v>
      </c>
      <c r="K36" s="101">
        <v>3</v>
      </c>
      <c r="L36" s="101">
        <v>3</v>
      </c>
      <c r="M36" s="101">
        <v>3</v>
      </c>
      <c r="N36" s="101">
        <v>2</v>
      </c>
      <c r="O36" s="101">
        <v>3</v>
      </c>
      <c r="P36" s="101">
        <v>4</v>
      </c>
      <c r="Q36" s="101">
        <v>3</v>
      </c>
      <c r="R36" s="101">
        <v>3</v>
      </c>
      <c r="S36" s="101">
        <v>3</v>
      </c>
      <c r="T36" s="101">
        <v>4</v>
      </c>
      <c r="U36" s="101">
        <v>3</v>
      </c>
      <c r="V36" s="101">
        <v>2</v>
      </c>
      <c r="W36" s="101">
        <v>2</v>
      </c>
      <c r="X36" s="101">
        <v>4</v>
      </c>
      <c r="Y36" s="101">
        <v>3</v>
      </c>
      <c r="Z36" s="101">
        <v>3</v>
      </c>
      <c r="AA36" s="101">
        <v>3</v>
      </c>
      <c r="AB36" s="101">
        <v>2</v>
      </c>
      <c r="AC36" s="39"/>
      <c r="AD36" s="39"/>
      <c r="AE36" s="39"/>
      <c r="AF36" s="39"/>
      <c r="AG36" s="39"/>
      <c r="AH36" s="39"/>
      <c r="AI36" s="39"/>
      <c r="AJ36" s="39"/>
      <c r="AK36" s="39"/>
      <c r="AL36" s="39"/>
      <c r="AM36" s="39"/>
      <c r="AN36" s="39"/>
      <c r="AO36" s="39"/>
      <c r="AP36" s="39"/>
      <c r="AQ36" s="39"/>
      <c r="AR36" s="39"/>
      <c r="AS36" s="39"/>
      <c r="AT36" s="39"/>
      <c r="AU36" s="39"/>
    </row>
    <row r="37" spans="1:47" ht="14" x14ac:dyDescent="0.3">
      <c r="A37" s="2" t="s">
        <v>364</v>
      </c>
      <c r="B37" s="101">
        <v>46348</v>
      </c>
      <c r="C37" s="101">
        <v>0</v>
      </c>
      <c r="D37" s="101">
        <v>1996</v>
      </c>
      <c r="E37" s="102">
        <v>45972.957638888889</v>
      </c>
      <c r="F37" s="101" t="s">
        <v>32</v>
      </c>
      <c r="G37" s="101">
        <v>4</v>
      </c>
      <c r="H37" s="101">
        <v>4</v>
      </c>
      <c r="I37" s="101">
        <v>3</v>
      </c>
      <c r="J37" s="101">
        <v>3</v>
      </c>
      <c r="K37" s="101">
        <v>2</v>
      </c>
      <c r="L37" s="101">
        <v>3</v>
      </c>
      <c r="M37" s="101">
        <v>3</v>
      </c>
      <c r="N37" s="101">
        <v>1</v>
      </c>
      <c r="O37" s="101">
        <v>3</v>
      </c>
      <c r="P37" s="101">
        <v>2</v>
      </c>
      <c r="Q37" s="101">
        <v>1</v>
      </c>
      <c r="R37" s="101">
        <v>3</v>
      </c>
      <c r="S37" s="101">
        <v>2</v>
      </c>
      <c r="T37" s="101">
        <v>2</v>
      </c>
      <c r="U37" s="101">
        <v>3</v>
      </c>
      <c r="V37" s="101">
        <v>3</v>
      </c>
      <c r="W37" s="101">
        <v>1</v>
      </c>
      <c r="X37" s="101">
        <v>3</v>
      </c>
      <c r="Y37" s="101">
        <v>2</v>
      </c>
      <c r="Z37" s="101">
        <v>1</v>
      </c>
      <c r="AA37" s="101">
        <v>3</v>
      </c>
      <c r="AB37" s="101">
        <v>2</v>
      </c>
      <c r="AC37" s="39"/>
      <c r="AD37" s="39"/>
      <c r="AE37" s="39"/>
      <c r="AF37" s="39"/>
      <c r="AG37" s="39"/>
      <c r="AH37" s="39"/>
      <c r="AI37" s="39"/>
      <c r="AJ37" s="39"/>
      <c r="AK37" s="39"/>
      <c r="AL37" s="39"/>
      <c r="AM37" s="39"/>
      <c r="AN37" s="39"/>
      <c r="AO37" s="39"/>
      <c r="AP37" s="39"/>
      <c r="AQ37" s="39"/>
      <c r="AR37" s="39"/>
      <c r="AS37" s="39"/>
      <c r="AT37" s="39"/>
      <c r="AU37" s="39"/>
    </row>
    <row r="38" spans="1:47" ht="14" x14ac:dyDescent="0.3">
      <c r="A38" s="2" t="s">
        <v>364</v>
      </c>
      <c r="B38" s="101">
        <v>44689</v>
      </c>
      <c r="C38" s="101">
        <v>0</v>
      </c>
      <c r="D38" s="101">
        <v>1996</v>
      </c>
      <c r="E38" s="102">
        <v>45965.935416666667</v>
      </c>
      <c r="F38" s="101" t="s">
        <v>33</v>
      </c>
      <c r="G38" s="101">
        <v>2</v>
      </c>
      <c r="H38" s="101">
        <v>2</v>
      </c>
      <c r="I38" s="101">
        <v>2</v>
      </c>
      <c r="J38" s="101">
        <v>3</v>
      </c>
      <c r="K38" s="101">
        <v>3</v>
      </c>
      <c r="L38" s="101">
        <v>3</v>
      </c>
      <c r="M38" s="101">
        <v>3</v>
      </c>
      <c r="N38" s="101">
        <v>2</v>
      </c>
      <c r="O38" s="101">
        <v>2</v>
      </c>
      <c r="P38" s="101">
        <v>2</v>
      </c>
      <c r="Q38" s="101">
        <v>3</v>
      </c>
      <c r="R38" s="101">
        <v>2</v>
      </c>
      <c r="S38" s="101">
        <v>2</v>
      </c>
      <c r="T38" s="101">
        <v>2</v>
      </c>
      <c r="U38" s="101">
        <v>2</v>
      </c>
      <c r="V38" s="101">
        <v>2</v>
      </c>
      <c r="W38" s="101">
        <v>2</v>
      </c>
      <c r="X38" s="101">
        <v>2</v>
      </c>
      <c r="Y38" s="101">
        <v>2</v>
      </c>
      <c r="Z38" s="101">
        <v>3</v>
      </c>
      <c r="AA38" s="101">
        <v>2</v>
      </c>
      <c r="AB38" s="101">
        <v>2</v>
      </c>
      <c r="AC38" s="39"/>
      <c r="AD38" s="39"/>
      <c r="AE38" s="39"/>
      <c r="AF38" s="39"/>
      <c r="AG38" s="39"/>
      <c r="AH38" s="39"/>
      <c r="AI38" s="39"/>
      <c r="AJ38" s="39"/>
      <c r="AK38" s="39"/>
      <c r="AL38" s="39"/>
      <c r="AM38" s="39"/>
      <c r="AN38" s="39"/>
      <c r="AO38" s="39"/>
      <c r="AP38" s="39"/>
      <c r="AQ38" s="39"/>
      <c r="AR38" s="39"/>
      <c r="AS38" s="39"/>
      <c r="AT38" s="39"/>
      <c r="AU38" s="39"/>
    </row>
    <row r="39" spans="1:47" ht="14" x14ac:dyDescent="0.3">
      <c r="A39" s="2" t="s">
        <v>364</v>
      </c>
      <c r="B39" s="101">
        <v>44005</v>
      </c>
      <c r="C39" s="101">
        <v>0</v>
      </c>
      <c r="D39" s="101">
        <v>1996</v>
      </c>
      <c r="E39" s="102">
        <v>45964.61041666667</v>
      </c>
      <c r="F39" s="101" t="s">
        <v>321</v>
      </c>
      <c r="G39" s="101">
        <v>2</v>
      </c>
      <c r="H39" s="101">
        <v>3</v>
      </c>
      <c r="I39" s="101">
        <v>4</v>
      </c>
      <c r="J39" s="101">
        <v>3</v>
      </c>
      <c r="K39" s="101">
        <v>4</v>
      </c>
      <c r="L39" s="101">
        <v>4</v>
      </c>
      <c r="M39" s="101">
        <v>4</v>
      </c>
      <c r="N39" s="101">
        <v>4</v>
      </c>
      <c r="O39" s="101">
        <v>3</v>
      </c>
      <c r="P39" s="101">
        <v>3</v>
      </c>
      <c r="Q39" s="101">
        <v>2</v>
      </c>
      <c r="R39" s="101">
        <v>4</v>
      </c>
      <c r="S39" s="101">
        <v>4</v>
      </c>
      <c r="T39" s="101">
        <v>4</v>
      </c>
      <c r="U39" s="101">
        <v>4</v>
      </c>
      <c r="V39" s="101">
        <v>4</v>
      </c>
      <c r="W39" s="101">
        <v>2</v>
      </c>
      <c r="X39" s="101">
        <v>4</v>
      </c>
      <c r="Y39" s="101">
        <v>3</v>
      </c>
      <c r="Z39" s="101">
        <v>3</v>
      </c>
      <c r="AA39" s="101">
        <v>4</v>
      </c>
      <c r="AB39" s="101">
        <v>4</v>
      </c>
      <c r="AC39" s="39"/>
      <c r="AD39" s="39"/>
      <c r="AE39" s="39"/>
      <c r="AF39" s="39"/>
      <c r="AG39" s="39"/>
      <c r="AH39" s="39"/>
      <c r="AI39" s="39"/>
      <c r="AJ39" s="39"/>
      <c r="AK39" s="39"/>
      <c r="AL39" s="39"/>
      <c r="AM39" s="39"/>
      <c r="AN39" s="39"/>
      <c r="AO39" s="39"/>
      <c r="AP39" s="39"/>
      <c r="AQ39" s="39"/>
      <c r="AR39" s="39"/>
      <c r="AS39" s="39"/>
      <c r="AT39" s="39"/>
      <c r="AU39" s="39"/>
    </row>
    <row r="40" spans="1:47" ht="14" x14ac:dyDescent="0.3">
      <c r="A40" s="2" t="s">
        <v>364</v>
      </c>
      <c r="B40" s="101">
        <v>44432</v>
      </c>
      <c r="C40" s="101">
        <v>0</v>
      </c>
      <c r="D40" s="101">
        <v>1995</v>
      </c>
      <c r="E40" s="102">
        <v>45965.65</v>
      </c>
      <c r="F40" s="101" t="s">
        <v>234</v>
      </c>
      <c r="G40" s="101">
        <v>2</v>
      </c>
      <c r="H40" s="101">
        <v>3</v>
      </c>
      <c r="I40" s="101">
        <v>4</v>
      </c>
      <c r="J40" s="101">
        <v>3</v>
      </c>
      <c r="K40" s="101">
        <v>3</v>
      </c>
      <c r="L40" s="101">
        <v>4</v>
      </c>
      <c r="M40" s="101">
        <v>4</v>
      </c>
      <c r="N40" s="101">
        <v>4</v>
      </c>
      <c r="O40" s="101">
        <v>3</v>
      </c>
      <c r="P40" s="101">
        <v>4</v>
      </c>
      <c r="Q40" s="101">
        <v>4</v>
      </c>
      <c r="R40" s="101">
        <v>4</v>
      </c>
      <c r="S40" s="101">
        <v>4</v>
      </c>
      <c r="T40" s="101">
        <v>2</v>
      </c>
      <c r="U40" s="101">
        <v>3</v>
      </c>
      <c r="V40" s="101">
        <v>3</v>
      </c>
      <c r="W40" s="101">
        <v>3</v>
      </c>
      <c r="X40" s="101">
        <v>4</v>
      </c>
      <c r="Y40" s="101">
        <v>2</v>
      </c>
      <c r="Z40" s="101">
        <v>3</v>
      </c>
      <c r="AA40" s="101">
        <v>3</v>
      </c>
      <c r="AB40" s="101">
        <v>3</v>
      </c>
      <c r="AC40" s="39"/>
      <c r="AD40" s="39"/>
      <c r="AE40" s="39"/>
      <c r="AF40" s="39"/>
      <c r="AG40" s="39"/>
      <c r="AH40" s="39"/>
      <c r="AI40" s="39"/>
      <c r="AJ40" s="39"/>
      <c r="AK40" s="39"/>
      <c r="AL40" s="39"/>
      <c r="AM40" s="39"/>
      <c r="AN40" s="39"/>
      <c r="AO40" s="39"/>
      <c r="AP40" s="39"/>
      <c r="AQ40" s="39"/>
      <c r="AR40" s="39"/>
      <c r="AS40" s="39"/>
      <c r="AT40" s="39"/>
      <c r="AU40" s="39"/>
    </row>
    <row r="41" spans="1:47" ht="14" x14ac:dyDescent="0.3">
      <c r="A41" s="2" t="s">
        <v>364</v>
      </c>
      <c r="B41" s="101">
        <v>45228</v>
      </c>
      <c r="C41" s="101">
        <v>0</v>
      </c>
      <c r="D41" s="101">
        <v>1994</v>
      </c>
      <c r="E41" s="102">
        <v>45967.84375</v>
      </c>
      <c r="F41" s="101" t="s">
        <v>246</v>
      </c>
      <c r="G41" s="101">
        <v>2</v>
      </c>
      <c r="H41" s="101">
        <v>2</v>
      </c>
      <c r="I41" s="101">
        <v>3</v>
      </c>
      <c r="J41" s="101">
        <v>2</v>
      </c>
      <c r="K41" s="101">
        <v>3</v>
      </c>
      <c r="L41" s="101">
        <v>3</v>
      </c>
      <c r="M41" s="101">
        <v>2</v>
      </c>
      <c r="N41" s="101">
        <v>2</v>
      </c>
      <c r="O41" s="101">
        <v>3</v>
      </c>
      <c r="P41" s="101">
        <v>3</v>
      </c>
      <c r="Q41" s="101">
        <v>3</v>
      </c>
      <c r="R41" s="101">
        <v>2</v>
      </c>
      <c r="S41" s="101">
        <v>2</v>
      </c>
      <c r="T41" s="101">
        <v>2</v>
      </c>
      <c r="U41" s="101">
        <v>3</v>
      </c>
      <c r="V41" s="101">
        <v>3</v>
      </c>
      <c r="W41" s="101">
        <v>2</v>
      </c>
      <c r="X41" s="101">
        <v>2</v>
      </c>
      <c r="Y41" s="101">
        <v>3</v>
      </c>
      <c r="Z41" s="101">
        <v>3</v>
      </c>
      <c r="AA41" s="101">
        <v>3</v>
      </c>
      <c r="AB41" s="101">
        <v>3</v>
      </c>
      <c r="AC41" s="39"/>
      <c r="AD41" s="39"/>
      <c r="AE41" s="39"/>
      <c r="AF41" s="39"/>
      <c r="AG41" s="39"/>
      <c r="AH41" s="39"/>
      <c r="AI41" s="39"/>
      <c r="AJ41" s="39"/>
      <c r="AK41" s="39"/>
      <c r="AL41" s="39"/>
      <c r="AM41" s="39"/>
      <c r="AN41" s="39"/>
      <c r="AO41" s="39"/>
      <c r="AP41" s="39"/>
      <c r="AQ41" s="39"/>
      <c r="AR41" s="39"/>
      <c r="AS41" s="39"/>
      <c r="AT41" s="39"/>
      <c r="AU41" s="39"/>
    </row>
    <row r="42" spans="1:47" ht="14" x14ac:dyDescent="0.3">
      <c r="A42" s="2" t="s">
        <v>364</v>
      </c>
      <c r="B42" s="101">
        <v>45039</v>
      </c>
      <c r="C42" s="101">
        <v>0</v>
      </c>
      <c r="D42" s="101">
        <v>1994</v>
      </c>
      <c r="E42" s="102">
        <v>45967.576388888891</v>
      </c>
      <c r="F42" s="101" t="s">
        <v>319</v>
      </c>
      <c r="G42" s="101">
        <v>2</v>
      </c>
      <c r="H42" s="101">
        <v>3</v>
      </c>
      <c r="I42" s="101">
        <v>4</v>
      </c>
      <c r="J42" s="101">
        <v>4</v>
      </c>
      <c r="K42" s="101">
        <v>3</v>
      </c>
      <c r="L42" s="101">
        <v>3</v>
      </c>
      <c r="M42" s="101">
        <v>3</v>
      </c>
      <c r="N42" s="101">
        <v>3</v>
      </c>
      <c r="O42" s="101">
        <v>4</v>
      </c>
      <c r="P42" s="101">
        <v>4</v>
      </c>
      <c r="Q42" s="101">
        <v>4</v>
      </c>
      <c r="R42" s="101">
        <v>4</v>
      </c>
      <c r="S42" s="101">
        <v>3</v>
      </c>
      <c r="T42" s="101">
        <v>3</v>
      </c>
      <c r="U42" s="101">
        <v>3</v>
      </c>
      <c r="V42" s="101">
        <v>4</v>
      </c>
      <c r="W42" s="101">
        <v>2</v>
      </c>
      <c r="X42" s="101">
        <v>3</v>
      </c>
      <c r="Y42" s="101">
        <v>4</v>
      </c>
      <c r="Z42" s="101">
        <v>4</v>
      </c>
      <c r="AA42" s="101">
        <v>4</v>
      </c>
      <c r="AB42" s="101">
        <v>4</v>
      </c>
      <c r="AC42" s="39"/>
      <c r="AD42" s="39"/>
      <c r="AE42" s="39"/>
      <c r="AF42" s="39"/>
      <c r="AG42" s="39"/>
      <c r="AH42" s="39"/>
      <c r="AI42" s="39"/>
      <c r="AJ42" s="39"/>
      <c r="AK42" s="39"/>
      <c r="AL42" s="39"/>
      <c r="AM42" s="39"/>
      <c r="AN42" s="39"/>
      <c r="AO42" s="39"/>
      <c r="AP42" s="39"/>
      <c r="AQ42" s="39"/>
      <c r="AR42" s="39"/>
      <c r="AS42" s="39"/>
      <c r="AT42" s="39"/>
      <c r="AU42" s="39"/>
    </row>
    <row r="43" spans="1:47" ht="14" x14ac:dyDescent="0.3">
      <c r="A43" s="2" t="s">
        <v>364</v>
      </c>
      <c r="B43" s="101">
        <v>42193</v>
      </c>
      <c r="C43" s="101">
        <v>0</v>
      </c>
      <c r="D43" s="101">
        <v>1994</v>
      </c>
      <c r="E43" s="102">
        <v>45960.086805555555</v>
      </c>
      <c r="F43" s="101" t="s">
        <v>33</v>
      </c>
      <c r="G43" s="101">
        <v>4</v>
      </c>
      <c r="H43" s="101">
        <v>4</v>
      </c>
      <c r="I43" s="101">
        <v>4</v>
      </c>
      <c r="J43" s="101">
        <v>4</v>
      </c>
      <c r="K43" s="101">
        <v>4</v>
      </c>
      <c r="L43" s="101">
        <v>4</v>
      </c>
      <c r="M43" s="101">
        <v>4</v>
      </c>
      <c r="N43" s="101">
        <v>4</v>
      </c>
      <c r="O43" s="101">
        <v>4</v>
      </c>
      <c r="P43" s="101">
        <v>4</v>
      </c>
      <c r="Q43" s="101">
        <v>4</v>
      </c>
      <c r="R43" s="101">
        <v>4</v>
      </c>
      <c r="S43" s="101">
        <v>4</v>
      </c>
      <c r="T43" s="101">
        <v>4</v>
      </c>
      <c r="U43" s="101">
        <v>4</v>
      </c>
      <c r="V43" s="101">
        <v>4</v>
      </c>
      <c r="W43" s="101">
        <v>4</v>
      </c>
      <c r="X43" s="101">
        <v>4</v>
      </c>
      <c r="Y43" s="101">
        <v>4</v>
      </c>
      <c r="Z43" s="101">
        <v>4</v>
      </c>
      <c r="AA43" s="101">
        <v>4</v>
      </c>
      <c r="AB43" s="101">
        <v>4</v>
      </c>
      <c r="AC43" s="39"/>
      <c r="AD43" s="39"/>
      <c r="AE43" s="39"/>
      <c r="AF43" s="39"/>
      <c r="AG43" s="39"/>
      <c r="AH43" s="39"/>
      <c r="AI43" s="39"/>
      <c r="AJ43" s="39"/>
      <c r="AK43" s="39"/>
      <c r="AL43" s="39"/>
      <c r="AM43" s="39"/>
      <c r="AN43" s="39"/>
      <c r="AO43" s="39"/>
      <c r="AP43" s="39"/>
      <c r="AQ43" s="39"/>
      <c r="AR43" s="39"/>
      <c r="AS43" s="39"/>
      <c r="AT43" s="39"/>
      <c r="AU43" s="39"/>
    </row>
    <row r="44" spans="1:47" ht="14" x14ac:dyDescent="0.3">
      <c r="A44" s="2" t="s">
        <v>364</v>
      </c>
      <c r="B44" s="101">
        <v>43450</v>
      </c>
      <c r="C44" s="101">
        <v>1</v>
      </c>
      <c r="D44" s="101">
        <v>1993</v>
      </c>
      <c r="E44" s="102">
        <v>45968.921527777777</v>
      </c>
      <c r="F44" s="101" t="s">
        <v>33</v>
      </c>
      <c r="G44" s="101">
        <v>3</v>
      </c>
      <c r="H44" s="101">
        <v>4</v>
      </c>
      <c r="I44" s="101">
        <v>3</v>
      </c>
      <c r="J44" s="101">
        <v>4</v>
      </c>
      <c r="K44" s="101">
        <v>3</v>
      </c>
      <c r="L44" s="101">
        <v>3</v>
      </c>
      <c r="M44" s="101">
        <v>3</v>
      </c>
      <c r="N44" s="101">
        <v>3</v>
      </c>
      <c r="O44" s="101">
        <v>2</v>
      </c>
      <c r="P44" s="101">
        <v>2</v>
      </c>
      <c r="Q44" s="101">
        <v>1</v>
      </c>
      <c r="R44" s="101">
        <v>2</v>
      </c>
      <c r="S44" s="101">
        <v>2</v>
      </c>
      <c r="T44" s="101">
        <v>3</v>
      </c>
      <c r="U44" s="101">
        <v>2</v>
      </c>
      <c r="V44" s="101">
        <v>4</v>
      </c>
      <c r="W44" s="101">
        <v>2</v>
      </c>
      <c r="X44" s="101">
        <v>4</v>
      </c>
      <c r="Y44" s="101">
        <v>2</v>
      </c>
      <c r="Z44" s="101">
        <v>2</v>
      </c>
      <c r="AA44" s="101">
        <v>4</v>
      </c>
      <c r="AB44" s="101">
        <v>3</v>
      </c>
      <c r="AC44" s="39"/>
      <c r="AD44" s="39"/>
      <c r="AE44" s="39"/>
      <c r="AF44" s="39"/>
      <c r="AG44" s="39"/>
      <c r="AH44" s="39"/>
      <c r="AI44" s="39"/>
      <c r="AJ44" s="39"/>
      <c r="AK44" s="39"/>
      <c r="AL44" s="39"/>
      <c r="AM44" s="39"/>
      <c r="AN44" s="39"/>
      <c r="AO44" s="39"/>
      <c r="AP44" s="39"/>
      <c r="AQ44" s="39"/>
      <c r="AR44" s="39"/>
      <c r="AS44" s="39"/>
      <c r="AT44" s="39"/>
      <c r="AU44" s="39"/>
    </row>
    <row r="45" spans="1:47" ht="14" x14ac:dyDescent="0.3">
      <c r="A45" s="2" t="s">
        <v>364</v>
      </c>
      <c r="B45" s="101">
        <v>41459</v>
      </c>
      <c r="C45" s="101">
        <v>0</v>
      </c>
      <c r="D45" s="101">
        <v>1993</v>
      </c>
      <c r="E45" s="102">
        <v>45970.682638888888</v>
      </c>
      <c r="F45" s="101" t="s">
        <v>235</v>
      </c>
      <c r="G45" s="101">
        <v>3</v>
      </c>
      <c r="H45" s="101">
        <v>3</v>
      </c>
      <c r="I45" s="101">
        <v>2</v>
      </c>
      <c r="J45" s="101">
        <v>2</v>
      </c>
      <c r="K45" s="101">
        <v>2</v>
      </c>
      <c r="L45" s="101">
        <v>2</v>
      </c>
      <c r="M45" s="101">
        <v>3</v>
      </c>
      <c r="N45" s="101">
        <v>2</v>
      </c>
      <c r="O45" s="101">
        <v>2</v>
      </c>
      <c r="P45" s="101">
        <v>2</v>
      </c>
      <c r="Q45" s="101">
        <v>2</v>
      </c>
      <c r="R45" s="101">
        <v>2</v>
      </c>
      <c r="S45" s="101">
        <v>2</v>
      </c>
      <c r="T45" s="101">
        <v>2</v>
      </c>
      <c r="U45" s="101">
        <v>2</v>
      </c>
      <c r="V45" s="101">
        <v>2</v>
      </c>
      <c r="W45" s="101">
        <v>2</v>
      </c>
      <c r="X45" s="101">
        <v>2</v>
      </c>
      <c r="Y45" s="101">
        <v>2</v>
      </c>
      <c r="Z45" s="101">
        <v>2</v>
      </c>
      <c r="AA45" s="101">
        <v>2</v>
      </c>
      <c r="AB45" s="101">
        <v>2</v>
      </c>
      <c r="AC45" s="39"/>
      <c r="AD45" s="39"/>
      <c r="AE45" s="39"/>
      <c r="AF45" s="39"/>
      <c r="AG45" s="39"/>
      <c r="AH45" s="39"/>
      <c r="AI45" s="39"/>
      <c r="AJ45" s="39"/>
      <c r="AK45" s="39"/>
      <c r="AL45" s="39"/>
      <c r="AM45" s="39"/>
      <c r="AN45" s="39"/>
      <c r="AO45" s="39"/>
      <c r="AP45" s="39"/>
      <c r="AQ45" s="39"/>
      <c r="AR45" s="39"/>
      <c r="AS45" s="39"/>
      <c r="AT45" s="39"/>
      <c r="AU45" s="39"/>
    </row>
    <row r="46" spans="1:47" ht="14" x14ac:dyDescent="0.3">
      <c r="A46" s="2" t="s">
        <v>364</v>
      </c>
      <c r="B46" s="101">
        <v>40727</v>
      </c>
      <c r="C46" s="101">
        <v>1</v>
      </c>
      <c r="D46" s="101">
        <v>1992</v>
      </c>
      <c r="E46" s="102">
        <v>45962.859722222223</v>
      </c>
      <c r="F46" s="101" t="s">
        <v>246</v>
      </c>
      <c r="G46" s="101">
        <v>3</v>
      </c>
      <c r="H46" s="101">
        <v>3</v>
      </c>
      <c r="I46" s="101">
        <v>4</v>
      </c>
      <c r="J46" s="101">
        <v>3</v>
      </c>
      <c r="K46" s="101">
        <v>3</v>
      </c>
      <c r="L46" s="101">
        <v>3</v>
      </c>
      <c r="M46" s="101">
        <v>2</v>
      </c>
      <c r="N46" s="101">
        <v>2</v>
      </c>
      <c r="O46" s="101">
        <v>3</v>
      </c>
      <c r="P46" s="101">
        <v>3</v>
      </c>
      <c r="Q46" s="101">
        <v>3</v>
      </c>
      <c r="R46" s="101">
        <v>3</v>
      </c>
      <c r="S46" s="101">
        <v>2</v>
      </c>
      <c r="T46" s="101">
        <v>3</v>
      </c>
      <c r="U46" s="101">
        <v>3</v>
      </c>
      <c r="V46" s="101">
        <v>2</v>
      </c>
      <c r="W46" s="101">
        <v>3</v>
      </c>
      <c r="X46" s="101">
        <v>3</v>
      </c>
      <c r="Y46" s="101">
        <v>3</v>
      </c>
      <c r="Z46" s="101">
        <v>3</v>
      </c>
      <c r="AA46" s="101">
        <v>3</v>
      </c>
      <c r="AB46" s="101">
        <v>3</v>
      </c>
      <c r="AC46" s="39"/>
      <c r="AD46" s="39"/>
      <c r="AE46" s="39"/>
      <c r="AF46" s="39"/>
      <c r="AG46" s="39"/>
      <c r="AH46" s="39"/>
      <c r="AI46" s="39"/>
      <c r="AJ46" s="39"/>
      <c r="AK46" s="39"/>
      <c r="AL46" s="39"/>
      <c r="AM46" s="39"/>
      <c r="AN46" s="39"/>
      <c r="AO46" s="39"/>
      <c r="AP46" s="39"/>
      <c r="AQ46" s="39"/>
      <c r="AR46" s="39"/>
      <c r="AS46" s="39"/>
      <c r="AT46" s="39"/>
      <c r="AU46" s="39"/>
    </row>
    <row r="47" spans="1:47" ht="14" x14ac:dyDescent="0.3">
      <c r="A47" s="2" t="s">
        <v>364</v>
      </c>
      <c r="B47" s="101">
        <v>44654</v>
      </c>
      <c r="C47" s="101">
        <v>0</v>
      </c>
      <c r="D47" s="101">
        <v>1992</v>
      </c>
      <c r="E47" s="102">
        <v>45965.822916666664</v>
      </c>
      <c r="F47" s="101" t="s">
        <v>32</v>
      </c>
      <c r="G47" s="101">
        <v>4</v>
      </c>
      <c r="H47" s="101">
        <v>4</v>
      </c>
      <c r="I47" s="101">
        <v>4</v>
      </c>
      <c r="J47" s="101">
        <v>4</v>
      </c>
      <c r="K47" s="101">
        <v>3</v>
      </c>
      <c r="L47" s="101">
        <v>4</v>
      </c>
      <c r="M47" s="101">
        <v>2</v>
      </c>
      <c r="N47" s="101">
        <v>3</v>
      </c>
      <c r="O47" s="101">
        <v>4</v>
      </c>
      <c r="P47" s="101">
        <v>4</v>
      </c>
      <c r="Q47" s="101">
        <v>3</v>
      </c>
      <c r="R47" s="101">
        <v>4</v>
      </c>
      <c r="S47" s="101">
        <v>4</v>
      </c>
      <c r="T47" s="101">
        <v>4</v>
      </c>
      <c r="U47" s="101">
        <v>4</v>
      </c>
      <c r="V47" s="101">
        <v>4</v>
      </c>
      <c r="W47" s="101">
        <v>3</v>
      </c>
      <c r="X47" s="101">
        <v>4</v>
      </c>
      <c r="Y47" s="101">
        <v>2</v>
      </c>
      <c r="Z47" s="101">
        <v>2</v>
      </c>
      <c r="AA47" s="101">
        <v>2</v>
      </c>
      <c r="AB47" s="101">
        <v>2</v>
      </c>
      <c r="AC47" s="39"/>
      <c r="AD47" s="39"/>
      <c r="AE47" s="39"/>
      <c r="AF47" s="39"/>
      <c r="AG47" s="39"/>
      <c r="AH47" s="39"/>
      <c r="AI47" s="39"/>
      <c r="AJ47" s="39"/>
      <c r="AK47" s="39"/>
      <c r="AL47" s="39"/>
      <c r="AM47" s="39"/>
      <c r="AN47" s="39"/>
      <c r="AO47" s="39"/>
      <c r="AP47" s="39"/>
      <c r="AQ47" s="39"/>
      <c r="AR47" s="39"/>
      <c r="AS47" s="39"/>
      <c r="AT47" s="39"/>
      <c r="AU47" s="39"/>
    </row>
    <row r="48" spans="1:47" ht="14" x14ac:dyDescent="0.3">
      <c r="A48" s="2" t="s">
        <v>364</v>
      </c>
      <c r="B48" s="101">
        <v>42249</v>
      </c>
      <c r="C48" s="101">
        <v>0</v>
      </c>
      <c r="D48" s="101">
        <v>1991</v>
      </c>
      <c r="E48" s="102">
        <v>45975.601388888892</v>
      </c>
      <c r="F48" s="101" t="s">
        <v>32</v>
      </c>
      <c r="G48" s="101">
        <v>2</v>
      </c>
      <c r="H48" s="101">
        <v>3</v>
      </c>
      <c r="I48" s="101">
        <v>3</v>
      </c>
      <c r="J48" s="101">
        <v>2</v>
      </c>
      <c r="K48" s="101">
        <v>2</v>
      </c>
      <c r="L48" s="101">
        <v>2</v>
      </c>
      <c r="M48" s="101">
        <v>2</v>
      </c>
      <c r="N48" s="101">
        <v>2</v>
      </c>
      <c r="O48" s="101">
        <v>2</v>
      </c>
      <c r="P48" s="101">
        <v>2</v>
      </c>
      <c r="Q48" s="101">
        <v>2</v>
      </c>
      <c r="R48" s="101">
        <v>4</v>
      </c>
      <c r="S48" s="101">
        <v>2</v>
      </c>
      <c r="T48" s="101">
        <v>2</v>
      </c>
      <c r="U48" s="101">
        <v>2</v>
      </c>
      <c r="V48" s="101">
        <v>2</v>
      </c>
      <c r="W48" s="101">
        <v>2</v>
      </c>
      <c r="X48" s="101">
        <v>2</v>
      </c>
      <c r="Y48" s="101">
        <v>2</v>
      </c>
      <c r="Z48" s="101">
        <v>2</v>
      </c>
      <c r="AA48" s="101">
        <v>2</v>
      </c>
      <c r="AB48" s="101">
        <v>2</v>
      </c>
      <c r="AC48" s="39"/>
      <c r="AD48" s="39"/>
      <c r="AE48" s="39"/>
      <c r="AF48" s="39"/>
      <c r="AG48" s="39"/>
      <c r="AH48" s="39"/>
      <c r="AI48" s="39"/>
      <c r="AJ48" s="39"/>
      <c r="AK48" s="39"/>
      <c r="AL48" s="39"/>
      <c r="AM48" s="39"/>
      <c r="AN48" s="39"/>
      <c r="AO48" s="39"/>
      <c r="AP48" s="39"/>
      <c r="AQ48" s="39"/>
      <c r="AR48" s="39"/>
      <c r="AS48" s="39"/>
      <c r="AT48" s="39"/>
      <c r="AU48" s="39"/>
    </row>
    <row r="49" spans="1:48" ht="14" x14ac:dyDescent="0.3">
      <c r="A49" s="2" t="s">
        <v>364</v>
      </c>
      <c r="B49" s="101">
        <v>45780</v>
      </c>
      <c r="C49" s="101">
        <v>0</v>
      </c>
      <c r="D49" s="101">
        <v>1990</v>
      </c>
      <c r="E49" s="102">
        <v>45969.857638888891</v>
      </c>
      <c r="F49" s="101" t="s">
        <v>253</v>
      </c>
      <c r="G49" s="101">
        <v>3</v>
      </c>
      <c r="H49" s="101">
        <v>4</v>
      </c>
      <c r="I49" s="101">
        <v>4</v>
      </c>
      <c r="J49" s="101">
        <v>2</v>
      </c>
      <c r="K49" s="101">
        <v>3</v>
      </c>
      <c r="L49" s="101">
        <v>3</v>
      </c>
      <c r="M49" s="101">
        <v>4</v>
      </c>
      <c r="N49" s="101">
        <v>2</v>
      </c>
      <c r="O49" s="101">
        <v>2</v>
      </c>
      <c r="P49" s="101">
        <v>2</v>
      </c>
      <c r="Q49" s="101">
        <v>2</v>
      </c>
      <c r="R49" s="101">
        <v>3</v>
      </c>
      <c r="S49" s="101">
        <v>2</v>
      </c>
      <c r="T49" s="101">
        <v>4</v>
      </c>
      <c r="U49" s="101">
        <v>2</v>
      </c>
      <c r="V49" s="101">
        <v>2</v>
      </c>
      <c r="W49" s="101">
        <v>2</v>
      </c>
      <c r="X49" s="101">
        <v>2</v>
      </c>
      <c r="Y49" s="101">
        <v>3</v>
      </c>
      <c r="Z49" s="101">
        <v>3</v>
      </c>
      <c r="AA49" s="101">
        <v>4</v>
      </c>
      <c r="AB49" s="101">
        <v>2</v>
      </c>
      <c r="AC49" s="39"/>
      <c r="AD49" s="39"/>
      <c r="AE49" s="39"/>
      <c r="AF49" s="39"/>
      <c r="AG49" s="39"/>
      <c r="AH49" s="39"/>
      <c r="AI49" s="39"/>
      <c r="AJ49" s="39"/>
      <c r="AK49" s="39"/>
      <c r="AL49" s="39"/>
      <c r="AM49" s="39"/>
      <c r="AN49" s="39"/>
      <c r="AO49" s="39"/>
      <c r="AP49" s="39"/>
      <c r="AQ49" s="39"/>
      <c r="AR49" s="39"/>
      <c r="AS49" s="39"/>
      <c r="AT49" s="39"/>
      <c r="AU49" s="39"/>
    </row>
    <row r="50" spans="1:48" ht="14" x14ac:dyDescent="0.3">
      <c r="A50" s="2" t="s">
        <v>364</v>
      </c>
      <c r="B50" s="101">
        <v>45053</v>
      </c>
      <c r="C50" s="101">
        <v>0</v>
      </c>
      <c r="D50" s="101">
        <v>1990</v>
      </c>
      <c r="E50" s="102">
        <v>45967.611805555556</v>
      </c>
      <c r="F50" s="101" t="s">
        <v>235</v>
      </c>
      <c r="G50" s="101">
        <v>2</v>
      </c>
      <c r="H50" s="101">
        <v>3</v>
      </c>
      <c r="I50" s="101">
        <v>3</v>
      </c>
      <c r="J50" s="101">
        <v>2</v>
      </c>
      <c r="K50" s="101">
        <v>3</v>
      </c>
      <c r="L50" s="101">
        <v>3</v>
      </c>
      <c r="M50" s="101">
        <v>2</v>
      </c>
      <c r="N50" s="101">
        <v>2</v>
      </c>
      <c r="O50" s="101">
        <v>2</v>
      </c>
      <c r="P50" s="101">
        <v>2</v>
      </c>
      <c r="Q50" s="101">
        <v>2</v>
      </c>
      <c r="R50" s="101">
        <v>2</v>
      </c>
      <c r="S50" s="101">
        <v>2</v>
      </c>
      <c r="T50" s="101">
        <v>2</v>
      </c>
      <c r="U50" s="101">
        <v>2</v>
      </c>
      <c r="V50" s="101">
        <v>2</v>
      </c>
      <c r="W50" s="101">
        <v>2</v>
      </c>
      <c r="X50" s="101">
        <v>2</v>
      </c>
      <c r="Y50" s="101">
        <v>2</v>
      </c>
      <c r="Z50" s="101">
        <v>2</v>
      </c>
      <c r="AA50" s="101">
        <v>3</v>
      </c>
      <c r="AB50" s="101">
        <v>2</v>
      </c>
      <c r="AC50" s="39"/>
      <c r="AD50" s="39"/>
      <c r="AE50" s="39"/>
      <c r="AF50" s="39"/>
      <c r="AG50" s="39"/>
      <c r="AH50" s="39"/>
      <c r="AI50" s="39"/>
      <c r="AJ50" s="39"/>
      <c r="AK50" s="39"/>
      <c r="AL50" s="39"/>
      <c r="AM50" s="39"/>
      <c r="AN50" s="39"/>
      <c r="AO50" s="39"/>
      <c r="AP50" s="39"/>
      <c r="AQ50" s="39"/>
      <c r="AR50" s="39"/>
      <c r="AS50" s="39"/>
      <c r="AT50" s="39"/>
      <c r="AU50" s="39"/>
    </row>
    <row r="51" spans="1:48" ht="14" x14ac:dyDescent="0.3">
      <c r="A51" s="2" t="s">
        <v>364</v>
      </c>
      <c r="B51" s="101">
        <v>43938</v>
      </c>
      <c r="C51" s="101">
        <v>1</v>
      </c>
      <c r="D51" s="101">
        <v>1990</v>
      </c>
      <c r="E51" s="102">
        <v>45964.503472222219</v>
      </c>
      <c r="F51" s="101" t="s">
        <v>246</v>
      </c>
      <c r="G51" s="101">
        <v>4</v>
      </c>
      <c r="H51" s="101">
        <v>1</v>
      </c>
      <c r="I51" s="101">
        <v>4</v>
      </c>
      <c r="J51" s="101">
        <v>4</v>
      </c>
      <c r="K51" s="101">
        <v>4</v>
      </c>
      <c r="L51" s="101">
        <v>4</v>
      </c>
      <c r="M51" s="101">
        <v>4</v>
      </c>
      <c r="N51" s="101">
        <v>4</v>
      </c>
      <c r="O51" s="101">
        <v>4</v>
      </c>
      <c r="P51" s="101">
        <v>4</v>
      </c>
      <c r="Q51" s="101">
        <v>4</v>
      </c>
      <c r="R51" s="101">
        <v>4</v>
      </c>
      <c r="S51" s="101">
        <v>4</v>
      </c>
      <c r="T51" s="101">
        <v>4</v>
      </c>
      <c r="U51" s="101">
        <v>4</v>
      </c>
      <c r="V51" s="101">
        <v>4</v>
      </c>
      <c r="W51" s="101">
        <v>4</v>
      </c>
      <c r="X51" s="101">
        <v>4</v>
      </c>
      <c r="Y51" s="101">
        <v>4</v>
      </c>
      <c r="Z51" s="101">
        <v>4</v>
      </c>
      <c r="AA51" s="101">
        <v>4</v>
      </c>
      <c r="AB51" s="101">
        <v>4</v>
      </c>
      <c r="AC51" s="39"/>
      <c r="AD51" s="39"/>
      <c r="AE51" s="39"/>
      <c r="AF51" s="39"/>
      <c r="AG51" s="39"/>
      <c r="AH51" s="39"/>
      <c r="AI51" s="39"/>
      <c r="AJ51" s="39"/>
      <c r="AK51" s="39"/>
      <c r="AL51" s="39"/>
      <c r="AM51" s="39"/>
      <c r="AN51" s="39"/>
      <c r="AO51" s="39"/>
      <c r="AP51" s="39"/>
      <c r="AQ51" s="39"/>
      <c r="AR51" s="39"/>
      <c r="AS51" s="39"/>
      <c r="AT51" s="39"/>
      <c r="AU51" s="39"/>
    </row>
    <row r="52" spans="1:48" ht="14" x14ac:dyDescent="0.3">
      <c r="A52" s="2" t="s">
        <v>364</v>
      </c>
      <c r="B52" s="101">
        <v>46131</v>
      </c>
      <c r="C52" s="101">
        <v>0</v>
      </c>
      <c r="D52" s="101">
        <v>1989</v>
      </c>
      <c r="E52" s="102">
        <v>45971.961111111108</v>
      </c>
      <c r="F52" s="101" t="s">
        <v>32</v>
      </c>
      <c r="G52" s="101">
        <v>3</v>
      </c>
      <c r="H52" s="101">
        <v>3</v>
      </c>
      <c r="I52" s="101">
        <v>3</v>
      </c>
      <c r="J52" s="101">
        <v>3</v>
      </c>
      <c r="K52" s="101">
        <v>3</v>
      </c>
      <c r="L52" s="101">
        <v>3</v>
      </c>
      <c r="M52" s="101">
        <v>2</v>
      </c>
      <c r="N52" s="101">
        <v>2</v>
      </c>
      <c r="O52" s="101">
        <v>3</v>
      </c>
      <c r="P52" s="101">
        <v>3</v>
      </c>
      <c r="Q52" s="101">
        <v>3</v>
      </c>
      <c r="R52" s="101">
        <v>3</v>
      </c>
      <c r="S52" s="101">
        <v>2</v>
      </c>
      <c r="T52" s="101">
        <v>3</v>
      </c>
      <c r="U52" s="101">
        <v>3</v>
      </c>
      <c r="V52" s="101">
        <v>3</v>
      </c>
      <c r="W52" s="101">
        <v>2</v>
      </c>
      <c r="X52" s="101">
        <v>3</v>
      </c>
      <c r="Y52" s="101">
        <v>3</v>
      </c>
      <c r="Z52" s="101">
        <v>3</v>
      </c>
      <c r="AA52" s="101">
        <v>3</v>
      </c>
      <c r="AB52" s="101">
        <v>3</v>
      </c>
      <c r="AC52" s="39"/>
      <c r="AD52" s="39"/>
      <c r="AE52" s="39"/>
      <c r="AF52" s="39"/>
      <c r="AG52" s="39"/>
      <c r="AH52" s="39"/>
      <c r="AI52" s="39"/>
      <c r="AJ52" s="39"/>
      <c r="AK52" s="39"/>
      <c r="AL52" s="39"/>
      <c r="AM52" s="39"/>
      <c r="AN52" s="39"/>
      <c r="AO52" s="39"/>
      <c r="AP52" s="39"/>
      <c r="AQ52" s="39"/>
      <c r="AR52" s="39"/>
      <c r="AS52" s="39"/>
      <c r="AT52" s="39"/>
      <c r="AU52" s="39"/>
    </row>
    <row r="53" spans="1:48" ht="14" x14ac:dyDescent="0.3">
      <c r="A53" s="2" t="s">
        <v>364</v>
      </c>
      <c r="B53" s="101">
        <v>31573</v>
      </c>
      <c r="C53" s="101">
        <v>0</v>
      </c>
      <c r="D53" s="101">
        <v>1988</v>
      </c>
      <c r="E53" s="105">
        <v>45225.648993055554</v>
      </c>
      <c r="F53" s="105">
        <v>45238.81627314815</v>
      </c>
      <c r="G53" s="101" t="s">
        <v>33</v>
      </c>
      <c r="H53" s="101" t="s">
        <v>33</v>
      </c>
      <c r="I53" s="101">
        <v>2</v>
      </c>
      <c r="J53" s="101">
        <v>3</v>
      </c>
      <c r="K53" s="101">
        <v>3</v>
      </c>
      <c r="L53" s="101">
        <v>1</v>
      </c>
      <c r="M53" s="101">
        <v>3</v>
      </c>
      <c r="N53" s="101">
        <v>4</v>
      </c>
      <c r="O53" s="101">
        <v>2</v>
      </c>
      <c r="P53" s="101">
        <v>2</v>
      </c>
      <c r="Q53" s="101">
        <v>1</v>
      </c>
      <c r="R53" s="101">
        <v>3</v>
      </c>
      <c r="S53" s="101">
        <v>3</v>
      </c>
      <c r="T53" s="101">
        <v>3</v>
      </c>
      <c r="U53" s="101">
        <v>1</v>
      </c>
      <c r="V53" s="101">
        <v>3</v>
      </c>
      <c r="W53" s="101">
        <v>3</v>
      </c>
      <c r="X53" s="101">
        <v>1</v>
      </c>
      <c r="Y53" s="101">
        <v>2</v>
      </c>
      <c r="Z53" s="101">
        <v>3</v>
      </c>
      <c r="AA53" s="101">
        <v>4</v>
      </c>
      <c r="AB53" s="101">
        <v>4</v>
      </c>
      <c r="AC53" s="39"/>
      <c r="AD53" s="39"/>
      <c r="AE53" s="39"/>
      <c r="AF53" s="39"/>
      <c r="AG53" s="39"/>
      <c r="AH53" s="39"/>
      <c r="AI53" s="39"/>
      <c r="AJ53" s="39"/>
      <c r="AK53" s="39"/>
      <c r="AL53" s="39"/>
      <c r="AM53" s="39"/>
      <c r="AN53" s="39"/>
      <c r="AO53" s="39"/>
      <c r="AP53" s="39"/>
      <c r="AQ53" s="39"/>
      <c r="AR53" s="39"/>
      <c r="AS53" s="39"/>
      <c r="AT53" s="39"/>
      <c r="AU53" s="39"/>
    </row>
    <row r="54" spans="1:48" ht="14" x14ac:dyDescent="0.3">
      <c r="A54" s="2" t="s">
        <v>364</v>
      </c>
      <c r="B54" s="101">
        <v>46724</v>
      </c>
      <c r="C54" s="101">
        <v>0</v>
      </c>
      <c r="D54" s="101">
        <v>1985</v>
      </c>
      <c r="E54" s="102">
        <v>45976.84097222222</v>
      </c>
      <c r="F54" s="101" t="s">
        <v>325</v>
      </c>
      <c r="G54" s="101">
        <v>2</v>
      </c>
      <c r="H54" s="101">
        <v>3</v>
      </c>
      <c r="I54" s="101">
        <v>3</v>
      </c>
      <c r="J54" s="101">
        <v>2</v>
      </c>
      <c r="K54" s="101">
        <v>2</v>
      </c>
      <c r="L54" s="101">
        <v>2</v>
      </c>
      <c r="M54" s="101">
        <v>2</v>
      </c>
      <c r="N54" s="101">
        <v>2</v>
      </c>
      <c r="O54" s="101">
        <v>3</v>
      </c>
      <c r="P54" s="101">
        <v>2</v>
      </c>
      <c r="Q54" s="101">
        <v>2</v>
      </c>
      <c r="R54" s="101">
        <v>2</v>
      </c>
      <c r="S54" s="101">
        <v>2</v>
      </c>
      <c r="T54" s="101">
        <v>2</v>
      </c>
      <c r="U54" s="101">
        <v>2</v>
      </c>
      <c r="V54" s="101">
        <v>2</v>
      </c>
      <c r="W54" s="101">
        <v>2</v>
      </c>
      <c r="X54" s="101">
        <v>2</v>
      </c>
      <c r="Y54" s="101">
        <v>2</v>
      </c>
      <c r="Z54" s="101">
        <v>3</v>
      </c>
      <c r="AA54" s="101">
        <v>2</v>
      </c>
      <c r="AB54" s="101">
        <v>2</v>
      </c>
      <c r="AC54" s="39"/>
      <c r="AD54" s="39"/>
      <c r="AE54" s="39"/>
      <c r="AF54" s="39"/>
      <c r="AG54" s="39"/>
      <c r="AH54" s="39"/>
      <c r="AI54" s="39"/>
      <c r="AJ54" s="39"/>
      <c r="AK54" s="39"/>
      <c r="AL54" s="39"/>
      <c r="AM54" s="39"/>
      <c r="AN54" s="39"/>
      <c r="AO54" s="39"/>
      <c r="AP54" s="39"/>
      <c r="AQ54" s="39"/>
      <c r="AR54" s="39"/>
      <c r="AS54" s="39"/>
      <c r="AT54" s="39"/>
      <c r="AU54" s="39"/>
    </row>
    <row r="55" spans="1:48" ht="14" x14ac:dyDescent="0.3">
      <c r="A55" s="2" t="s">
        <v>364</v>
      </c>
      <c r="B55" s="101">
        <v>45727</v>
      </c>
      <c r="C55" s="101">
        <v>0</v>
      </c>
      <c r="D55" s="101">
        <v>1984</v>
      </c>
      <c r="E55" s="102">
        <v>45969.753472222219</v>
      </c>
      <c r="F55" s="101" t="s">
        <v>304</v>
      </c>
      <c r="G55" s="101">
        <v>2</v>
      </c>
      <c r="H55" s="101">
        <v>2</v>
      </c>
      <c r="I55" s="101">
        <v>2</v>
      </c>
      <c r="J55" s="101">
        <v>2</v>
      </c>
      <c r="K55" s="101">
        <v>3</v>
      </c>
      <c r="L55" s="101">
        <v>2</v>
      </c>
      <c r="M55" s="101">
        <v>2</v>
      </c>
      <c r="N55" s="101">
        <v>2</v>
      </c>
      <c r="O55" s="101">
        <v>2</v>
      </c>
      <c r="P55" s="101">
        <v>2</v>
      </c>
      <c r="Q55" s="101">
        <v>2</v>
      </c>
      <c r="R55" s="101">
        <v>2</v>
      </c>
      <c r="S55" s="101">
        <v>2</v>
      </c>
      <c r="T55" s="101">
        <v>2</v>
      </c>
      <c r="U55" s="101">
        <v>2</v>
      </c>
      <c r="V55" s="101">
        <v>2</v>
      </c>
      <c r="W55" s="101">
        <v>3</v>
      </c>
      <c r="X55" s="101">
        <v>2</v>
      </c>
      <c r="Y55" s="101">
        <v>2</v>
      </c>
      <c r="Z55" s="101">
        <v>2</v>
      </c>
      <c r="AA55" s="101">
        <v>2</v>
      </c>
      <c r="AB55" s="101">
        <v>2</v>
      </c>
      <c r="AC55" s="39"/>
      <c r="AD55" s="39"/>
      <c r="AE55" s="39"/>
      <c r="AF55" s="39"/>
      <c r="AG55" s="39"/>
      <c r="AH55" s="39"/>
      <c r="AI55" s="39"/>
      <c r="AJ55" s="39"/>
      <c r="AK55" s="39"/>
      <c r="AL55" s="39"/>
      <c r="AM55" s="39"/>
      <c r="AN55" s="39"/>
      <c r="AO55" s="39"/>
      <c r="AP55" s="39"/>
      <c r="AQ55" s="39"/>
      <c r="AR55" s="39"/>
      <c r="AS55" s="39"/>
      <c r="AT55" s="39"/>
      <c r="AU55" s="39"/>
    </row>
    <row r="56" spans="1:48" ht="15.75" customHeight="1" x14ac:dyDescent="0.3">
      <c r="A56" s="2" t="s">
        <v>364</v>
      </c>
      <c r="B56" s="101">
        <v>40854</v>
      </c>
      <c r="C56" s="101">
        <v>0</v>
      </c>
      <c r="D56" s="101">
        <v>1983</v>
      </c>
      <c r="E56" s="102">
        <v>45962.760416666664</v>
      </c>
      <c r="F56" s="101" t="s">
        <v>307</v>
      </c>
      <c r="G56" s="101">
        <v>1</v>
      </c>
      <c r="H56" s="101">
        <v>3</v>
      </c>
      <c r="I56" s="101">
        <v>3</v>
      </c>
      <c r="J56" s="101">
        <v>2</v>
      </c>
      <c r="K56" s="101">
        <v>2</v>
      </c>
      <c r="L56" s="101">
        <v>3</v>
      </c>
      <c r="M56" s="101">
        <v>2</v>
      </c>
      <c r="N56" s="101">
        <v>2</v>
      </c>
      <c r="O56" s="101">
        <v>2</v>
      </c>
      <c r="P56" s="101">
        <v>3</v>
      </c>
      <c r="Q56" s="101">
        <v>3</v>
      </c>
      <c r="R56" s="101">
        <v>3</v>
      </c>
      <c r="S56" s="101">
        <v>2</v>
      </c>
      <c r="T56" s="101">
        <v>3</v>
      </c>
      <c r="U56" s="101">
        <v>2</v>
      </c>
      <c r="V56" s="101">
        <v>3</v>
      </c>
      <c r="W56" s="101">
        <v>2</v>
      </c>
      <c r="X56" s="101">
        <v>2</v>
      </c>
      <c r="Y56" s="101">
        <v>2</v>
      </c>
      <c r="Z56" s="101">
        <v>2</v>
      </c>
      <c r="AA56" s="101">
        <v>3</v>
      </c>
      <c r="AB56" s="101">
        <v>2</v>
      </c>
    </row>
    <row r="57" spans="1:48" ht="15.75" customHeight="1" x14ac:dyDescent="0.3">
      <c r="A57" s="2" t="s">
        <v>364</v>
      </c>
      <c r="B57" s="101">
        <v>45253</v>
      </c>
      <c r="C57" s="101">
        <v>0</v>
      </c>
      <c r="D57" s="101">
        <v>1983</v>
      </c>
      <c r="E57" s="102">
        <v>45967.859722222223</v>
      </c>
      <c r="F57" s="101" t="s">
        <v>32</v>
      </c>
      <c r="G57" s="101">
        <v>4</v>
      </c>
      <c r="H57" s="101">
        <v>4</v>
      </c>
      <c r="I57" s="101">
        <v>4</v>
      </c>
      <c r="J57" s="101">
        <v>4</v>
      </c>
      <c r="K57" s="101">
        <v>4</v>
      </c>
      <c r="L57" s="101">
        <v>4</v>
      </c>
      <c r="M57" s="101">
        <v>4</v>
      </c>
      <c r="N57" s="101">
        <v>3</v>
      </c>
      <c r="O57" s="101">
        <v>2</v>
      </c>
      <c r="P57" s="101">
        <v>4</v>
      </c>
      <c r="Q57" s="101">
        <v>4</v>
      </c>
      <c r="R57" s="101">
        <v>4</v>
      </c>
      <c r="S57" s="101">
        <v>4</v>
      </c>
      <c r="T57" s="101">
        <v>4</v>
      </c>
      <c r="U57" s="101">
        <v>4</v>
      </c>
      <c r="V57" s="101">
        <v>4</v>
      </c>
      <c r="W57" s="101">
        <v>4</v>
      </c>
      <c r="X57" s="101">
        <v>4</v>
      </c>
      <c r="Y57" s="101">
        <v>4</v>
      </c>
      <c r="Z57" s="101">
        <v>4</v>
      </c>
      <c r="AA57" s="101">
        <v>4</v>
      </c>
      <c r="AB57" s="101">
        <v>4</v>
      </c>
    </row>
    <row r="58" spans="1:48" ht="15.75" customHeight="1" x14ac:dyDescent="0.3">
      <c r="A58" s="2" t="s">
        <v>364</v>
      </c>
      <c r="B58" s="101">
        <v>46710</v>
      </c>
      <c r="C58" s="101">
        <v>1</v>
      </c>
      <c r="D58" s="101">
        <v>1981</v>
      </c>
      <c r="E58" s="102">
        <v>45976.738888888889</v>
      </c>
      <c r="F58" s="101" t="s">
        <v>32</v>
      </c>
      <c r="G58" s="101">
        <v>3</v>
      </c>
      <c r="H58" s="101">
        <v>3</v>
      </c>
      <c r="I58" s="101">
        <v>2</v>
      </c>
      <c r="J58" s="101">
        <v>3</v>
      </c>
      <c r="K58" s="101">
        <v>2</v>
      </c>
      <c r="L58" s="101">
        <v>3</v>
      </c>
      <c r="M58" s="101">
        <v>2</v>
      </c>
      <c r="N58" s="101">
        <v>3</v>
      </c>
      <c r="O58" s="101">
        <v>4</v>
      </c>
      <c r="P58" s="101">
        <v>3</v>
      </c>
      <c r="Q58" s="101">
        <v>2</v>
      </c>
      <c r="R58" s="101">
        <v>2</v>
      </c>
      <c r="S58" s="101">
        <v>3</v>
      </c>
      <c r="T58" s="101">
        <v>3</v>
      </c>
      <c r="U58" s="101">
        <v>3</v>
      </c>
      <c r="V58" s="101">
        <v>3</v>
      </c>
      <c r="W58" s="101">
        <v>3</v>
      </c>
      <c r="X58" s="101">
        <v>3</v>
      </c>
      <c r="Y58" s="101">
        <v>3</v>
      </c>
      <c r="Z58" s="101">
        <v>3</v>
      </c>
      <c r="AA58" s="101">
        <v>2</v>
      </c>
      <c r="AB58" s="101">
        <v>2</v>
      </c>
    </row>
    <row r="59" spans="1:48" ht="15.75" customHeight="1" x14ac:dyDescent="0.3">
      <c r="A59" s="2" t="s">
        <v>364</v>
      </c>
      <c r="B59" s="101">
        <v>46785</v>
      </c>
      <c r="C59" s="101">
        <v>1</v>
      </c>
      <c r="D59" s="101">
        <v>1979</v>
      </c>
      <c r="E59" s="102">
        <v>45977.786111111112</v>
      </c>
      <c r="F59" s="101" t="s">
        <v>32</v>
      </c>
      <c r="G59" s="101">
        <v>3</v>
      </c>
      <c r="H59" s="101">
        <v>4</v>
      </c>
      <c r="I59" s="101">
        <v>2</v>
      </c>
      <c r="J59" s="101">
        <v>4</v>
      </c>
      <c r="K59" s="101">
        <v>4</v>
      </c>
      <c r="L59" s="101">
        <v>4</v>
      </c>
      <c r="M59" s="101">
        <v>2</v>
      </c>
      <c r="N59" s="101">
        <v>2</v>
      </c>
      <c r="O59" s="101">
        <v>2</v>
      </c>
      <c r="P59" s="101">
        <v>4</v>
      </c>
      <c r="Q59" s="101">
        <v>4</v>
      </c>
      <c r="R59" s="101">
        <v>2</v>
      </c>
      <c r="S59" s="101">
        <v>2</v>
      </c>
      <c r="T59" s="101">
        <v>2</v>
      </c>
      <c r="U59" s="101">
        <v>2</v>
      </c>
      <c r="V59" s="101">
        <v>4</v>
      </c>
      <c r="W59" s="101">
        <v>2</v>
      </c>
      <c r="X59" s="101">
        <v>2</v>
      </c>
      <c r="Y59" s="101">
        <v>3</v>
      </c>
      <c r="Z59" s="101">
        <v>2</v>
      </c>
      <c r="AA59" s="101">
        <v>2</v>
      </c>
      <c r="AB59" s="101">
        <v>2</v>
      </c>
    </row>
    <row r="60" spans="1:48" ht="14" x14ac:dyDescent="0.3">
      <c r="A60" s="2" t="s">
        <v>364</v>
      </c>
      <c r="B60" s="101">
        <v>41183</v>
      </c>
      <c r="C60" s="101">
        <v>0</v>
      </c>
      <c r="D60" s="101">
        <v>1979</v>
      </c>
      <c r="E60" s="102">
        <v>45959.450694444444</v>
      </c>
      <c r="F60" s="101" t="s">
        <v>33</v>
      </c>
      <c r="G60" s="101">
        <v>3</v>
      </c>
      <c r="H60" s="101">
        <v>4</v>
      </c>
      <c r="I60" s="101">
        <v>4</v>
      </c>
      <c r="J60" s="101">
        <v>3</v>
      </c>
      <c r="K60" s="101">
        <v>2</v>
      </c>
      <c r="L60" s="101">
        <v>3</v>
      </c>
      <c r="M60" s="101">
        <v>4</v>
      </c>
      <c r="N60" s="101">
        <v>3</v>
      </c>
      <c r="O60" s="101">
        <v>3</v>
      </c>
      <c r="P60" s="101">
        <v>4</v>
      </c>
      <c r="Q60" s="101">
        <v>3</v>
      </c>
      <c r="R60" s="101">
        <v>4</v>
      </c>
      <c r="S60" s="101">
        <v>3</v>
      </c>
      <c r="T60" s="101">
        <v>4</v>
      </c>
      <c r="U60" s="101">
        <v>3</v>
      </c>
      <c r="V60" s="101">
        <v>4</v>
      </c>
      <c r="W60" s="101">
        <v>2</v>
      </c>
      <c r="X60" s="101">
        <v>2</v>
      </c>
      <c r="Y60" s="101">
        <v>2</v>
      </c>
      <c r="Z60" s="101">
        <v>3</v>
      </c>
      <c r="AA60" s="101">
        <v>3</v>
      </c>
      <c r="AB60" s="101">
        <v>3</v>
      </c>
      <c r="AC60" s="101">
        <v>1</v>
      </c>
      <c r="AD60" s="101">
        <v>1</v>
      </c>
      <c r="AE60" s="101">
        <v>4</v>
      </c>
      <c r="AF60" s="101">
        <v>1</v>
      </c>
      <c r="AG60" s="101">
        <v>1</v>
      </c>
      <c r="AH60" s="101">
        <v>4</v>
      </c>
      <c r="AI60" s="101">
        <v>1</v>
      </c>
      <c r="AJ60" s="101">
        <v>1</v>
      </c>
      <c r="AK60" s="101">
        <v>4</v>
      </c>
      <c r="AL60" s="101">
        <v>1</v>
      </c>
      <c r="AM60" s="101">
        <v>4</v>
      </c>
      <c r="AN60" s="101">
        <v>4</v>
      </c>
      <c r="AO60" s="101">
        <v>1</v>
      </c>
      <c r="AP60" s="101">
        <v>3</v>
      </c>
      <c r="AQ60" s="101">
        <v>4</v>
      </c>
      <c r="AR60" s="101">
        <v>1</v>
      </c>
      <c r="AS60" s="101">
        <v>1</v>
      </c>
      <c r="AT60" s="101">
        <v>4</v>
      </c>
      <c r="AU60" s="101">
        <v>1</v>
      </c>
      <c r="AV60" s="101">
        <v>4</v>
      </c>
    </row>
    <row r="61" spans="1:48" ht="14" x14ac:dyDescent="0.3">
      <c r="A61" s="2" t="s">
        <v>364</v>
      </c>
      <c r="B61" s="101">
        <v>43507</v>
      </c>
      <c r="C61" s="101">
        <v>1</v>
      </c>
      <c r="D61" s="101">
        <v>1977</v>
      </c>
      <c r="E61" s="102">
        <v>45963.518750000003</v>
      </c>
      <c r="F61" s="101" t="s">
        <v>32</v>
      </c>
      <c r="G61" s="101">
        <v>4</v>
      </c>
      <c r="H61" s="101">
        <v>3</v>
      </c>
      <c r="I61" s="101">
        <v>3</v>
      </c>
      <c r="J61" s="101">
        <v>2</v>
      </c>
      <c r="K61" s="101">
        <v>3</v>
      </c>
      <c r="L61" s="101">
        <v>4</v>
      </c>
      <c r="M61" s="101">
        <v>2</v>
      </c>
      <c r="N61" s="101">
        <v>2</v>
      </c>
      <c r="O61" s="101">
        <v>3</v>
      </c>
      <c r="P61" s="101">
        <v>4</v>
      </c>
      <c r="Q61" s="101">
        <v>3</v>
      </c>
      <c r="R61" s="101">
        <v>4</v>
      </c>
      <c r="S61" s="101">
        <v>3</v>
      </c>
      <c r="T61" s="101">
        <v>3</v>
      </c>
      <c r="U61" s="101">
        <v>4</v>
      </c>
      <c r="V61" s="101">
        <v>3</v>
      </c>
      <c r="W61" s="101">
        <v>4</v>
      </c>
      <c r="X61" s="101">
        <v>3</v>
      </c>
      <c r="Y61" s="101">
        <v>4</v>
      </c>
      <c r="Z61" s="101">
        <v>2</v>
      </c>
      <c r="AA61" s="101">
        <v>3</v>
      </c>
      <c r="AB61" s="101">
        <v>2</v>
      </c>
      <c r="AC61" s="101">
        <v>3</v>
      </c>
      <c r="AD61" s="101">
        <v>3</v>
      </c>
      <c r="AE61" s="101">
        <v>3</v>
      </c>
      <c r="AF61" s="101">
        <v>4</v>
      </c>
      <c r="AG61" s="101">
        <v>3</v>
      </c>
      <c r="AH61" s="101">
        <v>4</v>
      </c>
      <c r="AI61" s="101">
        <v>3</v>
      </c>
      <c r="AJ61" s="101">
        <v>3</v>
      </c>
      <c r="AK61" s="101">
        <v>3</v>
      </c>
      <c r="AL61" s="101">
        <v>2</v>
      </c>
      <c r="AM61" s="101">
        <v>2</v>
      </c>
      <c r="AN61" s="101">
        <v>4</v>
      </c>
      <c r="AO61" s="101">
        <v>2</v>
      </c>
      <c r="AP61" s="101">
        <v>2</v>
      </c>
      <c r="AQ61" s="101">
        <v>2</v>
      </c>
      <c r="AR61" s="101">
        <v>3</v>
      </c>
      <c r="AS61" s="101">
        <v>2</v>
      </c>
      <c r="AT61" s="101">
        <v>1</v>
      </c>
      <c r="AU61" s="101">
        <v>1</v>
      </c>
      <c r="AV61" s="101">
        <v>3</v>
      </c>
    </row>
    <row r="62" spans="1:48" ht="14" x14ac:dyDescent="0.3">
      <c r="A62" s="2" t="s">
        <v>364</v>
      </c>
      <c r="B62" s="101">
        <v>44399</v>
      </c>
      <c r="C62" s="101">
        <v>0</v>
      </c>
      <c r="D62" s="101">
        <v>1975</v>
      </c>
      <c r="E62" s="102">
        <v>45965.523611111108</v>
      </c>
      <c r="F62" s="101" t="s">
        <v>235</v>
      </c>
      <c r="G62" s="101">
        <v>1</v>
      </c>
      <c r="H62" s="101">
        <v>4</v>
      </c>
      <c r="I62" s="101">
        <v>3</v>
      </c>
      <c r="J62" s="101">
        <v>2</v>
      </c>
      <c r="K62" s="101">
        <v>4</v>
      </c>
      <c r="L62" s="101">
        <v>3</v>
      </c>
      <c r="M62" s="101">
        <v>2</v>
      </c>
      <c r="N62" s="101">
        <v>1</v>
      </c>
      <c r="O62" s="101">
        <v>2</v>
      </c>
      <c r="P62" s="101">
        <v>2</v>
      </c>
      <c r="Q62" s="101">
        <v>1</v>
      </c>
      <c r="R62" s="101">
        <v>3</v>
      </c>
      <c r="S62" s="101">
        <v>2</v>
      </c>
      <c r="T62" s="101">
        <v>2</v>
      </c>
      <c r="U62" s="101">
        <v>2</v>
      </c>
      <c r="V62" s="101">
        <v>2</v>
      </c>
      <c r="W62" s="101">
        <v>2</v>
      </c>
      <c r="X62" s="101">
        <v>2</v>
      </c>
      <c r="Y62" s="101">
        <v>2</v>
      </c>
      <c r="Z62" s="101">
        <v>2</v>
      </c>
      <c r="AA62" s="101">
        <v>2</v>
      </c>
      <c r="AB62" s="101">
        <v>2</v>
      </c>
      <c r="AC62" s="101">
        <v>3</v>
      </c>
      <c r="AD62" s="101">
        <v>2</v>
      </c>
      <c r="AE62" s="101">
        <v>3</v>
      </c>
      <c r="AF62" s="101">
        <v>2</v>
      </c>
      <c r="AG62" s="101">
        <v>3</v>
      </c>
      <c r="AH62" s="101">
        <v>3</v>
      </c>
      <c r="AI62" s="101">
        <v>4</v>
      </c>
      <c r="AJ62" s="101">
        <v>3</v>
      </c>
      <c r="AK62" s="101">
        <v>2</v>
      </c>
      <c r="AL62" s="101">
        <v>3</v>
      </c>
      <c r="AM62" s="101">
        <v>2</v>
      </c>
      <c r="AN62" s="101">
        <v>3</v>
      </c>
      <c r="AO62" s="101">
        <v>3</v>
      </c>
      <c r="AP62" s="101">
        <v>1</v>
      </c>
      <c r="AQ62" s="101">
        <v>1</v>
      </c>
      <c r="AR62" s="101">
        <v>1</v>
      </c>
      <c r="AS62" s="101">
        <v>4</v>
      </c>
      <c r="AT62" s="101">
        <v>2</v>
      </c>
      <c r="AU62" s="101">
        <v>2</v>
      </c>
      <c r="AV62" s="101">
        <v>2</v>
      </c>
    </row>
    <row r="63" spans="1:48" ht="14" x14ac:dyDescent="0.3">
      <c r="A63" s="2" t="s">
        <v>364</v>
      </c>
      <c r="B63" s="101">
        <v>46715</v>
      </c>
      <c r="C63" s="101">
        <v>0</v>
      </c>
      <c r="D63" s="101">
        <v>1974</v>
      </c>
      <c r="E63" s="102">
        <v>45976.793749999997</v>
      </c>
      <c r="F63" s="101" t="s">
        <v>33</v>
      </c>
      <c r="G63" s="101">
        <v>3</v>
      </c>
      <c r="H63" s="101">
        <v>3</v>
      </c>
      <c r="I63" s="101">
        <v>3</v>
      </c>
      <c r="J63" s="101">
        <v>3</v>
      </c>
      <c r="K63" s="101">
        <v>3</v>
      </c>
      <c r="L63" s="101">
        <v>3</v>
      </c>
      <c r="M63" s="101">
        <v>2</v>
      </c>
      <c r="N63" s="101">
        <v>2</v>
      </c>
      <c r="O63" s="101">
        <v>2</v>
      </c>
      <c r="P63" s="101">
        <v>2</v>
      </c>
      <c r="Q63" s="101">
        <v>2</v>
      </c>
      <c r="R63" s="101">
        <v>3</v>
      </c>
      <c r="S63" s="101">
        <v>3</v>
      </c>
      <c r="T63" s="101">
        <v>3</v>
      </c>
      <c r="U63" s="101">
        <v>3</v>
      </c>
      <c r="V63" s="101">
        <v>3</v>
      </c>
      <c r="W63" s="101">
        <v>2</v>
      </c>
      <c r="X63" s="101">
        <v>3</v>
      </c>
      <c r="Y63" s="101">
        <v>3</v>
      </c>
      <c r="Z63" s="101">
        <v>3</v>
      </c>
      <c r="AA63" s="101">
        <v>3</v>
      </c>
      <c r="AB63" s="101">
        <v>2</v>
      </c>
      <c r="AC63" s="101">
        <v>2</v>
      </c>
      <c r="AD63" s="101">
        <v>3</v>
      </c>
      <c r="AE63" s="101">
        <v>1</v>
      </c>
      <c r="AF63" s="101">
        <v>3</v>
      </c>
      <c r="AG63" s="101">
        <v>2</v>
      </c>
      <c r="AH63" s="101">
        <v>4</v>
      </c>
      <c r="AI63" s="101">
        <v>3</v>
      </c>
      <c r="AJ63" s="101">
        <v>2</v>
      </c>
      <c r="AK63" s="101">
        <v>2</v>
      </c>
      <c r="AL63" s="101">
        <v>3</v>
      </c>
      <c r="AM63" s="101">
        <v>4</v>
      </c>
      <c r="AN63" s="101">
        <v>3</v>
      </c>
      <c r="AO63" s="101">
        <v>1</v>
      </c>
      <c r="AP63" s="101">
        <v>3</v>
      </c>
      <c r="AQ63" s="101">
        <v>3</v>
      </c>
      <c r="AR63" s="101">
        <v>4</v>
      </c>
      <c r="AS63" s="101">
        <v>2</v>
      </c>
      <c r="AT63" s="101">
        <v>2</v>
      </c>
      <c r="AU63" s="101">
        <v>1</v>
      </c>
      <c r="AV63" s="101">
        <v>4</v>
      </c>
    </row>
    <row r="64" spans="1:48" ht="14" x14ac:dyDescent="0.3">
      <c r="A64" s="2" t="s">
        <v>364</v>
      </c>
      <c r="B64" s="101">
        <v>45999</v>
      </c>
      <c r="C64" s="101">
        <v>0</v>
      </c>
      <c r="D64" s="101">
        <v>1974</v>
      </c>
      <c r="E64" s="102">
        <v>45971.400694444441</v>
      </c>
      <c r="F64" s="101" t="s">
        <v>234</v>
      </c>
      <c r="G64" s="101">
        <v>2</v>
      </c>
      <c r="H64" s="101">
        <v>3</v>
      </c>
      <c r="I64" s="101">
        <v>3</v>
      </c>
      <c r="J64" s="101">
        <v>3</v>
      </c>
      <c r="K64" s="101">
        <v>2</v>
      </c>
      <c r="L64" s="101">
        <v>3</v>
      </c>
      <c r="M64" s="101">
        <v>2</v>
      </c>
      <c r="N64" s="101">
        <v>2</v>
      </c>
      <c r="O64" s="101">
        <v>3</v>
      </c>
      <c r="P64" s="101">
        <v>3</v>
      </c>
      <c r="Q64" s="101">
        <v>3</v>
      </c>
      <c r="R64" s="101">
        <v>3</v>
      </c>
      <c r="S64" s="101">
        <v>3</v>
      </c>
      <c r="T64" s="101">
        <v>2</v>
      </c>
      <c r="U64" s="101">
        <v>3</v>
      </c>
      <c r="V64" s="101">
        <v>3</v>
      </c>
      <c r="W64" s="101">
        <v>1</v>
      </c>
      <c r="X64" s="101">
        <v>2</v>
      </c>
      <c r="Y64" s="101">
        <v>3</v>
      </c>
      <c r="Z64" s="101">
        <v>3</v>
      </c>
      <c r="AA64" s="101">
        <v>2</v>
      </c>
      <c r="AB64" s="101">
        <v>2</v>
      </c>
      <c r="AC64" s="101">
        <v>1</v>
      </c>
      <c r="AD64" s="101">
        <v>2</v>
      </c>
      <c r="AE64" s="101">
        <v>3</v>
      </c>
      <c r="AF64" s="101">
        <v>2</v>
      </c>
      <c r="AG64" s="101">
        <v>2</v>
      </c>
      <c r="AH64" s="101">
        <v>4</v>
      </c>
      <c r="AI64" s="101">
        <v>3</v>
      </c>
      <c r="AJ64" s="101">
        <v>2</v>
      </c>
      <c r="AK64" s="101">
        <v>2</v>
      </c>
      <c r="AL64" s="101">
        <v>3</v>
      </c>
      <c r="AM64" s="101">
        <v>3</v>
      </c>
      <c r="AN64" s="101">
        <v>3</v>
      </c>
      <c r="AO64" s="101">
        <v>3</v>
      </c>
      <c r="AP64" s="101">
        <v>3</v>
      </c>
      <c r="AQ64" s="101">
        <v>3</v>
      </c>
      <c r="AR64" s="101">
        <v>2</v>
      </c>
      <c r="AS64" s="101">
        <v>2</v>
      </c>
      <c r="AT64" s="101">
        <v>2</v>
      </c>
      <c r="AU64" s="101">
        <v>1</v>
      </c>
      <c r="AV64" s="101">
        <v>2</v>
      </c>
    </row>
    <row r="65" spans="1:48" ht="14" x14ac:dyDescent="0.3">
      <c r="A65" s="2" t="s">
        <v>364</v>
      </c>
      <c r="B65" s="101">
        <v>45530</v>
      </c>
      <c r="C65" s="101">
        <v>0</v>
      </c>
      <c r="D65" s="101">
        <v>1963</v>
      </c>
      <c r="E65" s="102">
        <v>45968.805555555555</v>
      </c>
      <c r="F65" s="101" t="s">
        <v>235</v>
      </c>
      <c r="G65" s="101">
        <v>3</v>
      </c>
      <c r="H65" s="101">
        <v>4</v>
      </c>
      <c r="I65" s="101">
        <v>3</v>
      </c>
      <c r="J65" s="101">
        <v>2</v>
      </c>
      <c r="K65" s="101">
        <v>3</v>
      </c>
      <c r="L65" s="101">
        <v>2</v>
      </c>
      <c r="M65" s="101">
        <v>2</v>
      </c>
      <c r="N65" s="101">
        <v>1</v>
      </c>
      <c r="O65" s="101">
        <v>2</v>
      </c>
      <c r="P65" s="101">
        <v>2</v>
      </c>
      <c r="Q65" s="101">
        <v>2</v>
      </c>
      <c r="R65" s="101">
        <v>2</v>
      </c>
      <c r="S65" s="101">
        <v>2</v>
      </c>
      <c r="T65" s="101">
        <v>3</v>
      </c>
      <c r="U65" s="101">
        <v>2</v>
      </c>
      <c r="V65" s="101">
        <v>2</v>
      </c>
      <c r="W65" s="101">
        <v>1</v>
      </c>
      <c r="X65" s="101">
        <v>1</v>
      </c>
      <c r="Y65" s="101">
        <v>1</v>
      </c>
      <c r="Z65" s="101">
        <v>1</v>
      </c>
      <c r="AA65" s="101">
        <v>1</v>
      </c>
      <c r="AB65" s="101">
        <v>1</v>
      </c>
      <c r="AC65" s="101">
        <v>3</v>
      </c>
      <c r="AD65" s="101">
        <v>3</v>
      </c>
      <c r="AE65" s="101">
        <v>4</v>
      </c>
      <c r="AF65" s="101">
        <v>2</v>
      </c>
      <c r="AG65" s="101">
        <v>2</v>
      </c>
      <c r="AH65" s="101">
        <v>4</v>
      </c>
      <c r="AI65" s="101">
        <v>2</v>
      </c>
      <c r="AJ65" s="101">
        <v>2</v>
      </c>
      <c r="AK65" s="101">
        <v>1</v>
      </c>
      <c r="AL65" s="101">
        <v>3</v>
      </c>
      <c r="AM65" s="101">
        <v>4</v>
      </c>
      <c r="AN65" s="101">
        <v>3</v>
      </c>
      <c r="AO65" s="101">
        <v>1</v>
      </c>
      <c r="AP65" s="101">
        <v>2</v>
      </c>
      <c r="AQ65" s="101">
        <v>3</v>
      </c>
      <c r="AR65" s="101">
        <v>1</v>
      </c>
      <c r="AS65" s="101">
        <v>3</v>
      </c>
      <c r="AT65" s="101">
        <v>2</v>
      </c>
      <c r="AU65" s="101">
        <v>2</v>
      </c>
      <c r="AV65" s="101">
        <v>3</v>
      </c>
    </row>
  </sheetData>
  <autoFilter ref="A14:AB14" xr:uid="{00000000-0001-0000-0600-000000000000}">
    <sortState xmlns:xlrd2="http://schemas.microsoft.com/office/spreadsheetml/2017/richdata2" ref="A15:AB65">
      <sortCondition descending="1" ref="D14"/>
    </sortState>
  </autoFilter>
  <hyperlinks>
    <hyperlink ref="A1" location="Obsah!A1" display="Obsah" xr:uid="{ED0A934F-E43B-457A-B918-C229D4BB7E91}"/>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outlinePr summaryBelow="0" summaryRight="0"/>
  </sheetPr>
  <dimension ref="A1:BA19"/>
  <sheetViews>
    <sheetView topLeftCell="AD1" zoomScale="76" zoomScaleNormal="55" workbookViewId="0">
      <selection activeCell="AZ6" sqref="AZ6:BA17"/>
    </sheetView>
  </sheetViews>
  <sheetFormatPr defaultColWidth="12.6328125" defaultRowHeight="15.75" customHeight="1" x14ac:dyDescent="0.3"/>
  <cols>
    <col min="1" max="1" width="30.26953125" style="2" customWidth="1"/>
    <col min="2" max="2" width="21.54296875" style="2" customWidth="1"/>
    <col min="3" max="3" width="12.7265625" style="2" bestFit="1" customWidth="1"/>
    <col min="4" max="5" width="17.7265625" style="2" bestFit="1" customWidth="1"/>
    <col min="6" max="6" width="22.08984375" style="2" bestFit="1" customWidth="1"/>
    <col min="7" max="7" width="23.7265625" style="2" bestFit="1" customWidth="1"/>
    <col min="8" max="27" width="12.7265625" style="2" bestFit="1" customWidth="1"/>
    <col min="28" max="29" width="12.7265625" style="2" customWidth="1"/>
    <col min="30" max="36" width="12.7265625" style="2" bestFit="1" customWidth="1"/>
    <col min="37" max="50" width="12.6328125" style="2"/>
    <col min="51" max="51" width="17.6328125" style="2" bestFit="1" customWidth="1"/>
    <col min="52" max="16384" width="12.6328125" style="2"/>
  </cols>
  <sheetData>
    <row r="1" spans="1:53" ht="15.75" customHeight="1" x14ac:dyDescent="0.4">
      <c r="A1" s="40" t="s">
        <v>176</v>
      </c>
    </row>
    <row r="2" spans="1:53" ht="13" x14ac:dyDescent="0.3">
      <c r="A2" s="62"/>
    </row>
    <row r="4" spans="1:53" s="92" customFormat="1" ht="15.75" customHeight="1" thickBot="1" x14ac:dyDescent="0.35"/>
    <row r="5" spans="1:53" s="59" customFormat="1" ht="15.75" customHeight="1" x14ac:dyDescent="0.3">
      <c r="A5" s="107" t="s">
        <v>9</v>
      </c>
      <c r="B5" s="107" t="s">
        <v>10</v>
      </c>
      <c r="C5" s="107" t="s">
        <v>11</v>
      </c>
      <c r="D5" s="107" t="s">
        <v>38</v>
      </c>
      <c r="E5" s="107" t="s">
        <v>39</v>
      </c>
      <c r="F5" s="107" t="s">
        <v>40</v>
      </c>
      <c r="G5" s="107" t="s">
        <v>41</v>
      </c>
      <c r="H5" s="107" t="s">
        <v>42</v>
      </c>
      <c r="I5" s="107" t="s">
        <v>43</v>
      </c>
      <c r="J5" s="107" t="s">
        <v>44</v>
      </c>
      <c r="K5" s="107" t="s">
        <v>45</v>
      </c>
      <c r="L5" s="107" t="s">
        <v>46</v>
      </c>
      <c r="M5" s="107" t="s">
        <v>47</v>
      </c>
      <c r="N5" s="107" t="s">
        <v>48</v>
      </c>
      <c r="O5" s="107" t="s">
        <v>49</v>
      </c>
      <c r="P5" s="107" t="s">
        <v>50</v>
      </c>
      <c r="Q5" s="107" t="s">
        <v>51</v>
      </c>
      <c r="R5" s="107" t="s">
        <v>52</v>
      </c>
      <c r="S5" s="107" t="s">
        <v>53</v>
      </c>
      <c r="T5" s="107" t="s">
        <v>54</v>
      </c>
      <c r="U5" s="107" t="s">
        <v>55</v>
      </c>
      <c r="V5" s="107" t="s">
        <v>56</v>
      </c>
      <c r="W5" s="107" t="s">
        <v>57</v>
      </c>
      <c r="X5" s="107" t="s">
        <v>58</v>
      </c>
      <c r="Y5" s="107" t="s">
        <v>59</v>
      </c>
      <c r="Z5" s="107" t="s">
        <v>60</v>
      </c>
      <c r="AA5" s="107" t="s">
        <v>61</v>
      </c>
      <c r="AB5" s="107" t="s">
        <v>490</v>
      </c>
      <c r="AC5" s="107" t="s">
        <v>491</v>
      </c>
      <c r="AD5" s="107" t="s">
        <v>62</v>
      </c>
      <c r="AE5" s="107" t="s">
        <v>63</v>
      </c>
      <c r="AF5" s="107" t="s">
        <v>64</v>
      </c>
      <c r="AG5" s="107" t="s">
        <v>65</v>
      </c>
      <c r="AH5" s="107" t="s">
        <v>66</v>
      </c>
      <c r="AI5" s="107" t="s">
        <v>67</v>
      </c>
      <c r="AJ5" s="107" t="s">
        <v>68</v>
      </c>
      <c r="AK5" s="107" t="s">
        <v>69</v>
      </c>
      <c r="AL5" s="107" t="s">
        <v>70</v>
      </c>
      <c r="AM5" s="107" t="s">
        <v>71</v>
      </c>
      <c r="AN5" s="107" t="s">
        <v>72</v>
      </c>
      <c r="AO5" s="107" t="s">
        <v>73</v>
      </c>
      <c r="AP5" s="107" t="s">
        <v>74</v>
      </c>
      <c r="AQ5" s="107" t="s">
        <v>75</v>
      </c>
      <c r="AR5" s="107" t="s">
        <v>76</v>
      </c>
      <c r="AS5" s="107" t="s">
        <v>77</v>
      </c>
      <c r="AT5" s="107" t="s">
        <v>78</v>
      </c>
      <c r="AU5" s="107" t="s">
        <v>79</v>
      </c>
      <c r="AV5" s="107" t="s">
        <v>80</v>
      </c>
      <c r="AW5" s="107" t="s">
        <v>81</v>
      </c>
      <c r="AX5" s="107" t="s">
        <v>488</v>
      </c>
      <c r="AY5" s="107" t="s">
        <v>489</v>
      </c>
      <c r="AZ5" s="107" t="s">
        <v>497</v>
      </c>
      <c r="BA5" s="107" t="s">
        <v>498</v>
      </c>
    </row>
    <row r="6" spans="1:53" ht="15.75" customHeight="1" x14ac:dyDescent="0.3">
      <c r="A6">
        <v>41290</v>
      </c>
      <c r="B6">
        <v>0</v>
      </c>
      <c r="C6">
        <v>2004</v>
      </c>
      <c r="D6" s="99">
        <v>45959.49722222222</v>
      </c>
      <c r="E6" s="99">
        <v>45967.511111111111</v>
      </c>
      <c r="F6" t="s">
        <v>315</v>
      </c>
      <c r="G6" t="s">
        <v>32</v>
      </c>
      <c r="H6">
        <v>4</v>
      </c>
      <c r="I6">
        <v>4</v>
      </c>
      <c r="J6">
        <v>3</v>
      </c>
      <c r="K6">
        <v>4</v>
      </c>
      <c r="L6">
        <v>3</v>
      </c>
      <c r="M6">
        <v>4</v>
      </c>
      <c r="N6">
        <v>2</v>
      </c>
      <c r="O6">
        <v>2</v>
      </c>
      <c r="P6">
        <v>3</v>
      </c>
      <c r="Q6">
        <v>4</v>
      </c>
      <c r="R6">
        <v>4</v>
      </c>
      <c r="S6">
        <v>3</v>
      </c>
      <c r="T6">
        <v>3</v>
      </c>
      <c r="U6">
        <v>3</v>
      </c>
      <c r="V6">
        <v>4</v>
      </c>
      <c r="W6">
        <v>4</v>
      </c>
      <c r="X6">
        <v>3</v>
      </c>
      <c r="Y6">
        <v>4</v>
      </c>
      <c r="Z6">
        <v>2</v>
      </c>
      <c r="AA6">
        <v>3</v>
      </c>
      <c r="AB6">
        <v>4</v>
      </c>
      <c r="AC6">
        <v>3</v>
      </c>
      <c r="AD6">
        <v>2</v>
      </c>
      <c r="AE6">
        <v>3</v>
      </c>
      <c r="AF6">
        <v>4</v>
      </c>
      <c r="AG6">
        <v>3</v>
      </c>
      <c r="AH6">
        <v>2</v>
      </c>
      <c r="AI6">
        <v>3</v>
      </c>
      <c r="AJ6">
        <v>2</v>
      </c>
      <c r="AK6">
        <v>4</v>
      </c>
      <c r="AL6">
        <v>3</v>
      </c>
      <c r="AM6">
        <v>2</v>
      </c>
      <c r="AN6">
        <v>4</v>
      </c>
      <c r="AO6">
        <v>2</v>
      </c>
      <c r="AP6">
        <v>3</v>
      </c>
      <c r="AQ6">
        <v>3</v>
      </c>
      <c r="AR6">
        <v>3</v>
      </c>
      <c r="AS6">
        <v>3</v>
      </c>
      <c r="AT6">
        <v>2</v>
      </c>
      <c r="AU6">
        <v>2</v>
      </c>
      <c r="AV6">
        <v>3</v>
      </c>
      <c r="AW6">
        <v>4</v>
      </c>
      <c r="AX6">
        <v>3</v>
      </c>
      <c r="AY6">
        <v>3</v>
      </c>
      <c r="AZ6" s="2">
        <f>SUM(H6:AB6)</f>
        <v>70</v>
      </c>
      <c r="BA6" s="2">
        <f>SUM(AE6:AY6)</f>
        <v>61</v>
      </c>
    </row>
    <row r="7" spans="1:53" ht="15.75" customHeight="1" x14ac:dyDescent="0.3">
      <c r="A7">
        <v>41702</v>
      </c>
      <c r="B7">
        <v>0</v>
      </c>
      <c r="C7">
        <v>2003</v>
      </c>
      <c r="D7" s="99">
        <v>45959.780555555553</v>
      </c>
      <c r="E7" s="99">
        <v>45977.809027777781</v>
      </c>
      <c r="F7" t="s">
        <v>235</v>
      </c>
      <c r="G7" t="s">
        <v>235</v>
      </c>
      <c r="H7">
        <v>1</v>
      </c>
      <c r="I7">
        <v>1</v>
      </c>
      <c r="J7">
        <v>3</v>
      </c>
      <c r="K7">
        <v>2</v>
      </c>
      <c r="L7">
        <v>2</v>
      </c>
      <c r="M7">
        <v>1</v>
      </c>
      <c r="N7">
        <v>2</v>
      </c>
      <c r="O7">
        <v>2</v>
      </c>
      <c r="P7">
        <v>2</v>
      </c>
      <c r="Q7">
        <v>2</v>
      </c>
      <c r="R7">
        <v>1</v>
      </c>
      <c r="S7">
        <v>2</v>
      </c>
      <c r="T7">
        <v>1</v>
      </c>
      <c r="U7">
        <v>3</v>
      </c>
      <c r="V7">
        <v>2</v>
      </c>
      <c r="W7">
        <v>2</v>
      </c>
      <c r="X7">
        <v>1</v>
      </c>
      <c r="Y7">
        <v>1</v>
      </c>
      <c r="Z7">
        <v>1</v>
      </c>
      <c r="AA7">
        <v>2</v>
      </c>
      <c r="AB7">
        <v>2</v>
      </c>
      <c r="AC7">
        <v>2</v>
      </c>
      <c r="AD7">
        <v>1</v>
      </c>
      <c r="AE7">
        <v>1</v>
      </c>
      <c r="AF7">
        <v>3</v>
      </c>
      <c r="AG7">
        <v>2</v>
      </c>
      <c r="AH7">
        <v>2</v>
      </c>
      <c r="AI7">
        <v>2</v>
      </c>
      <c r="AJ7">
        <v>1</v>
      </c>
      <c r="AK7">
        <v>2</v>
      </c>
      <c r="AL7">
        <v>1</v>
      </c>
      <c r="AM7">
        <v>2</v>
      </c>
      <c r="AN7">
        <v>2</v>
      </c>
      <c r="AO7">
        <v>2</v>
      </c>
      <c r="AP7">
        <v>1</v>
      </c>
      <c r="AQ7">
        <v>3</v>
      </c>
      <c r="AR7">
        <v>2</v>
      </c>
      <c r="AS7">
        <v>2</v>
      </c>
      <c r="AT7">
        <v>1</v>
      </c>
      <c r="AU7">
        <v>1</v>
      </c>
      <c r="AV7">
        <v>2</v>
      </c>
      <c r="AW7">
        <v>2</v>
      </c>
      <c r="AX7">
        <v>1</v>
      </c>
      <c r="AY7">
        <v>2</v>
      </c>
      <c r="AZ7" s="2">
        <f t="shared" ref="AZ7:AZ17" si="0">SUM(H7:AB7)</f>
        <v>36</v>
      </c>
      <c r="BA7" s="2">
        <f t="shared" ref="BA7:BA17" si="1">SUM(AE7:AY7)</f>
        <v>37</v>
      </c>
    </row>
    <row r="8" spans="1:53" ht="15.75" customHeight="1" x14ac:dyDescent="0.3">
      <c r="A8">
        <v>42320</v>
      </c>
      <c r="B8">
        <v>0</v>
      </c>
      <c r="C8">
        <v>2002</v>
      </c>
      <c r="D8" s="99">
        <v>45960.45208333333</v>
      </c>
      <c r="E8" s="99">
        <v>45972.550694444442</v>
      </c>
      <c r="F8" t="s">
        <v>234</v>
      </c>
      <c r="G8" t="s">
        <v>234</v>
      </c>
      <c r="H8">
        <v>1</v>
      </c>
      <c r="I8">
        <v>1</v>
      </c>
      <c r="J8">
        <v>3</v>
      </c>
      <c r="K8">
        <v>3</v>
      </c>
      <c r="L8">
        <v>3</v>
      </c>
      <c r="M8">
        <v>4</v>
      </c>
      <c r="N8">
        <v>3</v>
      </c>
      <c r="O8">
        <v>3</v>
      </c>
      <c r="P8">
        <v>2</v>
      </c>
      <c r="Q8">
        <v>3</v>
      </c>
      <c r="R8">
        <v>2</v>
      </c>
      <c r="S8">
        <v>3</v>
      </c>
      <c r="T8">
        <v>1</v>
      </c>
      <c r="U8">
        <v>3</v>
      </c>
      <c r="V8">
        <v>2</v>
      </c>
      <c r="W8">
        <v>3</v>
      </c>
      <c r="X8">
        <v>2</v>
      </c>
      <c r="Y8">
        <v>3</v>
      </c>
      <c r="Z8">
        <v>2</v>
      </c>
      <c r="AA8">
        <v>3</v>
      </c>
      <c r="AB8">
        <v>3</v>
      </c>
      <c r="AC8">
        <v>3</v>
      </c>
      <c r="AD8">
        <v>2</v>
      </c>
      <c r="AE8">
        <v>2</v>
      </c>
      <c r="AF8">
        <v>3</v>
      </c>
      <c r="AG8">
        <v>3</v>
      </c>
      <c r="AH8">
        <v>3</v>
      </c>
      <c r="AI8">
        <v>4</v>
      </c>
      <c r="AJ8">
        <v>3</v>
      </c>
      <c r="AK8">
        <v>2</v>
      </c>
      <c r="AL8">
        <v>2</v>
      </c>
      <c r="AM8">
        <v>2</v>
      </c>
      <c r="AN8">
        <v>2</v>
      </c>
      <c r="AO8">
        <v>2</v>
      </c>
      <c r="AP8">
        <v>2</v>
      </c>
      <c r="AQ8">
        <v>3</v>
      </c>
      <c r="AR8">
        <v>3</v>
      </c>
      <c r="AS8">
        <v>3</v>
      </c>
      <c r="AT8">
        <v>2</v>
      </c>
      <c r="AU8">
        <v>3</v>
      </c>
      <c r="AV8">
        <v>2</v>
      </c>
      <c r="AW8">
        <v>3</v>
      </c>
      <c r="AX8">
        <v>4</v>
      </c>
      <c r="AY8">
        <v>4</v>
      </c>
      <c r="AZ8" s="2">
        <f t="shared" si="0"/>
        <v>53</v>
      </c>
      <c r="BA8" s="2">
        <f t="shared" si="1"/>
        <v>57</v>
      </c>
    </row>
    <row r="9" spans="1:53" ht="15.75" customHeight="1" x14ac:dyDescent="0.3">
      <c r="A9">
        <v>40683</v>
      </c>
      <c r="B9">
        <v>0</v>
      </c>
      <c r="C9">
        <v>2003</v>
      </c>
      <c r="D9" s="99">
        <v>45960.711111111108</v>
      </c>
      <c r="E9" s="99">
        <v>45969.81527777778</v>
      </c>
      <c r="F9" t="s">
        <v>32</v>
      </c>
      <c r="G9" t="s">
        <v>486</v>
      </c>
      <c r="H9">
        <v>2</v>
      </c>
      <c r="I9">
        <v>3</v>
      </c>
      <c r="J9">
        <v>3</v>
      </c>
      <c r="K9">
        <v>2</v>
      </c>
      <c r="L9">
        <v>2</v>
      </c>
      <c r="M9">
        <v>2</v>
      </c>
      <c r="N9">
        <v>2</v>
      </c>
      <c r="O9">
        <v>2</v>
      </c>
      <c r="P9">
        <v>3</v>
      </c>
      <c r="Q9">
        <v>2</v>
      </c>
      <c r="R9">
        <v>2</v>
      </c>
      <c r="S9">
        <v>3</v>
      </c>
      <c r="T9">
        <v>2</v>
      </c>
      <c r="U9">
        <v>3</v>
      </c>
      <c r="V9">
        <v>2</v>
      </c>
      <c r="W9">
        <v>2</v>
      </c>
      <c r="X9">
        <v>2</v>
      </c>
      <c r="Y9">
        <v>2</v>
      </c>
      <c r="Z9">
        <v>2</v>
      </c>
      <c r="AA9">
        <v>2</v>
      </c>
      <c r="AB9">
        <v>2</v>
      </c>
      <c r="AC9">
        <v>2</v>
      </c>
      <c r="AD9">
        <v>1</v>
      </c>
      <c r="AE9">
        <v>3</v>
      </c>
      <c r="AF9">
        <v>2</v>
      </c>
      <c r="AG9">
        <v>2</v>
      </c>
      <c r="AH9">
        <v>2</v>
      </c>
      <c r="AI9">
        <v>2</v>
      </c>
      <c r="AJ9">
        <v>1</v>
      </c>
      <c r="AK9">
        <v>1</v>
      </c>
      <c r="AL9">
        <v>2</v>
      </c>
      <c r="AM9">
        <v>2</v>
      </c>
      <c r="AN9">
        <v>1</v>
      </c>
      <c r="AO9">
        <v>2</v>
      </c>
      <c r="AP9">
        <v>2</v>
      </c>
      <c r="AQ9">
        <v>2</v>
      </c>
      <c r="AR9">
        <v>1</v>
      </c>
      <c r="AS9">
        <v>2</v>
      </c>
      <c r="AT9">
        <v>2</v>
      </c>
      <c r="AU9">
        <v>2</v>
      </c>
      <c r="AV9">
        <v>1</v>
      </c>
      <c r="AW9">
        <v>2</v>
      </c>
      <c r="AX9">
        <v>1</v>
      </c>
      <c r="AY9">
        <v>2</v>
      </c>
      <c r="AZ9" s="2">
        <f t="shared" si="0"/>
        <v>47</v>
      </c>
      <c r="BA9" s="2">
        <f t="shared" si="1"/>
        <v>37</v>
      </c>
    </row>
    <row r="10" spans="1:53" ht="15.75" customHeight="1" x14ac:dyDescent="0.3">
      <c r="A10">
        <v>43077</v>
      </c>
      <c r="B10">
        <v>0</v>
      </c>
      <c r="C10">
        <v>2001</v>
      </c>
      <c r="D10" s="99">
        <v>45961.818055555559</v>
      </c>
      <c r="E10" s="99">
        <v>45971.479861111111</v>
      </c>
      <c r="F10" t="s">
        <v>32</v>
      </c>
      <c r="G10" t="s">
        <v>32</v>
      </c>
      <c r="H10">
        <v>1</v>
      </c>
      <c r="I10">
        <v>3</v>
      </c>
      <c r="J10">
        <v>3</v>
      </c>
      <c r="K10">
        <v>1</v>
      </c>
      <c r="L10">
        <v>2</v>
      </c>
      <c r="M10">
        <v>3</v>
      </c>
      <c r="N10">
        <v>2</v>
      </c>
      <c r="O10">
        <v>2</v>
      </c>
      <c r="P10">
        <v>3</v>
      </c>
      <c r="Q10">
        <v>3</v>
      </c>
      <c r="R10">
        <v>1</v>
      </c>
      <c r="S10">
        <v>3</v>
      </c>
      <c r="T10">
        <v>1</v>
      </c>
      <c r="U10">
        <v>1</v>
      </c>
      <c r="V10">
        <v>2</v>
      </c>
      <c r="W10">
        <v>2</v>
      </c>
      <c r="X10">
        <v>2</v>
      </c>
      <c r="Y10">
        <v>1</v>
      </c>
      <c r="Z10">
        <v>1</v>
      </c>
      <c r="AA10">
        <v>3</v>
      </c>
      <c r="AB10">
        <v>3</v>
      </c>
      <c r="AC10">
        <v>2</v>
      </c>
      <c r="AD10">
        <v>1</v>
      </c>
      <c r="AE10">
        <v>2</v>
      </c>
      <c r="AF10">
        <v>3</v>
      </c>
      <c r="AG10">
        <v>2</v>
      </c>
      <c r="AH10">
        <v>2</v>
      </c>
      <c r="AI10">
        <v>3</v>
      </c>
      <c r="AJ10">
        <v>1</v>
      </c>
      <c r="AK10">
        <v>2</v>
      </c>
      <c r="AL10">
        <v>3</v>
      </c>
      <c r="AM10">
        <v>3</v>
      </c>
      <c r="AN10">
        <v>1</v>
      </c>
      <c r="AO10">
        <v>2</v>
      </c>
      <c r="AP10">
        <v>2</v>
      </c>
      <c r="AQ10">
        <v>2</v>
      </c>
      <c r="AR10">
        <v>2</v>
      </c>
      <c r="AS10">
        <v>2</v>
      </c>
      <c r="AT10">
        <v>2</v>
      </c>
      <c r="AU10">
        <v>1</v>
      </c>
      <c r="AV10">
        <v>2</v>
      </c>
      <c r="AW10">
        <v>3</v>
      </c>
      <c r="AX10">
        <v>3</v>
      </c>
      <c r="AY10">
        <v>3</v>
      </c>
      <c r="AZ10" s="2">
        <f t="shared" si="0"/>
        <v>43</v>
      </c>
      <c r="BA10" s="2">
        <f t="shared" si="1"/>
        <v>46</v>
      </c>
    </row>
    <row r="11" spans="1:53" ht="15.75" customHeight="1" x14ac:dyDescent="0.3">
      <c r="A11">
        <v>40854</v>
      </c>
      <c r="B11">
        <v>0</v>
      </c>
      <c r="C11">
        <v>1983</v>
      </c>
      <c r="D11" s="99">
        <v>45962.760416666664</v>
      </c>
      <c r="E11" s="99">
        <v>45970.832638888889</v>
      </c>
      <c r="F11" t="s">
        <v>307</v>
      </c>
      <c r="G11" t="s">
        <v>487</v>
      </c>
      <c r="H11">
        <v>1</v>
      </c>
      <c r="I11">
        <v>3</v>
      </c>
      <c r="J11">
        <v>3</v>
      </c>
      <c r="K11">
        <v>2</v>
      </c>
      <c r="L11">
        <v>2</v>
      </c>
      <c r="M11">
        <v>3</v>
      </c>
      <c r="N11">
        <v>2</v>
      </c>
      <c r="O11">
        <v>2</v>
      </c>
      <c r="P11">
        <v>2</v>
      </c>
      <c r="Q11">
        <v>3</v>
      </c>
      <c r="R11">
        <v>3</v>
      </c>
      <c r="S11">
        <v>3</v>
      </c>
      <c r="T11">
        <v>2</v>
      </c>
      <c r="U11">
        <v>3</v>
      </c>
      <c r="V11">
        <v>2</v>
      </c>
      <c r="W11">
        <v>3</v>
      </c>
      <c r="X11">
        <v>2</v>
      </c>
      <c r="Y11">
        <v>2</v>
      </c>
      <c r="Z11">
        <v>2</v>
      </c>
      <c r="AA11">
        <v>2</v>
      </c>
      <c r="AB11">
        <v>3</v>
      </c>
      <c r="AC11">
        <v>2</v>
      </c>
      <c r="AD11">
        <v>1</v>
      </c>
      <c r="AE11">
        <v>3</v>
      </c>
      <c r="AF11">
        <v>4</v>
      </c>
      <c r="AG11">
        <v>1</v>
      </c>
      <c r="AH11">
        <v>2</v>
      </c>
      <c r="AI11">
        <v>1</v>
      </c>
      <c r="AJ11">
        <v>1</v>
      </c>
      <c r="AK11">
        <v>1</v>
      </c>
      <c r="AL11">
        <v>1</v>
      </c>
      <c r="AM11">
        <v>1</v>
      </c>
      <c r="AN11">
        <v>3</v>
      </c>
      <c r="AO11">
        <v>3</v>
      </c>
      <c r="AP11">
        <v>2</v>
      </c>
      <c r="AQ11">
        <v>2</v>
      </c>
      <c r="AR11">
        <v>1</v>
      </c>
      <c r="AS11">
        <v>1</v>
      </c>
      <c r="AT11">
        <v>1</v>
      </c>
      <c r="AU11">
        <v>1</v>
      </c>
      <c r="AV11">
        <v>2</v>
      </c>
      <c r="AW11">
        <v>2</v>
      </c>
      <c r="AX11">
        <v>3</v>
      </c>
      <c r="AY11">
        <v>1</v>
      </c>
      <c r="AZ11" s="2">
        <f t="shared" si="0"/>
        <v>50</v>
      </c>
      <c r="BA11" s="2">
        <f t="shared" si="1"/>
        <v>37</v>
      </c>
    </row>
    <row r="12" spans="1:53" ht="15.75" customHeight="1" x14ac:dyDescent="0.3">
      <c r="A12">
        <v>40727</v>
      </c>
      <c r="B12">
        <v>1</v>
      </c>
      <c r="C12">
        <v>1992</v>
      </c>
      <c r="D12" s="99">
        <v>45962.859722222223</v>
      </c>
      <c r="E12" s="99">
        <v>45976.744444444441</v>
      </c>
      <c r="F12" t="s">
        <v>246</v>
      </c>
      <c r="G12" t="s">
        <v>246</v>
      </c>
      <c r="H12">
        <v>3</v>
      </c>
      <c r="I12">
        <v>3</v>
      </c>
      <c r="J12">
        <v>4</v>
      </c>
      <c r="K12">
        <v>3</v>
      </c>
      <c r="L12">
        <v>3</v>
      </c>
      <c r="M12">
        <v>3</v>
      </c>
      <c r="N12">
        <v>2</v>
      </c>
      <c r="O12">
        <v>2</v>
      </c>
      <c r="P12">
        <v>3</v>
      </c>
      <c r="Q12">
        <v>3</v>
      </c>
      <c r="R12">
        <v>3</v>
      </c>
      <c r="S12">
        <v>3</v>
      </c>
      <c r="T12">
        <v>2</v>
      </c>
      <c r="U12">
        <v>3</v>
      </c>
      <c r="V12">
        <v>3</v>
      </c>
      <c r="W12">
        <v>2</v>
      </c>
      <c r="X12">
        <v>3</v>
      </c>
      <c r="Y12">
        <v>3</v>
      </c>
      <c r="Z12">
        <v>3</v>
      </c>
      <c r="AA12">
        <v>3</v>
      </c>
      <c r="AB12">
        <v>3</v>
      </c>
      <c r="AC12">
        <v>3</v>
      </c>
      <c r="AD12">
        <v>3</v>
      </c>
      <c r="AE12">
        <v>2</v>
      </c>
      <c r="AF12">
        <v>3</v>
      </c>
      <c r="AG12">
        <v>3</v>
      </c>
      <c r="AH12">
        <v>3</v>
      </c>
      <c r="AI12">
        <v>3</v>
      </c>
      <c r="AJ12">
        <v>3</v>
      </c>
      <c r="AK12">
        <v>2</v>
      </c>
      <c r="AL12">
        <v>3</v>
      </c>
      <c r="AM12">
        <v>2</v>
      </c>
      <c r="AN12">
        <v>3</v>
      </c>
      <c r="AO12">
        <v>2</v>
      </c>
      <c r="AP12">
        <v>2</v>
      </c>
      <c r="AQ12">
        <v>3</v>
      </c>
      <c r="AR12">
        <v>2</v>
      </c>
      <c r="AS12">
        <v>3</v>
      </c>
      <c r="AT12">
        <v>3</v>
      </c>
      <c r="AU12">
        <v>3</v>
      </c>
      <c r="AV12">
        <v>3</v>
      </c>
      <c r="AW12">
        <v>3</v>
      </c>
      <c r="AX12">
        <v>2</v>
      </c>
      <c r="AY12">
        <v>3</v>
      </c>
      <c r="AZ12" s="2">
        <f t="shared" si="0"/>
        <v>60</v>
      </c>
      <c r="BA12" s="2">
        <f t="shared" si="1"/>
        <v>56</v>
      </c>
    </row>
    <row r="13" spans="1:53" ht="15.75" customHeight="1" x14ac:dyDescent="0.3">
      <c r="A13">
        <v>44090</v>
      </c>
      <c r="B13">
        <v>0</v>
      </c>
      <c r="C13">
        <v>2005</v>
      </c>
      <c r="D13" s="99">
        <v>45964.693749999999</v>
      </c>
      <c r="E13" s="99">
        <v>45971.920138888891</v>
      </c>
      <c r="F13" t="s">
        <v>246</v>
      </c>
      <c r="G13" t="s">
        <v>246</v>
      </c>
      <c r="H13">
        <v>3</v>
      </c>
      <c r="I13">
        <v>3</v>
      </c>
      <c r="J13">
        <v>4</v>
      </c>
      <c r="K13">
        <v>4</v>
      </c>
      <c r="L13">
        <v>3</v>
      </c>
      <c r="M13">
        <v>4</v>
      </c>
      <c r="N13">
        <v>4</v>
      </c>
      <c r="O13">
        <v>4</v>
      </c>
      <c r="P13">
        <v>4</v>
      </c>
      <c r="Q13">
        <v>4</v>
      </c>
      <c r="R13">
        <v>4</v>
      </c>
      <c r="S13">
        <v>4</v>
      </c>
      <c r="T13">
        <v>4</v>
      </c>
      <c r="U13">
        <v>4</v>
      </c>
      <c r="V13">
        <v>4</v>
      </c>
      <c r="W13">
        <v>4</v>
      </c>
      <c r="X13">
        <v>1</v>
      </c>
      <c r="Y13">
        <v>3</v>
      </c>
      <c r="Z13">
        <v>3</v>
      </c>
      <c r="AA13">
        <v>4</v>
      </c>
      <c r="AB13">
        <v>4</v>
      </c>
      <c r="AC13">
        <v>4</v>
      </c>
      <c r="AD13">
        <v>3</v>
      </c>
      <c r="AE13">
        <v>3</v>
      </c>
      <c r="AF13">
        <v>4</v>
      </c>
      <c r="AG13">
        <v>4</v>
      </c>
      <c r="AH13">
        <v>3</v>
      </c>
      <c r="AI13">
        <v>4</v>
      </c>
      <c r="AJ13">
        <v>4</v>
      </c>
      <c r="AK13">
        <v>4</v>
      </c>
      <c r="AL13">
        <v>4</v>
      </c>
      <c r="AM13">
        <v>4</v>
      </c>
      <c r="AN13">
        <v>3</v>
      </c>
      <c r="AO13">
        <v>4</v>
      </c>
      <c r="AP13">
        <v>4</v>
      </c>
      <c r="AQ13">
        <v>4</v>
      </c>
      <c r="AR13">
        <v>4</v>
      </c>
      <c r="AS13">
        <v>4</v>
      </c>
      <c r="AT13">
        <v>1</v>
      </c>
      <c r="AU13">
        <v>4</v>
      </c>
      <c r="AV13">
        <v>3</v>
      </c>
      <c r="AW13">
        <v>4</v>
      </c>
      <c r="AX13">
        <v>4</v>
      </c>
      <c r="AY13">
        <v>4</v>
      </c>
      <c r="AZ13" s="2">
        <f t="shared" si="0"/>
        <v>76</v>
      </c>
      <c r="BA13" s="2">
        <f t="shared" si="1"/>
        <v>77</v>
      </c>
    </row>
    <row r="14" spans="1:53" ht="15.75" customHeight="1" x14ac:dyDescent="0.3">
      <c r="A14">
        <v>41037</v>
      </c>
      <c r="B14">
        <v>0</v>
      </c>
      <c r="C14">
        <v>2000</v>
      </c>
      <c r="D14" s="99">
        <v>45964.972916666666</v>
      </c>
      <c r="E14" s="99">
        <v>45976.563888888886</v>
      </c>
      <c r="F14" t="s">
        <v>246</v>
      </c>
      <c r="G14" t="s">
        <v>246</v>
      </c>
      <c r="H14">
        <v>3</v>
      </c>
      <c r="I14">
        <v>4</v>
      </c>
      <c r="J14">
        <v>2</v>
      </c>
      <c r="K14">
        <v>3</v>
      </c>
      <c r="L14">
        <v>3</v>
      </c>
      <c r="M14">
        <v>4</v>
      </c>
      <c r="N14">
        <v>2</v>
      </c>
      <c r="O14">
        <v>3</v>
      </c>
      <c r="P14">
        <v>2</v>
      </c>
      <c r="Q14">
        <v>3</v>
      </c>
      <c r="R14">
        <v>3</v>
      </c>
      <c r="S14">
        <v>3</v>
      </c>
      <c r="T14">
        <v>3</v>
      </c>
      <c r="U14">
        <v>3</v>
      </c>
      <c r="V14">
        <v>3</v>
      </c>
      <c r="W14">
        <v>3</v>
      </c>
      <c r="X14">
        <v>2</v>
      </c>
      <c r="Y14">
        <v>3</v>
      </c>
      <c r="Z14">
        <v>3</v>
      </c>
      <c r="AA14">
        <v>3</v>
      </c>
      <c r="AB14">
        <v>3</v>
      </c>
      <c r="AC14">
        <v>3</v>
      </c>
      <c r="AD14">
        <v>4</v>
      </c>
      <c r="AE14">
        <v>4</v>
      </c>
      <c r="AF14">
        <v>2</v>
      </c>
      <c r="AG14">
        <v>3</v>
      </c>
      <c r="AH14">
        <v>3</v>
      </c>
      <c r="AI14">
        <v>3</v>
      </c>
      <c r="AJ14">
        <v>3</v>
      </c>
      <c r="AK14">
        <v>3</v>
      </c>
      <c r="AL14">
        <v>2</v>
      </c>
      <c r="AM14">
        <v>3</v>
      </c>
      <c r="AN14">
        <v>3</v>
      </c>
      <c r="AO14">
        <v>3</v>
      </c>
      <c r="AP14">
        <v>3</v>
      </c>
      <c r="AQ14">
        <v>3</v>
      </c>
      <c r="AR14">
        <v>3</v>
      </c>
      <c r="AS14">
        <v>3</v>
      </c>
      <c r="AT14">
        <v>2</v>
      </c>
      <c r="AU14">
        <v>2</v>
      </c>
      <c r="AV14">
        <v>3</v>
      </c>
      <c r="AW14">
        <v>3</v>
      </c>
      <c r="AX14">
        <v>2</v>
      </c>
      <c r="AY14">
        <v>3</v>
      </c>
      <c r="AZ14" s="2">
        <f t="shared" si="0"/>
        <v>61</v>
      </c>
      <c r="BA14" s="2">
        <f t="shared" si="1"/>
        <v>59</v>
      </c>
    </row>
    <row r="15" spans="1:53" ht="15.75" customHeight="1" x14ac:dyDescent="0.3">
      <c r="A15">
        <v>44603</v>
      </c>
      <c r="B15">
        <v>1</v>
      </c>
      <c r="C15">
        <v>2004</v>
      </c>
      <c r="D15" s="99">
        <v>45965.719444444447</v>
      </c>
      <c r="E15" s="99">
        <v>45972.946527777778</v>
      </c>
      <c r="F15" t="s">
        <v>32</v>
      </c>
      <c r="G15" t="s">
        <v>32</v>
      </c>
      <c r="H15">
        <v>2</v>
      </c>
      <c r="I15">
        <v>3</v>
      </c>
      <c r="J15">
        <v>2</v>
      </c>
      <c r="K15">
        <v>2</v>
      </c>
      <c r="L15">
        <v>2</v>
      </c>
      <c r="M15">
        <v>1</v>
      </c>
      <c r="N15">
        <v>2</v>
      </c>
      <c r="O15">
        <v>3</v>
      </c>
      <c r="P15">
        <v>2</v>
      </c>
      <c r="Q15">
        <v>2</v>
      </c>
      <c r="R15">
        <v>1</v>
      </c>
      <c r="S15">
        <v>2</v>
      </c>
      <c r="T15">
        <v>1</v>
      </c>
      <c r="U15">
        <v>2</v>
      </c>
      <c r="V15">
        <v>2</v>
      </c>
      <c r="W15">
        <v>3</v>
      </c>
      <c r="X15">
        <v>1</v>
      </c>
      <c r="Y15">
        <v>3</v>
      </c>
      <c r="Z15">
        <v>2</v>
      </c>
      <c r="AA15">
        <v>1</v>
      </c>
      <c r="AB15">
        <v>2</v>
      </c>
      <c r="AC15">
        <v>1</v>
      </c>
      <c r="AD15">
        <v>2</v>
      </c>
      <c r="AE15">
        <v>3</v>
      </c>
      <c r="AF15">
        <v>2</v>
      </c>
      <c r="AG15">
        <v>1</v>
      </c>
      <c r="AH15">
        <v>1</v>
      </c>
      <c r="AI15">
        <v>2</v>
      </c>
      <c r="AJ15">
        <v>2</v>
      </c>
      <c r="AK15">
        <v>2</v>
      </c>
      <c r="AL15">
        <v>3</v>
      </c>
      <c r="AM15">
        <v>2</v>
      </c>
      <c r="AN15">
        <v>2</v>
      </c>
      <c r="AO15">
        <v>1</v>
      </c>
      <c r="AP15">
        <v>1</v>
      </c>
      <c r="AQ15">
        <v>1</v>
      </c>
      <c r="AR15">
        <v>3</v>
      </c>
      <c r="AS15">
        <v>2</v>
      </c>
      <c r="AT15">
        <v>2</v>
      </c>
      <c r="AU15">
        <v>2</v>
      </c>
      <c r="AV15">
        <v>2</v>
      </c>
      <c r="AW15">
        <v>2</v>
      </c>
      <c r="AX15">
        <v>2</v>
      </c>
      <c r="AY15">
        <v>1</v>
      </c>
      <c r="AZ15" s="2">
        <f t="shared" si="0"/>
        <v>41</v>
      </c>
      <c r="BA15" s="2">
        <f t="shared" si="1"/>
        <v>39</v>
      </c>
    </row>
    <row r="16" spans="1:53" ht="15.75" customHeight="1" x14ac:dyDescent="0.3">
      <c r="A16">
        <v>43451</v>
      </c>
      <c r="B16">
        <v>0</v>
      </c>
      <c r="C16">
        <v>2001</v>
      </c>
      <c r="D16" s="99">
        <v>45968.594444444447</v>
      </c>
      <c r="E16" s="99">
        <v>45977.835416666669</v>
      </c>
      <c r="F16" t="s">
        <v>234</v>
      </c>
      <c r="G16" t="s">
        <v>234</v>
      </c>
      <c r="H16">
        <v>2</v>
      </c>
      <c r="I16">
        <v>3</v>
      </c>
      <c r="J16">
        <v>3</v>
      </c>
      <c r="K16">
        <v>3</v>
      </c>
      <c r="L16">
        <v>2</v>
      </c>
      <c r="M16">
        <v>3</v>
      </c>
      <c r="N16">
        <v>3</v>
      </c>
      <c r="O16">
        <v>2</v>
      </c>
      <c r="P16">
        <v>3</v>
      </c>
      <c r="Q16">
        <v>4</v>
      </c>
      <c r="R16">
        <v>1</v>
      </c>
      <c r="S16">
        <v>4</v>
      </c>
      <c r="T16">
        <v>3</v>
      </c>
      <c r="U16">
        <v>3</v>
      </c>
      <c r="V16">
        <v>3</v>
      </c>
      <c r="W16">
        <v>2</v>
      </c>
      <c r="X16">
        <v>1</v>
      </c>
      <c r="Y16">
        <v>3</v>
      </c>
      <c r="Z16">
        <v>1</v>
      </c>
      <c r="AA16">
        <v>1</v>
      </c>
      <c r="AB16">
        <v>4</v>
      </c>
      <c r="AC16">
        <v>3</v>
      </c>
      <c r="AD16">
        <v>2</v>
      </c>
      <c r="AE16">
        <v>3</v>
      </c>
      <c r="AF16">
        <v>4</v>
      </c>
      <c r="AG16">
        <v>4</v>
      </c>
      <c r="AH16">
        <v>2</v>
      </c>
      <c r="AI16">
        <v>3</v>
      </c>
      <c r="AJ16">
        <v>4</v>
      </c>
      <c r="AK16">
        <v>2</v>
      </c>
      <c r="AL16">
        <v>3</v>
      </c>
      <c r="AM16">
        <v>4</v>
      </c>
      <c r="AN16">
        <v>1</v>
      </c>
      <c r="AO16">
        <v>4</v>
      </c>
      <c r="AP16">
        <v>2</v>
      </c>
      <c r="AQ16">
        <v>1</v>
      </c>
      <c r="AR16">
        <v>3</v>
      </c>
      <c r="AS16">
        <v>2</v>
      </c>
      <c r="AT16">
        <v>1</v>
      </c>
      <c r="AU16">
        <v>3</v>
      </c>
      <c r="AV16">
        <v>2</v>
      </c>
      <c r="AW16">
        <v>2</v>
      </c>
      <c r="AX16">
        <v>4</v>
      </c>
      <c r="AY16">
        <v>3</v>
      </c>
      <c r="AZ16" s="2">
        <f t="shared" si="0"/>
        <v>54</v>
      </c>
      <c r="BA16" s="2">
        <f t="shared" si="1"/>
        <v>57</v>
      </c>
    </row>
    <row r="17" spans="1:53" ht="15.75" customHeight="1" x14ac:dyDescent="0.3">
      <c r="A17">
        <v>43450</v>
      </c>
      <c r="B17">
        <v>1</v>
      </c>
      <c r="C17">
        <v>1993</v>
      </c>
      <c r="D17" s="99">
        <v>45968.921527777777</v>
      </c>
      <c r="E17" s="99">
        <v>45977.753472222219</v>
      </c>
      <c r="F17" t="s">
        <v>33</v>
      </c>
      <c r="G17" t="s">
        <v>32</v>
      </c>
      <c r="H17">
        <v>3</v>
      </c>
      <c r="I17">
        <v>4</v>
      </c>
      <c r="J17">
        <v>3</v>
      </c>
      <c r="K17">
        <v>4</v>
      </c>
      <c r="L17">
        <v>3</v>
      </c>
      <c r="M17">
        <v>3</v>
      </c>
      <c r="N17">
        <v>3</v>
      </c>
      <c r="O17">
        <v>3</v>
      </c>
      <c r="P17">
        <v>2</v>
      </c>
      <c r="Q17">
        <v>2</v>
      </c>
      <c r="R17">
        <v>1</v>
      </c>
      <c r="S17">
        <v>2</v>
      </c>
      <c r="T17">
        <v>2</v>
      </c>
      <c r="U17">
        <v>3</v>
      </c>
      <c r="V17">
        <v>2</v>
      </c>
      <c r="W17">
        <v>4</v>
      </c>
      <c r="X17">
        <v>2</v>
      </c>
      <c r="Y17">
        <v>4</v>
      </c>
      <c r="Z17">
        <v>2</v>
      </c>
      <c r="AA17">
        <v>2</v>
      </c>
      <c r="AB17">
        <v>4</v>
      </c>
      <c r="AC17">
        <v>3</v>
      </c>
      <c r="AD17">
        <v>3</v>
      </c>
      <c r="AE17">
        <v>4</v>
      </c>
      <c r="AF17">
        <v>3</v>
      </c>
      <c r="AG17">
        <v>3</v>
      </c>
      <c r="AH17">
        <v>3</v>
      </c>
      <c r="AI17">
        <v>3</v>
      </c>
      <c r="AJ17">
        <v>3</v>
      </c>
      <c r="AK17">
        <v>2</v>
      </c>
      <c r="AL17">
        <v>2</v>
      </c>
      <c r="AM17">
        <v>2</v>
      </c>
      <c r="AN17">
        <v>2</v>
      </c>
      <c r="AO17">
        <v>2</v>
      </c>
      <c r="AP17">
        <v>3</v>
      </c>
      <c r="AQ17">
        <v>3</v>
      </c>
      <c r="AR17">
        <v>3</v>
      </c>
      <c r="AS17">
        <v>4</v>
      </c>
      <c r="AT17">
        <v>2</v>
      </c>
      <c r="AU17">
        <v>3</v>
      </c>
      <c r="AV17">
        <v>2</v>
      </c>
      <c r="AW17">
        <v>2</v>
      </c>
      <c r="AX17">
        <v>3</v>
      </c>
      <c r="AY17">
        <v>3</v>
      </c>
      <c r="AZ17" s="2">
        <f t="shared" si="0"/>
        <v>58</v>
      </c>
      <c r="BA17" s="2">
        <f t="shared" si="1"/>
        <v>57</v>
      </c>
    </row>
    <row r="18" spans="1:53" ht="15.75" customHeight="1" x14ac:dyDescent="0.3">
      <c r="AY18" s="2" t="s">
        <v>212</v>
      </c>
      <c r="AZ18" s="126">
        <f>AVERAGE(AZ6:AZ17)</f>
        <v>54.083333333333336</v>
      </c>
      <c r="BA18" s="126">
        <f>AVERAGE(BA6:BA17)</f>
        <v>51.666666666666664</v>
      </c>
    </row>
    <row r="19" spans="1:53" ht="15.75" customHeight="1" x14ac:dyDescent="0.3">
      <c r="AY19" s="2" t="s">
        <v>485</v>
      </c>
      <c r="AZ19" s="126">
        <f>_xlfn.STDEV.S(AZ6:AZ17)</f>
        <v>11.758620306615539</v>
      </c>
      <c r="BA19" s="126">
        <f>_xlfn.STDEV.S(BA6:BA17)</f>
        <v>12.521496667247046</v>
      </c>
    </row>
  </sheetData>
  <autoFilter ref="A5:AW17" xr:uid="{00000000-0001-0000-0500-000000000000}"/>
  <phoneticPr fontId="8" type="noConversion"/>
  <hyperlinks>
    <hyperlink ref="A1" location="Obsah!A1" display="Obsah" xr:uid="{9FE7284F-F890-40E3-9F3B-A5B73252D631}"/>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33FBE-1791-4E03-BE77-E7E1241BF0A6}">
  <sheetPr>
    <tabColor rgb="FF92D050"/>
  </sheetPr>
  <dimension ref="A1:AV14"/>
  <sheetViews>
    <sheetView zoomScale="70" zoomScaleNormal="70" workbookViewId="0">
      <selection activeCell="H35" sqref="H35"/>
    </sheetView>
  </sheetViews>
  <sheetFormatPr defaultColWidth="12.6328125" defaultRowHeight="13" x14ac:dyDescent="0.3"/>
  <cols>
    <col min="1" max="1" width="41.6328125" style="2" customWidth="1"/>
    <col min="2" max="2" width="14" style="2" bestFit="1" customWidth="1"/>
    <col min="3" max="5" width="12.6328125" style="2"/>
    <col min="6" max="6" width="17.7265625" style="2" bestFit="1" customWidth="1"/>
    <col min="7" max="16384" width="12.6328125" style="2"/>
  </cols>
  <sheetData>
    <row r="1" spans="1:48" ht="15.75" customHeight="1" x14ac:dyDescent="0.4">
      <c r="A1" s="40" t="s">
        <v>176</v>
      </c>
    </row>
    <row r="4" spans="1:48" x14ac:dyDescent="0.3">
      <c r="A4" s="60" t="s">
        <v>218</v>
      </c>
    </row>
    <row r="5" spans="1:48" ht="39" x14ac:dyDescent="0.3">
      <c r="A5" s="61" t="s">
        <v>195</v>
      </c>
    </row>
    <row r="6" spans="1:48" x14ac:dyDescent="0.3">
      <c r="E6" s="54"/>
    </row>
    <row r="7" spans="1:48" x14ac:dyDescent="0.3">
      <c r="E7" s="54"/>
    </row>
    <row r="14" spans="1:48" ht="15.75" customHeight="1" x14ac:dyDescent="0.3">
      <c r="A14" s="108" t="s">
        <v>177</v>
      </c>
      <c r="B14" s="100" t="s">
        <v>167</v>
      </c>
      <c r="C14" s="100" t="s">
        <v>10</v>
      </c>
      <c r="D14" s="100" t="s">
        <v>126</v>
      </c>
      <c r="E14" s="100" t="s">
        <v>168</v>
      </c>
      <c r="F14" s="100" t="s">
        <v>127</v>
      </c>
      <c r="G14" s="100" t="s">
        <v>12</v>
      </c>
      <c r="H14" s="100" t="s">
        <v>13</v>
      </c>
      <c r="I14" s="100" t="s">
        <v>14</v>
      </c>
      <c r="J14" s="100" t="s">
        <v>15</v>
      </c>
      <c r="K14" s="100" t="s">
        <v>16</v>
      </c>
      <c r="L14" s="100" t="s">
        <v>17</v>
      </c>
      <c r="M14" s="100" t="s">
        <v>18</v>
      </c>
      <c r="N14" s="100" t="s">
        <v>19</v>
      </c>
      <c r="O14" s="100" t="s">
        <v>20</v>
      </c>
      <c r="P14" s="100" t="s">
        <v>21</v>
      </c>
      <c r="Q14" s="100" t="s">
        <v>22</v>
      </c>
      <c r="R14" s="100" t="s">
        <v>23</v>
      </c>
      <c r="S14" s="100" t="s">
        <v>24</v>
      </c>
      <c r="T14" s="100" t="s">
        <v>25</v>
      </c>
      <c r="U14" s="100" t="s">
        <v>26</v>
      </c>
      <c r="V14" s="100" t="s">
        <v>27</v>
      </c>
      <c r="W14" s="100" t="s">
        <v>28</v>
      </c>
      <c r="X14" s="100" t="s">
        <v>29</v>
      </c>
      <c r="Y14" s="100" t="s">
        <v>30</v>
      </c>
      <c r="Z14" s="100" t="s">
        <v>31</v>
      </c>
      <c r="AA14" s="100" t="s">
        <v>123</v>
      </c>
      <c r="AB14" s="100" t="s">
        <v>124</v>
      </c>
      <c r="AC14" s="106" t="s">
        <v>62</v>
      </c>
      <c r="AD14" s="106" t="s">
        <v>63</v>
      </c>
      <c r="AE14" s="106" t="s">
        <v>64</v>
      </c>
      <c r="AF14" s="106" t="s">
        <v>65</v>
      </c>
      <c r="AG14" s="106" t="s">
        <v>66</v>
      </c>
      <c r="AH14" s="106" t="s">
        <v>67</v>
      </c>
      <c r="AI14" s="106" t="s">
        <v>68</v>
      </c>
      <c r="AJ14" s="106" t="s">
        <v>69</v>
      </c>
      <c r="AK14" s="106" t="s">
        <v>70</v>
      </c>
      <c r="AL14" s="106" t="s">
        <v>71</v>
      </c>
      <c r="AM14" s="106" t="s">
        <v>72</v>
      </c>
      <c r="AN14" s="106" t="s">
        <v>73</v>
      </c>
      <c r="AO14" s="106" t="s">
        <v>74</v>
      </c>
      <c r="AP14" s="106" t="s">
        <v>75</v>
      </c>
      <c r="AQ14" s="106" t="s">
        <v>76</v>
      </c>
      <c r="AR14" s="106" t="s">
        <v>77</v>
      </c>
      <c r="AS14" s="106" t="s">
        <v>78</v>
      </c>
      <c r="AT14" s="106" t="s">
        <v>79</v>
      </c>
      <c r="AU14" s="106" t="s">
        <v>80</v>
      </c>
      <c r="AV14" s="106" t="s">
        <v>81</v>
      </c>
    </row>
  </sheetData>
  <autoFilter ref="A14:AV14" xr:uid="{05333FBE-1791-4E03-BE77-E7E1241BF0A6}">
    <sortState xmlns:xlrd2="http://schemas.microsoft.com/office/spreadsheetml/2017/richdata2" ref="A15:AV65">
      <sortCondition sortBy="cellColor" ref="B14" dxfId="11"/>
    </sortState>
  </autoFilter>
  <hyperlinks>
    <hyperlink ref="A1" location="Obsah!A1" display="Obsah" xr:uid="{BB2B2835-4210-450C-9055-356128A54FF9}"/>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outlinePr summaryBelow="0" summaryRight="0"/>
  </sheetPr>
  <dimension ref="A1:B75"/>
  <sheetViews>
    <sheetView workbookViewId="0"/>
  </sheetViews>
  <sheetFormatPr defaultColWidth="12.6328125" defaultRowHeight="15.75" customHeight="1" x14ac:dyDescent="0.3"/>
  <cols>
    <col min="1" max="2" width="12.6328125" style="2"/>
    <col min="3" max="3" width="54.81640625" style="2" customWidth="1"/>
    <col min="4" max="16384" width="12.6328125" style="2"/>
  </cols>
  <sheetData>
    <row r="1" spans="1:2" ht="15.75" customHeight="1" x14ac:dyDescent="0.4">
      <c r="A1" s="40" t="s">
        <v>176</v>
      </c>
    </row>
    <row r="4" spans="1:2" ht="15.75" customHeight="1" x14ac:dyDescent="0.35">
      <c r="A4" s="63" t="s">
        <v>128</v>
      </c>
      <c r="B4" s="34"/>
    </row>
    <row r="5" spans="1:2" ht="15.75" customHeight="1" x14ac:dyDescent="0.35">
      <c r="B5" s="34"/>
    </row>
    <row r="6" spans="1:2" ht="15.75" customHeight="1" x14ac:dyDescent="0.35">
      <c r="A6" s="58" t="s">
        <v>129</v>
      </c>
      <c r="B6" s="34"/>
    </row>
    <row r="7" spans="1:2" ht="15.75" customHeight="1" x14ac:dyDescent="0.35">
      <c r="A7" s="2" t="s">
        <v>101</v>
      </c>
      <c r="B7" s="34"/>
    </row>
    <row r="8" spans="1:2" ht="15.75" customHeight="1" x14ac:dyDescent="0.35">
      <c r="A8" s="2" t="s">
        <v>130</v>
      </c>
      <c r="B8" s="34"/>
    </row>
    <row r="9" spans="1:2" ht="15.75" customHeight="1" x14ac:dyDescent="0.35">
      <c r="B9" s="34"/>
    </row>
    <row r="10" spans="1:2" ht="15.75" customHeight="1" x14ac:dyDescent="0.35">
      <c r="A10" s="58" t="s">
        <v>131</v>
      </c>
      <c r="B10" s="34"/>
    </row>
    <row r="11" spans="1:2" ht="15.75" customHeight="1" x14ac:dyDescent="0.35">
      <c r="A11" s="2" t="s">
        <v>102</v>
      </c>
      <c r="B11" s="34"/>
    </row>
    <row r="12" spans="1:2" ht="15.75" customHeight="1" x14ac:dyDescent="0.35">
      <c r="A12" s="2" t="s">
        <v>103</v>
      </c>
      <c r="B12" s="34"/>
    </row>
    <row r="13" spans="1:2" ht="15.75" customHeight="1" x14ac:dyDescent="0.35">
      <c r="B13" s="34"/>
    </row>
    <row r="14" spans="1:2" ht="15.75" customHeight="1" x14ac:dyDescent="0.35">
      <c r="B14" s="34"/>
    </row>
    <row r="15" spans="1:2" ht="15.75" customHeight="1" x14ac:dyDescent="0.35">
      <c r="A15" s="63" t="s">
        <v>132</v>
      </c>
      <c r="B15" s="34"/>
    </row>
    <row r="16" spans="1:2" ht="15.75" customHeight="1" x14ac:dyDescent="0.35">
      <c r="B16" s="34"/>
    </row>
    <row r="17" spans="1:2" ht="15.75" customHeight="1" x14ac:dyDescent="0.35">
      <c r="A17" s="2" t="s">
        <v>104</v>
      </c>
      <c r="B17" s="34"/>
    </row>
    <row r="18" spans="1:2" ht="15.75" customHeight="1" x14ac:dyDescent="0.35">
      <c r="A18" s="2" t="s">
        <v>105</v>
      </c>
      <c r="B18" s="34"/>
    </row>
    <row r="19" spans="1:2" ht="15.75" customHeight="1" x14ac:dyDescent="0.35">
      <c r="B19" s="34"/>
    </row>
    <row r="20" spans="1:2" ht="15.75" customHeight="1" x14ac:dyDescent="0.35">
      <c r="B20" s="34"/>
    </row>
    <row r="21" spans="1:2" ht="15.75" customHeight="1" x14ac:dyDescent="0.35">
      <c r="A21" s="63" t="s">
        <v>133</v>
      </c>
      <c r="B21" s="34"/>
    </row>
    <row r="23" spans="1:2" ht="15.75" customHeight="1" x14ac:dyDescent="0.3">
      <c r="A23" s="2" t="s">
        <v>106</v>
      </c>
    </row>
    <row r="24" spans="1:2" ht="15.75" customHeight="1" x14ac:dyDescent="0.3">
      <c r="A24" s="2" t="s">
        <v>107</v>
      </c>
    </row>
    <row r="27" spans="1:2" ht="15.75" customHeight="1" x14ac:dyDescent="0.3">
      <c r="A27" s="63" t="s">
        <v>134</v>
      </c>
    </row>
    <row r="29" spans="1:2" ht="15.75" customHeight="1" x14ac:dyDescent="0.3">
      <c r="A29" s="2" t="s">
        <v>108</v>
      </c>
    </row>
    <row r="30" spans="1:2" ht="15.75" customHeight="1" x14ac:dyDescent="0.3">
      <c r="A30" s="2" t="s">
        <v>109</v>
      </c>
    </row>
    <row r="33" spans="1:1" ht="15.75" customHeight="1" x14ac:dyDescent="0.3">
      <c r="A33" s="63" t="s">
        <v>135</v>
      </c>
    </row>
    <row r="35" spans="1:1" ht="15.75" customHeight="1" x14ac:dyDescent="0.3">
      <c r="A35" s="2" t="s">
        <v>110</v>
      </c>
    </row>
    <row r="36" spans="1:1" ht="15.75" customHeight="1" x14ac:dyDescent="0.3">
      <c r="A36" s="2" t="s">
        <v>111</v>
      </c>
    </row>
    <row r="39" spans="1:1" ht="15.75" customHeight="1" x14ac:dyDescent="0.3">
      <c r="A39" s="63" t="s">
        <v>136</v>
      </c>
    </row>
    <row r="41" spans="1:1" ht="15.75" customHeight="1" x14ac:dyDescent="0.3">
      <c r="A41" s="2" t="s">
        <v>112</v>
      </c>
    </row>
    <row r="42" spans="1:1" ht="15.75" customHeight="1" x14ac:dyDescent="0.3">
      <c r="A42" s="2" t="s">
        <v>113</v>
      </c>
    </row>
    <row r="45" spans="1:1" ht="15.75" customHeight="1" x14ac:dyDescent="0.3">
      <c r="A45" s="63" t="s">
        <v>137</v>
      </c>
    </row>
    <row r="47" spans="1:1" ht="15.75" customHeight="1" x14ac:dyDescent="0.3">
      <c r="A47" s="2" t="s">
        <v>114</v>
      </c>
    </row>
    <row r="48" spans="1:1" ht="15.75" customHeight="1" x14ac:dyDescent="0.3">
      <c r="A48" s="2" t="s">
        <v>115</v>
      </c>
    </row>
    <row r="51" spans="1:1" ht="15.75" customHeight="1" x14ac:dyDescent="0.3">
      <c r="A51" s="63" t="s">
        <v>138</v>
      </c>
    </row>
    <row r="53" spans="1:1" ht="15.75" customHeight="1" x14ac:dyDescent="0.3">
      <c r="A53" s="2" t="s">
        <v>116</v>
      </c>
    </row>
    <row r="56" spans="1:1" ht="15.75" customHeight="1" x14ac:dyDescent="0.3">
      <c r="A56" s="63" t="s">
        <v>139</v>
      </c>
    </row>
    <row r="58" spans="1:1" ht="15.75" customHeight="1" x14ac:dyDescent="0.3">
      <c r="A58" s="2" t="s">
        <v>117</v>
      </c>
    </row>
    <row r="61" spans="1:1" ht="15.75" customHeight="1" x14ac:dyDescent="0.3">
      <c r="A61" s="63" t="s">
        <v>140</v>
      </c>
    </row>
    <row r="63" spans="1:1" ht="15.75" customHeight="1" x14ac:dyDescent="0.3">
      <c r="A63" s="2" t="s">
        <v>118</v>
      </c>
    </row>
    <row r="64" spans="1:1" ht="15.75" customHeight="1" x14ac:dyDescent="0.3">
      <c r="A64" s="2" t="s">
        <v>119</v>
      </c>
    </row>
    <row r="67" spans="1:1" ht="15.75" customHeight="1" x14ac:dyDescent="0.3">
      <c r="A67" s="63" t="s">
        <v>141</v>
      </c>
    </row>
    <row r="69" spans="1:1" ht="15.75" customHeight="1" x14ac:dyDescent="0.3">
      <c r="A69" s="2" t="s">
        <v>120</v>
      </c>
    </row>
    <row r="70" spans="1:1" ht="15.75" customHeight="1" x14ac:dyDescent="0.3">
      <c r="A70" s="2" t="s">
        <v>121</v>
      </c>
    </row>
    <row r="73" spans="1:1" ht="15.75" customHeight="1" x14ac:dyDescent="0.3">
      <c r="A73" s="63" t="s">
        <v>142</v>
      </c>
    </row>
    <row r="75" spans="1:1" ht="15.75" customHeight="1" x14ac:dyDescent="0.3">
      <c r="A75" s="2" t="s">
        <v>122</v>
      </c>
    </row>
  </sheetData>
  <hyperlinks>
    <hyperlink ref="A1" location="Obsah!A1" display="Obsah" xr:uid="{376EE006-D07C-47B4-B7BE-08BD26614D5F}"/>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V144"/>
  <sheetViews>
    <sheetView topLeftCell="A89" zoomScale="85" zoomScaleNormal="70" workbookViewId="0">
      <selection activeCell="F100" sqref="F100:F111"/>
    </sheetView>
  </sheetViews>
  <sheetFormatPr defaultColWidth="8.81640625" defaultRowHeight="13" x14ac:dyDescent="0.3"/>
  <cols>
    <col min="1" max="1" width="39.26953125" style="2" customWidth="1"/>
    <col min="2" max="2" width="21" style="2" customWidth="1"/>
    <col min="3" max="3" width="14" style="2" customWidth="1"/>
    <col min="4" max="4" width="9.6328125" style="2" bestFit="1" customWidth="1"/>
    <col min="5" max="5" width="11.90625" style="2" customWidth="1"/>
    <col min="6" max="6" width="39.1796875" style="2" customWidth="1"/>
    <col min="7" max="7" width="24.6328125" style="2" customWidth="1"/>
    <col min="8" max="8" width="48.90625" style="2" customWidth="1"/>
    <col min="9" max="15" width="8.81640625" style="2"/>
    <col min="16" max="16" width="29.7265625" style="2" bestFit="1" customWidth="1"/>
    <col min="17" max="17" width="30.453125" style="2" customWidth="1"/>
    <col min="18" max="18" width="44.7265625" style="2" customWidth="1"/>
    <col min="19" max="19" width="37.26953125" style="2" customWidth="1"/>
    <col min="20" max="24" width="8.81640625" style="2"/>
    <col min="25" max="25" width="20.54296875" style="2" bestFit="1" customWidth="1"/>
    <col min="26" max="26" width="8.81640625" style="2"/>
    <col min="27" max="27" width="6.08984375" style="2" bestFit="1" customWidth="1"/>
    <col min="28" max="28" width="10" style="2" bestFit="1" customWidth="1"/>
    <col min="29" max="30" width="10" style="2" customWidth="1"/>
    <col min="31" max="31" width="69.7265625" style="2" bestFit="1" customWidth="1"/>
    <col min="32" max="32" width="9.54296875" style="2" customWidth="1"/>
    <col min="33" max="16384" width="8.81640625" style="2"/>
  </cols>
  <sheetData>
    <row r="1" spans="1:48" ht="16" x14ac:dyDescent="0.4">
      <c r="A1" s="40" t="s">
        <v>176</v>
      </c>
    </row>
    <row r="2" spans="1:48" x14ac:dyDescent="0.3">
      <c r="H2" s="62"/>
    </row>
    <row r="3" spans="1:48" s="92" customFormat="1" ht="13.5" thickBot="1" x14ac:dyDescent="0.35"/>
    <row r="4" spans="1:48" ht="26" x14ac:dyDescent="0.6">
      <c r="A4" s="65" t="s">
        <v>197</v>
      </c>
      <c r="P4" s="65" t="s">
        <v>198</v>
      </c>
      <c r="Y4" s="65" t="s">
        <v>421</v>
      </c>
      <c r="AG4" s="65" t="s">
        <v>425</v>
      </c>
    </row>
    <row r="5" spans="1:48" s="13" customFormat="1" x14ac:dyDescent="0.25">
      <c r="A5" s="139" t="s">
        <v>190</v>
      </c>
      <c r="B5" s="141" t="s">
        <v>191</v>
      </c>
      <c r="C5" s="141"/>
      <c r="D5" s="141"/>
      <c r="E5" s="141"/>
      <c r="F5" s="66"/>
      <c r="G5" s="66"/>
      <c r="Q5" s="64"/>
      <c r="R5" s="66"/>
      <c r="S5" s="66"/>
    </row>
    <row r="6" spans="1:48" x14ac:dyDescent="0.3">
      <c r="A6" s="140"/>
      <c r="B6" s="142" t="s">
        <v>192</v>
      </c>
      <c r="C6" s="138"/>
      <c r="D6" s="137" t="s">
        <v>193</v>
      </c>
      <c r="E6" s="138"/>
      <c r="F6" s="137" t="s">
        <v>194</v>
      </c>
      <c r="G6" s="138"/>
      <c r="H6" s="67"/>
      <c r="Q6" s="136" t="s">
        <v>192</v>
      </c>
      <c r="R6" s="136"/>
    </row>
    <row r="7" spans="1:48" ht="26.5" thickBot="1" x14ac:dyDescent="0.35">
      <c r="A7" s="69"/>
      <c r="B7" s="70" t="s">
        <v>203</v>
      </c>
      <c r="C7" s="109" t="s">
        <v>420</v>
      </c>
      <c r="D7" s="113" t="s">
        <v>203</v>
      </c>
      <c r="E7" s="109" t="s">
        <v>420</v>
      </c>
      <c r="F7" s="113" t="s">
        <v>203</v>
      </c>
      <c r="G7" s="109" t="s">
        <v>420</v>
      </c>
      <c r="H7" s="70" t="s">
        <v>224</v>
      </c>
      <c r="P7" s="68" t="s">
        <v>190</v>
      </c>
      <c r="Q7" s="70" t="s">
        <v>203</v>
      </c>
      <c r="R7" s="70" t="s">
        <v>420</v>
      </c>
      <c r="S7" s="70" t="s">
        <v>224</v>
      </c>
      <c r="Z7" s="128" t="s">
        <v>422</v>
      </c>
      <c r="AA7" s="127" t="s">
        <v>423</v>
      </c>
      <c r="AB7" s="127" t="s">
        <v>420</v>
      </c>
      <c r="AC7" s="127"/>
      <c r="AD7" s="127"/>
      <c r="AE7" s="127" t="s">
        <v>424</v>
      </c>
      <c r="AF7" s="131"/>
      <c r="AG7" s="128" t="s">
        <v>422</v>
      </c>
      <c r="AH7" s="127" t="s">
        <v>423</v>
      </c>
      <c r="AI7" s="127" t="s">
        <v>420</v>
      </c>
      <c r="AJ7" s="127" t="s">
        <v>424</v>
      </c>
    </row>
    <row r="8" spans="1:48" ht="26.5" thickBot="1" x14ac:dyDescent="0.35">
      <c r="A8" s="71" t="s">
        <v>12</v>
      </c>
      <c r="B8">
        <v>0.44500000000000001</v>
      </c>
      <c r="C8" s="118">
        <f>B8^2</f>
        <v>0.19802500000000001</v>
      </c>
      <c r="D8">
        <v>4.3999999999999997E-2</v>
      </c>
      <c r="E8" s="118">
        <f>D8^2</f>
        <v>1.9359999999999998E-3</v>
      </c>
      <c r="F8">
        <v>-4.0000000000000001E-3</v>
      </c>
      <c r="G8" s="119">
        <f>F8^2</f>
        <v>1.5999999999999999E-5</v>
      </c>
      <c r="H8" s="54" t="s">
        <v>101</v>
      </c>
      <c r="P8" s="73" t="s">
        <v>12</v>
      </c>
      <c r="Q8">
        <v>0.41799999999999998</v>
      </c>
      <c r="R8" s="51">
        <f>Q8^2</f>
        <v>0.17472399999999999</v>
      </c>
      <c r="S8" s="54" t="s">
        <v>101</v>
      </c>
      <c r="Z8" s="73">
        <v>1</v>
      </c>
      <c r="AA8">
        <v>0.41799999999999998</v>
      </c>
      <c r="AB8" s="126">
        <f>AA8^2</f>
        <v>0.17472399999999999</v>
      </c>
      <c r="AC8" s="126"/>
      <c r="AD8" s="126"/>
      <c r="AE8" s="54" t="s">
        <v>101</v>
      </c>
      <c r="AF8" s="54"/>
      <c r="AG8" s="73">
        <v>4</v>
      </c>
      <c r="AH8">
        <v>0.72799999999999998</v>
      </c>
      <c r="AI8" s="126">
        <f t="shared" ref="AI8:AI17" si="0">AH8^2</f>
        <v>0.52998400000000001</v>
      </c>
      <c r="AJ8" s="54" t="s">
        <v>103</v>
      </c>
      <c r="AQ8" s="134" t="s">
        <v>432</v>
      </c>
      <c r="AR8" s="134" t="s">
        <v>212</v>
      </c>
      <c r="AS8" s="134" t="s">
        <v>433</v>
      </c>
      <c r="AT8" s="134" t="s">
        <v>434</v>
      </c>
      <c r="AU8" s="134" t="s">
        <v>435</v>
      </c>
      <c r="AV8" s="134" t="s">
        <v>436</v>
      </c>
    </row>
    <row r="9" spans="1:48" ht="13.5" thickBot="1" x14ac:dyDescent="0.35">
      <c r="A9" s="71" t="s">
        <v>13</v>
      </c>
      <c r="B9">
        <v>0.35499999999999998</v>
      </c>
      <c r="C9" s="118">
        <f t="shared" ref="C9:C29" si="1">B9^2</f>
        <v>0.126025</v>
      </c>
      <c r="D9">
        <v>-0.09</v>
      </c>
      <c r="E9" s="118">
        <f t="shared" ref="E9:E29" si="2">D9^2</f>
        <v>8.0999999999999996E-3</v>
      </c>
      <c r="F9">
        <v>0.106</v>
      </c>
      <c r="G9" s="119">
        <f t="shared" ref="G9:G29" si="3">F9^2</f>
        <v>1.1235999999999999E-2</v>
      </c>
      <c r="H9" s="54" t="s">
        <v>101</v>
      </c>
      <c r="P9" s="73" t="s">
        <v>13</v>
      </c>
      <c r="Q9">
        <v>0.307</v>
      </c>
      <c r="R9" s="51">
        <f t="shared" ref="R9:R29" si="4">Q9^2</f>
        <v>9.4248999999999999E-2</v>
      </c>
      <c r="S9" s="54" t="s">
        <v>101</v>
      </c>
      <c r="Z9" s="73">
        <v>2</v>
      </c>
      <c r="AA9">
        <v>0.307</v>
      </c>
      <c r="AB9" s="126">
        <f t="shared" ref="AB9:AB29" si="5">AA9^2</f>
        <v>9.4248999999999999E-2</v>
      </c>
      <c r="AC9" s="126"/>
      <c r="AD9" s="126"/>
      <c r="AE9" s="54" t="s">
        <v>101</v>
      </c>
      <c r="AF9" s="54"/>
      <c r="AG9" s="73">
        <v>10</v>
      </c>
      <c r="AH9">
        <v>0.63800000000000001</v>
      </c>
      <c r="AI9" s="126">
        <f t="shared" si="0"/>
        <v>0.40704400000000002</v>
      </c>
      <c r="AJ9" s="54" t="s">
        <v>109</v>
      </c>
      <c r="AQ9" s="134" t="s">
        <v>15</v>
      </c>
      <c r="AR9" s="135">
        <v>2.93</v>
      </c>
      <c r="AS9" s="135">
        <v>0.91</v>
      </c>
      <c r="AT9" s="135">
        <v>-0.34</v>
      </c>
      <c r="AU9" s="135">
        <v>0.66</v>
      </c>
      <c r="AV9" s="135">
        <v>0.66</v>
      </c>
    </row>
    <row r="10" spans="1:48" ht="13.5" thickBot="1" x14ac:dyDescent="0.35">
      <c r="A10" s="71" t="s">
        <v>14</v>
      </c>
      <c r="B10">
        <v>2.3E-2</v>
      </c>
      <c r="C10" s="118">
        <f t="shared" si="1"/>
        <v>5.2899999999999996E-4</v>
      </c>
      <c r="D10">
        <v>0.373</v>
      </c>
      <c r="E10" s="118">
        <f t="shared" si="2"/>
        <v>0.139129</v>
      </c>
      <c r="F10">
        <v>0.15</v>
      </c>
      <c r="G10" s="119">
        <f t="shared" si="3"/>
        <v>2.2499999999999999E-2</v>
      </c>
      <c r="H10" s="54" t="s">
        <v>102</v>
      </c>
      <c r="P10" s="73" t="s">
        <v>14</v>
      </c>
      <c r="Q10">
        <v>0.187</v>
      </c>
      <c r="R10" s="51">
        <f t="shared" si="4"/>
        <v>3.4969E-2</v>
      </c>
      <c r="S10" s="54" t="s">
        <v>102</v>
      </c>
      <c r="Z10" s="73">
        <v>3</v>
      </c>
      <c r="AA10">
        <v>0.187</v>
      </c>
      <c r="AB10" s="126">
        <f t="shared" si="5"/>
        <v>3.4969E-2</v>
      </c>
      <c r="AC10" s="126"/>
      <c r="AD10" s="126"/>
      <c r="AE10" s="54" t="s">
        <v>102</v>
      </c>
      <c r="AF10" s="54"/>
      <c r="AG10" s="73">
        <v>11</v>
      </c>
      <c r="AH10">
        <v>0.51</v>
      </c>
      <c r="AI10" s="126">
        <f t="shared" si="0"/>
        <v>0.2601</v>
      </c>
      <c r="AJ10" s="54" t="s">
        <v>110</v>
      </c>
      <c r="AQ10" s="134" t="s">
        <v>21</v>
      </c>
      <c r="AR10" s="135">
        <v>3.06</v>
      </c>
      <c r="AS10" s="135">
        <v>0.81</v>
      </c>
      <c r="AT10" s="135">
        <v>-0.5</v>
      </c>
      <c r="AU10" s="135">
        <v>0.59</v>
      </c>
      <c r="AV10" s="135">
        <v>0.59</v>
      </c>
    </row>
    <row r="11" spans="1:48" ht="13.5" thickBot="1" x14ac:dyDescent="0.35">
      <c r="A11" s="71" t="s">
        <v>15</v>
      </c>
      <c r="B11">
        <v>0.63700000000000001</v>
      </c>
      <c r="C11" s="118">
        <f t="shared" si="1"/>
        <v>0.40576899999999999</v>
      </c>
      <c r="D11">
        <v>0.41199999999999998</v>
      </c>
      <c r="E11" s="118">
        <f t="shared" si="2"/>
        <v>0.16974399999999998</v>
      </c>
      <c r="F11">
        <v>1.4999999999999999E-2</v>
      </c>
      <c r="G11" s="119">
        <f t="shared" si="3"/>
        <v>2.2499999999999999E-4</v>
      </c>
      <c r="H11" s="54" t="s">
        <v>103</v>
      </c>
      <c r="P11" s="73" t="s">
        <v>15</v>
      </c>
      <c r="Q11">
        <v>0.72799999999999998</v>
      </c>
      <c r="R11" s="51">
        <f t="shared" si="4"/>
        <v>0.52998400000000001</v>
      </c>
      <c r="S11" s="54" t="s">
        <v>103</v>
      </c>
      <c r="Z11" s="73">
        <v>4</v>
      </c>
      <c r="AA11">
        <v>0.72799999999999998</v>
      </c>
      <c r="AB11" s="126">
        <f t="shared" si="5"/>
        <v>0.52998400000000001</v>
      </c>
      <c r="AC11" s="126"/>
      <c r="AD11" s="126"/>
      <c r="AE11" s="54" t="s">
        <v>103</v>
      </c>
      <c r="AF11" s="54"/>
      <c r="AG11" s="73">
        <v>12</v>
      </c>
      <c r="AH11">
        <v>0.56999999999999995</v>
      </c>
      <c r="AI11" s="126">
        <f t="shared" si="0"/>
        <v>0.32489999999999997</v>
      </c>
      <c r="AJ11" s="54" t="s">
        <v>111</v>
      </c>
      <c r="AQ11" s="134" t="s">
        <v>22</v>
      </c>
      <c r="AR11" s="135">
        <v>2.67</v>
      </c>
      <c r="AS11" s="135">
        <v>0.9</v>
      </c>
      <c r="AT11" s="135">
        <v>-0.12</v>
      </c>
      <c r="AU11" s="135">
        <v>0.47</v>
      </c>
      <c r="AV11" s="135">
        <v>0.47</v>
      </c>
    </row>
    <row r="12" spans="1:48" ht="13.5" thickBot="1" x14ac:dyDescent="0.35">
      <c r="A12" s="71" t="s">
        <v>16</v>
      </c>
      <c r="B12">
        <v>0.161</v>
      </c>
      <c r="C12" s="118">
        <f t="shared" si="1"/>
        <v>2.5921000000000003E-2</v>
      </c>
      <c r="D12">
        <v>0.20100000000000001</v>
      </c>
      <c r="E12" s="118">
        <f t="shared" si="2"/>
        <v>4.0401000000000006E-2</v>
      </c>
      <c r="F12">
        <v>1.0999999999999999E-2</v>
      </c>
      <c r="G12" s="119">
        <f t="shared" si="3"/>
        <v>1.2099999999999999E-4</v>
      </c>
      <c r="H12" s="54" t="s">
        <v>104</v>
      </c>
      <c r="P12" s="73" t="s">
        <v>16</v>
      </c>
      <c r="Q12">
        <v>0.223</v>
      </c>
      <c r="R12" s="51">
        <f t="shared" si="4"/>
        <v>4.9729000000000002E-2</v>
      </c>
      <c r="S12" s="54" t="s">
        <v>104</v>
      </c>
      <c r="Z12" s="73">
        <v>5</v>
      </c>
      <c r="AA12">
        <v>0.223</v>
      </c>
      <c r="AB12" s="126">
        <f t="shared" si="5"/>
        <v>4.9729000000000002E-2</v>
      </c>
      <c r="AC12" s="126"/>
      <c r="AD12" s="126"/>
      <c r="AE12" s="54" t="s">
        <v>104</v>
      </c>
      <c r="AF12" s="54"/>
      <c r="AG12" s="73">
        <v>13</v>
      </c>
      <c r="AH12">
        <v>0.64700000000000002</v>
      </c>
      <c r="AI12" s="126">
        <f t="shared" si="0"/>
        <v>0.41860900000000001</v>
      </c>
      <c r="AJ12" s="54" t="s">
        <v>112</v>
      </c>
      <c r="AQ12" s="134" t="s">
        <v>23</v>
      </c>
      <c r="AR12" s="135">
        <v>3.05</v>
      </c>
      <c r="AS12" s="135">
        <v>0.82</v>
      </c>
      <c r="AT12" s="135">
        <v>-0.51</v>
      </c>
      <c r="AU12" s="135">
        <v>0.54</v>
      </c>
      <c r="AV12" s="135">
        <v>0.54</v>
      </c>
    </row>
    <row r="13" spans="1:48" ht="13.5" thickBot="1" x14ac:dyDescent="0.35">
      <c r="A13" s="71" t="s">
        <v>17</v>
      </c>
      <c r="B13">
        <v>0.44600000000000001</v>
      </c>
      <c r="C13" s="118">
        <f t="shared" si="1"/>
        <v>0.19891600000000001</v>
      </c>
      <c r="D13">
        <v>0.14499999999999999</v>
      </c>
      <c r="E13" s="118">
        <f t="shared" si="2"/>
        <v>2.1024999999999999E-2</v>
      </c>
      <c r="F13">
        <v>0.04</v>
      </c>
      <c r="G13" s="119">
        <f t="shared" si="3"/>
        <v>1.6000000000000001E-3</v>
      </c>
      <c r="H13" s="54" t="s">
        <v>105</v>
      </c>
      <c r="P13" s="73" t="s">
        <v>17</v>
      </c>
      <c r="Q13">
        <v>0.46700000000000003</v>
      </c>
      <c r="R13" s="51">
        <f t="shared" si="4"/>
        <v>0.21808900000000003</v>
      </c>
      <c r="S13" s="54" t="s">
        <v>105</v>
      </c>
      <c r="Z13" s="73">
        <v>6</v>
      </c>
      <c r="AA13">
        <v>0.46700000000000003</v>
      </c>
      <c r="AB13" s="126">
        <f t="shared" si="5"/>
        <v>0.21808900000000003</v>
      </c>
      <c r="AC13" s="126"/>
      <c r="AD13" s="126"/>
      <c r="AE13" s="54" t="s">
        <v>105</v>
      </c>
      <c r="AF13" s="54"/>
      <c r="AG13" s="73">
        <v>15</v>
      </c>
      <c r="AH13">
        <v>0.68</v>
      </c>
      <c r="AI13" s="126">
        <f t="shared" si="0"/>
        <v>0.46240000000000009</v>
      </c>
      <c r="AJ13" s="54" t="s">
        <v>114</v>
      </c>
      <c r="AQ13" s="134" t="s">
        <v>24</v>
      </c>
      <c r="AR13" s="135">
        <v>2.67</v>
      </c>
      <c r="AS13" s="135">
        <v>0.97</v>
      </c>
      <c r="AT13" s="135">
        <v>-0.15</v>
      </c>
      <c r="AU13" s="135">
        <v>0.59</v>
      </c>
      <c r="AV13" s="135">
        <v>0.59</v>
      </c>
    </row>
    <row r="14" spans="1:48" ht="13.5" thickBot="1" x14ac:dyDescent="0.35">
      <c r="A14" s="71" t="s">
        <v>18</v>
      </c>
      <c r="B14">
        <v>4.2999999999999997E-2</v>
      </c>
      <c r="C14" s="118">
        <f t="shared" si="1"/>
        <v>1.8489999999999997E-3</v>
      </c>
      <c r="D14">
        <v>0.68200000000000005</v>
      </c>
      <c r="E14" s="118">
        <f t="shared" si="2"/>
        <v>0.46512400000000009</v>
      </c>
      <c r="F14">
        <v>0.14399999999999999</v>
      </c>
      <c r="G14" s="119">
        <f t="shared" si="3"/>
        <v>2.0735999999999997E-2</v>
      </c>
      <c r="H14" s="54" t="s">
        <v>106</v>
      </c>
      <c r="P14" s="73" t="s">
        <v>18</v>
      </c>
      <c r="Q14">
        <v>0.30499999999999999</v>
      </c>
      <c r="R14" s="51">
        <f t="shared" si="4"/>
        <v>9.3024999999999997E-2</v>
      </c>
      <c r="S14" s="54" t="s">
        <v>106</v>
      </c>
      <c r="Z14" s="73">
        <v>7</v>
      </c>
      <c r="AA14">
        <v>0.30499999999999999</v>
      </c>
      <c r="AB14" s="126">
        <f t="shared" si="5"/>
        <v>9.3024999999999997E-2</v>
      </c>
      <c r="AC14" s="126"/>
      <c r="AD14" s="126"/>
      <c r="AE14" s="54" t="s">
        <v>106</v>
      </c>
      <c r="AF14" s="54"/>
      <c r="AG14" s="73">
        <v>16</v>
      </c>
      <c r="AH14">
        <v>0.64600000000000002</v>
      </c>
      <c r="AI14" s="126">
        <f t="shared" si="0"/>
        <v>0.41731600000000002</v>
      </c>
      <c r="AJ14" s="54" t="s">
        <v>115</v>
      </c>
      <c r="AQ14" s="134" t="s">
        <v>26</v>
      </c>
      <c r="AR14" s="135">
        <v>3</v>
      </c>
      <c r="AS14" s="135">
        <v>0.79</v>
      </c>
      <c r="AT14" s="135">
        <v>-0.4</v>
      </c>
      <c r="AU14" s="135">
        <v>0.64</v>
      </c>
      <c r="AV14" s="135">
        <v>0.64</v>
      </c>
    </row>
    <row r="15" spans="1:48" ht="13.5" thickBot="1" x14ac:dyDescent="0.35">
      <c r="A15" s="71" t="s">
        <v>19</v>
      </c>
      <c r="B15">
        <v>0.188</v>
      </c>
      <c r="C15" s="118">
        <f t="shared" si="1"/>
        <v>3.5344E-2</v>
      </c>
      <c r="D15">
        <v>0.59899999999999998</v>
      </c>
      <c r="E15" s="118">
        <f t="shared" si="2"/>
        <v>0.35880099999999998</v>
      </c>
      <c r="F15">
        <v>2.1000000000000001E-2</v>
      </c>
      <c r="G15" s="119">
        <f t="shared" si="3"/>
        <v>4.4100000000000004E-4</v>
      </c>
      <c r="H15" s="54" t="s">
        <v>107</v>
      </c>
      <c r="P15" s="73" t="s">
        <v>19</v>
      </c>
      <c r="Q15">
        <v>0.38400000000000001</v>
      </c>
      <c r="R15" s="51">
        <f t="shared" si="4"/>
        <v>0.147456</v>
      </c>
      <c r="S15" s="54" t="s">
        <v>107</v>
      </c>
      <c r="Z15" s="73">
        <v>8</v>
      </c>
      <c r="AA15">
        <v>0.38400000000000001</v>
      </c>
      <c r="AB15" s="126">
        <f t="shared" si="5"/>
        <v>0.147456</v>
      </c>
      <c r="AC15" s="126"/>
      <c r="AD15" s="126"/>
      <c r="AE15" s="54" t="s">
        <v>107</v>
      </c>
      <c r="AF15" s="54"/>
      <c r="AG15" s="73">
        <v>18</v>
      </c>
      <c r="AH15">
        <v>0.56100000000000005</v>
      </c>
      <c r="AI15" s="126">
        <f t="shared" si="0"/>
        <v>0.31472100000000008</v>
      </c>
      <c r="AJ15" s="54" t="s">
        <v>117</v>
      </c>
      <c r="AQ15" s="134" t="s">
        <v>27</v>
      </c>
      <c r="AR15" s="135">
        <v>3.1</v>
      </c>
      <c r="AS15" s="135">
        <v>0.76</v>
      </c>
      <c r="AT15" s="135">
        <v>-0.54</v>
      </c>
      <c r="AU15" s="135">
        <v>0.61</v>
      </c>
      <c r="AV15" s="135">
        <v>0.61</v>
      </c>
    </row>
    <row r="16" spans="1:48" ht="13.5" thickBot="1" x14ac:dyDescent="0.35">
      <c r="A16" s="71" t="s">
        <v>20</v>
      </c>
      <c r="B16">
        <v>0.47099999999999997</v>
      </c>
      <c r="C16" s="118">
        <f t="shared" si="1"/>
        <v>0.22184099999999998</v>
      </c>
      <c r="D16">
        <v>0.182</v>
      </c>
      <c r="E16" s="118">
        <f t="shared" si="2"/>
        <v>3.3124000000000001E-2</v>
      </c>
      <c r="F16">
        <v>8.0000000000000002E-3</v>
      </c>
      <c r="G16" s="119">
        <f t="shared" si="3"/>
        <v>6.3999999999999997E-5</v>
      </c>
      <c r="H16" s="54" t="s">
        <v>108</v>
      </c>
      <c r="P16" s="73" t="s">
        <v>20</v>
      </c>
      <c r="Q16">
        <v>0.496</v>
      </c>
      <c r="R16" s="51">
        <f t="shared" si="4"/>
        <v>0.24601599999999998</v>
      </c>
      <c r="S16" s="54" t="s">
        <v>108</v>
      </c>
      <c r="Z16" s="73">
        <v>9</v>
      </c>
      <c r="AA16">
        <v>0.496</v>
      </c>
      <c r="AB16" s="126">
        <f t="shared" si="5"/>
        <v>0.24601599999999998</v>
      </c>
      <c r="AC16" s="126"/>
      <c r="AD16" s="126"/>
      <c r="AE16" s="54" t="s">
        <v>108</v>
      </c>
      <c r="AF16" s="54"/>
      <c r="AG16" s="73">
        <v>21</v>
      </c>
      <c r="AH16">
        <v>0.59699999999999998</v>
      </c>
      <c r="AI16" s="126">
        <f t="shared" si="0"/>
        <v>0.35640899999999998</v>
      </c>
      <c r="AJ16" s="54" t="s">
        <v>120</v>
      </c>
      <c r="AQ16" s="134" t="s">
        <v>29</v>
      </c>
      <c r="AR16" s="135">
        <v>2.83</v>
      </c>
      <c r="AS16" s="135">
        <v>0.8</v>
      </c>
      <c r="AT16" s="135">
        <v>-0.18</v>
      </c>
      <c r="AU16" s="135">
        <v>0.49</v>
      </c>
      <c r="AV16" s="135">
        <v>0.49</v>
      </c>
    </row>
    <row r="17" spans="1:48" ht="13.5" thickBot="1" x14ac:dyDescent="0.35">
      <c r="A17" s="71" t="s">
        <v>21</v>
      </c>
      <c r="B17">
        <v>0.65600000000000003</v>
      </c>
      <c r="C17" s="118">
        <f t="shared" si="1"/>
        <v>0.43033600000000005</v>
      </c>
      <c r="D17">
        <v>0.113</v>
      </c>
      <c r="E17" s="118">
        <f t="shared" si="2"/>
        <v>1.2769000000000001E-2</v>
      </c>
      <c r="F17">
        <v>1.4999999999999999E-2</v>
      </c>
      <c r="G17" s="119">
        <f t="shared" si="3"/>
        <v>2.2499999999999999E-4</v>
      </c>
      <c r="H17" s="54" t="s">
        <v>109</v>
      </c>
      <c r="P17" s="73" t="s">
        <v>21</v>
      </c>
      <c r="Q17">
        <v>0.63800000000000001</v>
      </c>
      <c r="R17" s="51">
        <f t="shared" si="4"/>
        <v>0.40704400000000002</v>
      </c>
      <c r="S17" s="54" t="s">
        <v>109</v>
      </c>
      <c r="Z17" s="73">
        <v>10</v>
      </c>
      <c r="AA17">
        <v>0.63800000000000001</v>
      </c>
      <c r="AB17" s="126">
        <f t="shared" si="5"/>
        <v>0.40704400000000002</v>
      </c>
      <c r="AC17" s="126"/>
      <c r="AD17" s="126"/>
      <c r="AE17" s="54" t="s">
        <v>109</v>
      </c>
      <c r="AF17" s="54"/>
      <c r="AG17" s="73">
        <v>22</v>
      </c>
      <c r="AH17">
        <v>0.62</v>
      </c>
      <c r="AI17" s="126">
        <f t="shared" si="0"/>
        <v>0.38440000000000002</v>
      </c>
      <c r="AJ17" s="54" t="s">
        <v>121</v>
      </c>
      <c r="AQ17" s="134" t="s">
        <v>123</v>
      </c>
      <c r="AR17" s="135">
        <v>2.96</v>
      </c>
      <c r="AS17" s="135">
        <v>0.81</v>
      </c>
      <c r="AT17" s="135">
        <v>-0.32</v>
      </c>
      <c r="AU17" s="135">
        <v>0.56000000000000005</v>
      </c>
      <c r="AV17" s="135">
        <v>0.56000000000000005</v>
      </c>
    </row>
    <row r="18" spans="1:48" ht="13.5" thickBot="1" x14ac:dyDescent="0.35">
      <c r="A18" s="71" t="s">
        <v>22</v>
      </c>
      <c r="B18">
        <v>0.48599999999999999</v>
      </c>
      <c r="C18" s="118">
        <f t="shared" si="1"/>
        <v>0.23619599999999999</v>
      </c>
      <c r="D18">
        <v>0.12</v>
      </c>
      <c r="E18" s="118">
        <f t="shared" si="2"/>
        <v>1.44E-2</v>
      </c>
      <c r="F18">
        <v>0.114</v>
      </c>
      <c r="G18" s="119">
        <f t="shared" si="3"/>
        <v>1.2996000000000001E-2</v>
      </c>
      <c r="H18" s="54" t="s">
        <v>110</v>
      </c>
      <c r="P18" s="73" t="s">
        <v>22</v>
      </c>
      <c r="Q18">
        <v>0.51</v>
      </c>
      <c r="R18" s="51">
        <f t="shared" si="4"/>
        <v>0.2601</v>
      </c>
      <c r="S18" s="54" t="s">
        <v>110</v>
      </c>
      <c r="Z18" s="73">
        <v>11</v>
      </c>
      <c r="AA18">
        <v>0.51</v>
      </c>
      <c r="AB18" s="126">
        <f t="shared" si="5"/>
        <v>0.2601</v>
      </c>
      <c r="AC18" s="126"/>
      <c r="AD18" s="126"/>
      <c r="AE18" s="54" t="s">
        <v>110</v>
      </c>
      <c r="AF18" s="54"/>
      <c r="AQ18" s="134" t="s">
        <v>124</v>
      </c>
      <c r="AR18" s="135">
        <v>2.66</v>
      </c>
      <c r="AS18" s="135">
        <v>0.77</v>
      </c>
      <c r="AT18" s="135">
        <v>-0.04</v>
      </c>
      <c r="AU18" s="135">
        <v>0.6</v>
      </c>
      <c r="AV18" s="135">
        <v>0.6</v>
      </c>
    </row>
    <row r="19" spans="1:48" x14ac:dyDescent="0.3">
      <c r="A19" s="71" t="s">
        <v>23</v>
      </c>
      <c r="B19">
        <v>0.56000000000000005</v>
      </c>
      <c r="C19" s="118">
        <f t="shared" si="1"/>
        <v>0.31360000000000005</v>
      </c>
      <c r="D19">
        <v>0.19</v>
      </c>
      <c r="E19" s="118">
        <f t="shared" si="2"/>
        <v>3.61E-2</v>
      </c>
      <c r="F19">
        <v>-3.2000000000000001E-2</v>
      </c>
      <c r="G19" s="119">
        <f t="shared" si="3"/>
        <v>1.024E-3</v>
      </c>
      <c r="H19" s="54" t="s">
        <v>111</v>
      </c>
      <c r="P19" s="73" t="s">
        <v>23</v>
      </c>
      <c r="Q19">
        <v>0.56999999999999995</v>
      </c>
      <c r="R19" s="51">
        <f t="shared" si="4"/>
        <v>0.32489999999999997</v>
      </c>
      <c r="S19" s="54" t="s">
        <v>111</v>
      </c>
      <c r="Z19" s="73">
        <v>12</v>
      </c>
      <c r="AA19">
        <v>0.56999999999999995</v>
      </c>
      <c r="AB19" s="126">
        <f t="shared" si="5"/>
        <v>0.32489999999999997</v>
      </c>
      <c r="AC19" s="126"/>
      <c r="AD19" s="126"/>
      <c r="AE19" s="54" t="s">
        <v>111</v>
      </c>
      <c r="AF19" s="54"/>
    </row>
    <row r="20" spans="1:48" x14ac:dyDescent="0.3">
      <c r="A20" s="71" t="s">
        <v>24</v>
      </c>
      <c r="B20">
        <v>0.59599999999999997</v>
      </c>
      <c r="C20" s="118">
        <f t="shared" si="1"/>
        <v>0.35521599999999998</v>
      </c>
      <c r="D20">
        <v>0.19800000000000001</v>
      </c>
      <c r="E20" s="118">
        <f t="shared" si="2"/>
        <v>3.9204000000000003E-2</v>
      </c>
      <c r="F20">
        <v>0.14000000000000001</v>
      </c>
      <c r="G20" s="119">
        <f t="shared" si="3"/>
        <v>1.9600000000000003E-2</v>
      </c>
      <c r="H20" s="54" t="s">
        <v>112</v>
      </c>
      <c r="P20" s="73" t="s">
        <v>24</v>
      </c>
      <c r="Q20">
        <v>0.64700000000000002</v>
      </c>
      <c r="R20" s="51">
        <f t="shared" si="4"/>
        <v>0.41860900000000001</v>
      </c>
      <c r="S20" s="54" t="s">
        <v>112</v>
      </c>
      <c r="Z20" s="73">
        <v>13</v>
      </c>
      <c r="AA20">
        <v>0.64700000000000002</v>
      </c>
      <c r="AB20" s="126">
        <f t="shared" si="5"/>
        <v>0.41860900000000001</v>
      </c>
      <c r="AC20" s="126"/>
      <c r="AD20" s="126"/>
      <c r="AE20" s="54" t="s">
        <v>112</v>
      </c>
      <c r="AF20" s="54"/>
    </row>
    <row r="21" spans="1:48" ht="26" x14ac:dyDescent="0.3">
      <c r="A21" s="71" t="s">
        <v>25</v>
      </c>
      <c r="B21">
        <v>0.372</v>
      </c>
      <c r="C21" s="118">
        <f t="shared" si="1"/>
        <v>0.13838400000000001</v>
      </c>
      <c r="D21">
        <v>0.218</v>
      </c>
      <c r="E21" s="118">
        <f t="shared" si="2"/>
        <v>4.7523999999999997E-2</v>
      </c>
      <c r="F21">
        <v>0.16400000000000001</v>
      </c>
      <c r="G21" s="119">
        <f t="shared" si="3"/>
        <v>2.6896000000000003E-2</v>
      </c>
      <c r="H21" s="54" t="s">
        <v>113</v>
      </c>
      <c r="P21" s="73" t="s">
        <v>25</v>
      </c>
      <c r="Q21">
        <v>0.45600000000000002</v>
      </c>
      <c r="R21" s="51">
        <f t="shared" si="4"/>
        <v>0.20793600000000001</v>
      </c>
      <c r="S21" s="54" t="s">
        <v>113</v>
      </c>
      <c r="Z21" s="73">
        <v>14</v>
      </c>
      <c r="AA21">
        <v>0.45600000000000002</v>
      </c>
      <c r="AB21" s="126">
        <f t="shared" si="5"/>
        <v>0.20793600000000001</v>
      </c>
      <c r="AC21" s="126"/>
      <c r="AD21" s="126"/>
      <c r="AE21" s="54" t="s">
        <v>113</v>
      </c>
      <c r="AF21" s="54"/>
      <c r="AG21" s="128" t="s">
        <v>422</v>
      </c>
      <c r="AH21" s="127" t="s">
        <v>426</v>
      </c>
    </row>
    <row r="22" spans="1:48" x14ac:dyDescent="0.3">
      <c r="A22" s="71" t="s">
        <v>26</v>
      </c>
      <c r="B22">
        <v>0.69699999999999995</v>
      </c>
      <c r="C22" s="118">
        <f t="shared" si="1"/>
        <v>0.48580899999999994</v>
      </c>
      <c r="D22">
        <v>0.10100000000000001</v>
      </c>
      <c r="E22" s="118">
        <f t="shared" si="2"/>
        <v>1.0201000000000002E-2</v>
      </c>
      <c r="F22">
        <v>6.6000000000000003E-2</v>
      </c>
      <c r="G22" s="119">
        <f t="shared" si="3"/>
        <v>4.3560000000000005E-3</v>
      </c>
      <c r="H22" s="54" t="s">
        <v>114</v>
      </c>
      <c r="P22" s="73" t="s">
        <v>26</v>
      </c>
      <c r="Q22">
        <v>0.68</v>
      </c>
      <c r="R22" s="51">
        <f t="shared" si="4"/>
        <v>0.46240000000000009</v>
      </c>
      <c r="S22" s="54" t="s">
        <v>114</v>
      </c>
      <c r="Z22" s="73">
        <v>15</v>
      </c>
      <c r="AA22">
        <v>0.68</v>
      </c>
      <c r="AB22" s="126">
        <f t="shared" si="5"/>
        <v>0.46240000000000009</v>
      </c>
      <c r="AC22" s="126"/>
      <c r="AD22" s="126"/>
      <c r="AE22" s="54" t="s">
        <v>114</v>
      </c>
      <c r="AF22" s="54"/>
      <c r="AG22" s="58" t="s">
        <v>427</v>
      </c>
    </row>
    <row r="23" spans="1:48" x14ac:dyDescent="0.3">
      <c r="A23" s="71" t="s">
        <v>27</v>
      </c>
      <c r="B23">
        <v>0.68799999999999994</v>
      </c>
      <c r="C23" s="118">
        <f t="shared" si="1"/>
        <v>0.47334399999999993</v>
      </c>
      <c r="D23">
        <v>2.8000000000000001E-2</v>
      </c>
      <c r="E23" s="118">
        <f t="shared" si="2"/>
        <v>7.8400000000000008E-4</v>
      </c>
      <c r="F23">
        <v>9.9000000000000005E-2</v>
      </c>
      <c r="G23" s="119">
        <f t="shared" si="3"/>
        <v>9.8010000000000007E-3</v>
      </c>
      <c r="H23" s="54" t="s">
        <v>115</v>
      </c>
      <c r="P23" s="73" t="s">
        <v>27</v>
      </c>
      <c r="Q23">
        <v>0.64600000000000002</v>
      </c>
      <c r="R23" s="51">
        <f t="shared" si="4"/>
        <v>0.41731600000000002</v>
      </c>
      <c r="S23" s="54" t="s">
        <v>115</v>
      </c>
      <c r="Z23" s="73">
        <v>16</v>
      </c>
      <c r="AA23">
        <v>0.64600000000000002</v>
      </c>
      <c r="AB23" s="126">
        <f t="shared" si="5"/>
        <v>0.41731600000000002</v>
      </c>
      <c r="AC23" s="126"/>
      <c r="AD23" s="126"/>
      <c r="AE23" s="54" t="s">
        <v>115</v>
      </c>
      <c r="AF23" s="54"/>
      <c r="AG23" s="73">
        <v>4</v>
      </c>
      <c r="AH23" s="54" t="s">
        <v>103</v>
      </c>
    </row>
    <row r="24" spans="1:48" x14ac:dyDescent="0.3">
      <c r="A24" s="71" t="s">
        <v>28</v>
      </c>
      <c r="B24">
        <v>0.27900000000000003</v>
      </c>
      <c r="C24" s="118">
        <f t="shared" si="1"/>
        <v>7.7841000000000021E-2</v>
      </c>
      <c r="D24">
        <v>0.16700000000000001</v>
      </c>
      <c r="E24" s="118">
        <f t="shared" si="2"/>
        <v>2.7889000000000004E-2</v>
      </c>
      <c r="F24">
        <v>7.4999999999999997E-2</v>
      </c>
      <c r="G24" s="119">
        <f t="shared" si="3"/>
        <v>5.6249999999999998E-3</v>
      </c>
      <c r="H24" s="54" t="s">
        <v>116</v>
      </c>
      <c r="P24" s="73" t="s">
        <v>28</v>
      </c>
      <c r="Q24">
        <v>0.33200000000000002</v>
      </c>
      <c r="R24" s="51">
        <f t="shared" si="4"/>
        <v>0.11022400000000002</v>
      </c>
      <c r="S24" s="54" t="s">
        <v>116</v>
      </c>
      <c r="Z24" s="73">
        <v>17</v>
      </c>
      <c r="AA24">
        <v>0.33200000000000002</v>
      </c>
      <c r="AB24" s="126">
        <f t="shared" si="5"/>
        <v>0.11022400000000002</v>
      </c>
      <c r="AC24" s="126"/>
      <c r="AD24" s="126"/>
      <c r="AE24" s="54" t="s">
        <v>116</v>
      </c>
      <c r="AF24" s="54"/>
      <c r="AG24" s="73">
        <v>10</v>
      </c>
      <c r="AH24" s="54" t="s">
        <v>109</v>
      </c>
    </row>
    <row r="25" spans="1:48" x14ac:dyDescent="0.3">
      <c r="A25" s="71" t="s">
        <v>29</v>
      </c>
      <c r="B25">
        <v>0.44400000000000001</v>
      </c>
      <c r="C25" s="118">
        <f t="shared" si="1"/>
        <v>0.19713600000000001</v>
      </c>
      <c r="D25">
        <v>0.38100000000000001</v>
      </c>
      <c r="E25" s="118">
        <f t="shared" si="2"/>
        <v>0.14516100000000001</v>
      </c>
      <c r="F25">
        <v>9.8000000000000004E-2</v>
      </c>
      <c r="G25" s="119">
        <f t="shared" si="3"/>
        <v>9.6040000000000014E-3</v>
      </c>
      <c r="H25" s="54" t="s">
        <v>117</v>
      </c>
      <c r="P25" s="73" t="s">
        <v>29</v>
      </c>
      <c r="Q25">
        <v>0.56100000000000005</v>
      </c>
      <c r="R25" s="51">
        <f t="shared" si="4"/>
        <v>0.31472100000000008</v>
      </c>
      <c r="S25" s="54" t="s">
        <v>117</v>
      </c>
      <c r="Z25" s="73">
        <v>18</v>
      </c>
      <c r="AA25">
        <v>0.56100000000000005</v>
      </c>
      <c r="AB25" s="126">
        <f t="shared" si="5"/>
        <v>0.31472100000000008</v>
      </c>
      <c r="AC25" s="126"/>
      <c r="AD25" s="126"/>
      <c r="AE25" s="54" t="s">
        <v>117</v>
      </c>
      <c r="AF25" s="54"/>
      <c r="AG25" s="73">
        <v>11</v>
      </c>
      <c r="AH25" s="54" t="s">
        <v>110</v>
      </c>
    </row>
    <row r="26" spans="1:48" x14ac:dyDescent="0.3">
      <c r="A26" s="71" t="s">
        <v>30</v>
      </c>
      <c r="B26">
        <v>8.1000000000000003E-2</v>
      </c>
      <c r="C26" s="118">
        <f t="shared" si="1"/>
        <v>6.561E-3</v>
      </c>
      <c r="D26">
        <v>0.29499999999999998</v>
      </c>
      <c r="E26" s="118">
        <f t="shared" si="2"/>
        <v>8.7024999999999991E-2</v>
      </c>
      <c r="F26">
        <v>0.69799999999999995</v>
      </c>
      <c r="G26" s="119">
        <f t="shared" si="3"/>
        <v>0.48720399999999991</v>
      </c>
      <c r="H26" s="54" t="s">
        <v>118</v>
      </c>
      <c r="P26" s="73" t="s">
        <v>30</v>
      </c>
      <c r="Q26">
        <v>0.307</v>
      </c>
      <c r="R26" s="51">
        <f t="shared" si="4"/>
        <v>9.4248999999999999E-2</v>
      </c>
      <c r="S26" s="54" t="s">
        <v>118</v>
      </c>
      <c r="Z26" s="73">
        <v>19</v>
      </c>
      <c r="AA26">
        <v>0.307</v>
      </c>
      <c r="AB26" s="126">
        <f t="shared" si="5"/>
        <v>9.4248999999999999E-2</v>
      </c>
      <c r="AC26" s="126"/>
      <c r="AD26" s="126"/>
      <c r="AE26" s="54" t="s">
        <v>118</v>
      </c>
      <c r="AF26" s="54"/>
      <c r="AG26" s="73">
        <v>12</v>
      </c>
      <c r="AH26" s="54" t="s">
        <v>111</v>
      </c>
    </row>
    <row r="27" spans="1:48" x14ac:dyDescent="0.3">
      <c r="A27" s="71" t="s">
        <v>31</v>
      </c>
      <c r="B27">
        <v>0.191</v>
      </c>
      <c r="C27" s="118">
        <f t="shared" si="1"/>
        <v>3.6481E-2</v>
      </c>
      <c r="D27">
        <v>9.5000000000000001E-2</v>
      </c>
      <c r="E27" s="118">
        <f t="shared" si="2"/>
        <v>9.025E-3</v>
      </c>
      <c r="F27">
        <v>0.82599999999999996</v>
      </c>
      <c r="G27" s="119">
        <f t="shared" si="3"/>
        <v>0.68227599999999988</v>
      </c>
      <c r="H27" s="54" t="s">
        <v>119</v>
      </c>
      <c r="P27" s="73" t="s">
        <v>31</v>
      </c>
      <c r="Q27">
        <v>0.34899999999999998</v>
      </c>
      <c r="R27" s="51">
        <f t="shared" si="4"/>
        <v>0.12180099999999998</v>
      </c>
      <c r="S27" s="54" t="s">
        <v>119</v>
      </c>
      <c r="Z27" s="73">
        <v>20</v>
      </c>
      <c r="AA27">
        <v>0.34899999999999998</v>
      </c>
      <c r="AB27" s="126">
        <f t="shared" si="5"/>
        <v>0.12180099999999998</v>
      </c>
      <c r="AC27" s="126"/>
      <c r="AD27" s="126"/>
      <c r="AE27" s="54" t="s">
        <v>119</v>
      </c>
      <c r="AF27" s="54"/>
      <c r="AG27" s="73">
        <v>13</v>
      </c>
      <c r="AH27" s="54" t="s">
        <v>112</v>
      </c>
    </row>
    <row r="28" spans="1:48" x14ac:dyDescent="0.3">
      <c r="A28" s="71" t="s">
        <v>123</v>
      </c>
      <c r="B28">
        <v>0.55600000000000005</v>
      </c>
      <c r="C28" s="118">
        <f t="shared" si="1"/>
        <v>0.30913600000000008</v>
      </c>
      <c r="D28">
        <v>0.11600000000000001</v>
      </c>
      <c r="E28" s="118">
        <f t="shared" si="2"/>
        <v>1.3456000000000001E-2</v>
      </c>
      <c r="F28">
        <v>0.222</v>
      </c>
      <c r="G28" s="119">
        <f t="shared" si="3"/>
        <v>4.9284000000000001E-2</v>
      </c>
      <c r="H28" s="54" t="s">
        <v>120</v>
      </c>
      <c r="P28" s="73" t="s">
        <v>123</v>
      </c>
      <c r="Q28">
        <v>0.59699999999999998</v>
      </c>
      <c r="R28" s="51">
        <f t="shared" si="4"/>
        <v>0.35640899999999998</v>
      </c>
      <c r="S28" s="54" t="s">
        <v>120</v>
      </c>
      <c r="Z28" s="73">
        <v>21</v>
      </c>
      <c r="AA28">
        <v>0.59699999999999998</v>
      </c>
      <c r="AB28" s="126">
        <f t="shared" si="5"/>
        <v>0.35640899999999998</v>
      </c>
      <c r="AC28" s="126"/>
      <c r="AD28" s="126"/>
      <c r="AE28" s="54" t="s">
        <v>120</v>
      </c>
      <c r="AF28" s="54"/>
      <c r="AG28" s="73">
        <v>15</v>
      </c>
      <c r="AH28" s="54" t="s">
        <v>114</v>
      </c>
    </row>
    <row r="29" spans="1:48" x14ac:dyDescent="0.3">
      <c r="A29" s="71" t="s">
        <v>124</v>
      </c>
      <c r="B29">
        <v>0.55700000000000005</v>
      </c>
      <c r="C29" s="118">
        <f t="shared" si="1"/>
        <v>0.31024900000000005</v>
      </c>
      <c r="D29">
        <v>0.20499999999999999</v>
      </c>
      <c r="E29" s="118">
        <f t="shared" si="2"/>
        <v>4.2024999999999993E-2</v>
      </c>
      <c r="F29">
        <v>0.17199999999999999</v>
      </c>
      <c r="G29" s="119">
        <f t="shared" si="3"/>
        <v>2.9583999999999996E-2</v>
      </c>
      <c r="H29" s="54" t="s">
        <v>121</v>
      </c>
      <c r="P29" s="73" t="s">
        <v>124</v>
      </c>
      <c r="Q29">
        <v>0.62</v>
      </c>
      <c r="R29" s="51">
        <f t="shared" si="4"/>
        <v>0.38440000000000002</v>
      </c>
      <c r="S29" s="54" t="s">
        <v>121</v>
      </c>
      <c r="Z29" s="73">
        <v>22</v>
      </c>
      <c r="AA29">
        <v>0.62</v>
      </c>
      <c r="AB29" s="126">
        <f t="shared" si="5"/>
        <v>0.38440000000000002</v>
      </c>
      <c r="AC29" s="126"/>
      <c r="AD29" s="126"/>
      <c r="AE29" s="54" t="s">
        <v>121</v>
      </c>
      <c r="AF29" s="54"/>
      <c r="AG29" s="73">
        <v>16</v>
      </c>
      <c r="AH29" s="54" t="s">
        <v>115</v>
      </c>
    </row>
    <row r="30" spans="1:48" ht="13.5" thickBot="1" x14ac:dyDescent="0.35">
      <c r="A30" s="75" t="s">
        <v>200</v>
      </c>
      <c r="B30" s="76"/>
      <c r="C30" s="110">
        <f>SUM(C8:C29)</f>
        <v>4.5845079999999996</v>
      </c>
      <c r="D30" s="114"/>
      <c r="E30" s="110">
        <f>SUM(E8:E29)</f>
        <v>1.7229469999999998</v>
      </c>
      <c r="F30" s="114"/>
      <c r="G30" s="110">
        <f>SUM(G8:G29)</f>
        <v>1.3954139999999999</v>
      </c>
      <c r="H30" s="76"/>
      <c r="P30" s="75" t="s">
        <v>200</v>
      </c>
      <c r="Q30" s="76"/>
      <c r="R30" s="76">
        <f>SUM(R8:R29)</f>
        <v>5.46835</v>
      </c>
      <c r="AG30" s="73">
        <v>18</v>
      </c>
      <c r="AH30" s="54" t="s">
        <v>117</v>
      </c>
    </row>
    <row r="31" spans="1:48" ht="13.5" thickBot="1" x14ac:dyDescent="0.35">
      <c r="A31" s="77" t="s">
        <v>201</v>
      </c>
      <c r="C31" s="111">
        <f>C30/22</f>
        <v>0.20838672727272725</v>
      </c>
      <c r="D31" s="115"/>
      <c r="E31" s="111">
        <f>E30/22</f>
        <v>7.831577272727272E-2</v>
      </c>
      <c r="F31" s="115"/>
      <c r="G31" s="111">
        <f>G30/22</f>
        <v>6.342790909090909E-2</v>
      </c>
      <c r="H31" s="72"/>
      <c r="P31" s="77" t="s">
        <v>201</v>
      </c>
      <c r="R31" s="120">
        <f>R30/22</f>
        <v>0.24856136363636364</v>
      </c>
      <c r="AG31" s="73">
        <v>21</v>
      </c>
      <c r="AH31" s="54" t="s">
        <v>120</v>
      </c>
    </row>
    <row r="32" spans="1:48" ht="13.5" thickBot="1" x14ac:dyDescent="0.35">
      <c r="A32" s="78" t="s">
        <v>202</v>
      </c>
      <c r="B32" s="79" t="s">
        <v>204</v>
      </c>
      <c r="C32" s="112" t="s">
        <v>231</v>
      </c>
      <c r="D32" s="116" t="s">
        <v>204</v>
      </c>
      <c r="E32" s="112" t="s">
        <v>204</v>
      </c>
      <c r="F32" s="116" t="s">
        <v>204</v>
      </c>
      <c r="G32" s="112" t="s">
        <v>204</v>
      </c>
      <c r="H32" s="117">
        <f>C31+E31+G31</f>
        <v>0.35013040909090909</v>
      </c>
      <c r="AG32" s="73">
        <v>22</v>
      </c>
      <c r="AH32" s="54" t="s">
        <v>121</v>
      </c>
    </row>
    <row r="40" spans="1:6" ht="26" x14ac:dyDescent="0.6">
      <c r="A40" s="65" t="s">
        <v>199</v>
      </c>
    </row>
    <row r="41" spans="1:6" x14ac:dyDescent="0.3">
      <c r="A41" s="146" t="s">
        <v>437</v>
      </c>
      <c r="B41" s="147" t="s">
        <v>461</v>
      </c>
      <c r="C41" s="148"/>
      <c r="D41" s="149"/>
      <c r="E41" s="149"/>
      <c r="F41" s="149"/>
    </row>
    <row r="42" spans="1:6" x14ac:dyDescent="0.3">
      <c r="A42" s="148"/>
      <c r="B42" s="149" t="s">
        <v>460</v>
      </c>
      <c r="D42" s="149" t="s">
        <v>460</v>
      </c>
      <c r="E42" s="151"/>
      <c r="F42" s="126"/>
    </row>
    <row r="43" spans="1:6" x14ac:dyDescent="0.3">
      <c r="A43" s="150" t="s">
        <v>438</v>
      </c>
      <c r="B43" s="151">
        <v>0.54664603406965506</v>
      </c>
      <c r="C43" s="126">
        <f t="shared" ref="C43:E64" si="6">B43^2</f>
        <v>0.29882188656408248</v>
      </c>
      <c r="D43" s="151">
        <v>-7.2546077857116087E-2</v>
      </c>
      <c r="E43" s="126">
        <f t="shared" si="6"/>
        <v>5.2629334124507489E-3</v>
      </c>
      <c r="F43" s="54" t="s">
        <v>101</v>
      </c>
    </row>
    <row r="44" spans="1:6" x14ac:dyDescent="0.3">
      <c r="A44" s="150" t="s">
        <v>439</v>
      </c>
      <c r="B44" s="151">
        <v>0.43704514197741906</v>
      </c>
      <c r="C44" s="126">
        <f t="shared" si="6"/>
        <v>0.19100845612606238</v>
      </c>
      <c r="D44" s="151">
        <v>-9.51750310444891E-2</v>
      </c>
      <c r="E44" s="126">
        <f t="shared" si="6"/>
        <v>9.0582865343194641E-3</v>
      </c>
      <c r="F44" s="54" t="s">
        <v>101</v>
      </c>
    </row>
    <row r="45" spans="1:6" x14ac:dyDescent="0.3">
      <c r="A45" s="150" t="s">
        <v>440</v>
      </c>
      <c r="B45" s="151">
        <v>-3.4612173689181708E-2</v>
      </c>
      <c r="C45" s="126">
        <f t="shared" si="6"/>
        <v>1.1980025674900824E-3</v>
      </c>
      <c r="D45" s="151">
        <v>0.54518933307865181</v>
      </c>
      <c r="E45" s="126">
        <f t="shared" si="6"/>
        <v>0.29723140890274513</v>
      </c>
      <c r="F45" s="54" t="s">
        <v>102</v>
      </c>
    </row>
    <row r="46" spans="1:6" x14ac:dyDescent="0.3">
      <c r="A46" s="150" t="s">
        <v>441</v>
      </c>
      <c r="B46" s="151">
        <v>0.66866801429105605</v>
      </c>
      <c r="C46" s="126">
        <f t="shared" si="6"/>
        <v>0.44711691333594394</v>
      </c>
      <c r="D46" s="151">
        <v>0.33437494262977702</v>
      </c>
      <c r="E46" s="126">
        <f t="shared" si="6"/>
        <v>0.11180660225866668</v>
      </c>
      <c r="F46" s="54" t="s">
        <v>103</v>
      </c>
    </row>
    <row r="47" spans="1:6" x14ac:dyDescent="0.3">
      <c r="A47" s="150" t="s">
        <v>442</v>
      </c>
      <c r="B47" s="151">
        <v>0.17827938770040602</v>
      </c>
      <c r="C47" s="126">
        <f t="shared" si="6"/>
        <v>3.1783540078831683E-2</v>
      </c>
      <c r="D47" s="151">
        <v>0.22239694273574215</v>
      </c>
      <c r="E47" s="126">
        <f t="shared" si="6"/>
        <v>4.946040013820497E-2</v>
      </c>
      <c r="F47" s="54" t="s">
        <v>104</v>
      </c>
    </row>
    <row r="48" spans="1:6" x14ac:dyDescent="0.3">
      <c r="A48" s="150" t="s">
        <v>443</v>
      </c>
      <c r="B48" s="151">
        <v>0.50553476104764894</v>
      </c>
      <c r="C48" s="126">
        <f t="shared" si="6"/>
        <v>0.25556539462750349</v>
      </c>
      <c r="D48" s="151">
        <v>0.12755393134265158</v>
      </c>
      <c r="E48" s="126">
        <f t="shared" si="6"/>
        <v>1.6270005400965872E-2</v>
      </c>
      <c r="F48" s="54" t="s">
        <v>105</v>
      </c>
    </row>
    <row r="49" spans="1:6" x14ac:dyDescent="0.3">
      <c r="A49" s="150" t="s">
        <v>444</v>
      </c>
      <c r="B49" s="151">
        <v>3.6872266120059893E-2</v>
      </c>
      <c r="C49" s="126">
        <f t="shared" si="6"/>
        <v>1.3595640088285166E-3</v>
      </c>
      <c r="D49" s="151">
        <v>0.68776707150522487</v>
      </c>
      <c r="E49" s="126">
        <f t="shared" si="6"/>
        <v>0.47302354464687307</v>
      </c>
      <c r="F49" s="54" t="s">
        <v>106</v>
      </c>
    </row>
    <row r="50" spans="1:6" x14ac:dyDescent="0.3">
      <c r="A50" s="150" t="s">
        <v>445</v>
      </c>
      <c r="B50" s="151">
        <v>0.20400504288861604</v>
      </c>
      <c r="C50" s="126">
        <f t="shared" si="6"/>
        <v>4.161805752398607E-2</v>
      </c>
      <c r="D50" s="151">
        <v>0.55363710912315722</v>
      </c>
      <c r="E50" s="126">
        <f t="shared" si="6"/>
        <v>0.30651404859824671</v>
      </c>
      <c r="F50" s="54" t="s">
        <v>107</v>
      </c>
    </row>
    <row r="51" spans="1:6" x14ac:dyDescent="0.3">
      <c r="A51" s="150" t="s">
        <v>446</v>
      </c>
      <c r="B51" s="151">
        <v>0.51233217037870671</v>
      </c>
      <c r="C51" s="126">
        <f t="shared" si="6"/>
        <v>0.26248425280495619</v>
      </c>
      <c r="D51" s="151">
        <v>0.14969222244167707</v>
      </c>
      <c r="E51" s="126">
        <f t="shared" si="6"/>
        <v>2.2407761459528528E-2</v>
      </c>
      <c r="F51" s="54" t="s">
        <v>108</v>
      </c>
    </row>
    <row r="52" spans="1:6" x14ac:dyDescent="0.3">
      <c r="A52" s="150" t="s">
        <v>447</v>
      </c>
      <c r="B52" s="152">
        <v>0.7005629014583008</v>
      </c>
      <c r="C52" s="126">
        <f t="shared" si="6"/>
        <v>0.49078837889967286</v>
      </c>
      <c r="D52" s="151">
        <v>7.8522745885808348E-2</v>
      </c>
      <c r="E52" s="126">
        <f t="shared" si="6"/>
        <v>6.1658216214472315E-3</v>
      </c>
      <c r="F52" s="54" t="s">
        <v>109</v>
      </c>
    </row>
    <row r="53" spans="1:6" x14ac:dyDescent="0.3">
      <c r="A53" s="150" t="s">
        <v>448</v>
      </c>
      <c r="B53" s="151">
        <v>0.52769481578467148</v>
      </c>
      <c r="C53" s="126">
        <f t="shared" si="6"/>
        <v>0.27846181860601837</v>
      </c>
      <c r="D53" s="151">
        <v>0.15409994783516937</v>
      </c>
      <c r="E53" s="126">
        <f t="shared" si="6"/>
        <v>2.374679392280192E-2</v>
      </c>
      <c r="F53" s="54" t="s">
        <v>110</v>
      </c>
    </row>
    <row r="54" spans="1:6" x14ac:dyDescent="0.3">
      <c r="A54" s="150" t="s">
        <v>449</v>
      </c>
      <c r="B54" s="151">
        <v>0.60784337034342273</v>
      </c>
      <c r="C54" s="126">
        <f t="shared" si="6"/>
        <v>0.36947356287045136</v>
      </c>
      <c r="D54" s="151">
        <v>0.10636999570068637</v>
      </c>
      <c r="E54" s="126">
        <f t="shared" si="6"/>
        <v>1.1314575985364035E-2</v>
      </c>
      <c r="F54" s="54" t="s">
        <v>111</v>
      </c>
    </row>
    <row r="55" spans="1:6" x14ac:dyDescent="0.3">
      <c r="A55" s="150" t="s">
        <v>450</v>
      </c>
      <c r="B55" s="151">
        <v>0.61403517099409477</v>
      </c>
      <c r="C55" s="126">
        <f t="shared" si="6"/>
        <v>0.3770391912177472</v>
      </c>
      <c r="D55" s="151">
        <v>0.28024914887234198</v>
      </c>
      <c r="E55" s="126">
        <f t="shared" si="6"/>
        <v>7.8539585443672094E-2</v>
      </c>
      <c r="F55" s="54" t="s">
        <v>112</v>
      </c>
    </row>
    <row r="56" spans="1:6" x14ac:dyDescent="0.3">
      <c r="A56" s="150" t="s">
        <v>451</v>
      </c>
      <c r="B56" s="151">
        <v>0.37362466978535946</v>
      </c>
      <c r="C56" s="126">
        <f t="shared" si="6"/>
        <v>0.13959539387221889</v>
      </c>
      <c r="D56" s="151">
        <v>0.3589709955446912</v>
      </c>
      <c r="E56" s="126">
        <f t="shared" si="6"/>
        <v>0.1288601756423467</v>
      </c>
      <c r="F56" s="54" t="s">
        <v>113</v>
      </c>
    </row>
    <row r="57" spans="1:6" x14ac:dyDescent="0.3">
      <c r="A57" s="150" t="s">
        <v>452</v>
      </c>
      <c r="B57" s="152">
        <v>0.72171764032842312</v>
      </c>
      <c r="C57" s="126">
        <f t="shared" si="6"/>
        <v>0.52087635236122709</v>
      </c>
      <c r="D57" s="151">
        <v>0.11695947076872548</v>
      </c>
      <c r="E57" s="126">
        <f t="shared" si="6"/>
        <v>1.3679517802500351E-2</v>
      </c>
      <c r="F57" s="54" t="s">
        <v>114</v>
      </c>
    </row>
    <row r="58" spans="1:6" x14ac:dyDescent="0.3">
      <c r="A58" s="150" t="s">
        <v>453</v>
      </c>
      <c r="B58" s="152">
        <v>0.71535806211436026</v>
      </c>
      <c r="C58" s="126">
        <f t="shared" si="6"/>
        <v>0.51173715703201295</v>
      </c>
      <c r="D58" s="151">
        <v>6.2381250030643293E-2</v>
      </c>
      <c r="E58" s="126">
        <f t="shared" si="6"/>
        <v>3.8914203553856337E-3</v>
      </c>
      <c r="F58" s="54" t="s">
        <v>115</v>
      </c>
    </row>
    <row r="59" spans="1:6" x14ac:dyDescent="0.3">
      <c r="A59" s="150" t="s">
        <v>454</v>
      </c>
      <c r="B59" s="151">
        <v>0.32403064780252844</v>
      </c>
      <c r="C59" s="126">
        <f t="shared" si="6"/>
        <v>0.10499586071532623</v>
      </c>
      <c r="D59" s="151">
        <v>0.18956177961088036</v>
      </c>
      <c r="E59" s="126">
        <f t="shared" si="6"/>
        <v>3.5933668289243978E-2</v>
      </c>
      <c r="F59" s="54" t="s">
        <v>116</v>
      </c>
    </row>
    <row r="60" spans="1:6" x14ac:dyDescent="0.3">
      <c r="A60" s="150" t="s">
        <v>455</v>
      </c>
      <c r="B60" s="151">
        <v>0.47662533719131667</v>
      </c>
      <c r="C60" s="126">
        <f t="shared" si="6"/>
        <v>0.22717171205273631</v>
      </c>
      <c r="D60" s="151">
        <v>0.39751988351170892</v>
      </c>
      <c r="E60" s="126">
        <f t="shared" si="6"/>
        <v>0.15802205778716263</v>
      </c>
      <c r="F60" s="54" t="s">
        <v>117</v>
      </c>
    </row>
    <row r="61" spans="1:6" x14ac:dyDescent="0.3">
      <c r="A61" s="150" t="s">
        <v>456</v>
      </c>
      <c r="B61" s="151">
        <v>4.4799923745798942E-2</v>
      </c>
      <c r="C61" s="126">
        <f t="shared" si="6"/>
        <v>2.0070331676294E-3</v>
      </c>
      <c r="D61" s="152">
        <v>0.70884107278775677</v>
      </c>
      <c r="E61" s="126">
        <f t="shared" si="6"/>
        <v>0.5024556664708979</v>
      </c>
      <c r="F61" s="54" t="s">
        <v>118</v>
      </c>
    </row>
    <row r="62" spans="1:6" x14ac:dyDescent="0.3">
      <c r="A62" s="150" t="s">
        <v>457</v>
      </c>
      <c r="B62" s="151">
        <v>0.14741131805563998</v>
      </c>
      <c r="C62" s="126">
        <f t="shared" si="6"/>
        <v>2.1730096690901049E-2</v>
      </c>
      <c r="D62" s="151">
        <v>0.59432699183803239</v>
      </c>
      <c r="E62" s="126">
        <f t="shared" si="6"/>
        <v>0.3532245732272446</v>
      </c>
      <c r="F62" s="54" t="s">
        <v>119</v>
      </c>
    </row>
    <row r="63" spans="1:6" x14ac:dyDescent="0.3">
      <c r="A63" s="150" t="s">
        <v>458</v>
      </c>
      <c r="B63" s="151">
        <v>0.57112816130081223</v>
      </c>
      <c r="C63" s="126">
        <f t="shared" si="6"/>
        <v>0.32618737663084657</v>
      </c>
      <c r="D63" s="151">
        <v>0.26267148160310566</v>
      </c>
      <c r="E63" s="126">
        <f t="shared" si="6"/>
        <v>6.8996307247570679E-2</v>
      </c>
      <c r="F63" s="54" t="s">
        <v>120</v>
      </c>
    </row>
    <row r="64" spans="1:6" x14ac:dyDescent="0.3">
      <c r="A64" s="150" t="s">
        <v>459</v>
      </c>
      <c r="B64" s="151">
        <v>0.56419120948646051</v>
      </c>
      <c r="C64" s="126">
        <f t="shared" si="6"/>
        <v>0.31831172086179516</v>
      </c>
      <c r="D64" s="151">
        <v>0.30900595587866719</v>
      </c>
      <c r="E64" s="126">
        <f t="shared" si="6"/>
        <v>9.5484680768488817E-2</v>
      </c>
      <c r="F64" s="54" t="s">
        <v>121</v>
      </c>
    </row>
    <row r="65" spans="1:6" x14ac:dyDescent="0.3">
      <c r="A65" s="75" t="s">
        <v>200</v>
      </c>
      <c r="B65" s="80"/>
      <c r="C65" s="81">
        <f>SUM(C43:C64)</f>
        <v>5.2193317226162677</v>
      </c>
      <c r="D65" s="153"/>
      <c r="E65" s="81">
        <f>SUM(E55:E64)</f>
        <v>1.4390876530345136</v>
      </c>
    </row>
    <row r="66" spans="1:6" x14ac:dyDescent="0.3">
      <c r="A66" s="77" t="s">
        <v>201</v>
      </c>
      <c r="B66" s="74"/>
      <c r="C66" s="132">
        <f>C65/22</f>
        <v>0.23724235102801217</v>
      </c>
      <c r="E66" s="132">
        <f>E65/22</f>
        <v>6.541307513793243E-2</v>
      </c>
    </row>
    <row r="67" spans="1:6" x14ac:dyDescent="0.3">
      <c r="A67" s="76"/>
      <c r="B67" s="76"/>
      <c r="C67" s="76"/>
      <c r="D67" s="76"/>
      <c r="E67" s="76"/>
    </row>
    <row r="68" spans="1:6" x14ac:dyDescent="0.3">
      <c r="D68" s="51"/>
    </row>
    <row r="69" spans="1:6" x14ac:dyDescent="0.3">
      <c r="A69" s="155" t="s">
        <v>462</v>
      </c>
      <c r="B69" s="154" t="s">
        <v>460</v>
      </c>
      <c r="C69" s="158" t="s">
        <v>420</v>
      </c>
      <c r="D69" s="149"/>
      <c r="E69" s="149"/>
      <c r="F69" s="149"/>
    </row>
    <row r="70" spans="1:6" x14ac:dyDescent="0.3">
      <c r="A70" s="156"/>
      <c r="B70" s="149">
        <v>1</v>
      </c>
      <c r="D70" s="151"/>
      <c r="E70" s="126"/>
    </row>
    <row r="71" spans="1:6" x14ac:dyDescent="0.3">
      <c r="A71" s="154">
        <v>1</v>
      </c>
      <c r="B71" s="157">
        <v>0.54664603406965506</v>
      </c>
      <c r="C71" s="126">
        <f t="shared" ref="C71:C92" si="7">B71^2</f>
        <v>0.29882188656408248</v>
      </c>
      <c r="D71" s="54" t="s">
        <v>101</v>
      </c>
    </row>
    <row r="72" spans="1:6" x14ac:dyDescent="0.3">
      <c r="A72" s="154">
        <v>2</v>
      </c>
      <c r="B72" s="157">
        <v>0.43704514197741906</v>
      </c>
      <c r="C72" s="126">
        <f t="shared" si="7"/>
        <v>0.19100845612606238</v>
      </c>
      <c r="D72" s="54" t="s">
        <v>101</v>
      </c>
    </row>
    <row r="73" spans="1:6" x14ac:dyDescent="0.3">
      <c r="A73" s="154">
        <v>3</v>
      </c>
      <c r="B73" s="157">
        <v>-3.4612173689181708E-2</v>
      </c>
      <c r="C73" s="126">
        <f t="shared" si="7"/>
        <v>1.1980025674900824E-3</v>
      </c>
      <c r="D73" s="54" t="s">
        <v>102</v>
      </c>
    </row>
    <row r="74" spans="1:6" x14ac:dyDescent="0.3">
      <c r="A74" s="154">
        <v>4</v>
      </c>
      <c r="B74" s="157">
        <v>0.66866801429105605</v>
      </c>
      <c r="C74" s="126">
        <f t="shared" si="7"/>
        <v>0.44711691333594394</v>
      </c>
      <c r="D74" s="54" t="s">
        <v>103</v>
      </c>
    </row>
    <row r="75" spans="1:6" x14ac:dyDescent="0.3">
      <c r="A75" s="154">
        <v>5</v>
      </c>
      <c r="B75" s="157">
        <v>0.17827938770040602</v>
      </c>
      <c r="C75" s="126">
        <f t="shared" si="7"/>
        <v>3.1783540078831683E-2</v>
      </c>
      <c r="D75" s="54" t="s">
        <v>104</v>
      </c>
    </row>
    <row r="76" spans="1:6" x14ac:dyDescent="0.3">
      <c r="A76" s="154">
        <v>6</v>
      </c>
      <c r="B76" s="157">
        <v>0.50553476104764894</v>
      </c>
      <c r="C76" s="126">
        <f t="shared" si="7"/>
        <v>0.25556539462750349</v>
      </c>
      <c r="D76" s="54" t="s">
        <v>105</v>
      </c>
    </row>
    <row r="77" spans="1:6" x14ac:dyDescent="0.3">
      <c r="A77" s="154">
        <v>7</v>
      </c>
      <c r="B77" s="157">
        <v>3.6872266120059893E-2</v>
      </c>
      <c r="C77" s="126">
        <f t="shared" si="7"/>
        <v>1.3595640088285166E-3</v>
      </c>
      <c r="D77" s="54" t="s">
        <v>106</v>
      </c>
    </row>
    <row r="78" spans="1:6" x14ac:dyDescent="0.3">
      <c r="A78" s="154">
        <v>8</v>
      </c>
      <c r="B78" s="157">
        <v>0.20400504288861604</v>
      </c>
      <c r="C78" s="126">
        <f t="shared" si="7"/>
        <v>4.161805752398607E-2</v>
      </c>
      <c r="D78" s="54" t="s">
        <v>107</v>
      </c>
    </row>
    <row r="79" spans="1:6" x14ac:dyDescent="0.3">
      <c r="A79" s="154">
        <v>9</v>
      </c>
      <c r="B79" s="157">
        <v>0.51233217037870671</v>
      </c>
      <c r="C79" s="126">
        <f t="shared" si="7"/>
        <v>0.26248425280495619</v>
      </c>
      <c r="D79" s="54" t="s">
        <v>108</v>
      </c>
    </row>
    <row r="80" spans="1:6" x14ac:dyDescent="0.3">
      <c r="A80" s="154">
        <v>10</v>
      </c>
      <c r="B80" s="157">
        <v>0.7005629014583008</v>
      </c>
      <c r="C80" s="126">
        <f t="shared" si="7"/>
        <v>0.49078837889967286</v>
      </c>
      <c r="D80" s="54" t="s">
        <v>109</v>
      </c>
    </row>
    <row r="81" spans="1:4" x14ac:dyDescent="0.3">
      <c r="A81" s="154">
        <v>11</v>
      </c>
      <c r="B81" s="157">
        <v>0.52769481578467148</v>
      </c>
      <c r="C81" s="126">
        <f t="shared" si="7"/>
        <v>0.27846181860601837</v>
      </c>
      <c r="D81" s="54" t="s">
        <v>110</v>
      </c>
    </row>
    <row r="82" spans="1:4" x14ac:dyDescent="0.3">
      <c r="A82" s="154">
        <v>12</v>
      </c>
      <c r="B82" s="157">
        <v>0.60784337034342273</v>
      </c>
      <c r="C82" s="126">
        <f t="shared" si="7"/>
        <v>0.36947356287045136</v>
      </c>
      <c r="D82" s="54" t="s">
        <v>111</v>
      </c>
    </row>
    <row r="83" spans="1:4" x14ac:dyDescent="0.3">
      <c r="A83" s="154">
        <v>13</v>
      </c>
      <c r="B83" s="157">
        <v>0.61403517099409477</v>
      </c>
      <c r="C83" s="126">
        <f t="shared" si="7"/>
        <v>0.3770391912177472</v>
      </c>
      <c r="D83" s="54" t="s">
        <v>112</v>
      </c>
    </row>
    <row r="84" spans="1:4" x14ac:dyDescent="0.3">
      <c r="A84" s="154">
        <v>14</v>
      </c>
      <c r="B84" s="157">
        <v>0.37362466978535946</v>
      </c>
      <c r="C84" s="126">
        <f t="shared" si="7"/>
        <v>0.13959539387221889</v>
      </c>
      <c r="D84" s="54" t="s">
        <v>113</v>
      </c>
    </row>
    <row r="85" spans="1:4" x14ac:dyDescent="0.3">
      <c r="A85" s="154">
        <v>15</v>
      </c>
      <c r="B85" s="157">
        <v>0.72171764032842312</v>
      </c>
      <c r="C85" s="126">
        <f t="shared" si="7"/>
        <v>0.52087635236122709</v>
      </c>
      <c r="D85" s="54" t="s">
        <v>114</v>
      </c>
    </row>
    <row r="86" spans="1:4" x14ac:dyDescent="0.3">
      <c r="A86" s="154">
        <v>16</v>
      </c>
      <c r="B86" s="157">
        <v>0.71535806211436026</v>
      </c>
      <c r="C86" s="126">
        <f t="shared" si="7"/>
        <v>0.51173715703201295</v>
      </c>
      <c r="D86" s="54" t="s">
        <v>115</v>
      </c>
    </row>
    <row r="87" spans="1:4" x14ac:dyDescent="0.3">
      <c r="A87" s="154">
        <v>17</v>
      </c>
      <c r="B87" s="157">
        <v>0.32403064780252844</v>
      </c>
      <c r="C87" s="126">
        <f t="shared" si="7"/>
        <v>0.10499586071532623</v>
      </c>
      <c r="D87" s="54" t="s">
        <v>116</v>
      </c>
    </row>
    <row r="88" spans="1:4" x14ac:dyDescent="0.3">
      <c r="A88" s="154">
        <v>18</v>
      </c>
      <c r="B88" s="157">
        <v>0.47662533719131667</v>
      </c>
      <c r="C88" s="126">
        <f t="shared" si="7"/>
        <v>0.22717171205273631</v>
      </c>
      <c r="D88" s="54" t="s">
        <v>117</v>
      </c>
    </row>
    <row r="89" spans="1:4" x14ac:dyDescent="0.3">
      <c r="A89" s="154">
        <v>19</v>
      </c>
      <c r="B89" s="157">
        <v>4.4799923745798942E-2</v>
      </c>
      <c r="C89" s="126">
        <f t="shared" si="7"/>
        <v>2.0070331676294E-3</v>
      </c>
      <c r="D89" s="54" t="s">
        <v>118</v>
      </c>
    </row>
    <row r="90" spans="1:4" x14ac:dyDescent="0.3">
      <c r="A90" s="154">
        <v>20</v>
      </c>
      <c r="B90" s="157">
        <v>0.14741131805563998</v>
      </c>
      <c r="C90" s="126">
        <f t="shared" si="7"/>
        <v>2.1730096690901049E-2</v>
      </c>
      <c r="D90" s="54" t="s">
        <v>119</v>
      </c>
    </row>
    <row r="91" spans="1:4" x14ac:dyDescent="0.3">
      <c r="A91" s="154">
        <v>21</v>
      </c>
      <c r="B91" s="157">
        <v>0.57112816130081223</v>
      </c>
      <c r="C91" s="126">
        <f t="shared" si="7"/>
        <v>0.32618737663084657</v>
      </c>
      <c r="D91" s="54" t="s">
        <v>120</v>
      </c>
    </row>
    <row r="92" spans="1:4" x14ac:dyDescent="0.3">
      <c r="A92" s="154">
        <v>22</v>
      </c>
      <c r="B92" s="157">
        <v>0.56419120948646051</v>
      </c>
      <c r="C92" s="126">
        <f t="shared" si="7"/>
        <v>0.31831172086179516</v>
      </c>
      <c r="D92" s="54" t="s">
        <v>121</v>
      </c>
    </row>
    <row r="98" spans="1:8" x14ac:dyDescent="0.3">
      <c r="A98" s="50" t="s">
        <v>432</v>
      </c>
      <c r="B98" s="50" t="s">
        <v>426</v>
      </c>
      <c r="F98" s="155" t="s">
        <v>462</v>
      </c>
      <c r="G98" s="154" t="s">
        <v>460</v>
      </c>
      <c r="H98" s="158" t="s">
        <v>420</v>
      </c>
    </row>
    <row r="99" spans="1:8" x14ac:dyDescent="0.3">
      <c r="A99" s="159">
        <v>1</v>
      </c>
      <c r="B99" s="54" t="s">
        <v>101</v>
      </c>
      <c r="F99" s="156"/>
      <c r="G99" s="149">
        <v>1</v>
      </c>
    </row>
    <row r="100" spans="1:8" x14ac:dyDescent="0.3">
      <c r="A100" s="154">
        <v>4</v>
      </c>
      <c r="B100" s="54" t="s">
        <v>103</v>
      </c>
      <c r="F100" s="154">
        <v>1</v>
      </c>
      <c r="G100" s="175">
        <v>0.54664603406965506</v>
      </c>
      <c r="H100" s="126">
        <f t="shared" ref="H100:H121" si="8">G100^2</f>
        <v>0.29882188656408248</v>
      </c>
    </row>
    <row r="101" spans="1:8" x14ac:dyDescent="0.3">
      <c r="A101" s="159">
        <v>6</v>
      </c>
      <c r="B101" s="54" t="s">
        <v>105</v>
      </c>
      <c r="F101" s="154">
        <v>4</v>
      </c>
      <c r="G101" s="175">
        <v>0.66866801429105605</v>
      </c>
      <c r="H101" s="126">
        <f>G101^2</f>
        <v>0.44711691333594394</v>
      </c>
    </row>
    <row r="102" spans="1:8" x14ac:dyDescent="0.3">
      <c r="A102" s="159">
        <v>9</v>
      </c>
      <c r="B102" s="54" t="s">
        <v>108</v>
      </c>
      <c r="F102" s="154">
        <v>6</v>
      </c>
      <c r="G102" s="175">
        <v>0.50553476104764894</v>
      </c>
      <c r="H102" s="126">
        <f>G102^2</f>
        <v>0.25556539462750349</v>
      </c>
    </row>
    <row r="103" spans="1:8" x14ac:dyDescent="0.3">
      <c r="A103" s="154">
        <v>10</v>
      </c>
      <c r="B103" s="54" t="s">
        <v>109</v>
      </c>
      <c r="F103" s="154">
        <v>9</v>
      </c>
      <c r="G103" s="175">
        <v>0.51233217037870671</v>
      </c>
      <c r="H103" s="126">
        <f>G103^2</f>
        <v>0.26248425280495619</v>
      </c>
    </row>
    <row r="104" spans="1:8" x14ac:dyDescent="0.3">
      <c r="A104" s="154">
        <v>11</v>
      </c>
      <c r="B104" s="54" t="s">
        <v>110</v>
      </c>
      <c r="F104" s="154">
        <v>10</v>
      </c>
      <c r="G104" s="175">
        <v>0.7005629014583008</v>
      </c>
      <c r="H104" s="126">
        <f>G104^2</f>
        <v>0.49078837889967286</v>
      </c>
    </row>
    <row r="105" spans="1:8" x14ac:dyDescent="0.3">
      <c r="A105" s="154">
        <v>12</v>
      </c>
      <c r="B105" s="54" t="s">
        <v>111</v>
      </c>
      <c r="F105" s="154">
        <v>11</v>
      </c>
      <c r="G105" s="175">
        <v>0.52769481578467148</v>
      </c>
      <c r="H105" s="126">
        <f>G105^2</f>
        <v>0.27846181860601837</v>
      </c>
    </row>
    <row r="106" spans="1:8" x14ac:dyDescent="0.3">
      <c r="A106" s="154">
        <v>13</v>
      </c>
      <c r="B106" s="54" t="s">
        <v>112</v>
      </c>
      <c r="F106" s="154">
        <v>12</v>
      </c>
      <c r="G106" s="175">
        <v>0.60784337034342273</v>
      </c>
      <c r="H106" s="126">
        <f>G106^2</f>
        <v>0.36947356287045136</v>
      </c>
    </row>
    <row r="107" spans="1:8" x14ac:dyDescent="0.3">
      <c r="A107" s="154">
        <v>15</v>
      </c>
      <c r="B107" s="54" t="s">
        <v>114</v>
      </c>
      <c r="F107" s="154">
        <v>13</v>
      </c>
      <c r="G107" s="175">
        <v>0.61403517099409477</v>
      </c>
      <c r="H107" s="126">
        <f>G107^2</f>
        <v>0.3770391912177472</v>
      </c>
    </row>
    <row r="108" spans="1:8" x14ac:dyDescent="0.3">
      <c r="A108" s="154">
        <v>16</v>
      </c>
      <c r="B108" s="54" t="s">
        <v>115</v>
      </c>
      <c r="F108" s="154">
        <v>15</v>
      </c>
      <c r="G108" s="175">
        <v>0.72171764032842312</v>
      </c>
      <c r="H108" s="126">
        <f>G108^2</f>
        <v>0.52087635236122709</v>
      </c>
    </row>
    <row r="109" spans="1:8" x14ac:dyDescent="0.3">
      <c r="A109" s="154">
        <v>21</v>
      </c>
      <c r="B109" s="54" t="s">
        <v>120</v>
      </c>
      <c r="F109" s="154">
        <v>16</v>
      </c>
      <c r="G109" s="175">
        <v>0.71535806211436026</v>
      </c>
      <c r="H109" s="126">
        <f>G109^2</f>
        <v>0.51173715703201295</v>
      </c>
    </row>
    <row r="110" spans="1:8" x14ac:dyDescent="0.3">
      <c r="A110" s="154">
        <v>22</v>
      </c>
      <c r="B110" s="54" t="s">
        <v>121</v>
      </c>
      <c r="F110" s="154">
        <v>21</v>
      </c>
      <c r="G110" s="175">
        <v>0.57112816130081223</v>
      </c>
      <c r="H110" s="126">
        <f>G110^2</f>
        <v>0.32618737663084657</v>
      </c>
    </row>
    <row r="111" spans="1:8" x14ac:dyDescent="0.3">
      <c r="F111" s="154">
        <v>22</v>
      </c>
      <c r="G111" s="175">
        <v>0.56419120948646051</v>
      </c>
      <c r="H111" s="126">
        <f>G111^2</f>
        <v>0.31831172086179516</v>
      </c>
    </row>
    <row r="112" spans="1:8" x14ac:dyDescent="0.3">
      <c r="G112" s="81"/>
    </row>
    <row r="113" spans="1:8" x14ac:dyDescent="0.3">
      <c r="G113" s="132"/>
    </row>
    <row r="118" spans="1:8" x14ac:dyDescent="0.3">
      <c r="F118" s="154"/>
      <c r="G118" s="157"/>
      <c r="H118" s="126"/>
    </row>
    <row r="119" spans="1:8" x14ac:dyDescent="0.3">
      <c r="F119" s="154"/>
      <c r="G119" s="157"/>
      <c r="H119" s="126"/>
    </row>
    <row r="121" spans="1:8" x14ac:dyDescent="0.3">
      <c r="A121" s="146"/>
      <c r="B121" s="147"/>
      <c r="C121" s="148"/>
      <c r="D121" s="148"/>
      <c r="E121" s="148"/>
    </row>
    <row r="122" spans="1:8" x14ac:dyDescent="0.3">
      <c r="A122" s="148"/>
      <c r="B122" s="149"/>
      <c r="C122" s="149"/>
      <c r="D122" s="149"/>
      <c r="E122" s="149"/>
      <c r="G122" s="176"/>
    </row>
    <row r="123" spans="1:8" x14ac:dyDescent="0.3">
      <c r="A123" s="150"/>
      <c r="B123" s="151"/>
      <c r="C123" s="151"/>
      <c r="D123" s="151"/>
      <c r="E123" s="151"/>
    </row>
    <row r="124" spans="1:8" x14ac:dyDescent="0.3">
      <c r="A124" s="150"/>
      <c r="B124" s="151"/>
      <c r="C124" s="151"/>
      <c r="D124" s="151"/>
      <c r="E124" s="151"/>
    </row>
    <row r="125" spans="1:8" x14ac:dyDescent="0.3">
      <c r="A125" s="150"/>
      <c r="B125" s="151"/>
      <c r="C125" s="151"/>
      <c r="D125" s="151"/>
      <c r="E125" s="151"/>
    </row>
    <row r="126" spans="1:8" x14ac:dyDescent="0.3">
      <c r="A126" s="150"/>
      <c r="B126" s="151"/>
      <c r="C126" s="151"/>
      <c r="D126" s="151"/>
      <c r="E126" s="151"/>
    </row>
    <row r="127" spans="1:8" x14ac:dyDescent="0.3">
      <c r="A127" s="150"/>
      <c r="B127" s="151"/>
      <c r="C127" s="151"/>
      <c r="D127" s="152"/>
      <c r="E127" s="151"/>
    </row>
    <row r="128" spans="1:8" x14ac:dyDescent="0.3">
      <c r="A128" s="150"/>
      <c r="B128" s="151"/>
      <c r="C128" s="151"/>
      <c r="D128" s="151"/>
      <c r="E128" s="151"/>
    </row>
    <row r="129" spans="1:5" x14ac:dyDescent="0.3">
      <c r="A129" s="150"/>
      <c r="B129" s="151"/>
      <c r="C129" s="151"/>
      <c r="D129" s="151"/>
      <c r="E129" s="152"/>
    </row>
    <row r="130" spans="1:5" x14ac:dyDescent="0.3">
      <c r="A130" s="150"/>
      <c r="B130" s="151"/>
      <c r="C130" s="151"/>
      <c r="D130" s="151"/>
      <c r="E130" s="152"/>
    </row>
    <row r="131" spans="1:5" x14ac:dyDescent="0.3">
      <c r="A131" s="150"/>
      <c r="B131" s="151"/>
      <c r="C131" s="151"/>
      <c r="D131" s="151"/>
      <c r="E131" s="151"/>
    </row>
    <row r="132" spans="1:5" x14ac:dyDescent="0.3">
      <c r="A132" s="150"/>
      <c r="B132" s="152"/>
      <c r="C132" s="151"/>
      <c r="D132" s="151"/>
      <c r="E132" s="151"/>
    </row>
    <row r="133" spans="1:5" x14ac:dyDescent="0.3">
      <c r="A133" s="150"/>
      <c r="B133" s="151"/>
      <c r="C133" s="151"/>
      <c r="D133" s="151"/>
      <c r="E133" s="151"/>
    </row>
    <row r="134" spans="1:5" x14ac:dyDescent="0.3">
      <c r="A134" s="150"/>
      <c r="B134" s="151"/>
      <c r="C134" s="151"/>
      <c r="D134" s="151"/>
      <c r="E134" s="151"/>
    </row>
    <row r="135" spans="1:5" x14ac:dyDescent="0.3">
      <c r="A135" s="150"/>
      <c r="B135" s="151"/>
      <c r="C135" s="151"/>
      <c r="D135" s="151"/>
      <c r="E135" s="151"/>
    </row>
    <row r="136" spans="1:5" x14ac:dyDescent="0.3">
      <c r="A136" s="150"/>
      <c r="B136" s="151"/>
      <c r="C136" s="151"/>
      <c r="D136" s="151"/>
      <c r="E136" s="151"/>
    </row>
    <row r="137" spans="1:5" x14ac:dyDescent="0.3">
      <c r="A137" s="150"/>
      <c r="B137" s="151"/>
      <c r="C137" s="151"/>
      <c r="D137" s="151"/>
      <c r="E137" s="151"/>
    </row>
    <row r="138" spans="1:5" x14ac:dyDescent="0.3">
      <c r="A138" s="150"/>
      <c r="B138" s="151"/>
      <c r="C138" s="151"/>
      <c r="D138" s="151"/>
      <c r="E138" s="151"/>
    </row>
    <row r="139" spans="1:5" x14ac:dyDescent="0.3">
      <c r="A139" s="150"/>
      <c r="B139" s="151"/>
      <c r="C139" s="151"/>
      <c r="D139" s="151"/>
      <c r="E139" s="151"/>
    </row>
    <row r="140" spans="1:5" x14ac:dyDescent="0.3">
      <c r="A140" s="150"/>
      <c r="B140" s="151"/>
      <c r="C140" s="151"/>
      <c r="D140" s="151"/>
      <c r="E140" s="151"/>
    </row>
    <row r="141" spans="1:5" x14ac:dyDescent="0.3">
      <c r="A141" s="150"/>
      <c r="B141" s="151"/>
      <c r="C141" s="152"/>
      <c r="D141" s="151"/>
      <c r="E141" s="151"/>
    </row>
    <row r="142" spans="1:5" x14ac:dyDescent="0.3">
      <c r="A142" s="150"/>
      <c r="B142" s="151"/>
      <c r="C142" s="152"/>
      <c r="D142" s="151"/>
      <c r="E142" s="151"/>
    </row>
    <row r="143" spans="1:5" x14ac:dyDescent="0.3">
      <c r="A143" s="150"/>
      <c r="B143" s="151"/>
      <c r="C143" s="151"/>
      <c r="D143" s="151"/>
      <c r="E143" s="151"/>
    </row>
    <row r="144" spans="1:5" x14ac:dyDescent="0.3">
      <c r="A144" s="150"/>
      <c r="B144" s="151"/>
      <c r="C144" s="151"/>
      <c r="D144" s="151"/>
      <c r="E144" s="151"/>
    </row>
  </sheetData>
  <mergeCells count="12">
    <mergeCell ref="F98:F99"/>
    <mergeCell ref="A41:A42"/>
    <mergeCell ref="B41:C41"/>
    <mergeCell ref="A121:A122"/>
    <mergeCell ref="B121:E121"/>
    <mergeCell ref="A69:A70"/>
    <mergeCell ref="F6:G6"/>
    <mergeCell ref="Q6:R6"/>
    <mergeCell ref="A5:A6"/>
    <mergeCell ref="B5:E5"/>
    <mergeCell ref="B6:C6"/>
    <mergeCell ref="D6:E6"/>
  </mergeCells>
  <phoneticPr fontId="7" type="noConversion"/>
  <conditionalFormatting sqref="B8:B29 D8:D29 F8:F29">
    <cfRule type="cellIs" dxfId="9" priority="30" operator="between">
      <formula>0.35</formula>
      <formula>0.7</formula>
    </cfRule>
    <cfRule type="cellIs" dxfId="8" priority="31" operator="greaterThanOrEqual">
      <formula>0.7</formula>
    </cfRule>
  </conditionalFormatting>
  <conditionalFormatting sqref="G8:G29">
    <cfRule type="cellIs" dxfId="7" priority="32" operator="greaterThan">
      <formula>0.7</formula>
    </cfRule>
  </conditionalFormatting>
  <conditionalFormatting sqref="Q8:Q29">
    <cfRule type="cellIs" dxfId="6" priority="28" operator="between">
      <formula>0.5</formula>
      <formula>0.7</formula>
    </cfRule>
    <cfRule type="cellIs" dxfId="5" priority="29" operator="greaterThanOrEqual">
      <formula>0.7</formula>
    </cfRule>
  </conditionalFormatting>
  <conditionalFormatting sqref="AH8:AH17 AA8:AA29 AI18">
    <cfRule type="cellIs" dxfId="4" priority="16" operator="greaterThanOrEqual">
      <formula>0.5</formula>
    </cfRule>
  </conditionalFormatting>
  <conditionalFormatting sqref="E42 B43:B64 D43:D64">
    <cfRule type="cellIs" dxfId="3" priority="10" operator="greaterThanOrEqual">
      <formula>0.5</formula>
    </cfRule>
  </conditionalFormatting>
  <conditionalFormatting sqref="B123:E144">
    <cfRule type="cellIs" dxfId="2" priority="8" operator="greaterThanOrEqual">
      <formula>0.5</formula>
    </cfRule>
  </conditionalFormatting>
  <conditionalFormatting sqref="B71:B92 G118:G119 G100:G111">
    <cfRule type="cellIs" dxfId="1" priority="5" operator="lessThan">
      <formula>0.5</formula>
    </cfRule>
    <cfRule type="cellIs" dxfId="0" priority="6" operator="greaterThanOrEqual">
      <formula>0.5</formula>
    </cfRule>
  </conditionalFormatting>
  <hyperlinks>
    <hyperlink ref="A1" location="Obsah!A1" display="Obsah" xr:uid="{2340BB05-6D55-4F27-9EE5-6BA81904DDA5}"/>
  </hyperlink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14</vt:i4>
      </vt:variant>
    </vt:vector>
  </HeadingPairs>
  <TitlesOfParts>
    <vt:vector size="14" baseType="lpstr">
      <vt:lpstr>Obsah</vt:lpstr>
      <vt:lpstr>Charakteristiky souboru</vt:lpstr>
      <vt:lpstr>Původní data</vt:lpstr>
      <vt:lpstr>Očištěná data</vt:lpstr>
      <vt:lpstr>Vyřazení respondenti</vt:lpstr>
      <vt:lpstr>Test-retest</vt:lpstr>
      <vt:lpstr>Test-retest vyřazení</vt:lpstr>
      <vt:lpstr>Předpokládané faktory</vt:lpstr>
      <vt:lpstr>Faktorová analýza</vt:lpstr>
      <vt:lpstr>Kategoriální zařazení validač.</vt:lpstr>
      <vt:lpstr>Kriteriální validita</vt:lpstr>
      <vt:lpstr>Testování norem</vt:lpstr>
      <vt:lpstr>Normy ženy</vt:lpstr>
      <vt:lpstr>Normy muži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Toník Křemenák</cp:lastModifiedBy>
  <dcterms:modified xsi:type="dcterms:W3CDTF">2026-01-09T22:16:44Z</dcterms:modified>
</cp:coreProperties>
</file>