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sa.jancekova\OneDrive\Počítač\pc\"/>
    </mc:Choice>
  </mc:AlternateContent>
  <xr:revisionPtr revIDLastSave="0" documentId="13_ncr:1_{1B09FE59-2D00-48A6-AAE1-2D569279CE78}" xr6:coauthVersionLast="47" xr6:coauthVersionMax="47" xr10:uidLastSave="{00000000-0000-0000-0000-000000000000}"/>
  <bookViews>
    <workbookView xWindow="-120" yWindow="-120" windowWidth="29040" windowHeight="17520" firstSheet="6" activeTab="8" xr2:uid="{AC795D11-53F5-4184-9298-B896D50AF7B6}"/>
  </bookViews>
  <sheets>
    <sheet name="test0311 (1)" sheetId="1" r:id="rId1"/>
    <sheet name="čisto dáta" sheetId="2" r:id="rId2"/>
    <sheet name="po premazaní veku" sheetId="3" r:id="rId3"/>
    <sheet name="výpočet reliability" sheetId="4" r:id="rId4"/>
    <sheet name="výpočty" sheetId="8" r:id="rId5"/>
    <sheet name="validizačná otázka" sheetId="6" r:id="rId6"/>
    <sheet name="výpočet test-retest" sheetId="5" r:id="rId7"/>
    <sheet name="faktorová analýza" sheetId="10" r:id="rId8"/>
    <sheet name="normy" sheetId="9" r:id="rId9"/>
    <sheet name="normy podľa veku muži" sheetId="13" r:id="rId10"/>
    <sheet name="normy podľa veku ženy" sheetId="11" r:id="rId11"/>
    <sheet name="HS kontrola podľa pohlavia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U16" i="9" l="1"/>
  <c r="BU17" i="9"/>
  <c r="BU18" i="9"/>
  <c r="BU19" i="9"/>
  <c r="BT16" i="9"/>
  <c r="BT17" i="9"/>
  <c r="BT18" i="9"/>
  <c r="BT19" i="9"/>
  <c r="BS16" i="9"/>
  <c r="BS17" i="9"/>
  <c r="BS18" i="9"/>
  <c r="BS19" i="9"/>
  <c r="BR16" i="9"/>
  <c r="BR17" i="9"/>
  <c r="BR18" i="9"/>
  <c r="BR19" i="9"/>
  <c r="BG16" i="9"/>
  <c r="BG17" i="9"/>
  <c r="BG18" i="9"/>
  <c r="BG19" i="9"/>
  <c r="BF16" i="9"/>
  <c r="BF17" i="9"/>
  <c r="BF18" i="9"/>
  <c r="BF19" i="9"/>
  <c r="BE16" i="9"/>
  <c r="BE17" i="9"/>
  <c r="BE18" i="9"/>
  <c r="BE19" i="9"/>
  <c r="BD16" i="9"/>
  <c r="BD17" i="9"/>
  <c r="BD18" i="9"/>
  <c r="BD19" i="9"/>
  <c r="AS16" i="9"/>
  <c r="AS17" i="9"/>
  <c r="AS18" i="9"/>
  <c r="AS19" i="9"/>
  <c r="AS20" i="9"/>
  <c r="AS21" i="9"/>
  <c r="AS22" i="9"/>
  <c r="AS23" i="9"/>
  <c r="AS24" i="9"/>
  <c r="AS25" i="9"/>
  <c r="AS26" i="9"/>
  <c r="AS27" i="9"/>
  <c r="AR16" i="9"/>
  <c r="AR17" i="9"/>
  <c r="AR18" i="9"/>
  <c r="AR19" i="9"/>
  <c r="AR20" i="9"/>
  <c r="AR21" i="9"/>
  <c r="AR22" i="9"/>
  <c r="AR23" i="9"/>
  <c r="AR24" i="9"/>
  <c r="AR25" i="9"/>
  <c r="AR26" i="9"/>
  <c r="AR27" i="9"/>
  <c r="AQ16" i="9"/>
  <c r="AQ17" i="9"/>
  <c r="AQ18" i="9"/>
  <c r="AQ19" i="9"/>
  <c r="AQ20" i="9"/>
  <c r="AQ21" i="9"/>
  <c r="AQ22" i="9"/>
  <c r="AQ23" i="9"/>
  <c r="AQ24" i="9"/>
  <c r="AQ25" i="9"/>
  <c r="AQ26" i="9"/>
  <c r="AQ27" i="9"/>
  <c r="AP16" i="9"/>
  <c r="AP17" i="9"/>
  <c r="AP18" i="9"/>
  <c r="AP19" i="9"/>
  <c r="AP20" i="9"/>
  <c r="AP21" i="9"/>
  <c r="AP22" i="9"/>
  <c r="AP23" i="9"/>
  <c r="AP24" i="9"/>
  <c r="AP25" i="9"/>
  <c r="AP26" i="9"/>
  <c r="AP27" i="9"/>
  <c r="AE16" i="9"/>
  <c r="AE17" i="9"/>
  <c r="AE18" i="9"/>
  <c r="AE19" i="9"/>
  <c r="AE20" i="9"/>
  <c r="AE21" i="9"/>
  <c r="AE22" i="9"/>
  <c r="AE23" i="9"/>
  <c r="AE24" i="9"/>
  <c r="AE25" i="9"/>
  <c r="AE26" i="9"/>
  <c r="AE27" i="9"/>
  <c r="AD16" i="9"/>
  <c r="AD17" i="9"/>
  <c r="AD18" i="9"/>
  <c r="AD19" i="9"/>
  <c r="AD20" i="9"/>
  <c r="AD21" i="9"/>
  <c r="AD22" i="9"/>
  <c r="AD23" i="9"/>
  <c r="AD24" i="9"/>
  <c r="AD25" i="9"/>
  <c r="AD26" i="9"/>
  <c r="AD27" i="9"/>
  <c r="AD10" i="9"/>
  <c r="AD11" i="9"/>
  <c r="AD12" i="9"/>
  <c r="AD13" i="9"/>
  <c r="AD14" i="9"/>
  <c r="AD15" i="9"/>
  <c r="AB4" i="9"/>
  <c r="AB5" i="9"/>
  <c r="AB6" i="9"/>
  <c r="AB7" i="9"/>
  <c r="AB8" i="9"/>
  <c r="AB9" i="9"/>
  <c r="AB10" i="9"/>
  <c r="AB11" i="9"/>
  <c r="AB12" i="9"/>
  <c r="AB13" i="9"/>
  <c r="AB14" i="9"/>
  <c r="AB15" i="9"/>
  <c r="AB16" i="9"/>
  <c r="AB17" i="9"/>
  <c r="AB18" i="9"/>
  <c r="AB19" i="9"/>
  <c r="AB20" i="9"/>
  <c r="AB21" i="9"/>
  <c r="AB22" i="9"/>
  <c r="AB23" i="9"/>
  <c r="AB24" i="9"/>
  <c r="AB25" i="9"/>
  <c r="AB26" i="9"/>
  <c r="AB27" i="9"/>
  <c r="AC16" i="9"/>
  <c r="AC17" i="9"/>
  <c r="AC18" i="9"/>
  <c r="AC19" i="9"/>
  <c r="AC20" i="9"/>
  <c r="AC21" i="9"/>
  <c r="AC22" i="9"/>
  <c r="AC23" i="9"/>
  <c r="AC24" i="9"/>
  <c r="AC25" i="9"/>
  <c r="AC26" i="9"/>
  <c r="AC27" i="9"/>
  <c r="AC4" i="9"/>
  <c r="AC5" i="9"/>
  <c r="AC6" i="9"/>
  <c r="AC7" i="9"/>
  <c r="AC8" i="9"/>
  <c r="AC9" i="9"/>
  <c r="AC10" i="9"/>
  <c r="AC11" i="9"/>
  <c r="AC12" i="9"/>
  <c r="AC13" i="9"/>
  <c r="AC14" i="9"/>
  <c r="AC15" i="9"/>
  <c r="AQ3" i="9"/>
  <c r="AJ3" i="9"/>
  <c r="AC3" i="9"/>
  <c r="U3" i="9"/>
  <c r="U1" i="9"/>
  <c r="AW40" i="9" s="1"/>
  <c r="AZ40" i="9" s="1"/>
  <c r="CB4" i="13"/>
  <c r="CB5" i="13"/>
  <c r="CB6" i="13"/>
  <c r="CB7" i="13"/>
  <c r="CB8" i="13"/>
  <c r="CB9" i="13"/>
  <c r="CB10" i="13"/>
  <c r="CB11" i="13"/>
  <c r="CD11" i="13" s="1"/>
  <c r="CB12" i="13"/>
  <c r="CB13" i="13"/>
  <c r="CB14" i="13"/>
  <c r="CB15" i="13"/>
  <c r="CB16" i="13"/>
  <c r="CB17" i="13"/>
  <c r="CB18" i="13"/>
  <c r="CB19" i="13"/>
  <c r="CD19" i="13" s="1"/>
  <c r="CB20" i="13"/>
  <c r="CB21" i="13"/>
  <c r="CB22" i="13"/>
  <c r="CB23" i="13"/>
  <c r="CB24" i="13"/>
  <c r="CB25" i="13"/>
  <c r="CD25" i="13" s="1"/>
  <c r="CB26" i="13"/>
  <c r="CB27" i="13"/>
  <c r="CD27" i="13" s="1"/>
  <c r="CB28" i="13"/>
  <c r="CB29" i="13"/>
  <c r="CB30" i="13"/>
  <c r="CB31" i="13"/>
  <c r="CB32" i="13"/>
  <c r="CB33" i="13"/>
  <c r="CD33" i="13" s="1"/>
  <c r="CB34" i="13"/>
  <c r="CB35" i="13"/>
  <c r="CD35" i="13" s="1"/>
  <c r="CB36" i="13"/>
  <c r="CB37" i="13"/>
  <c r="CB38" i="13"/>
  <c r="CB39" i="13"/>
  <c r="CB40" i="13"/>
  <c r="CB41" i="13"/>
  <c r="CD41" i="13" s="1"/>
  <c r="CB42" i="13"/>
  <c r="CB43" i="13"/>
  <c r="CD43" i="13" s="1"/>
  <c r="CB3" i="13"/>
  <c r="CD3" i="13" s="1"/>
  <c r="CE43" i="13"/>
  <c r="CC43" i="13"/>
  <c r="CE42" i="13"/>
  <c r="CC42" i="13"/>
  <c r="CD42" i="13"/>
  <c r="CE41" i="13"/>
  <c r="CC41" i="13"/>
  <c r="CE40" i="13"/>
  <c r="CC40" i="13"/>
  <c r="CD40" i="13"/>
  <c r="CE39" i="13"/>
  <c r="CC39" i="13"/>
  <c r="CD39" i="13"/>
  <c r="CE38" i="13"/>
  <c r="CC38" i="13"/>
  <c r="CD38" i="13"/>
  <c r="CE37" i="13"/>
  <c r="CC37" i="13"/>
  <c r="CD37" i="13"/>
  <c r="CE36" i="13"/>
  <c r="CC36" i="13"/>
  <c r="CD36" i="13"/>
  <c r="CE35" i="13"/>
  <c r="CC35" i="13"/>
  <c r="CE34" i="13"/>
  <c r="CC34" i="13"/>
  <c r="CD34" i="13"/>
  <c r="CE33" i="13"/>
  <c r="CC33" i="13"/>
  <c r="CE32" i="13"/>
  <c r="CC32" i="13"/>
  <c r="CD32" i="13"/>
  <c r="CE31" i="13"/>
  <c r="CC31" i="13"/>
  <c r="CD31" i="13"/>
  <c r="CE30" i="13"/>
  <c r="CC30" i="13"/>
  <c r="CD30" i="13"/>
  <c r="CE29" i="13"/>
  <c r="CC29" i="13"/>
  <c r="CD29" i="13"/>
  <c r="CE28" i="13"/>
  <c r="CC28" i="13"/>
  <c r="CD28" i="13"/>
  <c r="CE27" i="13"/>
  <c r="CC27" i="13"/>
  <c r="CE26" i="13"/>
  <c r="CC26" i="13"/>
  <c r="CD26" i="13"/>
  <c r="CE25" i="13"/>
  <c r="CC25" i="13"/>
  <c r="CE24" i="13"/>
  <c r="CC24" i="13"/>
  <c r="CD24" i="13"/>
  <c r="CE23" i="13"/>
  <c r="CC23" i="13"/>
  <c r="CD23" i="13"/>
  <c r="CE22" i="13"/>
  <c r="CC22" i="13"/>
  <c r="CD22" i="13"/>
  <c r="CE21" i="13"/>
  <c r="CC21" i="13"/>
  <c r="CD21" i="13"/>
  <c r="CE20" i="13"/>
  <c r="CC20" i="13"/>
  <c r="CD20" i="13"/>
  <c r="CE19" i="13"/>
  <c r="CC19" i="13"/>
  <c r="CE18" i="13"/>
  <c r="CC18" i="13"/>
  <c r="CD18" i="13"/>
  <c r="CE17" i="13"/>
  <c r="CC17" i="13"/>
  <c r="CD17" i="13"/>
  <c r="CE16" i="13"/>
  <c r="CC16" i="13"/>
  <c r="CD16" i="13"/>
  <c r="CE15" i="13"/>
  <c r="CC15" i="13"/>
  <c r="CD15" i="13"/>
  <c r="CE14" i="13"/>
  <c r="CC14" i="13"/>
  <c r="CD14" i="13"/>
  <c r="CE13" i="13"/>
  <c r="CC13" i="13"/>
  <c r="CD13" i="13"/>
  <c r="CE12" i="13"/>
  <c r="CC12" i="13"/>
  <c r="CD12" i="13"/>
  <c r="CE11" i="13"/>
  <c r="CC11" i="13"/>
  <c r="CE10" i="13"/>
  <c r="CC10" i="13"/>
  <c r="CD10" i="13"/>
  <c r="CE9" i="13"/>
  <c r="CC9" i="13"/>
  <c r="CD9" i="13"/>
  <c r="CE8" i="13"/>
  <c r="CC8" i="13"/>
  <c r="CD8" i="13"/>
  <c r="CE7" i="13"/>
  <c r="CC7" i="13"/>
  <c r="CD7" i="13"/>
  <c r="CE6" i="13"/>
  <c r="CC6" i="13"/>
  <c r="CD6" i="13"/>
  <c r="CE5" i="13"/>
  <c r="CC5" i="13"/>
  <c r="CD5" i="13"/>
  <c r="CE4" i="13"/>
  <c r="CC4" i="13"/>
  <c r="CD4" i="13"/>
  <c r="CE3" i="13"/>
  <c r="CC3" i="13"/>
  <c r="BS4" i="13"/>
  <c r="BS5" i="13"/>
  <c r="BS6" i="13"/>
  <c r="BS7" i="13"/>
  <c r="BS8" i="13"/>
  <c r="BS9" i="13"/>
  <c r="BU9" i="13" s="1"/>
  <c r="BS10" i="13"/>
  <c r="BS11" i="13"/>
  <c r="BS12" i="13"/>
  <c r="BS13" i="13"/>
  <c r="BS14" i="13"/>
  <c r="BS15" i="13"/>
  <c r="BS16" i="13"/>
  <c r="BS17" i="13"/>
  <c r="BU17" i="13" s="1"/>
  <c r="BS18" i="13"/>
  <c r="BS19" i="13"/>
  <c r="BU19" i="13" s="1"/>
  <c r="BS20" i="13"/>
  <c r="BS21" i="13"/>
  <c r="BS22" i="13"/>
  <c r="BS23" i="13"/>
  <c r="BS24" i="13"/>
  <c r="BS25" i="13"/>
  <c r="BU25" i="13" s="1"/>
  <c r="BS26" i="13"/>
  <c r="BS27" i="13"/>
  <c r="BU27" i="13" s="1"/>
  <c r="BS28" i="13"/>
  <c r="BS29" i="13"/>
  <c r="BS30" i="13"/>
  <c r="BS31" i="13"/>
  <c r="BS32" i="13"/>
  <c r="BS33" i="13"/>
  <c r="BU33" i="13" s="1"/>
  <c r="BS34" i="13"/>
  <c r="BS35" i="13"/>
  <c r="BU35" i="13" s="1"/>
  <c r="BS36" i="13"/>
  <c r="BS37" i="13"/>
  <c r="BS38" i="13"/>
  <c r="BS39" i="13"/>
  <c r="BS40" i="13"/>
  <c r="BS41" i="13"/>
  <c r="BU41" i="13" s="1"/>
  <c r="BS42" i="13"/>
  <c r="BS43" i="13"/>
  <c r="BU43" i="13" s="1"/>
  <c r="BS3" i="13"/>
  <c r="BU3" i="13" s="1"/>
  <c r="BV43" i="13"/>
  <c r="BT43" i="13"/>
  <c r="BV42" i="13"/>
  <c r="BT42" i="13"/>
  <c r="BU42" i="13"/>
  <c r="BV41" i="13"/>
  <c r="BT41" i="13"/>
  <c r="BV40" i="13"/>
  <c r="BT40" i="13"/>
  <c r="BU40" i="13"/>
  <c r="BV39" i="13"/>
  <c r="BT39" i="13"/>
  <c r="BU39" i="13"/>
  <c r="BV38" i="13"/>
  <c r="BT38" i="13"/>
  <c r="BU38" i="13"/>
  <c r="BV37" i="13"/>
  <c r="BT37" i="13"/>
  <c r="BU37" i="13"/>
  <c r="BV36" i="13"/>
  <c r="BT36" i="13"/>
  <c r="BU36" i="13"/>
  <c r="BV35" i="13"/>
  <c r="BT35" i="13"/>
  <c r="BV34" i="13"/>
  <c r="BT34" i="13"/>
  <c r="BU34" i="13"/>
  <c r="BV33" i="13"/>
  <c r="BT33" i="13"/>
  <c r="BV32" i="13"/>
  <c r="BT32" i="13"/>
  <c r="BU32" i="13"/>
  <c r="BV31" i="13"/>
  <c r="BT31" i="13"/>
  <c r="BU31" i="13"/>
  <c r="BV30" i="13"/>
  <c r="BT30" i="13"/>
  <c r="BU30" i="13"/>
  <c r="BV29" i="13"/>
  <c r="BT29" i="13"/>
  <c r="BU29" i="13"/>
  <c r="BV28" i="13"/>
  <c r="BT28" i="13"/>
  <c r="BU28" i="13"/>
  <c r="BV27" i="13"/>
  <c r="BT27" i="13"/>
  <c r="BV26" i="13"/>
  <c r="BT26" i="13"/>
  <c r="BU26" i="13"/>
  <c r="BV25" i="13"/>
  <c r="BT25" i="13"/>
  <c r="BV24" i="13"/>
  <c r="BT24" i="13"/>
  <c r="BU24" i="13"/>
  <c r="BV23" i="13"/>
  <c r="BT23" i="13"/>
  <c r="BU23" i="13"/>
  <c r="BV22" i="13"/>
  <c r="BT22" i="13"/>
  <c r="BU22" i="13"/>
  <c r="BV21" i="13"/>
  <c r="BT21" i="13"/>
  <c r="BU21" i="13"/>
  <c r="BV20" i="13"/>
  <c r="BT20" i="13"/>
  <c r="BU20" i="13"/>
  <c r="BV19" i="13"/>
  <c r="BT19" i="13"/>
  <c r="BV18" i="13"/>
  <c r="BT18" i="13"/>
  <c r="BU18" i="13"/>
  <c r="BV17" i="13"/>
  <c r="BT17" i="13"/>
  <c r="BV16" i="13"/>
  <c r="BT16" i="13"/>
  <c r="BU16" i="13"/>
  <c r="BV15" i="13"/>
  <c r="BT15" i="13"/>
  <c r="BU15" i="13"/>
  <c r="BV14" i="13"/>
  <c r="BT14" i="13"/>
  <c r="BU14" i="13"/>
  <c r="BV13" i="13"/>
  <c r="BT13" i="13"/>
  <c r="BU13" i="13"/>
  <c r="BV12" i="13"/>
  <c r="BT12" i="13"/>
  <c r="BU12" i="13"/>
  <c r="BV11" i="13"/>
  <c r="BT11" i="13"/>
  <c r="BU11" i="13"/>
  <c r="BV10" i="13"/>
  <c r="BT10" i="13"/>
  <c r="BU10" i="13"/>
  <c r="BV9" i="13"/>
  <c r="BT9" i="13"/>
  <c r="BV8" i="13"/>
  <c r="BT8" i="13"/>
  <c r="BU8" i="13"/>
  <c r="BV7" i="13"/>
  <c r="BT7" i="13"/>
  <c r="BU7" i="13"/>
  <c r="BV6" i="13"/>
  <c r="BT6" i="13"/>
  <c r="BU6" i="13"/>
  <c r="BV5" i="13"/>
  <c r="BT5" i="13"/>
  <c r="BU5" i="13"/>
  <c r="BV4" i="13"/>
  <c r="BT4" i="13"/>
  <c r="BU4" i="13"/>
  <c r="BV3" i="13"/>
  <c r="BT3" i="13"/>
  <c r="BJ4" i="13"/>
  <c r="BJ5" i="13"/>
  <c r="BJ6" i="13"/>
  <c r="BL6" i="13" s="1"/>
  <c r="BJ7" i="13"/>
  <c r="BJ8" i="13"/>
  <c r="BJ9" i="13"/>
  <c r="BL9" i="13" s="1"/>
  <c r="BJ10" i="13"/>
  <c r="BJ11" i="13"/>
  <c r="BL11" i="13" s="1"/>
  <c r="BJ12" i="13"/>
  <c r="BJ13" i="13"/>
  <c r="BJ14" i="13"/>
  <c r="BL14" i="13" s="1"/>
  <c r="BJ15" i="13"/>
  <c r="BJ16" i="13"/>
  <c r="BJ17" i="13"/>
  <c r="BL17" i="13" s="1"/>
  <c r="BJ18" i="13"/>
  <c r="BJ19" i="13"/>
  <c r="BL19" i="13" s="1"/>
  <c r="BJ20" i="13"/>
  <c r="BJ21" i="13"/>
  <c r="BJ22" i="13"/>
  <c r="BL22" i="13" s="1"/>
  <c r="BJ23" i="13"/>
  <c r="BJ24" i="13"/>
  <c r="BJ25" i="13"/>
  <c r="BL25" i="13" s="1"/>
  <c r="BJ26" i="13"/>
  <c r="BJ27" i="13"/>
  <c r="BL27" i="13" s="1"/>
  <c r="BJ28" i="13"/>
  <c r="BJ29" i="13"/>
  <c r="BJ30" i="13"/>
  <c r="BL30" i="13" s="1"/>
  <c r="BJ31" i="13"/>
  <c r="BJ32" i="13"/>
  <c r="BJ33" i="13"/>
  <c r="BL33" i="13" s="1"/>
  <c r="BJ34" i="13"/>
  <c r="BJ35" i="13"/>
  <c r="BL35" i="13" s="1"/>
  <c r="BJ36" i="13"/>
  <c r="BJ37" i="13"/>
  <c r="BJ38" i="13"/>
  <c r="BL38" i="13" s="1"/>
  <c r="BJ39" i="13"/>
  <c r="BJ40" i="13"/>
  <c r="BJ41" i="13"/>
  <c r="BL41" i="13" s="1"/>
  <c r="BJ42" i="13"/>
  <c r="BJ43" i="13"/>
  <c r="BL43" i="13" s="1"/>
  <c r="BJ3" i="13"/>
  <c r="BM43" i="13"/>
  <c r="BK43" i="13"/>
  <c r="BM42" i="13"/>
  <c r="BL42" i="13"/>
  <c r="BK42" i="13"/>
  <c r="BM41" i="13"/>
  <c r="BK41" i="13"/>
  <c r="BM40" i="13"/>
  <c r="BL40" i="13"/>
  <c r="BK40" i="13"/>
  <c r="BM39" i="13"/>
  <c r="BK39" i="13"/>
  <c r="BL39" i="13"/>
  <c r="BM38" i="13"/>
  <c r="BK38" i="13"/>
  <c r="BM37" i="13"/>
  <c r="BK37" i="13"/>
  <c r="BL37" i="13"/>
  <c r="BM36" i="13"/>
  <c r="BL36" i="13"/>
  <c r="BK36" i="13"/>
  <c r="BM35" i="13"/>
  <c r="BK35" i="13"/>
  <c r="BM34" i="13"/>
  <c r="BL34" i="13"/>
  <c r="BK34" i="13"/>
  <c r="BM33" i="13"/>
  <c r="BK33" i="13"/>
  <c r="BM32" i="13"/>
  <c r="BL32" i="13"/>
  <c r="BK32" i="13"/>
  <c r="BM31" i="13"/>
  <c r="BK31" i="13"/>
  <c r="BL31" i="13"/>
  <c r="BM30" i="13"/>
  <c r="BK30" i="13"/>
  <c r="BM29" i="13"/>
  <c r="BK29" i="13"/>
  <c r="BL29" i="13"/>
  <c r="BM28" i="13"/>
  <c r="BL28" i="13"/>
  <c r="BK28" i="13"/>
  <c r="BM27" i="13"/>
  <c r="BK27" i="13"/>
  <c r="BM26" i="13"/>
  <c r="BL26" i="13"/>
  <c r="BK26" i="13"/>
  <c r="BM25" i="13"/>
  <c r="BK25" i="13"/>
  <c r="BM24" i="13"/>
  <c r="BL24" i="13"/>
  <c r="BK24" i="13"/>
  <c r="BM23" i="13"/>
  <c r="BK23" i="13"/>
  <c r="BL23" i="13"/>
  <c r="BM22" i="13"/>
  <c r="BK22" i="13"/>
  <c r="BM21" i="13"/>
  <c r="BK21" i="13"/>
  <c r="BL21" i="13"/>
  <c r="BM20" i="13"/>
  <c r="BL20" i="13"/>
  <c r="BK20" i="13"/>
  <c r="BM19" i="13"/>
  <c r="BK19" i="13"/>
  <c r="BM18" i="13"/>
  <c r="BL18" i="13"/>
  <c r="BK18" i="13"/>
  <c r="BM17" i="13"/>
  <c r="BK17" i="13"/>
  <c r="BM16" i="13"/>
  <c r="BL16" i="13"/>
  <c r="BK16" i="13"/>
  <c r="BM15" i="13"/>
  <c r="BK15" i="13"/>
  <c r="BL15" i="13"/>
  <c r="BM14" i="13"/>
  <c r="BK14" i="13"/>
  <c r="BM13" i="13"/>
  <c r="BK13" i="13"/>
  <c r="BL13" i="13"/>
  <c r="BM12" i="13"/>
  <c r="BL12" i="13"/>
  <c r="BK12" i="13"/>
  <c r="BM11" i="13"/>
  <c r="BK11" i="13"/>
  <c r="BM10" i="13"/>
  <c r="BL10" i="13"/>
  <c r="BK10" i="13"/>
  <c r="BM9" i="13"/>
  <c r="BK9" i="13"/>
  <c r="BM8" i="13"/>
  <c r="BL8" i="13"/>
  <c r="BK8" i="13"/>
  <c r="BM7" i="13"/>
  <c r="BK7" i="13"/>
  <c r="BL7" i="13"/>
  <c r="BM6" i="13"/>
  <c r="BK6" i="13"/>
  <c r="BM5" i="13"/>
  <c r="BK5" i="13"/>
  <c r="BL5" i="13"/>
  <c r="BM4" i="13"/>
  <c r="BL4" i="13"/>
  <c r="BK4" i="13"/>
  <c r="BM3" i="13"/>
  <c r="BK3" i="13"/>
  <c r="BL3" i="13"/>
  <c r="BA4" i="13"/>
  <c r="BA5" i="13"/>
  <c r="BA6" i="13"/>
  <c r="BA7" i="13"/>
  <c r="BC7" i="13" s="1"/>
  <c r="BA8" i="13"/>
  <c r="BA9" i="13"/>
  <c r="BC9" i="13" s="1"/>
  <c r="BA10" i="13"/>
  <c r="BA11" i="13"/>
  <c r="BC11" i="13" s="1"/>
  <c r="BA12" i="13"/>
  <c r="BA13" i="13"/>
  <c r="BA14" i="13"/>
  <c r="BA15" i="13"/>
  <c r="BC15" i="13" s="1"/>
  <c r="BA16" i="13"/>
  <c r="BA17" i="13"/>
  <c r="BC17" i="13" s="1"/>
  <c r="BA18" i="13"/>
  <c r="BA19" i="13"/>
  <c r="BC19" i="13" s="1"/>
  <c r="BA20" i="13"/>
  <c r="BA21" i="13"/>
  <c r="BA22" i="13"/>
  <c r="BA23" i="13"/>
  <c r="BC23" i="13" s="1"/>
  <c r="BA24" i="13"/>
  <c r="BA25" i="13"/>
  <c r="BC25" i="13" s="1"/>
  <c r="BA26" i="13"/>
  <c r="BA27" i="13"/>
  <c r="BC27" i="13" s="1"/>
  <c r="BA28" i="13"/>
  <c r="BA29" i="13"/>
  <c r="BA30" i="13"/>
  <c r="BA31" i="13"/>
  <c r="BC31" i="13" s="1"/>
  <c r="BA32" i="13"/>
  <c r="BA33" i="13"/>
  <c r="BC33" i="13" s="1"/>
  <c r="BA34" i="13"/>
  <c r="BA35" i="13"/>
  <c r="BC35" i="13" s="1"/>
  <c r="BA36" i="13"/>
  <c r="BA37" i="13"/>
  <c r="BA38" i="13"/>
  <c r="BA39" i="13"/>
  <c r="BC39" i="13" s="1"/>
  <c r="BA40" i="13"/>
  <c r="BA41" i="13"/>
  <c r="BC41" i="13" s="1"/>
  <c r="BA42" i="13"/>
  <c r="BA43" i="13"/>
  <c r="BC43" i="13" s="1"/>
  <c r="BA3" i="13"/>
  <c r="BD43" i="13"/>
  <c r="BB43" i="13"/>
  <c r="BD42" i="13"/>
  <c r="BB42" i="13"/>
  <c r="BC42" i="13"/>
  <c r="BD41" i="13"/>
  <c r="BB41" i="13"/>
  <c r="BD40" i="13"/>
  <c r="BB40" i="13"/>
  <c r="BC40" i="13"/>
  <c r="BD39" i="13"/>
  <c r="BB39" i="13"/>
  <c r="BD38" i="13"/>
  <c r="BB38" i="13"/>
  <c r="BC38" i="13"/>
  <c r="BD37" i="13"/>
  <c r="BC37" i="13"/>
  <c r="BB37" i="13"/>
  <c r="BD36" i="13"/>
  <c r="BB36" i="13"/>
  <c r="BC36" i="13"/>
  <c r="BD35" i="13"/>
  <c r="BB35" i="13"/>
  <c r="BD34" i="13"/>
  <c r="BB34" i="13"/>
  <c r="BC34" i="13"/>
  <c r="BD33" i="13"/>
  <c r="BB33" i="13"/>
  <c r="BD32" i="13"/>
  <c r="BB32" i="13"/>
  <c r="BC32" i="13"/>
  <c r="BD31" i="13"/>
  <c r="BB31" i="13"/>
  <c r="BD30" i="13"/>
  <c r="BB30" i="13"/>
  <c r="BC30" i="13"/>
  <c r="BD29" i="13"/>
  <c r="BC29" i="13"/>
  <c r="BB29" i="13"/>
  <c r="BD28" i="13"/>
  <c r="BB28" i="13"/>
  <c r="BC28" i="13"/>
  <c r="BD27" i="13"/>
  <c r="BB27" i="13"/>
  <c r="BD26" i="13"/>
  <c r="BB26" i="13"/>
  <c r="BC26" i="13"/>
  <c r="BD25" i="13"/>
  <c r="BB25" i="13"/>
  <c r="BD24" i="13"/>
  <c r="BB24" i="13"/>
  <c r="BC24" i="13"/>
  <c r="BD23" i="13"/>
  <c r="BB23" i="13"/>
  <c r="BD22" i="13"/>
  <c r="BB22" i="13"/>
  <c r="BC22" i="13"/>
  <c r="BD21" i="13"/>
  <c r="BC21" i="13"/>
  <c r="BB21" i="13"/>
  <c r="BD20" i="13"/>
  <c r="BB20" i="13"/>
  <c r="BC20" i="13"/>
  <c r="BD19" i="13"/>
  <c r="BB19" i="13"/>
  <c r="BD18" i="13"/>
  <c r="BB18" i="13"/>
  <c r="BC18" i="13"/>
  <c r="BD17" i="13"/>
  <c r="BB17" i="13"/>
  <c r="BD16" i="13"/>
  <c r="BB16" i="13"/>
  <c r="BC16" i="13"/>
  <c r="BD15" i="13"/>
  <c r="BB15" i="13"/>
  <c r="BD14" i="13"/>
  <c r="BB14" i="13"/>
  <c r="BC14" i="13"/>
  <c r="BD13" i="13"/>
  <c r="BC13" i="13"/>
  <c r="BB13" i="13"/>
  <c r="BD12" i="13"/>
  <c r="BB12" i="13"/>
  <c r="BC12" i="13"/>
  <c r="BD11" i="13"/>
  <c r="BB11" i="13"/>
  <c r="BD10" i="13"/>
  <c r="BB10" i="13"/>
  <c r="BC10" i="13"/>
  <c r="BD9" i="13"/>
  <c r="BB9" i="13"/>
  <c r="BD8" i="13"/>
  <c r="BB8" i="13"/>
  <c r="BC8" i="13"/>
  <c r="BD7" i="13"/>
  <c r="BB7" i="13"/>
  <c r="BD6" i="13"/>
  <c r="BB6" i="13"/>
  <c r="BC6" i="13"/>
  <c r="BD5" i="13"/>
  <c r="BC5" i="13"/>
  <c r="BB5" i="13"/>
  <c r="BD4" i="13"/>
  <c r="BB4" i="13"/>
  <c r="BC4" i="13"/>
  <c r="BD3" i="13"/>
  <c r="BC3" i="13"/>
  <c r="BB3" i="13"/>
  <c r="AR4" i="13"/>
  <c r="AR5" i="13"/>
  <c r="AR6" i="13"/>
  <c r="AR7" i="13"/>
  <c r="AR8" i="13"/>
  <c r="AR9" i="13"/>
  <c r="AT9" i="13" s="1"/>
  <c r="AR10" i="13"/>
  <c r="AR11" i="13"/>
  <c r="AT11" i="13" s="1"/>
  <c r="AR12" i="13"/>
  <c r="AR13" i="13"/>
  <c r="AR14" i="13"/>
  <c r="AR15" i="13"/>
  <c r="AR16" i="13"/>
  <c r="AR17" i="13"/>
  <c r="AT17" i="13" s="1"/>
  <c r="AR18" i="13"/>
  <c r="AR19" i="13"/>
  <c r="AT19" i="13" s="1"/>
  <c r="AR20" i="13"/>
  <c r="AR21" i="13"/>
  <c r="AR22" i="13"/>
  <c r="AR23" i="13"/>
  <c r="AR24" i="13"/>
  <c r="AR25" i="13"/>
  <c r="AT25" i="13" s="1"/>
  <c r="AR26" i="13"/>
  <c r="AR27" i="13"/>
  <c r="AT27" i="13" s="1"/>
  <c r="AR28" i="13"/>
  <c r="AR29" i="13"/>
  <c r="AR30" i="13"/>
  <c r="AR31" i="13"/>
  <c r="AR32" i="13"/>
  <c r="AR33" i="13"/>
  <c r="AT33" i="13" s="1"/>
  <c r="AR34" i="13"/>
  <c r="AR35" i="13"/>
  <c r="AT35" i="13" s="1"/>
  <c r="AR36" i="13"/>
  <c r="AR37" i="13"/>
  <c r="AR38" i="13"/>
  <c r="AR39" i="13"/>
  <c r="AR40" i="13"/>
  <c r="AR41" i="13"/>
  <c r="AT41" i="13" s="1"/>
  <c r="AR42" i="13"/>
  <c r="AR43" i="13"/>
  <c r="AT43" i="13" s="1"/>
  <c r="AR3" i="13"/>
  <c r="AT3" i="13" s="1"/>
  <c r="AU43" i="13"/>
  <c r="AS43" i="13"/>
  <c r="AU42" i="13"/>
  <c r="AS42" i="13"/>
  <c r="AT42" i="13"/>
  <c r="AU41" i="13"/>
  <c r="AS41" i="13"/>
  <c r="AU40" i="13"/>
  <c r="AS40" i="13"/>
  <c r="AT40" i="13"/>
  <c r="AU39" i="13"/>
  <c r="AS39" i="13"/>
  <c r="AT39" i="13"/>
  <c r="AU38" i="13"/>
  <c r="AS38" i="13"/>
  <c r="AT38" i="13"/>
  <c r="AU37" i="13"/>
  <c r="AS37" i="13"/>
  <c r="AT37" i="13"/>
  <c r="AU36" i="13"/>
  <c r="AS36" i="13"/>
  <c r="AT36" i="13"/>
  <c r="AU35" i="13"/>
  <c r="AS35" i="13"/>
  <c r="AU34" i="13"/>
  <c r="AS34" i="13"/>
  <c r="AT34" i="13"/>
  <c r="AU33" i="13"/>
  <c r="AS33" i="13"/>
  <c r="AU32" i="13"/>
  <c r="AS32" i="13"/>
  <c r="AT32" i="13"/>
  <c r="AU31" i="13"/>
  <c r="AS31" i="13"/>
  <c r="AT31" i="13"/>
  <c r="AU30" i="13"/>
  <c r="AS30" i="13"/>
  <c r="AT30" i="13"/>
  <c r="AU29" i="13"/>
  <c r="AS29" i="13"/>
  <c r="AT29" i="13"/>
  <c r="AU28" i="13"/>
  <c r="AS28" i="13"/>
  <c r="AT28" i="13"/>
  <c r="AU27" i="13"/>
  <c r="AS27" i="13"/>
  <c r="AU26" i="13"/>
  <c r="AS26" i="13"/>
  <c r="AT26" i="13"/>
  <c r="AU25" i="13"/>
  <c r="AS25" i="13"/>
  <c r="AU24" i="13"/>
  <c r="AS24" i="13"/>
  <c r="AT24" i="13"/>
  <c r="AU23" i="13"/>
  <c r="AS23" i="13"/>
  <c r="AT23" i="13"/>
  <c r="AU22" i="13"/>
  <c r="AS22" i="13"/>
  <c r="AT22" i="13"/>
  <c r="AU21" i="13"/>
  <c r="AS21" i="13"/>
  <c r="AT21" i="13"/>
  <c r="AU20" i="13"/>
  <c r="AS20" i="13"/>
  <c r="AT20" i="13"/>
  <c r="AU19" i="13"/>
  <c r="AS19" i="13"/>
  <c r="AU18" i="13"/>
  <c r="AS18" i="13"/>
  <c r="AT18" i="13"/>
  <c r="AU17" i="13"/>
  <c r="AS17" i="13"/>
  <c r="AU16" i="13"/>
  <c r="AS16" i="13"/>
  <c r="AT16" i="13"/>
  <c r="AU15" i="13"/>
  <c r="AS15" i="13"/>
  <c r="AT15" i="13"/>
  <c r="AU14" i="13"/>
  <c r="AS14" i="13"/>
  <c r="AT14" i="13"/>
  <c r="AU13" i="13"/>
  <c r="AS13" i="13"/>
  <c r="AT13" i="13"/>
  <c r="AU12" i="13"/>
  <c r="AS12" i="13"/>
  <c r="AT12" i="13"/>
  <c r="AU11" i="13"/>
  <c r="AS11" i="13"/>
  <c r="AU10" i="13"/>
  <c r="AS10" i="13"/>
  <c r="AT10" i="13"/>
  <c r="AU9" i="13"/>
  <c r="AS9" i="13"/>
  <c r="AU8" i="13"/>
  <c r="AS8" i="13"/>
  <c r="AT8" i="13"/>
  <c r="AU7" i="13"/>
  <c r="AS7" i="13"/>
  <c r="AT7" i="13"/>
  <c r="AU6" i="13"/>
  <c r="AS6" i="13"/>
  <c r="AT6" i="13"/>
  <c r="AU5" i="13"/>
  <c r="AS5" i="13"/>
  <c r="AT5" i="13"/>
  <c r="AU4" i="13"/>
  <c r="AS4" i="13"/>
  <c r="AT4" i="13"/>
  <c r="AU3" i="13"/>
  <c r="AS3" i="13"/>
  <c r="AI4" i="13"/>
  <c r="AI5" i="13"/>
  <c r="AI6" i="13"/>
  <c r="AI7" i="13"/>
  <c r="AI8" i="13"/>
  <c r="AI9" i="13"/>
  <c r="AK9" i="13" s="1"/>
  <c r="AI10" i="13"/>
  <c r="AI11" i="13"/>
  <c r="AK11" i="13" s="1"/>
  <c r="AI12" i="13"/>
  <c r="AI13" i="13"/>
  <c r="AI14" i="13"/>
  <c r="AI15" i="13"/>
  <c r="AI16" i="13"/>
  <c r="AI17" i="13"/>
  <c r="AK17" i="13" s="1"/>
  <c r="AI18" i="13"/>
  <c r="AI19" i="13"/>
  <c r="AK19" i="13" s="1"/>
  <c r="AI20" i="13"/>
  <c r="AI21" i="13"/>
  <c r="AI22" i="13"/>
  <c r="AI23" i="13"/>
  <c r="AI24" i="13"/>
  <c r="AI25" i="13"/>
  <c r="AK25" i="13" s="1"/>
  <c r="AI26" i="13"/>
  <c r="AI27" i="13"/>
  <c r="AK27" i="13" s="1"/>
  <c r="AI28" i="13"/>
  <c r="AI29" i="13"/>
  <c r="AI30" i="13"/>
  <c r="AI31" i="13"/>
  <c r="AI32" i="13"/>
  <c r="AI33" i="13"/>
  <c r="AK33" i="13" s="1"/>
  <c r="AI34" i="13"/>
  <c r="AI35" i="13"/>
  <c r="AK35" i="13" s="1"/>
  <c r="AI36" i="13"/>
  <c r="AI37" i="13"/>
  <c r="AI38" i="13"/>
  <c r="AI39" i="13"/>
  <c r="AI40" i="13"/>
  <c r="AI41" i="13"/>
  <c r="AK41" i="13" s="1"/>
  <c r="AI42" i="13"/>
  <c r="AI43" i="13"/>
  <c r="AK43" i="13" s="1"/>
  <c r="AI3" i="13"/>
  <c r="AL43" i="13"/>
  <c r="AJ43" i="13"/>
  <c r="AL42" i="13"/>
  <c r="AJ42" i="13"/>
  <c r="AK42" i="13"/>
  <c r="AL41" i="13"/>
  <c r="AJ41" i="13"/>
  <c r="AL40" i="13"/>
  <c r="AJ40" i="13"/>
  <c r="AK40" i="13"/>
  <c r="AL39" i="13"/>
  <c r="AJ39" i="13"/>
  <c r="AK39" i="13"/>
  <c r="AL38" i="13"/>
  <c r="AJ38" i="13"/>
  <c r="AK38" i="13"/>
  <c r="AL37" i="13"/>
  <c r="AJ37" i="13"/>
  <c r="AK37" i="13"/>
  <c r="AL36" i="13"/>
  <c r="AJ36" i="13"/>
  <c r="AK36" i="13"/>
  <c r="AL35" i="13"/>
  <c r="AJ35" i="13"/>
  <c r="AL34" i="13"/>
  <c r="AJ34" i="13"/>
  <c r="AK34" i="13"/>
  <c r="AL33" i="13"/>
  <c r="AJ33" i="13"/>
  <c r="AL32" i="13"/>
  <c r="AJ32" i="13"/>
  <c r="AK32" i="13"/>
  <c r="AL31" i="13"/>
  <c r="AJ31" i="13"/>
  <c r="AK31" i="13"/>
  <c r="AL30" i="13"/>
  <c r="AJ30" i="13"/>
  <c r="AK30" i="13"/>
  <c r="AL29" i="13"/>
  <c r="AJ29" i="13"/>
  <c r="AK29" i="13"/>
  <c r="AL28" i="13"/>
  <c r="AJ28" i="13"/>
  <c r="AK28" i="13"/>
  <c r="AL27" i="13"/>
  <c r="AJ27" i="13"/>
  <c r="AL26" i="13"/>
  <c r="AJ26" i="13"/>
  <c r="AK26" i="13"/>
  <c r="AL25" i="13"/>
  <c r="AJ25" i="13"/>
  <c r="AL24" i="13"/>
  <c r="AJ24" i="13"/>
  <c r="AK24" i="13"/>
  <c r="AL23" i="13"/>
  <c r="AJ23" i="13"/>
  <c r="AK23" i="13"/>
  <c r="AL22" i="13"/>
  <c r="AJ22" i="13"/>
  <c r="AK22" i="13"/>
  <c r="AL21" i="13"/>
  <c r="AJ21" i="13"/>
  <c r="AK21" i="13"/>
  <c r="AL20" i="13"/>
  <c r="AJ20" i="13"/>
  <c r="AK20" i="13"/>
  <c r="AL19" i="13"/>
  <c r="AJ19" i="13"/>
  <c r="AL18" i="13"/>
  <c r="AJ18" i="13"/>
  <c r="AK18" i="13"/>
  <c r="AL17" i="13"/>
  <c r="AJ17" i="13"/>
  <c r="AL16" i="13"/>
  <c r="AJ16" i="13"/>
  <c r="AK16" i="13"/>
  <c r="AL15" i="13"/>
  <c r="AJ15" i="13"/>
  <c r="AK15" i="13"/>
  <c r="AL14" i="13"/>
  <c r="AJ14" i="13"/>
  <c r="AK14" i="13"/>
  <c r="AL13" i="13"/>
  <c r="AJ13" i="13"/>
  <c r="AK13" i="13"/>
  <c r="AL12" i="13"/>
  <c r="AJ12" i="13"/>
  <c r="AK12" i="13"/>
  <c r="AL11" i="13"/>
  <c r="AJ11" i="13"/>
  <c r="AL10" i="13"/>
  <c r="AJ10" i="13"/>
  <c r="AK10" i="13"/>
  <c r="AL9" i="13"/>
  <c r="AJ9" i="13"/>
  <c r="AL8" i="13"/>
  <c r="AJ8" i="13"/>
  <c r="AK8" i="13"/>
  <c r="AL7" i="13"/>
  <c r="AJ7" i="13"/>
  <c r="AK7" i="13"/>
  <c r="AL6" i="13"/>
  <c r="AJ6" i="13"/>
  <c r="AK6" i="13"/>
  <c r="AL5" i="13"/>
  <c r="AJ5" i="13"/>
  <c r="AK5" i="13"/>
  <c r="AL4" i="13"/>
  <c r="AJ4" i="13"/>
  <c r="AK4" i="13"/>
  <c r="AL3" i="13"/>
  <c r="AJ3" i="13"/>
  <c r="AK3" i="13"/>
  <c r="Z4" i="13"/>
  <c r="Z5" i="13"/>
  <c r="Z6" i="13"/>
  <c r="Z7" i="13"/>
  <c r="Z8" i="13"/>
  <c r="Z9" i="13"/>
  <c r="Z10" i="13"/>
  <c r="AB10" i="13" s="1"/>
  <c r="Z11" i="13"/>
  <c r="AB11" i="13" s="1"/>
  <c r="Z12" i="13"/>
  <c r="Z13" i="13"/>
  <c r="Z14" i="13"/>
  <c r="Z15" i="13"/>
  <c r="Z16" i="13"/>
  <c r="Z17" i="13"/>
  <c r="Z18" i="13"/>
  <c r="AB18" i="13" s="1"/>
  <c r="Z19" i="13"/>
  <c r="AB19" i="13" s="1"/>
  <c r="Z20" i="13"/>
  <c r="Z21" i="13"/>
  <c r="AB21" i="13" s="1"/>
  <c r="Z22" i="13"/>
  <c r="Z23" i="13"/>
  <c r="Z24" i="13"/>
  <c r="Z25" i="13"/>
  <c r="Z26" i="13"/>
  <c r="AB26" i="13" s="1"/>
  <c r="Z27" i="13"/>
  <c r="AB27" i="13" s="1"/>
  <c r="Z28" i="13"/>
  <c r="Z29" i="13"/>
  <c r="AB29" i="13" s="1"/>
  <c r="Z30" i="13"/>
  <c r="Z31" i="13"/>
  <c r="Z32" i="13"/>
  <c r="Z33" i="13"/>
  <c r="Z34" i="13"/>
  <c r="AB34" i="13" s="1"/>
  <c r="Z35" i="13"/>
  <c r="AB35" i="13" s="1"/>
  <c r="Z36" i="13"/>
  <c r="Z37" i="13"/>
  <c r="AB37" i="13" s="1"/>
  <c r="Z38" i="13"/>
  <c r="AB38" i="13" s="1"/>
  <c r="Z39" i="13"/>
  <c r="Z40" i="13"/>
  <c r="Z41" i="13"/>
  <c r="Z42" i="13"/>
  <c r="AB42" i="13" s="1"/>
  <c r="Z43" i="13"/>
  <c r="AB43" i="13" s="1"/>
  <c r="Z3" i="13"/>
  <c r="AC43" i="13"/>
  <c r="AA43" i="13"/>
  <c r="AC42" i="13"/>
  <c r="AA42" i="13"/>
  <c r="AC41" i="13"/>
  <c r="AA41" i="13"/>
  <c r="AB41" i="13"/>
  <c r="AC40" i="13"/>
  <c r="AA40" i="13"/>
  <c r="AB40" i="13"/>
  <c r="AC39" i="13"/>
  <c r="AA39" i="13"/>
  <c r="AB39" i="13"/>
  <c r="AC38" i="13"/>
  <c r="AA38" i="13"/>
  <c r="AC37" i="13"/>
  <c r="AA37" i="13"/>
  <c r="AC36" i="13"/>
  <c r="AA36" i="13"/>
  <c r="AB36" i="13"/>
  <c r="AC35" i="13"/>
  <c r="AA35" i="13"/>
  <c r="AC34" i="13"/>
  <c r="AA34" i="13"/>
  <c r="AC33" i="13"/>
  <c r="AA33" i="13"/>
  <c r="AB33" i="13"/>
  <c r="AC32" i="13"/>
  <c r="AA32" i="13"/>
  <c r="AB32" i="13"/>
  <c r="AC31" i="13"/>
  <c r="AA31" i="13"/>
  <c r="AB31" i="13"/>
  <c r="AC30" i="13"/>
  <c r="AA30" i="13"/>
  <c r="AB30" i="13"/>
  <c r="AC29" i="13"/>
  <c r="AA29" i="13"/>
  <c r="AC28" i="13"/>
  <c r="AA28" i="13"/>
  <c r="AB28" i="13"/>
  <c r="AC27" i="13"/>
  <c r="AA27" i="13"/>
  <c r="AC26" i="13"/>
  <c r="AA26" i="13"/>
  <c r="AC25" i="13"/>
  <c r="AA25" i="13"/>
  <c r="AB25" i="13"/>
  <c r="AC24" i="13"/>
  <c r="AA24" i="13"/>
  <c r="AB24" i="13"/>
  <c r="AC23" i="13"/>
  <c r="AA23" i="13"/>
  <c r="AB23" i="13"/>
  <c r="AC22" i="13"/>
  <c r="AA22" i="13"/>
  <c r="AB22" i="13"/>
  <c r="AC21" i="13"/>
  <c r="AA21" i="13"/>
  <c r="AC20" i="13"/>
  <c r="AA20" i="13"/>
  <c r="AB20" i="13"/>
  <c r="AC19" i="13"/>
  <c r="AA19" i="13"/>
  <c r="AC18" i="13"/>
  <c r="AA18" i="13"/>
  <c r="AC17" i="13"/>
  <c r="AA17" i="13"/>
  <c r="AB17" i="13"/>
  <c r="AC16" i="13"/>
  <c r="AA16" i="13"/>
  <c r="AB16" i="13"/>
  <c r="AC15" i="13"/>
  <c r="AA15" i="13"/>
  <c r="AB15" i="13"/>
  <c r="AC14" i="13"/>
  <c r="AA14" i="13"/>
  <c r="AB14" i="13"/>
  <c r="AC13" i="13"/>
  <c r="AA13" i="13"/>
  <c r="AB13" i="13"/>
  <c r="AC12" i="13"/>
  <c r="AA12" i="13"/>
  <c r="AB12" i="13"/>
  <c r="AC11" i="13"/>
  <c r="AA11" i="13"/>
  <c r="AC10" i="13"/>
  <c r="AA10" i="13"/>
  <c r="AC9" i="13"/>
  <c r="AA9" i="13"/>
  <c r="AB9" i="13"/>
  <c r="AC8" i="13"/>
  <c r="AA8" i="13"/>
  <c r="AB8" i="13"/>
  <c r="AC7" i="13"/>
  <c r="AA7" i="13"/>
  <c r="AB7" i="13"/>
  <c r="AC6" i="13"/>
  <c r="AA6" i="13"/>
  <c r="AB6" i="13"/>
  <c r="AC5" i="13"/>
  <c r="AA5" i="13"/>
  <c r="AB5" i="13"/>
  <c r="AC4" i="13"/>
  <c r="AA4" i="13"/>
  <c r="AB4" i="13"/>
  <c r="AC3" i="13"/>
  <c r="AA3" i="13"/>
  <c r="AB3" i="13"/>
  <c r="T4" i="13"/>
  <c r="T5" i="13"/>
  <c r="T6" i="13"/>
  <c r="T7" i="13"/>
  <c r="T8" i="13"/>
  <c r="T9" i="13"/>
  <c r="T10" i="13"/>
  <c r="T11" i="13"/>
  <c r="T12" i="13"/>
  <c r="T13" i="13"/>
  <c r="T14" i="13"/>
  <c r="T15" i="13"/>
  <c r="T16" i="13"/>
  <c r="T17" i="13"/>
  <c r="T18" i="13"/>
  <c r="T19" i="13"/>
  <c r="T20" i="13"/>
  <c r="T21" i="13"/>
  <c r="T22" i="13"/>
  <c r="T23" i="13"/>
  <c r="T24" i="13"/>
  <c r="T25" i="13"/>
  <c r="T26" i="13"/>
  <c r="T27" i="13"/>
  <c r="T28" i="13"/>
  <c r="T29" i="13"/>
  <c r="T30" i="13"/>
  <c r="T31" i="13"/>
  <c r="T32" i="13"/>
  <c r="T33" i="13"/>
  <c r="T34" i="13"/>
  <c r="T35" i="13"/>
  <c r="T36" i="13"/>
  <c r="T37" i="13"/>
  <c r="T38" i="13"/>
  <c r="T39" i="13"/>
  <c r="T40" i="13"/>
  <c r="T41" i="13"/>
  <c r="T42" i="13"/>
  <c r="T43" i="13"/>
  <c r="T3" i="13"/>
  <c r="S4" i="13"/>
  <c r="S5" i="13"/>
  <c r="S6" i="13"/>
  <c r="S7" i="13"/>
  <c r="S8" i="13"/>
  <c r="S9" i="13"/>
  <c r="S10" i="13"/>
  <c r="S11" i="13"/>
  <c r="S12" i="13"/>
  <c r="S13" i="13"/>
  <c r="S14" i="13"/>
  <c r="S15" i="13"/>
  <c r="S16" i="13"/>
  <c r="S17" i="13"/>
  <c r="S18" i="13"/>
  <c r="S19" i="13"/>
  <c r="S20" i="13"/>
  <c r="S21" i="13"/>
  <c r="S22" i="13"/>
  <c r="S23" i="13"/>
  <c r="S24" i="13"/>
  <c r="S25" i="13"/>
  <c r="S26" i="13"/>
  <c r="S27" i="13"/>
  <c r="S28" i="13"/>
  <c r="S29" i="13"/>
  <c r="S30" i="13"/>
  <c r="S31" i="13"/>
  <c r="S32" i="13"/>
  <c r="S33" i="13"/>
  <c r="S34" i="13"/>
  <c r="S35" i="13"/>
  <c r="S36" i="13"/>
  <c r="S37" i="13"/>
  <c r="S38" i="13"/>
  <c r="S39" i="13"/>
  <c r="S40" i="13"/>
  <c r="S41" i="13"/>
  <c r="S42" i="13"/>
  <c r="S43" i="13"/>
  <c r="S3" i="13"/>
  <c r="R4" i="13"/>
  <c r="R5" i="13"/>
  <c r="R6" i="13"/>
  <c r="R7" i="13"/>
  <c r="R8" i="13"/>
  <c r="R9" i="13"/>
  <c r="R10" i="13"/>
  <c r="R11" i="13"/>
  <c r="R12" i="13"/>
  <c r="R13" i="13"/>
  <c r="R14" i="13"/>
  <c r="R15" i="13"/>
  <c r="R16" i="13"/>
  <c r="R17" i="13"/>
  <c r="R18" i="13"/>
  <c r="R19" i="13"/>
  <c r="R20" i="13"/>
  <c r="R21" i="13"/>
  <c r="R22" i="13"/>
  <c r="R23" i="13"/>
  <c r="R24" i="13"/>
  <c r="R25" i="13"/>
  <c r="R26" i="13"/>
  <c r="R27" i="13"/>
  <c r="R28" i="13"/>
  <c r="R29" i="13"/>
  <c r="R30" i="13"/>
  <c r="R31" i="13"/>
  <c r="R32" i="13"/>
  <c r="R33" i="13"/>
  <c r="R34" i="13"/>
  <c r="R35" i="13"/>
  <c r="R36" i="13"/>
  <c r="R37" i="13"/>
  <c r="R38" i="13"/>
  <c r="R39" i="13"/>
  <c r="R40" i="13"/>
  <c r="R41" i="13"/>
  <c r="R42" i="13"/>
  <c r="R43" i="13"/>
  <c r="R3" i="13"/>
  <c r="Q4" i="13"/>
  <c r="Q5" i="13"/>
  <c r="Q6" i="13"/>
  <c r="Q7" i="13"/>
  <c r="Q8" i="13"/>
  <c r="Q9" i="13"/>
  <c r="Q10" i="13"/>
  <c r="Q11" i="13"/>
  <c r="Q12" i="13"/>
  <c r="Q13" i="13"/>
  <c r="Q14" i="13"/>
  <c r="Q15" i="13"/>
  <c r="Q16" i="13"/>
  <c r="Q17" i="13"/>
  <c r="Q18" i="13"/>
  <c r="Q19" i="13"/>
  <c r="Q20" i="13"/>
  <c r="Q21" i="13"/>
  <c r="Q22" i="13"/>
  <c r="Q23" i="13"/>
  <c r="Q24" i="13"/>
  <c r="Q25" i="13"/>
  <c r="Q26" i="13"/>
  <c r="Q27" i="13"/>
  <c r="Q28" i="13"/>
  <c r="Q29" i="13"/>
  <c r="Q30" i="13"/>
  <c r="Q31" i="13"/>
  <c r="Q32" i="13"/>
  <c r="Q33" i="13"/>
  <c r="Q34" i="13"/>
  <c r="Q35" i="13"/>
  <c r="Q36" i="13"/>
  <c r="Q37" i="13"/>
  <c r="Q38" i="13"/>
  <c r="Q39" i="13"/>
  <c r="Q40" i="13"/>
  <c r="Q41" i="13"/>
  <c r="Q42" i="13"/>
  <c r="Q43" i="13"/>
  <c r="Q3" i="13"/>
  <c r="AH3" i="11"/>
  <c r="E71" i="13"/>
  <c r="E70" i="13"/>
  <c r="E69" i="13"/>
  <c r="E68" i="13"/>
  <c r="E67" i="13"/>
  <c r="E66" i="13"/>
  <c r="E65" i="13"/>
  <c r="E64" i="13"/>
  <c r="E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E5" i="13"/>
  <c r="E4" i="13"/>
  <c r="E3" i="13"/>
  <c r="CV4" i="11"/>
  <c r="CV5" i="11"/>
  <c r="CV6" i="11"/>
  <c r="CV7" i="11"/>
  <c r="CV8" i="11"/>
  <c r="CV9" i="11"/>
  <c r="CV10" i="11"/>
  <c r="CV11" i="11"/>
  <c r="CV12" i="11"/>
  <c r="CV13" i="11"/>
  <c r="CV14" i="11"/>
  <c r="CV15" i="11"/>
  <c r="CV16" i="11"/>
  <c r="CV17" i="11"/>
  <c r="CV18" i="11"/>
  <c r="CV19" i="11"/>
  <c r="CX19" i="11" s="1"/>
  <c r="CV20" i="11"/>
  <c r="CV21" i="11"/>
  <c r="CV22" i="11"/>
  <c r="CV23" i="11"/>
  <c r="CV24" i="11"/>
  <c r="CV25" i="11"/>
  <c r="CV26" i="11"/>
  <c r="CV27" i="11"/>
  <c r="CV28" i="11"/>
  <c r="CV29" i="11"/>
  <c r="CV30" i="11"/>
  <c r="CV31" i="11"/>
  <c r="CV32" i="11"/>
  <c r="CV33" i="11"/>
  <c r="CV34" i="11"/>
  <c r="CV35" i="11"/>
  <c r="CX35" i="11" s="1"/>
  <c r="CV36" i="11"/>
  <c r="CV37" i="11"/>
  <c r="CV38" i="11"/>
  <c r="CV39" i="11"/>
  <c r="CV40" i="11"/>
  <c r="CV41" i="11"/>
  <c r="CV42" i="11"/>
  <c r="CV43" i="11"/>
  <c r="CX43" i="11" s="1"/>
  <c r="CV3" i="11"/>
  <c r="CX3" i="11" s="1"/>
  <c r="CK4" i="11"/>
  <c r="CK5" i="11"/>
  <c r="CK6" i="11"/>
  <c r="CK7" i="11"/>
  <c r="CK8" i="11"/>
  <c r="CK9" i="11"/>
  <c r="CK10" i="11"/>
  <c r="CM10" i="11" s="1"/>
  <c r="CK11" i="11"/>
  <c r="CK12" i="11"/>
  <c r="CK13" i="11"/>
  <c r="CK14" i="11"/>
  <c r="CK15" i="11"/>
  <c r="CK16" i="11"/>
  <c r="CK17" i="11"/>
  <c r="CK18" i="11"/>
  <c r="CM18" i="11" s="1"/>
  <c r="CK19" i="11"/>
  <c r="CK20" i="11"/>
  <c r="CK21" i="11"/>
  <c r="CK22" i="11"/>
  <c r="CK23" i="11"/>
  <c r="CK24" i="11"/>
  <c r="CK25" i="11"/>
  <c r="CK26" i="11"/>
  <c r="CM26" i="11" s="1"/>
  <c r="CK27" i="11"/>
  <c r="CK28" i="11"/>
  <c r="CK29" i="11"/>
  <c r="CK30" i="11"/>
  <c r="CK31" i="11"/>
  <c r="CM31" i="11" s="1"/>
  <c r="CK32" i="11"/>
  <c r="CK33" i="11"/>
  <c r="CK34" i="11"/>
  <c r="CM34" i="11" s="1"/>
  <c r="CK35" i="11"/>
  <c r="CK36" i="11"/>
  <c r="CM36" i="11" s="1"/>
  <c r="CK37" i="11"/>
  <c r="CK38" i="11"/>
  <c r="CK39" i="11"/>
  <c r="CK40" i="11"/>
  <c r="CK41" i="11"/>
  <c r="CK42" i="11"/>
  <c r="CM42" i="11" s="1"/>
  <c r="CK43" i="11"/>
  <c r="CK3" i="11"/>
  <c r="BZ4" i="11"/>
  <c r="BZ5" i="11"/>
  <c r="BZ6" i="11"/>
  <c r="BZ7" i="11"/>
  <c r="BZ8" i="11"/>
  <c r="BZ9" i="11"/>
  <c r="BZ10" i="11"/>
  <c r="BZ11" i="11"/>
  <c r="CB11" i="11" s="1"/>
  <c r="BZ12" i="11"/>
  <c r="BZ13" i="11"/>
  <c r="BZ14" i="11"/>
  <c r="BZ15" i="11"/>
  <c r="BZ16" i="11"/>
  <c r="BZ17" i="11"/>
  <c r="BZ18" i="11"/>
  <c r="BZ19" i="11"/>
  <c r="CB19" i="11" s="1"/>
  <c r="BZ20" i="11"/>
  <c r="BZ21" i="11"/>
  <c r="BZ22" i="11"/>
  <c r="BZ23" i="11"/>
  <c r="BZ24" i="11"/>
  <c r="BZ25" i="11"/>
  <c r="BZ26" i="11"/>
  <c r="BZ27" i="11"/>
  <c r="CB27" i="11" s="1"/>
  <c r="BZ28" i="11"/>
  <c r="BZ29" i="11"/>
  <c r="BZ30" i="11"/>
  <c r="BZ31" i="11"/>
  <c r="BZ32" i="11"/>
  <c r="BZ33" i="11"/>
  <c r="BZ34" i="11"/>
  <c r="BZ35" i="11"/>
  <c r="CB35" i="11" s="1"/>
  <c r="BZ36" i="11"/>
  <c r="CB36" i="11" s="1"/>
  <c r="BZ37" i="11"/>
  <c r="BZ38" i="11"/>
  <c r="BZ39" i="11"/>
  <c r="BZ40" i="11"/>
  <c r="BZ41" i="11"/>
  <c r="BZ42" i="11"/>
  <c r="BZ43" i="11"/>
  <c r="CB43" i="11" s="1"/>
  <c r="BZ3" i="11"/>
  <c r="CB3" i="11" s="1"/>
  <c r="BO4" i="11"/>
  <c r="BO5" i="11"/>
  <c r="BO6" i="11"/>
  <c r="BO7" i="11"/>
  <c r="BO8" i="11"/>
  <c r="BO9" i="11"/>
  <c r="BO10" i="11"/>
  <c r="BQ10" i="11" s="1"/>
  <c r="BO11" i="11"/>
  <c r="BQ11" i="11" s="1"/>
  <c r="BO12" i="11"/>
  <c r="BO13" i="11"/>
  <c r="BO14" i="11"/>
  <c r="BO15" i="11"/>
  <c r="BQ15" i="11" s="1"/>
  <c r="BO16" i="11"/>
  <c r="BO17" i="11"/>
  <c r="BO18" i="11"/>
  <c r="BQ18" i="11" s="1"/>
  <c r="BO19" i="11"/>
  <c r="BQ19" i="11" s="1"/>
  <c r="BO20" i="11"/>
  <c r="BO21" i="11"/>
  <c r="BO22" i="11"/>
  <c r="BO23" i="11"/>
  <c r="BQ23" i="11" s="1"/>
  <c r="BO24" i="11"/>
  <c r="BO25" i="11"/>
  <c r="BO26" i="11"/>
  <c r="BQ26" i="11" s="1"/>
  <c r="BO27" i="11"/>
  <c r="BQ27" i="11" s="1"/>
  <c r="BO28" i="11"/>
  <c r="BO29" i="11"/>
  <c r="BO30" i="11"/>
  <c r="BO31" i="11"/>
  <c r="BQ31" i="11" s="1"/>
  <c r="BO32" i="11"/>
  <c r="BO33" i="11"/>
  <c r="BO34" i="11"/>
  <c r="BQ34" i="11" s="1"/>
  <c r="BO35" i="11"/>
  <c r="BQ35" i="11" s="1"/>
  <c r="BO36" i="11"/>
  <c r="BO37" i="11"/>
  <c r="BO38" i="11"/>
  <c r="BO39" i="11"/>
  <c r="BQ39" i="11" s="1"/>
  <c r="BO40" i="11"/>
  <c r="BO41" i="11"/>
  <c r="BO42" i="11"/>
  <c r="BQ42" i="11" s="1"/>
  <c r="BO43" i="11"/>
  <c r="BQ43" i="11" s="1"/>
  <c r="BO3" i="11"/>
  <c r="BD4" i="11"/>
  <c r="BD5" i="11"/>
  <c r="BD6" i="11"/>
  <c r="BD7" i="11"/>
  <c r="BD8" i="11"/>
  <c r="BD9" i="11"/>
  <c r="BD10" i="11"/>
  <c r="BF10" i="11" s="1"/>
  <c r="BD11" i="11"/>
  <c r="BF11" i="11" s="1"/>
  <c r="BD12" i="11"/>
  <c r="BD13" i="11"/>
  <c r="BD14" i="11"/>
  <c r="BD15" i="11"/>
  <c r="BD16" i="11"/>
  <c r="BD17" i="11"/>
  <c r="BD18" i="11"/>
  <c r="BF18" i="11" s="1"/>
  <c r="BD19" i="11"/>
  <c r="BF19" i="11" s="1"/>
  <c r="BD20" i="11"/>
  <c r="BD21" i="11"/>
  <c r="BD22" i="11"/>
  <c r="BD23" i="11"/>
  <c r="BD24" i="11"/>
  <c r="BD25" i="11"/>
  <c r="BD26" i="11"/>
  <c r="BF26" i="11" s="1"/>
  <c r="BD27" i="11"/>
  <c r="BF27" i="11" s="1"/>
  <c r="BD28" i="11"/>
  <c r="BD29" i="11"/>
  <c r="BD30" i="11"/>
  <c r="BD31" i="11"/>
  <c r="BD32" i="11"/>
  <c r="BD33" i="11"/>
  <c r="BD34" i="11"/>
  <c r="BF34" i="11" s="1"/>
  <c r="BD35" i="11"/>
  <c r="BF35" i="11" s="1"/>
  <c r="BD36" i="11"/>
  <c r="BD37" i="11"/>
  <c r="BD38" i="11"/>
  <c r="BD39" i="11"/>
  <c r="BD40" i="11"/>
  <c r="BD41" i="11"/>
  <c r="BD42" i="11"/>
  <c r="BF42" i="11" s="1"/>
  <c r="BD43" i="11"/>
  <c r="BF43" i="11" s="1"/>
  <c r="BD3" i="11"/>
  <c r="AS3" i="11"/>
  <c r="CY43" i="11"/>
  <c r="CW43" i="11"/>
  <c r="CY42" i="11"/>
  <c r="CW42" i="11"/>
  <c r="CX42" i="11"/>
  <c r="CY41" i="11"/>
  <c r="CX41" i="11"/>
  <c r="CW41" i="11"/>
  <c r="CY40" i="11"/>
  <c r="CW40" i="11"/>
  <c r="CX40" i="11"/>
  <c r="CY39" i="11"/>
  <c r="CX39" i="11"/>
  <c r="CW39" i="11"/>
  <c r="CY38" i="11"/>
  <c r="CW38" i="11"/>
  <c r="CX38" i="11"/>
  <c r="CY37" i="11"/>
  <c r="CX37" i="11"/>
  <c r="CW37" i="11"/>
  <c r="CY36" i="11"/>
  <c r="CW36" i="11"/>
  <c r="CX36" i="11"/>
  <c r="CY35" i="11"/>
  <c r="CW35" i="11"/>
  <c r="CY34" i="11"/>
  <c r="CW34" i="11"/>
  <c r="CX34" i="11"/>
  <c r="CY33" i="11"/>
  <c r="CX33" i="11"/>
  <c r="CW33" i="11"/>
  <c r="CY32" i="11"/>
  <c r="CW32" i="11"/>
  <c r="CX32" i="11"/>
  <c r="CY31" i="11"/>
  <c r="CX31" i="11"/>
  <c r="CW31" i="11"/>
  <c r="CY30" i="11"/>
  <c r="CW30" i="11"/>
  <c r="CX30" i="11"/>
  <c r="CY29" i="11"/>
  <c r="CX29" i="11"/>
  <c r="CW29" i="11"/>
  <c r="CY28" i="11"/>
  <c r="CW28" i="11"/>
  <c r="CX28" i="11"/>
  <c r="CY27" i="11"/>
  <c r="CX27" i="11"/>
  <c r="CW27" i="11"/>
  <c r="CY26" i="11"/>
  <c r="CW26" i="11"/>
  <c r="CX26" i="11"/>
  <c r="CY25" i="11"/>
  <c r="CX25" i="11"/>
  <c r="CW25" i="11"/>
  <c r="CY24" i="11"/>
  <c r="CW24" i="11"/>
  <c r="CX24" i="11"/>
  <c r="CY23" i="11"/>
  <c r="CX23" i="11"/>
  <c r="CW23" i="11"/>
  <c r="CY22" i="11"/>
  <c r="CW22" i="11"/>
  <c r="CX22" i="11"/>
  <c r="CY21" i="11"/>
  <c r="CX21" i="11"/>
  <c r="CW21" i="11"/>
  <c r="CY20" i="11"/>
  <c r="CW20" i="11"/>
  <c r="CX20" i="11"/>
  <c r="CY19" i="11"/>
  <c r="CW19" i="11"/>
  <c r="CY18" i="11"/>
  <c r="CW18" i="11"/>
  <c r="CX18" i="11"/>
  <c r="CY17" i="11"/>
  <c r="CX17" i="11"/>
  <c r="CW17" i="11"/>
  <c r="CY16" i="11"/>
  <c r="CW16" i="11"/>
  <c r="CX16" i="11"/>
  <c r="CY15" i="11"/>
  <c r="CX15" i="11"/>
  <c r="CW15" i="11"/>
  <c r="CY14" i="11"/>
  <c r="CW14" i="11"/>
  <c r="CX14" i="11"/>
  <c r="CY13" i="11"/>
  <c r="CX13" i="11"/>
  <c r="CW13" i="11"/>
  <c r="CY12" i="11"/>
  <c r="CW12" i="11"/>
  <c r="CX12" i="11"/>
  <c r="CY11" i="11"/>
  <c r="CX11" i="11"/>
  <c r="CW11" i="11"/>
  <c r="CY10" i="11"/>
  <c r="CW10" i="11"/>
  <c r="CX10" i="11"/>
  <c r="CY9" i="11"/>
  <c r="CX9" i="11"/>
  <c r="CW9" i="11"/>
  <c r="CY8" i="11"/>
  <c r="CW8" i="11"/>
  <c r="CX8" i="11"/>
  <c r="CY7" i="11"/>
  <c r="CX7" i="11"/>
  <c r="CW7" i="11"/>
  <c r="CY6" i="11"/>
  <c r="CW6" i="11"/>
  <c r="CX6" i="11"/>
  <c r="CY5" i="11"/>
  <c r="CX5" i="11"/>
  <c r="CW5" i="11"/>
  <c r="CY4" i="11"/>
  <c r="CW4" i="11"/>
  <c r="CX4" i="11"/>
  <c r="CY3" i="11"/>
  <c r="CW3" i="11"/>
  <c r="CN43" i="11"/>
  <c r="CL43" i="11"/>
  <c r="CM43" i="11"/>
  <c r="CN42" i="11"/>
  <c r="CL42" i="11"/>
  <c r="CN41" i="11"/>
  <c r="CL41" i="11"/>
  <c r="CM41" i="11"/>
  <c r="CN40" i="11"/>
  <c r="CL40" i="11"/>
  <c r="CM40" i="11"/>
  <c r="CN39" i="11"/>
  <c r="CL39" i="11"/>
  <c r="CM39" i="11"/>
  <c r="CN38" i="11"/>
  <c r="CL38" i="11"/>
  <c r="CM38" i="11"/>
  <c r="CN37" i="11"/>
  <c r="CL37" i="11"/>
  <c r="CM37" i="11"/>
  <c r="CN36" i="11"/>
  <c r="CL36" i="11"/>
  <c r="CN35" i="11"/>
  <c r="CL35" i="11"/>
  <c r="CM35" i="11"/>
  <c r="CN34" i="11"/>
  <c r="CL34" i="11"/>
  <c r="CN33" i="11"/>
  <c r="CL33" i="11"/>
  <c r="CM33" i="11"/>
  <c r="CN32" i="11"/>
  <c r="CL32" i="11"/>
  <c r="CM32" i="11"/>
  <c r="CN31" i="11"/>
  <c r="CL31" i="11"/>
  <c r="CN30" i="11"/>
  <c r="CL30" i="11"/>
  <c r="CM30" i="11"/>
  <c r="CN29" i="11"/>
  <c r="CL29" i="11"/>
  <c r="CM29" i="11"/>
  <c r="CN28" i="11"/>
  <c r="CL28" i="11"/>
  <c r="CM28" i="11"/>
  <c r="CN27" i="11"/>
  <c r="CL27" i="11"/>
  <c r="CM27" i="11"/>
  <c r="CN26" i="11"/>
  <c r="CL26" i="11"/>
  <c r="CN25" i="11"/>
  <c r="CL25" i="11"/>
  <c r="CM25" i="11"/>
  <c r="CN24" i="11"/>
  <c r="CL24" i="11"/>
  <c r="CM24" i="11"/>
  <c r="CN23" i="11"/>
  <c r="CL23" i="11"/>
  <c r="CM23" i="11"/>
  <c r="CN22" i="11"/>
  <c r="CL22" i="11"/>
  <c r="CM22" i="11"/>
  <c r="CN21" i="11"/>
  <c r="CL21" i="11"/>
  <c r="CM21" i="11"/>
  <c r="CN20" i="11"/>
  <c r="CL20" i="11"/>
  <c r="CM20" i="11"/>
  <c r="CN19" i="11"/>
  <c r="CL19" i="11"/>
  <c r="CM19" i="11"/>
  <c r="CN18" i="11"/>
  <c r="CL18" i="11"/>
  <c r="CN17" i="11"/>
  <c r="CL17" i="11"/>
  <c r="CM17" i="11"/>
  <c r="CN16" i="11"/>
  <c r="CL16" i="11"/>
  <c r="CM16" i="11"/>
  <c r="CN15" i="11"/>
  <c r="CL15" i="11"/>
  <c r="CM15" i="11"/>
  <c r="CN14" i="11"/>
  <c r="CL14" i="11"/>
  <c r="CM14" i="11"/>
  <c r="CN13" i="11"/>
  <c r="CL13" i="11"/>
  <c r="CM13" i="11"/>
  <c r="CN12" i="11"/>
  <c r="CL12" i="11"/>
  <c r="CM12" i="11"/>
  <c r="CN11" i="11"/>
  <c r="CL11" i="11"/>
  <c r="CM11" i="11"/>
  <c r="CN10" i="11"/>
  <c r="CL10" i="11"/>
  <c r="CN9" i="11"/>
  <c r="CL9" i="11"/>
  <c r="CM9" i="11"/>
  <c r="CN8" i="11"/>
  <c r="CL8" i="11"/>
  <c r="CM8" i="11"/>
  <c r="CN7" i="11"/>
  <c r="CL7" i="11"/>
  <c r="CM7" i="11"/>
  <c r="CN6" i="11"/>
  <c r="CL6" i="11"/>
  <c r="CM6" i="11"/>
  <c r="CN5" i="11"/>
  <c r="CL5" i="11"/>
  <c r="CM5" i="11"/>
  <c r="CN4" i="11"/>
  <c r="CL4" i="11"/>
  <c r="CM4" i="11"/>
  <c r="CN3" i="11"/>
  <c r="CL3" i="11"/>
  <c r="CM3" i="11"/>
  <c r="CC43" i="11"/>
  <c r="CA43" i="11"/>
  <c r="CC42" i="11"/>
  <c r="CA42" i="11"/>
  <c r="CB42" i="11"/>
  <c r="CC41" i="11"/>
  <c r="CB41" i="11"/>
  <c r="CA41" i="11"/>
  <c r="CC40" i="11"/>
  <c r="CA40" i="11"/>
  <c r="CB40" i="11"/>
  <c r="CC39" i="11"/>
  <c r="CB39" i="11"/>
  <c r="CA39" i="11"/>
  <c r="CC38" i="11"/>
  <c r="CA38" i="11"/>
  <c r="CB38" i="11"/>
  <c r="CC37" i="11"/>
  <c r="CB37" i="11"/>
  <c r="CA37" i="11"/>
  <c r="CC36" i="11"/>
  <c r="CA36" i="11"/>
  <c r="CC35" i="11"/>
  <c r="CA35" i="11"/>
  <c r="CC34" i="11"/>
  <c r="CA34" i="11"/>
  <c r="CB34" i="11"/>
  <c r="CC33" i="11"/>
  <c r="CB33" i="11"/>
  <c r="CA33" i="11"/>
  <c r="CC32" i="11"/>
  <c r="CA32" i="11"/>
  <c r="CB32" i="11"/>
  <c r="CC31" i="11"/>
  <c r="CB31" i="11"/>
  <c r="CA31" i="11"/>
  <c r="CC30" i="11"/>
  <c r="CA30" i="11"/>
  <c r="CB30" i="11"/>
  <c r="CC29" i="11"/>
  <c r="CB29" i="11"/>
  <c r="CA29" i="11"/>
  <c r="CC28" i="11"/>
  <c r="CA28" i="11"/>
  <c r="CB28" i="11"/>
  <c r="CC27" i="11"/>
  <c r="CA27" i="11"/>
  <c r="CC26" i="11"/>
  <c r="CA26" i="11"/>
  <c r="CB26" i="11"/>
  <c r="CC25" i="11"/>
  <c r="CB25" i="11"/>
  <c r="CA25" i="11"/>
  <c r="CC24" i="11"/>
  <c r="CA24" i="11"/>
  <c r="CB24" i="11"/>
  <c r="CC23" i="11"/>
  <c r="CB23" i="11"/>
  <c r="CA23" i="11"/>
  <c r="CC22" i="11"/>
  <c r="CA22" i="11"/>
  <c r="CB22" i="11"/>
  <c r="CC21" i="11"/>
  <c r="CB21" i="11"/>
  <c r="CA21" i="11"/>
  <c r="CC20" i="11"/>
  <c r="CA20" i="11"/>
  <c r="CB20" i="11"/>
  <c r="CC19" i="11"/>
  <c r="CA19" i="11"/>
  <c r="CC18" i="11"/>
  <c r="CA18" i="11"/>
  <c r="CB18" i="11"/>
  <c r="CC17" i="11"/>
  <c r="CB17" i="11"/>
  <c r="CA17" i="11"/>
  <c r="CC16" i="11"/>
  <c r="CA16" i="11"/>
  <c r="CB16" i="11"/>
  <c r="CC15" i="11"/>
  <c r="CB15" i="11"/>
  <c r="CA15" i="11"/>
  <c r="CC14" i="11"/>
  <c r="CA14" i="11"/>
  <c r="CB14" i="11"/>
  <c r="CC13" i="11"/>
  <c r="CB13" i="11"/>
  <c r="CA13" i="11"/>
  <c r="CC12" i="11"/>
  <c r="CA12" i="11"/>
  <c r="CB12" i="11"/>
  <c r="CC11" i="11"/>
  <c r="CA11" i="11"/>
  <c r="CC10" i="11"/>
  <c r="CA10" i="11"/>
  <c r="CB10" i="11"/>
  <c r="CC9" i="11"/>
  <c r="CB9" i="11"/>
  <c r="CA9" i="11"/>
  <c r="CC8" i="11"/>
  <c r="CA8" i="11"/>
  <c r="CB8" i="11"/>
  <c r="CC7" i="11"/>
  <c r="CB7" i="11"/>
  <c r="CA7" i="11"/>
  <c r="CC6" i="11"/>
  <c r="CA6" i="11"/>
  <c r="CB6" i="11"/>
  <c r="CC5" i="11"/>
  <c r="CB5" i="11"/>
  <c r="CA5" i="11"/>
  <c r="CC4" i="11"/>
  <c r="CA4" i="11"/>
  <c r="CB4" i="11"/>
  <c r="CC3" i="11"/>
  <c r="CA3" i="11"/>
  <c r="BR43" i="11"/>
  <c r="BP43" i="11"/>
  <c r="BR42" i="11"/>
  <c r="BP42" i="11"/>
  <c r="BR41" i="11"/>
  <c r="BP41" i="11"/>
  <c r="BQ41" i="11"/>
  <c r="BR40" i="11"/>
  <c r="BP40" i="11"/>
  <c r="BQ40" i="11"/>
  <c r="BR39" i="11"/>
  <c r="BP39" i="11"/>
  <c r="BR38" i="11"/>
  <c r="BP38" i="11"/>
  <c r="BQ38" i="11"/>
  <c r="BR37" i="11"/>
  <c r="BP37" i="11"/>
  <c r="BQ37" i="11"/>
  <c r="BR36" i="11"/>
  <c r="BP36" i="11"/>
  <c r="BQ36" i="11"/>
  <c r="BR35" i="11"/>
  <c r="BP35" i="11"/>
  <c r="BR34" i="11"/>
  <c r="BP34" i="11"/>
  <c r="BR33" i="11"/>
  <c r="BP33" i="11"/>
  <c r="BQ33" i="11"/>
  <c r="BR32" i="11"/>
  <c r="BP32" i="11"/>
  <c r="BQ32" i="11"/>
  <c r="BR31" i="11"/>
  <c r="BP31" i="11"/>
  <c r="BR30" i="11"/>
  <c r="BP30" i="11"/>
  <c r="BQ30" i="11"/>
  <c r="BR29" i="11"/>
  <c r="BP29" i="11"/>
  <c r="BQ29" i="11"/>
  <c r="BR28" i="11"/>
  <c r="BP28" i="11"/>
  <c r="BQ28" i="11"/>
  <c r="BR27" i="11"/>
  <c r="BP27" i="11"/>
  <c r="BR26" i="11"/>
  <c r="BP26" i="11"/>
  <c r="BR25" i="11"/>
  <c r="BP25" i="11"/>
  <c r="BQ25" i="11"/>
  <c r="BR24" i="11"/>
  <c r="BP24" i="11"/>
  <c r="BQ24" i="11"/>
  <c r="BR23" i="11"/>
  <c r="BP23" i="11"/>
  <c r="BR22" i="11"/>
  <c r="BP22" i="11"/>
  <c r="BQ22" i="11"/>
  <c r="BR21" i="11"/>
  <c r="BP21" i="11"/>
  <c r="BQ21" i="11"/>
  <c r="BR20" i="11"/>
  <c r="BP20" i="11"/>
  <c r="BQ20" i="11"/>
  <c r="BR19" i="11"/>
  <c r="BP19" i="11"/>
  <c r="BR18" i="11"/>
  <c r="BP18" i="11"/>
  <c r="BR17" i="11"/>
  <c r="BP17" i="11"/>
  <c r="BQ17" i="11"/>
  <c r="BR16" i="11"/>
  <c r="BP16" i="11"/>
  <c r="BQ16" i="11"/>
  <c r="BR15" i="11"/>
  <c r="BP15" i="11"/>
  <c r="BR14" i="11"/>
  <c r="BP14" i="11"/>
  <c r="BQ14" i="11"/>
  <c r="BR13" i="11"/>
  <c r="BP13" i="11"/>
  <c r="BQ13" i="11"/>
  <c r="BR12" i="11"/>
  <c r="BP12" i="11"/>
  <c r="BQ12" i="11"/>
  <c r="BR11" i="11"/>
  <c r="BP11" i="11"/>
  <c r="BR10" i="11"/>
  <c r="BP10" i="11"/>
  <c r="BR9" i="11"/>
  <c r="BP9" i="11"/>
  <c r="BQ9" i="11"/>
  <c r="BR8" i="11"/>
  <c r="BP8" i="11"/>
  <c r="BQ8" i="11"/>
  <c r="BR7" i="11"/>
  <c r="BP7" i="11"/>
  <c r="BQ7" i="11"/>
  <c r="BR6" i="11"/>
  <c r="BP6" i="11"/>
  <c r="BQ6" i="11"/>
  <c r="BR5" i="11"/>
  <c r="BP5" i="11"/>
  <c r="BQ5" i="11"/>
  <c r="BR4" i="11"/>
  <c r="BP4" i="11"/>
  <c r="BQ4" i="11"/>
  <c r="BR3" i="11"/>
  <c r="BP3" i="11"/>
  <c r="BQ3" i="11"/>
  <c r="BG43" i="11"/>
  <c r="BE43" i="11"/>
  <c r="BG42" i="11"/>
  <c r="BE42" i="11"/>
  <c r="BG41" i="11"/>
  <c r="BF41" i="11"/>
  <c r="BE41" i="11"/>
  <c r="BG40" i="11"/>
  <c r="BF40" i="11"/>
  <c r="BE40" i="11"/>
  <c r="BG39" i="11"/>
  <c r="BF39" i="11"/>
  <c r="BE39" i="11"/>
  <c r="BG38" i="11"/>
  <c r="BF38" i="11"/>
  <c r="BE38" i="11"/>
  <c r="BG37" i="11"/>
  <c r="BF37" i="11"/>
  <c r="BE37" i="11"/>
  <c r="BG36" i="11"/>
  <c r="BF36" i="11"/>
  <c r="BE36" i="11"/>
  <c r="BG35" i="11"/>
  <c r="BE35" i="11"/>
  <c r="BG34" i="11"/>
  <c r="BE34" i="11"/>
  <c r="BG33" i="11"/>
  <c r="BF33" i="11"/>
  <c r="BE33" i="11"/>
  <c r="BG32" i="11"/>
  <c r="BF32" i="11"/>
  <c r="BE32" i="11"/>
  <c r="BG31" i="11"/>
  <c r="BF31" i="11"/>
  <c r="BE31" i="11"/>
  <c r="BG30" i="11"/>
  <c r="BF30" i="11"/>
  <c r="BE30" i="11"/>
  <c r="BG29" i="11"/>
  <c r="BF29" i="11"/>
  <c r="BE29" i="11"/>
  <c r="BG28" i="11"/>
  <c r="BF28" i="11"/>
  <c r="BE28" i="11"/>
  <c r="BG27" i="11"/>
  <c r="BE27" i="11"/>
  <c r="BG26" i="11"/>
  <c r="BE26" i="11"/>
  <c r="BG25" i="11"/>
  <c r="BF25" i="11"/>
  <c r="BE25" i="11"/>
  <c r="BG24" i="11"/>
  <c r="BE24" i="11"/>
  <c r="BF24" i="11"/>
  <c r="BG23" i="11"/>
  <c r="BE23" i="11"/>
  <c r="BF23" i="11"/>
  <c r="BG22" i="11"/>
  <c r="BF22" i="11"/>
  <c r="BE22" i="11"/>
  <c r="BG21" i="11"/>
  <c r="BE21" i="11"/>
  <c r="BF21" i="11"/>
  <c r="BG20" i="11"/>
  <c r="BF20" i="11"/>
  <c r="BE20" i="11"/>
  <c r="BG19" i="11"/>
  <c r="BE19" i="11"/>
  <c r="BG18" i="11"/>
  <c r="BE18" i="11"/>
  <c r="BG17" i="11"/>
  <c r="BF17" i="11"/>
  <c r="BE17" i="11"/>
  <c r="BG16" i="11"/>
  <c r="BE16" i="11"/>
  <c r="BF16" i="11"/>
  <c r="BG15" i="11"/>
  <c r="BE15" i="11"/>
  <c r="BF15" i="11"/>
  <c r="BG14" i="11"/>
  <c r="BF14" i="11"/>
  <c r="BE14" i="11"/>
  <c r="BG13" i="11"/>
  <c r="BE13" i="11"/>
  <c r="BF13" i="11"/>
  <c r="BG12" i="11"/>
  <c r="BF12" i="11"/>
  <c r="BE12" i="11"/>
  <c r="BG11" i="11"/>
  <c r="BE11" i="11"/>
  <c r="BG10" i="11"/>
  <c r="BE10" i="11"/>
  <c r="BG9" i="11"/>
  <c r="BF9" i="11"/>
  <c r="BE9" i="11"/>
  <c r="BG8" i="11"/>
  <c r="BE8" i="11"/>
  <c r="BF8" i="11"/>
  <c r="BG7" i="11"/>
  <c r="BE7" i="11"/>
  <c r="BF7" i="11"/>
  <c r="BG6" i="11"/>
  <c r="BF6" i="11"/>
  <c r="BE6" i="11"/>
  <c r="BG5" i="11"/>
  <c r="BE5" i="11"/>
  <c r="BF5" i="11"/>
  <c r="BG4" i="11"/>
  <c r="BF4" i="11"/>
  <c r="BE4" i="11"/>
  <c r="BG3" i="11"/>
  <c r="BE3" i="11"/>
  <c r="BF3" i="11"/>
  <c r="BS1" i="9"/>
  <c r="BR11" i="9"/>
  <c r="BU14" i="9"/>
  <c r="BU13" i="9"/>
  <c r="BO71" i="9"/>
  <c r="BM71" i="9"/>
  <c r="BL71" i="9"/>
  <c r="BO70" i="9"/>
  <c r="BM70" i="9"/>
  <c r="BL70" i="9"/>
  <c r="BO69" i="9"/>
  <c r="BM69" i="9"/>
  <c r="BL69" i="9"/>
  <c r="BO68" i="9"/>
  <c r="BM68" i="9"/>
  <c r="BL68" i="9"/>
  <c r="BO67" i="9"/>
  <c r="BM67" i="9"/>
  <c r="BL67" i="9"/>
  <c r="BO66" i="9"/>
  <c r="BM66" i="9"/>
  <c r="BL66" i="9"/>
  <c r="BO65" i="9"/>
  <c r="BM65" i="9"/>
  <c r="BL65" i="9"/>
  <c r="BO64" i="9"/>
  <c r="BM64" i="9"/>
  <c r="BL64" i="9"/>
  <c r="BO63" i="9"/>
  <c r="BM63" i="9"/>
  <c r="BL63" i="9"/>
  <c r="BO62" i="9"/>
  <c r="BM62" i="9"/>
  <c r="BL62" i="9"/>
  <c r="BO61" i="9"/>
  <c r="BM61" i="9"/>
  <c r="BL61" i="9"/>
  <c r="BO60" i="9"/>
  <c r="BM60" i="9"/>
  <c r="BL60" i="9"/>
  <c r="BO59" i="9"/>
  <c r="BM59" i="9"/>
  <c r="BL59" i="9"/>
  <c r="BO58" i="9"/>
  <c r="BM58" i="9"/>
  <c r="BL58" i="9"/>
  <c r="BO57" i="9"/>
  <c r="BM57" i="9"/>
  <c r="BL57" i="9"/>
  <c r="BO56" i="9"/>
  <c r="BM56" i="9"/>
  <c r="BL56" i="9"/>
  <c r="BO55" i="9"/>
  <c r="BM55" i="9"/>
  <c r="BL55" i="9"/>
  <c r="BO54" i="9"/>
  <c r="BM54" i="9"/>
  <c r="BL54" i="9"/>
  <c r="BO53" i="9"/>
  <c r="BM53" i="9"/>
  <c r="BL53" i="9"/>
  <c r="BO52" i="9"/>
  <c r="BM52" i="9"/>
  <c r="BL52" i="9"/>
  <c r="BO51" i="9"/>
  <c r="BM51" i="9"/>
  <c r="BL51" i="9"/>
  <c r="BO50" i="9"/>
  <c r="BM50" i="9"/>
  <c r="BL50" i="9"/>
  <c r="BO49" i="9"/>
  <c r="BM49" i="9"/>
  <c r="BL49" i="9"/>
  <c r="BO48" i="9"/>
  <c r="BM48" i="9"/>
  <c r="BL48" i="9"/>
  <c r="BO47" i="9"/>
  <c r="BM47" i="9"/>
  <c r="BL47" i="9"/>
  <c r="BO46" i="9"/>
  <c r="BM46" i="9"/>
  <c r="BL46" i="9"/>
  <c r="BO45" i="9"/>
  <c r="BM45" i="9"/>
  <c r="BL45" i="9"/>
  <c r="BO44" i="9"/>
  <c r="BM44" i="9"/>
  <c r="BL44" i="9"/>
  <c r="BO43" i="9"/>
  <c r="BM43" i="9"/>
  <c r="BL43" i="9"/>
  <c r="BN43" i="9" s="1"/>
  <c r="BO42" i="9"/>
  <c r="BN42" i="9"/>
  <c r="BM42" i="9"/>
  <c r="BL42" i="9"/>
  <c r="BO41" i="9"/>
  <c r="BM41" i="9"/>
  <c r="BL41" i="9"/>
  <c r="BN41" i="9" s="1"/>
  <c r="BO40" i="9"/>
  <c r="BN40" i="9"/>
  <c r="BM40" i="9"/>
  <c r="BL40" i="9"/>
  <c r="BO39" i="9"/>
  <c r="BM39" i="9"/>
  <c r="BL39" i="9"/>
  <c r="BN39" i="9" s="1"/>
  <c r="BO38" i="9"/>
  <c r="BN38" i="9"/>
  <c r="BM38" i="9"/>
  <c r="BL38" i="9"/>
  <c r="BO37" i="9"/>
  <c r="BM37" i="9"/>
  <c r="BL37" i="9"/>
  <c r="BN37" i="9" s="1"/>
  <c r="BO36" i="9"/>
  <c r="BN36" i="9"/>
  <c r="BM36" i="9"/>
  <c r="BL36" i="9"/>
  <c r="BO35" i="9"/>
  <c r="BM35" i="9"/>
  <c r="BL35" i="9"/>
  <c r="BN35" i="9" s="1"/>
  <c r="BO34" i="9"/>
  <c r="BN34" i="9"/>
  <c r="BM34" i="9"/>
  <c r="BL34" i="9"/>
  <c r="BO33" i="9"/>
  <c r="BM33" i="9"/>
  <c r="BL33" i="9"/>
  <c r="BN33" i="9" s="1"/>
  <c r="BO32" i="9"/>
  <c r="BN32" i="9"/>
  <c r="BM32" i="9"/>
  <c r="BL32" i="9"/>
  <c r="BO31" i="9"/>
  <c r="BM31" i="9"/>
  <c r="BL31" i="9"/>
  <c r="BN31" i="9" s="1"/>
  <c r="BO30" i="9"/>
  <c r="BN30" i="9"/>
  <c r="BM30" i="9"/>
  <c r="BL30" i="9"/>
  <c r="BO29" i="9"/>
  <c r="BM29" i="9"/>
  <c r="BL29" i="9"/>
  <c r="BN29" i="9" s="1"/>
  <c r="BO28" i="9"/>
  <c r="BN28" i="9"/>
  <c r="BM28" i="9"/>
  <c r="BL28" i="9"/>
  <c r="BO27" i="9"/>
  <c r="BM27" i="9"/>
  <c r="BL27" i="9"/>
  <c r="BN27" i="9" s="1"/>
  <c r="BO26" i="9"/>
  <c r="BN26" i="9"/>
  <c r="BM26" i="9"/>
  <c r="BL26" i="9"/>
  <c r="BO25" i="9"/>
  <c r="BM25" i="9"/>
  <c r="BL25" i="9"/>
  <c r="BN25" i="9" s="1"/>
  <c r="BO24" i="9"/>
  <c r="BN24" i="9"/>
  <c r="BM24" i="9"/>
  <c r="BL24" i="9"/>
  <c r="BO23" i="9"/>
  <c r="BM23" i="9"/>
  <c r="BL23" i="9"/>
  <c r="BN23" i="9" s="1"/>
  <c r="BO22" i="9"/>
  <c r="BN22" i="9"/>
  <c r="BM22" i="9"/>
  <c r="BL22" i="9"/>
  <c r="BO21" i="9"/>
  <c r="BM21" i="9"/>
  <c r="BL21" i="9"/>
  <c r="BN21" i="9" s="1"/>
  <c r="BO20" i="9"/>
  <c r="BN20" i="9"/>
  <c r="BM20" i="9"/>
  <c r="BL20" i="9"/>
  <c r="BO19" i="9"/>
  <c r="BM19" i="9"/>
  <c r="BL19" i="9"/>
  <c r="BN19" i="9" s="1"/>
  <c r="BO18" i="9"/>
  <c r="BN18" i="9"/>
  <c r="BM18" i="9"/>
  <c r="BL18" i="9"/>
  <c r="BO17" i="9"/>
  <c r="BM17" i="9"/>
  <c r="BL17" i="9"/>
  <c r="BN17" i="9" s="1"/>
  <c r="BO16" i="9"/>
  <c r="BN16" i="9"/>
  <c r="BM16" i="9"/>
  <c r="BL16" i="9"/>
  <c r="BS15" i="9"/>
  <c r="BT15" i="9" s="1"/>
  <c r="BO15" i="9"/>
  <c r="BN15" i="9"/>
  <c r="BM15" i="9"/>
  <c r="BL15" i="9"/>
  <c r="BS14" i="9"/>
  <c r="BT14" i="9" s="1"/>
  <c r="BO14" i="9"/>
  <c r="BM14" i="9"/>
  <c r="BL14" i="9"/>
  <c r="BS13" i="9"/>
  <c r="BT13" i="9" s="1"/>
  <c r="BO13" i="9"/>
  <c r="BM13" i="9"/>
  <c r="BL13" i="9"/>
  <c r="BS12" i="9"/>
  <c r="BT12" i="9" s="1"/>
  <c r="BO12" i="9"/>
  <c r="BM12" i="9"/>
  <c r="BL12" i="9"/>
  <c r="BT11" i="9"/>
  <c r="BS11" i="9"/>
  <c r="BO11" i="9"/>
  <c r="BM11" i="9"/>
  <c r="BL11" i="9"/>
  <c r="BS10" i="9"/>
  <c r="BT10" i="9" s="1"/>
  <c r="BO10" i="9"/>
  <c r="BM10" i="9"/>
  <c r="BL10" i="9"/>
  <c r="BT9" i="9"/>
  <c r="BS9" i="9"/>
  <c r="BO9" i="9"/>
  <c r="BM9" i="9"/>
  <c r="BL9" i="9"/>
  <c r="BS8" i="9"/>
  <c r="BT8" i="9" s="1"/>
  <c r="BO8" i="9"/>
  <c r="BM8" i="9"/>
  <c r="BL8" i="9"/>
  <c r="BS7" i="9"/>
  <c r="BT7" i="9" s="1"/>
  <c r="BO7" i="9"/>
  <c r="BM7" i="9"/>
  <c r="BL7" i="9"/>
  <c r="BS6" i="9"/>
  <c r="BT6" i="9" s="1"/>
  <c r="BO6" i="9"/>
  <c r="BM6" i="9"/>
  <c r="BL6" i="9"/>
  <c r="BS5" i="9"/>
  <c r="BT5" i="9" s="1"/>
  <c r="BO5" i="9"/>
  <c r="BM5" i="9"/>
  <c r="BL5" i="9"/>
  <c r="BS4" i="9"/>
  <c r="BO4" i="9"/>
  <c r="BM4" i="9"/>
  <c r="BL4" i="9"/>
  <c r="BS3" i="9"/>
  <c r="BO3" i="9"/>
  <c r="BM3" i="9"/>
  <c r="BL3" i="9"/>
  <c r="BM1" i="9"/>
  <c r="BK1" i="9"/>
  <c r="BD11" i="9"/>
  <c r="BD13" i="9"/>
  <c r="AX208" i="9"/>
  <c r="AX207" i="9"/>
  <c r="AX206" i="9"/>
  <c r="AW206" i="9"/>
  <c r="AX205" i="9"/>
  <c r="AX204" i="9"/>
  <c r="AX203" i="9"/>
  <c r="AX202" i="9"/>
  <c r="AW202" i="9"/>
  <c r="AX201" i="9"/>
  <c r="AX200" i="9"/>
  <c r="AX199" i="9"/>
  <c r="AX198" i="9"/>
  <c r="AW198" i="9"/>
  <c r="AX197" i="9"/>
  <c r="AX196" i="9"/>
  <c r="AX195" i="9"/>
  <c r="AX194" i="9"/>
  <c r="AW194" i="9"/>
  <c r="AX193" i="9"/>
  <c r="AX192" i="9"/>
  <c r="AX191" i="9"/>
  <c r="AX190" i="9"/>
  <c r="AW190" i="9"/>
  <c r="AX189" i="9"/>
  <c r="AX188" i="9"/>
  <c r="AX187" i="9"/>
  <c r="AX186" i="9"/>
  <c r="AW186" i="9"/>
  <c r="AX185" i="9"/>
  <c r="AX184" i="9"/>
  <c r="AX183" i="9"/>
  <c r="AX182" i="9"/>
  <c r="AW182" i="9"/>
  <c r="AX181" i="9"/>
  <c r="AX180" i="9"/>
  <c r="AX179" i="9"/>
  <c r="AX178" i="9"/>
  <c r="AW178" i="9"/>
  <c r="AX177" i="9"/>
  <c r="AX176" i="9"/>
  <c r="AX175" i="9"/>
  <c r="AX174" i="9"/>
  <c r="AW174" i="9"/>
  <c r="AX173" i="9"/>
  <c r="AX172" i="9"/>
  <c r="AX171" i="9"/>
  <c r="AX170" i="9"/>
  <c r="AW170" i="9"/>
  <c r="AX169" i="9"/>
  <c r="AX168" i="9"/>
  <c r="AX167" i="9"/>
  <c r="AX166" i="9"/>
  <c r="AW166" i="9"/>
  <c r="AX165" i="9"/>
  <c r="AX164" i="9"/>
  <c r="AX163" i="9"/>
  <c r="AX162" i="9"/>
  <c r="AW162" i="9"/>
  <c r="AX161" i="9"/>
  <c r="AX160" i="9"/>
  <c r="AX159" i="9"/>
  <c r="AX158" i="9"/>
  <c r="AW158" i="9"/>
  <c r="AX157" i="9"/>
  <c r="AX156" i="9"/>
  <c r="AX155" i="9"/>
  <c r="AX154" i="9"/>
  <c r="AW154" i="9"/>
  <c r="AX153" i="9"/>
  <c r="AX152" i="9"/>
  <c r="AX151" i="9"/>
  <c r="AX150" i="9"/>
  <c r="AW150" i="9"/>
  <c r="AX149" i="9"/>
  <c r="AX148" i="9"/>
  <c r="AX147" i="9"/>
  <c r="AX146" i="9"/>
  <c r="AW146" i="9"/>
  <c r="AX145" i="9"/>
  <c r="AX144" i="9"/>
  <c r="AX143" i="9"/>
  <c r="AX142" i="9"/>
  <c r="AW142" i="9"/>
  <c r="AX141" i="9"/>
  <c r="AX140" i="9"/>
  <c r="AX139" i="9"/>
  <c r="AX138" i="9"/>
  <c r="AW138" i="9"/>
  <c r="AX137" i="9"/>
  <c r="AX136" i="9"/>
  <c r="AX135" i="9"/>
  <c r="AX134" i="9"/>
  <c r="AW134" i="9"/>
  <c r="AX133" i="9"/>
  <c r="AX132" i="9"/>
  <c r="AX131" i="9"/>
  <c r="AX130" i="9"/>
  <c r="AW130" i="9"/>
  <c r="AX129" i="9"/>
  <c r="AX128" i="9"/>
  <c r="AX127" i="9"/>
  <c r="AX126" i="9"/>
  <c r="AW126" i="9"/>
  <c r="AX125" i="9"/>
  <c r="AX124" i="9"/>
  <c r="AX123" i="9"/>
  <c r="AX122" i="9"/>
  <c r="AW122" i="9"/>
  <c r="AX121" i="9"/>
  <c r="AX120" i="9"/>
  <c r="AX119" i="9"/>
  <c r="AX118" i="9"/>
  <c r="AW118" i="9"/>
  <c r="AX117" i="9"/>
  <c r="AX116" i="9"/>
  <c r="AX115" i="9"/>
  <c r="AX114" i="9"/>
  <c r="AW114" i="9"/>
  <c r="AX113" i="9"/>
  <c r="AX112" i="9"/>
  <c r="AX111" i="9"/>
  <c r="AX110" i="9"/>
  <c r="AW110" i="9"/>
  <c r="AX109" i="9"/>
  <c r="AX108" i="9"/>
  <c r="AX107" i="9"/>
  <c r="AX106" i="9"/>
  <c r="AW106" i="9"/>
  <c r="AX105" i="9"/>
  <c r="AX104" i="9"/>
  <c r="AX103" i="9"/>
  <c r="AX102" i="9"/>
  <c r="AW102" i="9"/>
  <c r="AX101" i="9"/>
  <c r="AX100" i="9"/>
  <c r="AX99" i="9"/>
  <c r="AX98" i="9"/>
  <c r="AW98" i="9"/>
  <c r="AX97" i="9"/>
  <c r="AX96" i="9"/>
  <c r="AX95" i="9"/>
  <c r="AX94" i="9"/>
  <c r="AW94" i="9"/>
  <c r="AX93" i="9"/>
  <c r="AX92" i="9"/>
  <c r="AX91" i="9"/>
  <c r="AX90" i="9"/>
  <c r="AW90" i="9"/>
  <c r="AX89" i="9"/>
  <c r="AX88" i="9"/>
  <c r="AX87" i="9"/>
  <c r="AX86" i="9"/>
  <c r="AW86" i="9"/>
  <c r="AX85" i="9"/>
  <c r="AX84" i="9"/>
  <c r="AX83" i="9"/>
  <c r="AX82" i="9"/>
  <c r="AW82" i="9"/>
  <c r="AX81" i="9"/>
  <c r="AX80" i="9"/>
  <c r="AX79" i="9"/>
  <c r="AX78" i="9"/>
  <c r="AW78" i="9"/>
  <c r="AX77" i="9"/>
  <c r="AX76" i="9"/>
  <c r="AX75" i="9"/>
  <c r="AX74" i="9"/>
  <c r="AW74" i="9"/>
  <c r="AX73" i="9"/>
  <c r="AX72" i="9"/>
  <c r="AX71" i="9"/>
  <c r="AX70" i="9"/>
  <c r="AW70" i="9"/>
  <c r="AX69" i="9"/>
  <c r="AX68" i="9"/>
  <c r="AX67" i="9"/>
  <c r="AX66" i="9"/>
  <c r="AW66" i="9"/>
  <c r="AX65" i="9"/>
  <c r="AX64" i="9"/>
  <c r="AX63" i="9"/>
  <c r="AX62" i="9"/>
  <c r="AW62" i="9"/>
  <c r="AX61" i="9"/>
  <c r="AX60" i="9"/>
  <c r="AX59" i="9"/>
  <c r="AX58" i="9"/>
  <c r="AW58" i="9"/>
  <c r="AX57" i="9"/>
  <c r="AX56" i="9"/>
  <c r="AX55" i="9"/>
  <c r="AX54" i="9"/>
  <c r="AW54" i="9"/>
  <c r="AX53" i="9"/>
  <c r="AX52" i="9"/>
  <c r="AX51" i="9"/>
  <c r="AX50" i="9"/>
  <c r="AW50" i="9"/>
  <c r="AX49" i="9"/>
  <c r="AX48" i="9"/>
  <c r="AX47" i="9"/>
  <c r="AX46" i="9"/>
  <c r="AW46" i="9"/>
  <c r="AX45" i="9"/>
  <c r="AX44" i="9"/>
  <c r="BA43" i="9"/>
  <c r="AX43" i="9"/>
  <c r="AW43" i="9"/>
  <c r="BA42" i="9"/>
  <c r="AX42" i="9"/>
  <c r="BA41" i="9"/>
  <c r="AX41" i="9"/>
  <c r="BA40" i="9"/>
  <c r="AX40" i="9"/>
  <c r="BA39" i="9"/>
  <c r="AX39" i="9"/>
  <c r="BA38" i="9"/>
  <c r="AX38" i="9"/>
  <c r="BA37" i="9"/>
  <c r="AX37" i="9"/>
  <c r="BA36" i="9"/>
  <c r="AX36" i="9"/>
  <c r="BA35" i="9"/>
  <c r="AX35" i="9"/>
  <c r="BA34" i="9"/>
  <c r="AX34" i="9"/>
  <c r="BA33" i="9"/>
  <c r="AX33" i="9"/>
  <c r="BA32" i="9"/>
  <c r="AX32" i="9"/>
  <c r="BA31" i="9"/>
  <c r="AX31" i="9"/>
  <c r="BA30" i="9"/>
  <c r="AX30" i="9"/>
  <c r="BA29" i="9"/>
  <c r="AX29" i="9"/>
  <c r="BA28" i="9"/>
  <c r="AX28" i="9"/>
  <c r="BA27" i="9"/>
  <c r="AX27" i="9"/>
  <c r="BA26" i="9"/>
  <c r="AX26" i="9"/>
  <c r="BA25" i="9"/>
  <c r="AX25" i="9"/>
  <c r="BA24" i="9"/>
  <c r="AX24" i="9"/>
  <c r="BA23" i="9"/>
  <c r="AX23" i="9"/>
  <c r="BA22" i="9"/>
  <c r="AX22" i="9"/>
  <c r="BA21" i="9"/>
  <c r="AX21" i="9"/>
  <c r="BA20" i="9"/>
  <c r="AX20" i="9"/>
  <c r="BA19" i="9"/>
  <c r="AX19" i="9"/>
  <c r="BA18" i="9"/>
  <c r="AX18" i="9"/>
  <c r="BA17" i="9"/>
  <c r="AX17" i="9"/>
  <c r="BA16" i="9"/>
  <c r="AX16" i="9"/>
  <c r="BF15" i="9"/>
  <c r="BE15" i="9"/>
  <c r="BA15" i="9"/>
  <c r="AX15" i="9"/>
  <c r="AW15" i="9"/>
  <c r="AZ15" i="9" s="1"/>
  <c r="BE14" i="9"/>
  <c r="BF14" i="9" s="1"/>
  <c r="BA14" i="9"/>
  <c r="AX14" i="9"/>
  <c r="BE13" i="9"/>
  <c r="BF13" i="9" s="1"/>
  <c r="BA13" i="9"/>
  <c r="AX13" i="9"/>
  <c r="AW13" i="9"/>
  <c r="BE12" i="9"/>
  <c r="BF12" i="9" s="1"/>
  <c r="BA12" i="9"/>
  <c r="AX12" i="9"/>
  <c r="BF11" i="9"/>
  <c r="BE11" i="9"/>
  <c r="BA11" i="9"/>
  <c r="AX11" i="9"/>
  <c r="AW11" i="9"/>
  <c r="BF10" i="9"/>
  <c r="BE10" i="9"/>
  <c r="BA10" i="9"/>
  <c r="AX10" i="9"/>
  <c r="BE9" i="9"/>
  <c r="BA9" i="9"/>
  <c r="AX9" i="9"/>
  <c r="BE8" i="9"/>
  <c r="BA8" i="9"/>
  <c r="AX8" i="9"/>
  <c r="BE7" i="9"/>
  <c r="BA7" i="9"/>
  <c r="AX7" i="9"/>
  <c r="BE6" i="9"/>
  <c r="BA6" i="9"/>
  <c r="AX6" i="9"/>
  <c r="BE5" i="9"/>
  <c r="BA5" i="9"/>
  <c r="AX5" i="9"/>
  <c r="BE4" i="9"/>
  <c r="BA4" i="9"/>
  <c r="AX4" i="9"/>
  <c r="BE3" i="9"/>
  <c r="BA3" i="9"/>
  <c r="AX3" i="9"/>
  <c r="AY1" i="9"/>
  <c r="AW1" i="9"/>
  <c r="AS8" i="9"/>
  <c r="AS12" i="9"/>
  <c r="AS9" i="9"/>
  <c r="AE4" i="9"/>
  <c r="I246" i="8"/>
  <c r="I247" i="8"/>
  <c r="H246" i="8"/>
  <c r="H247" i="8"/>
  <c r="G247" i="8"/>
  <c r="G246" i="8"/>
  <c r="AH4" i="8"/>
  <c r="AH5" i="8"/>
  <c r="AH6" i="8"/>
  <c r="AH7" i="8"/>
  <c r="AH8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3" i="8"/>
  <c r="AG4" i="8"/>
  <c r="AG5" i="8"/>
  <c r="AG6" i="8"/>
  <c r="AG7" i="8"/>
  <c r="AG8" i="8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3" i="8"/>
  <c r="AY4" i="5"/>
  <c r="AY5" i="5"/>
  <c r="AY6" i="5"/>
  <c r="AY7" i="5"/>
  <c r="AY8" i="5"/>
  <c r="AY9" i="5"/>
  <c r="AY10" i="5"/>
  <c r="AY11" i="5"/>
  <c r="AY12" i="5"/>
  <c r="AY13" i="5"/>
  <c r="AY14" i="5"/>
  <c r="AY15" i="5"/>
  <c r="AY16" i="5"/>
  <c r="AY17" i="5"/>
  <c r="AY18" i="5"/>
  <c r="AY19" i="5"/>
  <c r="AY20" i="5"/>
  <c r="AY21" i="5"/>
  <c r="AY22" i="5"/>
  <c r="AY23" i="5"/>
  <c r="AY3" i="5"/>
  <c r="AZ4" i="5"/>
  <c r="AZ5" i="5"/>
  <c r="AZ6" i="5"/>
  <c r="AZ7" i="5"/>
  <c r="AZ8" i="5"/>
  <c r="AZ9" i="5"/>
  <c r="AZ10" i="5"/>
  <c r="AZ11" i="5"/>
  <c r="AZ12" i="5"/>
  <c r="AZ13" i="5"/>
  <c r="AZ14" i="5"/>
  <c r="AZ15" i="5"/>
  <c r="AZ16" i="5"/>
  <c r="AZ17" i="5"/>
  <c r="AZ18" i="5"/>
  <c r="AZ19" i="5"/>
  <c r="AZ20" i="5"/>
  <c r="AZ21" i="5"/>
  <c r="AZ22" i="5"/>
  <c r="AZ23" i="5"/>
  <c r="AZ3" i="5"/>
  <c r="AX4" i="5"/>
  <c r="AX5" i="5"/>
  <c r="AX6" i="5"/>
  <c r="AX7" i="5"/>
  <c r="AX8" i="5"/>
  <c r="AX9" i="5"/>
  <c r="AX10" i="5"/>
  <c r="AX11" i="5"/>
  <c r="AX12" i="5"/>
  <c r="AX13" i="5"/>
  <c r="AX14" i="5"/>
  <c r="AX15" i="5"/>
  <c r="AX16" i="5"/>
  <c r="AX17" i="5"/>
  <c r="AX18" i="5"/>
  <c r="AX19" i="5"/>
  <c r="AX20" i="5"/>
  <c r="AX21" i="5"/>
  <c r="AX22" i="5"/>
  <c r="AX23" i="5"/>
  <c r="AW3" i="5"/>
  <c r="AX3" i="5"/>
  <c r="AW4" i="5"/>
  <c r="AW5" i="5"/>
  <c r="AW6" i="5"/>
  <c r="AW7" i="5"/>
  <c r="AW8" i="5"/>
  <c r="AW9" i="5"/>
  <c r="AW10" i="5"/>
  <c r="AW11" i="5"/>
  <c r="AW12" i="5"/>
  <c r="AW13" i="5"/>
  <c r="AW14" i="5"/>
  <c r="AW15" i="5"/>
  <c r="AW16" i="5"/>
  <c r="AW17" i="5"/>
  <c r="AW18" i="5"/>
  <c r="AW19" i="5"/>
  <c r="AW20" i="5"/>
  <c r="AW21" i="5"/>
  <c r="AW22" i="5"/>
  <c r="AW23" i="5"/>
  <c r="G313" i="4"/>
  <c r="G314" i="4"/>
  <c r="G307" i="4" a="1"/>
  <c r="G307" i="4" s="1"/>
  <c r="G306" i="4" a="1"/>
  <c r="G306" i="4" s="1"/>
  <c r="G305" i="4" a="1"/>
  <c r="G305" i="4" s="1"/>
  <c r="G304" i="4" a="1"/>
  <c r="G304" i="4" s="1"/>
  <c r="G303" i="4" a="1"/>
  <c r="G303" i="4" s="1"/>
  <c r="G302" i="4" a="1"/>
  <c r="G302" i="4" s="1"/>
  <c r="G301" i="4" a="1"/>
  <c r="G301" i="4" s="1"/>
  <c r="G300" i="4" a="1"/>
  <c r="G300" i="4" s="1"/>
  <c r="G299" i="4" a="1"/>
  <c r="G299" i="4" s="1"/>
  <c r="G298" i="4" a="1"/>
  <c r="G298" i="4" s="1"/>
  <c r="N316" i="4"/>
  <c r="M316" i="4"/>
  <c r="K316" i="4"/>
  <c r="L316" i="4"/>
  <c r="N315" i="4"/>
  <c r="M315" i="4"/>
  <c r="K315" i="4"/>
  <c r="L315" i="4" s="1"/>
  <c r="AW4" i="4" a="1"/>
  <c r="AW4" i="4" s="1"/>
  <c r="AW5" i="4" a="1"/>
  <c r="AW5" i="4" s="1"/>
  <c r="AW6" i="4" a="1"/>
  <c r="AW6" i="4"/>
  <c r="AW7" i="4" a="1"/>
  <c r="AW7" i="4" s="1"/>
  <c r="AW8" i="4" a="1"/>
  <c r="AW8" i="4" s="1"/>
  <c r="AW9" i="4" a="1"/>
  <c r="AW9" i="4" s="1"/>
  <c r="AW10" i="4" a="1"/>
  <c r="AW10" i="4" s="1"/>
  <c r="AW11" i="4" a="1"/>
  <c r="AW11" i="4" s="1"/>
  <c r="AW12" i="4" a="1"/>
  <c r="AW12" i="4" s="1"/>
  <c r="AW13" i="4" a="1"/>
  <c r="AW13" i="4" s="1"/>
  <c r="AW14" i="4" a="1"/>
  <c r="AW14" i="4" s="1"/>
  <c r="AW15" i="4" a="1"/>
  <c r="AW15" i="4"/>
  <c r="AW16" i="4" a="1"/>
  <c r="AW16" i="4" s="1"/>
  <c r="AW17" i="4" a="1"/>
  <c r="AW17" i="4" s="1"/>
  <c r="AW18" i="4" a="1"/>
  <c r="AW18" i="4" s="1"/>
  <c r="AW19" i="4" a="1"/>
  <c r="AW19" i="4" s="1"/>
  <c r="AW20" i="4" a="1"/>
  <c r="AW20" i="4" s="1"/>
  <c r="AW21" i="4" a="1"/>
  <c r="AW21" i="4" s="1"/>
  <c r="AW22" i="4" a="1"/>
  <c r="AW22" i="4" s="1"/>
  <c r="AW23" i="4" a="1"/>
  <c r="AW23" i="4" s="1"/>
  <c r="AW24" i="4" a="1"/>
  <c r="AW24" i="4" s="1"/>
  <c r="AW25" i="4" a="1"/>
  <c r="AW25" i="4" s="1"/>
  <c r="AW26" i="4" a="1"/>
  <c r="AW26" i="4" s="1"/>
  <c r="AW27" i="4" a="1"/>
  <c r="AW27" i="4" s="1"/>
  <c r="AW28" i="4" a="1"/>
  <c r="AW28" i="4" s="1"/>
  <c r="AW29" i="4" a="1"/>
  <c r="AW29" i="4" s="1"/>
  <c r="AW30" i="4" a="1"/>
  <c r="AW30" i="4" s="1"/>
  <c r="AW31" i="4" a="1"/>
  <c r="AW31" i="4"/>
  <c r="AW32" i="4" a="1"/>
  <c r="AW32" i="4" s="1"/>
  <c r="AW33" i="4" a="1"/>
  <c r="AW33" i="4"/>
  <c r="AW34" i="4" a="1"/>
  <c r="AW34" i="4" s="1"/>
  <c r="AW35" i="4" a="1"/>
  <c r="AW35" i="4" s="1"/>
  <c r="AW36" i="4" a="1"/>
  <c r="AW36" i="4" s="1"/>
  <c r="AW37" i="4" a="1"/>
  <c r="AW37" i="4" s="1"/>
  <c r="AW38" i="4" a="1"/>
  <c r="AW38" i="4" s="1"/>
  <c r="AW39" i="4" a="1"/>
  <c r="AW39" i="4" s="1"/>
  <c r="AW40" i="4" a="1"/>
  <c r="AW40" i="4" s="1"/>
  <c r="AW41" i="4" a="1"/>
  <c r="AW41" i="4" s="1"/>
  <c r="AW42" i="4" a="1"/>
  <c r="AW42" i="4"/>
  <c r="AW43" i="4" a="1"/>
  <c r="AW43" i="4" s="1"/>
  <c r="AW44" i="4" a="1"/>
  <c r="AW44" i="4" s="1"/>
  <c r="AW45" i="4" a="1"/>
  <c r="AW45" i="4"/>
  <c r="AW46" i="4" a="1"/>
  <c r="AW46" i="4" s="1"/>
  <c r="AW47" i="4" a="1"/>
  <c r="AW47" i="4" s="1"/>
  <c r="AW48" i="4" a="1"/>
  <c r="AW48" i="4" s="1"/>
  <c r="AW49" i="4" a="1"/>
  <c r="AW49" i="4" s="1"/>
  <c r="AW50" i="4" a="1"/>
  <c r="AW50" i="4" s="1"/>
  <c r="AW51" i="4" a="1"/>
  <c r="AW51" i="4" s="1"/>
  <c r="AW52" i="4" a="1"/>
  <c r="AW52" i="4" s="1"/>
  <c r="AW53" i="4" a="1"/>
  <c r="AW53" i="4" s="1"/>
  <c r="AW54" i="4" a="1"/>
  <c r="AW54" i="4" s="1"/>
  <c r="AW55" i="4" a="1"/>
  <c r="AW55" i="4" s="1"/>
  <c r="AW56" i="4" a="1"/>
  <c r="AW56" i="4" s="1"/>
  <c r="AW57" i="4" a="1"/>
  <c r="AW57" i="4" s="1"/>
  <c r="AW58" i="4" a="1"/>
  <c r="AW58" i="4" s="1"/>
  <c r="AW59" i="4" a="1"/>
  <c r="AW59" i="4" s="1"/>
  <c r="AW60" i="4" a="1"/>
  <c r="AW60" i="4" s="1"/>
  <c r="AW61" i="4" a="1"/>
  <c r="AW61" i="4" s="1"/>
  <c r="AW62" i="4" a="1"/>
  <c r="AW62" i="4" s="1"/>
  <c r="AW63" i="4" a="1"/>
  <c r="AW63" i="4" s="1"/>
  <c r="AW64" i="4" a="1"/>
  <c r="AW64" i="4" s="1"/>
  <c r="AW65" i="4" a="1"/>
  <c r="AW65" i="4"/>
  <c r="AW66" i="4" a="1"/>
  <c r="AW66" i="4" s="1"/>
  <c r="AW67" i="4" a="1"/>
  <c r="AW67" i="4" s="1"/>
  <c r="AW68" i="4" a="1"/>
  <c r="AW68" i="4" s="1"/>
  <c r="AW69" i="4" a="1"/>
  <c r="AW69" i="4" s="1"/>
  <c r="AW70" i="4" a="1"/>
  <c r="AW70" i="4"/>
  <c r="AW71" i="4" a="1"/>
  <c r="AW71" i="4" s="1"/>
  <c r="AW72" i="4" a="1"/>
  <c r="AW72" i="4" s="1"/>
  <c r="AW73" i="4" a="1"/>
  <c r="AW73" i="4" s="1"/>
  <c r="AW74" i="4" a="1"/>
  <c r="AW74" i="4"/>
  <c r="AW75" i="4" a="1"/>
  <c r="AW75" i="4" s="1"/>
  <c r="AW76" i="4" a="1"/>
  <c r="AW76" i="4" s="1"/>
  <c r="AW77" i="4" a="1"/>
  <c r="AW77" i="4" s="1"/>
  <c r="AW78" i="4" a="1"/>
  <c r="AW78" i="4" s="1"/>
  <c r="AW79" i="4" a="1"/>
  <c r="AW79" i="4" s="1"/>
  <c r="AW80" i="4" a="1"/>
  <c r="AW80" i="4" s="1"/>
  <c r="AW81" i="4" a="1"/>
  <c r="AW81" i="4" s="1"/>
  <c r="AW82" i="4" a="1"/>
  <c r="AW82" i="4" s="1"/>
  <c r="AW83" i="4" a="1"/>
  <c r="AW83" i="4" s="1"/>
  <c r="AW84" i="4" a="1"/>
  <c r="AW84" i="4" s="1"/>
  <c r="AW85" i="4" a="1"/>
  <c r="AW85" i="4" s="1"/>
  <c r="AW86" i="4" a="1"/>
  <c r="AW86" i="4" s="1"/>
  <c r="AW87" i="4" a="1"/>
  <c r="AW87" i="4" s="1"/>
  <c r="AW88" i="4" a="1"/>
  <c r="AW88" i="4" s="1"/>
  <c r="AW89" i="4" a="1"/>
  <c r="AW89" i="4" s="1"/>
  <c r="AW90" i="4" a="1"/>
  <c r="AW90" i="4" s="1"/>
  <c r="AW91" i="4" a="1"/>
  <c r="AW91" i="4" s="1"/>
  <c r="AW92" i="4" a="1"/>
  <c r="AW92" i="4" s="1"/>
  <c r="AW93" i="4" a="1"/>
  <c r="AW93" i="4" s="1"/>
  <c r="AW94" i="4" a="1"/>
  <c r="AW94" i="4" s="1"/>
  <c r="AW95" i="4" a="1"/>
  <c r="AW95" i="4" s="1"/>
  <c r="AW96" i="4" a="1"/>
  <c r="AW96" i="4" s="1"/>
  <c r="AW97" i="4" a="1"/>
  <c r="AW97" i="4" s="1"/>
  <c r="AW98" i="4" a="1"/>
  <c r="AW98" i="4" s="1"/>
  <c r="AW99" i="4" a="1"/>
  <c r="AW99" i="4" s="1"/>
  <c r="AW100" i="4" a="1"/>
  <c r="AW100" i="4" s="1"/>
  <c r="AW101" i="4" a="1"/>
  <c r="AW101" i="4" s="1"/>
  <c r="AW102" i="4" a="1"/>
  <c r="AW102" i="4"/>
  <c r="AW103" i="4" a="1"/>
  <c r="AW103" i="4" s="1"/>
  <c r="AW104" i="4" a="1"/>
  <c r="AW104" i="4" s="1"/>
  <c r="AW105" i="4" a="1"/>
  <c r="AW105" i="4" s="1"/>
  <c r="AW106" i="4" a="1"/>
  <c r="AW106" i="4" s="1"/>
  <c r="AW107" i="4" a="1"/>
  <c r="AW107" i="4" s="1"/>
  <c r="AW108" i="4" a="1"/>
  <c r="AW108" i="4" s="1"/>
  <c r="AW109" i="4" a="1"/>
  <c r="AW109" i="4" s="1"/>
  <c r="AW110" i="4" a="1"/>
  <c r="AW110" i="4" s="1"/>
  <c r="AW111" i="4" a="1"/>
  <c r="AW111" i="4"/>
  <c r="AW112" i="4" a="1"/>
  <c r="AW112" i="4" s="1"/>
  <c r="AW113" i="4" a="1"/>
  <c r="AW113" i="4" s="1"/>
  <c r="AW114" i="4" a="1"/>
  <c r="AW114" i="4" s="1"/>
  <c r="AW115" i="4" a="1"/>
  <c r="AW115" i="4"/>
  <c r="AW116" i="4" a="1"/>
  <c r="AW116" i="4" s="1"/>
  <c r="AW117" i="4" a="1"/>
  <c r="AW117" i="4" s="1"/>
  <c r="AW118" i="4" a="1"/>
  <c r="AW118" i="4" s="1"/>
  <c r="AW119" i="4" a="1"/>
  <c r="AW119" i="4" s="1"/>
  <c r="AW120" i="4" a="1"/>
  <c r="AW120" i="4" s="1"/>
  <c r="AW121" i="4" a="1"/>
  <c r="AW121" i="4" s="1"/>
  <c r="AW122" i="4" a="1"/>
  <c r="AW122" i="4" s="1"/>
  <c r="AW123" i="4" a="1"/>
  <c r="AW123" i="4" s="1"/>
  <c r="AW124" i="4" a="1"/>
  <c r="AW124" i="4" s="1"/>
  <c r="AW125" i="4" a="1"/>
  <c r="AW125" i="4"/>
  <c r="AW126" i="4" a="1"/>
  <c r="AW126" i="4" s="1"/>
  <c r="AW127" i="4" a="1"/>
  <c r="AW127" i="4" s="1"/>
  <c r="AW128" i="4" a="1"/>
  <c r="AW128" i="4" s="1"/>
  <c r="AW129" i="4" a="1"/>
  <c r="AW129" i="4"/>
  <c r="AW130" i="4" a="1"/>
  <c r="AW130" i="4" s="1"/>
  <c r="AW131" i="4" a="1"/>
  <c r="AW131" i="4" s="1"/>
  <c r="AW132" i="4" a="1"/>
  <c r="AW132" i="4" s="1"/>
  <c r="AW133" i="4" a="1"/>
  <c r="AW133" i="4" s="1"/>
  <c r="AW134" i="4" a="1"/>
  <c r="AW134" i="4" s="1"/>
  <c r="AW135" i="4" a="1"/>
  <c r="AW135" i="4" s="1"/>
  <c r="AW136" i="4" a="1"/>
  <c r="AW136" i="4" s="1"/>
  <c r="AW137" i="4" a="1"/>
  <c r="AW137" i="4" s="1"/>
  <c r="AW138" i="4" a="1"/>
  <c r="AW138" i="4"/>
  <c r="AW139" i="4" a="1"/>
  <c r="AW139" i="4" s="1"/>
  <c r="AW140" i="4" a="1"/>
  <c r="AW140" i="4" s="1"/>
  <c r="AW141" i="4" a="1"/>
  <c r="AW141" i="4" s="1"/>
  <c r="AW142" i="4" a="1"/>
  <c r="AW142" i="4" s="1"/>
  <c r="AW143" i="4" a="1"/>
  <c r="AW143" i="4" s="1"/>
  <c r="AW144" i="4" a="1"/>
  <c r="AW144" i="4" s="1"/>
  <c r="AW145" i="4" a="1"/>
  <c r="AW145" i="4" s="1"/>
  <c r="AW146" i="4" a="1"/>
  <c r="AW146" i="4" s="1"/>
  <c r="AW147" i="4" a="1"/>
  <c r="AW147" i="4" s="1"/>
  <c r="AW148" i="4" a="1"/>
  <c r="AW148" i="4" s="1"/>
  <c r="AW149" i="4" a="1"/>
  <c r="AW149" i="4" s="1"/>
  <c r="AW150" i="4" a="1"/>
  <c r="AW150" i="4" s="1"/>
  <c r="AW151" i="4" a="1"/>
  <c r="AW151" i="4" s="1"/>
  <c r="AW152" i="4" a="1"/>
  <c r="AW152" i="4" s="1"/>
  <c r="AW153" i="4" a="1"/>
  <c r="AW153" i="4" s="1"/>
  <c r="AW154" i="4" a="1"/>
  <c r="AW154" i="4" s="1"/>
  <c r="AW155" i="4" a="1"/>
  <c r="AW155" i="4" s="1"/>
  <c r="AW156" i="4" a="1"/>
  <c r="AW156" i="4" s="1"/>
  <c r="AW157" i="4" a="1"/>
  <c r="AW157" i="4" s="1"/>
  <c r="AW158" i="4" a="1"/>
  <c r="AW158" i="4" s="1"/>
  <c r="AW159" i="4" a="1"/>
  <c r="AW159" i="4" s="1"/>
  <c r="AW160" i="4" a="1"/>
  <c r="AW160" i="4" s="1"/>
  <c r="AW161" i="4" a="1"/>
  <c r="AW161" i="4" s="1"/>
  <c r="AW162" i="4" a="1"/>
  <c r="AW162" i="4" s="1"/>
  <c r="AW163" i="4" a="1"/>
  <c r="AW163" i="4" s="1"/>
  <c r="AW164" i="4" a="1"/>
  <c r="AW164" i="4" s="1"/>
  <c r="AW165" i="4" a="1"/>
  <c r="AW165" i="4" s="1"/>
  <c r="AW166" i="4" a="1"/>
  <c r="AW166" i="4"/>
  <c r="AW167" i="4" a="1"/>
  <c r="AW167" i="4" s="1"/>
  <c r="AW168" i="4" a="1"/>
  <c r="AW168" i="4" s="1"/>
  <c r="AW169" i="4" a="1"/>
  <c r="AW169" i="4" s="1"/>
  <c r="AW170" i="4" a="1"/>
  <c r="AW170" i="4" s="1"/>
  <c r="AW171" i="4" a="1"/>
  <c r="AW171" i="4" s="1"/>
  <c r="AW172" i="4" a="1"/>
  <c r="AW172" i="4" s="1"/>
  <c r="AW173" i="4" a="1"/>
  <c r="AW173" i="4" s="1"/>
  <c r="AW174" i="4" a="1"/>
  <c r="AW174" i="4" s="1"/>
  <c r="AW175" i="4" a="1"/>
  <c r="AW175" i="4"/>
  <c r="AW176" i="4" a="1"/>
  <c r="AW176" i="4" s="1"/>
  <c r="AW177" i="4" a="1"/>
  <c r="AW177" i="4" s="1"/>
  <c r="AW178" i="4" a="1"/>
  <c r="AW178" i="4" s="1"/>
  <c r="AW179" i="4" a="1"/>
  <c r="AW179" i="4"/>
  <c r="AW180" i="4" a="1"/>
  <c r="AW180" i="4" s="1"/>
  <c r="AW181" i="4" a="1"/>
  <c r="AW181" i="4" s="1"/>
  <c r="AW182" i="4" a="1"/>
  <c r="AW182" i="4" s="1"/>
  <c r="AW183" i="4" a="1"/>
  <c r="AW183" i="4" s="1"/>
  <c r="AW184" i="4" a="1"/>
  <c r="AW184" i="4" s="1"/>
  <c r="AW185" i="4" a="1"/>
  <c r="AW185" i="4" s="1"/>
  <c r="AW186" i="4" a="1"/>
  <c r="AW186" i="4" s="1"/>
  <c r="AW187" i="4" a="1"/>
  <c r="AW187" i="4" s="1"/>
  <c r="AW188" i="4" a="1"/>
  <c r="AW188" i="4" s="1"/>
  <c r="AW189" i="4" a="1"/>
  <c r="AW189" i="4" s="1"/>
  <c r="AW190" i="4" a="1"/>
  <c r="AW190" i="4" s="1"/>
  <c r="AW191" i="4" a="1"/>
  <c r="AW191" i="4" s="1"/>
  <c r="AW192" i="4" a="1"/>
  <c r="AW192" i="4" s="1"/>
  <c r="AW193" i="4" a="1"/>
  <c r="AW193" i="4"/>
  <c r="AW194" i="4" a="1"/>
  <c r="AW194" i="4" s="1"/>
  <c r="AW195" i="4" a="1"/>
  <c r="AW195" i="4" s="1"/>
  <c r="AW196" i="4" a="1"/>
  <c r="AW196" i="4" s="1"/>
  <c r="AW197" i="4" a="1"/>
  <c r="AW197" i="4" s="1"/>
  <c r="AW198" i="4" a="1"/>
  <c r="AW198" i="4" s="1"/>
  <c r="AW199" i="4" a="1"/>
  <c r="AW199" i="4" s="1"/>
  <c r="AW200" i="4" a="1"/>
  <c r="AW200" i="4" s="1"/>
  <c r="AW201" i="4" a="1"/>
  <c r="AW201" i="4" s="1"/>
  <c r="AW202" i="4" a="1"/>
  <c r="AW202" i="4" s="1"/>
  <c r="AW203" i="4" a="1"/>
  <c r="AW203" i="4" s="1"/>
  <c r="AW204" i="4" a="1"/>
  <c r="AW204" i="4" s="1"/>
  <c r="AW205" i="4" a="1"/>
  <c r="AW205" i="4" s="1"/>
  <c r="AW206" i="4" a="1"/>
  <c r="AW206" i="4" s="1"/>
  <c r="AW207" i="4" a="1"/>
  <c r="AW207" i="4" s="1"/>
  <c r="AW208" i="4" a="1"/>
  <c r="AW208" i="4" s="1"/>
  <c r="AW209" i="4" a="1"/>
  <c r="AW209" i="4" s="1"/>
  <c r="AW210" i="4" a="1"/>
  <c r="AW210" i="4" s="1"/>
  <c r="AW211" i="4" a="1"/>
  <c r="AW211" i="4" s="1"/>
  <c r="AW212" i="4" a="1"/>
  <c r="AW212" i="4" s="1"/>
  <c r="AW213" i="4" a="1"/>
  <c r="AW213" i="4" s="1"/>
  <c r="AW214" i="4" a="1"/>
  <c r="AW214" i="4" s="1"/>
  <c r="AW215" i="4" a="1"/>
  <c r="AW215" i="4" s="1"/>
  <c r="AW216" i="4" a="1"/>
  <c r="AW216" i="4" s="1"/>
  <c r="AW217" i="4" a="1"/>
  <c r="AW217" i="4" s="1"/>
  <c r="AW218" i="4" a="1"/>
  <c r="AW218" i="4" s="1"/>
  <c r="AW219" i="4" a="1"/>
  <c r="AW219" i="4" s="1"/>
  <c r="AW220" i="4" a="1"/>
  <c r="AW220" i="4" s="1"/>
  <c r="AW221" i="4" a="1"/>
  <c r="AW221" i="4" s="1"/>
  <c r="AW222" i="4" a="1"/>
  <c r="AW222" i="4" s="1"/>
  <c r="AW223" i="4" a="1"/>
  <c r="AW223" i="4" s="1"/>
  <c r="AW224" i="4" a="1"/>
  <c r="AW224" i="4" s="1"/>
  <c r="AW225" i="4" a="1"/>
  <c r="AW225" i="4" s="1"/>
  <c r="AW226" i="4" a="1"/>
  <c r="AW226" i="4" s="1"/>
  <c r="AW227" i="4" a="1"/>
  <c r="AW227" i="4" s="1"/>
  <c r="AW228" i="4" a="1"/>
  <c r="AW228" i="4" s="1"/>
  <c r="AW229" i="4" a="1"/>
  <c r="AW229" i="4" s="1"/>
  <c r="AW230" i="4" a="1"/>
  <c r="AW230" i="4"/>
  <c r="AW231" i="4" a="1"/>
  <c r="AW231" i="4" s="1"/>
  <c r="AW232" i="4" a="1"/>
  <c r="AW232" i="4" s="1"/>
  <c r="AW233" i="4" a="1"/>
  <c r="AW233" i="4" s="1"/>
  <c r="AW234" i="4" a="1"/>
  <c r="AW234" i="4" s="1"/>
  <c r="AW235" i="4" a="1"/>
  <c r="AW235" i="4" s="1"/>
  <c r="AW236" i="4" a="1"/>
  <c r="AW236" i="4" s="1"/>
  <c r="AW237" i="4" a="1"/>
  <c r="AW237" i="4" s="1"/>
  <c r="AW238" i="4" a="1"/>
  <c r="AW238" i="4" s="1"/>
  <c r="AW239" i="4" a="1"/>
  <c r="AW239" i="4"/>
  <c r="AW240" i="4" a="1"/>
  <c r="AW240" i="4" s="1"/>
  <c r="AW241" i="4" a="1"/>
  <c r="AW241" i="4" s="1"/>
  <c r="AW242" i="4" a="1"/>
  <c r="AW242" i="4" s="1"/>
  <c r="AW243" i="4" a="1"/>
  <c r="AW243" i="4"/>
  <c r="AW244" i="4" a="1"/>
  <c r="AW244" i="4" s="1"/>
  <c r="AW245" i="4" a="1"/>
  <c r="AW245" i="4" s="1"/>
  <c r="AW246" i="4" a="1"/>
  <c r="AW246" i="4" s="1"/>
  <c r="AW247" i="4" a="1"/>
  <c r="AW247" i="4" s="1"/>
  <c r="AW248" i="4" a="1"/>
  <c r="AW248" i="4" s="1"/>
  <c r="AW249" i="4" a="1"/>
  <c r="AW249" i="4" s="1"/>
  <c r="AW250" i="4" a="1"/>
  <c r="AW250" i="4" s="1"/>
  <c r="AW251" i="4" a="1"/>
  <c r="AW251" i="4" s="1"/>
  <c r="AW252" i="4" a="1"/>
  <c r="AW252" i="4" s="1"/>
  <c r="AW253" i="4" a="1"/>
  <c r="AW253" i="4"/>
  <c r="AW254" i="4" a="1"/>
  <c r="AW254" i="4" s="1"/>
  <c r="AW255" i="4" a="1"/>
  <c r="AW255" i="4" s="1"/>
  <c r="AW256" i="4" a="1"/>
  <c r="AW256" i="4" s="1"/>
  <c r="AW257" i="4" a="1"/>
  <c r="AW257" i="4"/>
  <c r="AW258" i="4" a="1"/>
  <c r="AW258" i="4" s="1"/>
  <c r="AW259" i="4" a="1"/>
  <c r="AW259" i="4" s="1"/>
  <c r="AW260" i="4" a="1"/>
  <c r="AW260" i="4" s="1"/>
  <c r="AW261" i="4" a="1"/>
  <c r="AW261" i="4" s="1"/>
  <c r="AW262" i="4" a="1"/>
  <c r="AW262" i="4"/>
  <c r="AW263" i="4" a="1"/>
  <c r="AW263" i="4" s="1"/>
  <c r="AW264" i="4" a="1"/>
  <c r="AW264" i="4" s="1"/>
  <c r="AW265" i="4" a="1"/>
  <c r="AW265" i="4" s="1"/>
  <c r="AW266" i="4" a="1"/>
  <c r="AW266" i="4"/>
  <c r="AW267" i="4" a="1"/>
  <c r="AW267" i="4" s="1"/>
  <c r="AW268" i="4" a="1"/>
  <c r="AW268" i="4" s="1"/>
  <c r="AW269" i="4" a="1"/>
  <c r="AW269" i="4" s="1"/>
  <c r="AW270" i="4" a="1"/>
  <c r="AW270" i="4" s="1"/>
  <c r="AW271" i="4" a="1"/>
  <c r="AW271" i="4" s="1"/>
  <c r="AW272" i="4" a="1"/>
  <c r="AW272" i="4" s="1"/>
  <c r="AW273" i="4" a="1"/>
  <c r="AW273" i="4" s="1"/>
  <c r="AW274" i="4" a="1"/>
  <c r="AW274" i="4" s="1"/>
  <c r="AW275" i="4" a="1"/>
  <c r="AW275" i="4" s="1"/>
  <c r="AW276" i="4" a="1"/>
  <c r="AW276" i="4" s="1"/>
  <c r="AW277" i="4" a="1"/>
  <c r="AW277" i="4" s="1"/>
  <c r="AW3" i="4" a="1"/>
  <c r="AW3" i="4" s="1"/>
  <c r="AV9" i="4" a="1"/>
  <c r="AV9" i="4" s="1"/>
  <c r="AV10" i="4" a="1"/>
  <c r="AV10" i="4" s="1"/>
  <c r="AV11" i="4" a="1"/>
  <c r="AV11" i="4" s="1"/>
  <c r="AV12" i="4" a="1"/>
  <c r="AV12" i="4" s="1"/>
  <c r="AV13" i="4" a="1"/>
  <c r="AV13" i="4" s="1"/>
  <c r="AV14" i="4" a="1"/>
  <c r="AV14" i="4" s="1"/>
  <c r="AV15" i="4" a="1"/>
  <c r="AV15" i="4" s="1"/>
  <c r="AV16" i="4" a="1"/>
  <c r="AV16" i="4" s="1"/>
  <c r="AV17" i="4" a="1"/>
  <c r="AV17" i="4" s="1"/>
  <c r="AV18" i="4" a="1"/>
  <c r="AV18" i="4" s="1"/>
  <c r="AV19" i="4" a="1"/>
  <c r="AV19" i="4" s="1"/>
  <c r="AV20" i="4" a="1"/>
  <c r="AV20" i="4" s="1"/>
  <c r="AV21" i="4" a="1"/>
  <c r="AV21" i="4" s="1"/>
  <c r="AV22" i="4" a="1"/>
  <c r="AV22" i="4" s="1"/>
  <c r="AV23" i="4" a="1"/>
  <c r="AV23" i="4" s="1"/>
  <c r="AV24" i="4" a="1"/>
  <c r="AV24" i="4" s="1"/>
  <c r="AV25" i="4" a="1"/>
  <c r="AV25" i="4" s="1"/>
  <c r="AV26" i="4" a="1"/>
  <c r="AV26" i="4" s="1"/>
  <c r="AV27" i="4" a="1"/>
  <c r="AV27" i="4" s="1"/>
  <c r="AV28" i="4" a="1"/>
  <c r="AV28" i="4"/>
  <c r="AV29" i="4" a="1"/>
  <c r="AV29" i="4" s="1"/>
  <c r="AV30" i="4" a="1"/>
  <c r="AV30" i="4" s="1"/>
  <c r="AV31" i="4" a="1"/>
  <c r="AV31" i="4" s="1"/>
  <c r="AV32" i="4" a="1"/>
  <c r="AV32" i="4" s="1"/>
  <c r="AV33" i="4" a="1"/>
  <c r="AV33" i="4" s="1"/>
  <c r="AV34" i="4" a="1"/>
  <c r="AV34" i="4" s="1"/>
  <c r="AV35" i="4" a="1"/>
  <c r="AV35" i="4" s="1"/>
  <c r="AV36" i="4" a="1"/>
  <c r="AV36" i="4" s="1"/>
  <c r="AV37" i="4" a="1"/>
  <c r="AV37" i="4" s="1"/>
  <c r="AV38" i="4" a="1"/>
  <c r="AV38" i="4" s="1"/>
  <c r="AV39" i="4" a="1"/>
  <c r="AV39" i="4" s="1"/>
  <c r="AV40" i="4" a="1"/>
  <c r="AV40" i="4" s="1"/>
  <c r="AV41" i="4" a="1"/>
  <c r="AV41" i="4" s="1"/>
  <c r="AV42" i="4" a="1"/>
  <c r="AV42" i="4" s="1"/>
  <c r="AV43" i="4" a="1"/>
  <c r="AV43" i="4" s="1"/>
  <c r="AV44" i="4" a="1"/>
  <c r="AV44" i="4" s="1"/>
  <c r="AV45" i="4" a="1"/>
  <c r="AV45" i="4" s="1"/>
  <c r="AV46" i="4" a="1"/>
  <c r="AV46" i="4" s="1"/>
  <c r="AV47" i="4" a="1"/>
  <c r="AV47" i="4" s="1"/>
  <c r="AV48" i="4" a="1"/>
  <c r="AV48" i="4" s="1"/>
  <c r="AV49" i="4" a="1"/>
  <c r="AV49" i="4" s="1"/>
  <c r="AV50" i="4" a="1"/>
  <c r="AV50" i="4" s="1"/>
  <c r="AV51" i="4" a="1"/>
  <c r="AV51" i="4" s="1"/>
  <c r="AV52" i="4" a="1"/>
  <c r="AV52" i="4" s="1"/>
  <c r="AV53" i="4" a="1"/>
  <c r="AV53" i="4" s="1"/>
  <c r="AV54" i="4" a="1"/>
  <c r="AV54" i="4" s="1"/>
  <c r="AV55" i="4" a="1"/>
  <c r="AV55" i="4" s="1"/>
  <c r="AV56" i="4" a="1"/>
  <c r="AV56" i="4" s="1"/>
  <c r="AV57" i="4" a="1"/>
  <c r="AV57" i="4" s="1"/>
  <c r="AV58" i="4" a="1"/>
  <c r="AV58" i="4" s="1"/>
  <c r="AV59" i="4" a="1"/>
  <c r="AV59" i="4" s="1"/>
  <c r="AV60" i="4" a="1"/>
  <c r="AV60" i="4" s="1"/>
  <c r="AV61" i="4" a="1"/>
  <c r="AV61" i="4" s="1"/>
  <c r="AV62" i="4" a="1"/>
  <c r="AV62" i="4" s="1"/>
  <c r="AV63" i="4" a="1"/>
  <c r="AV63" i="4" s="1"/>
  <c r="AV64" i="4" a="1"/>
  <c r="AV64" i="4" s="1"/>
  <c r="AV65" i="4" a="1"/>
  <c r="AV65" i="4" s="1"/>
  <c r="AV66" i="4" a="1"/>
  <c r="AV66" i="4" s="1"/>
  <c r="AV67" i="4" a="1"/>
  <c r="AV67" i="4" s="1"/>
  <c r="AV68" i="4" a="1"/>
  <c r="AV68" i="4" s="1"/>
  <c r="AV69" i="4" a="1"/>
  <c r="AV69" i="4" s="1"/>
  <c r="AV70" i="4" a="1"/>
  <c r="AV70" i="4" s="1"/>
  <c r="AV71" i="4" a="1"/>
  <c r="AV71" i="4" s="1"/>
  <c r="AV72" i="4" a="1"/>
  <c r="AV72" i="4" s="1"/>
  <c r="AV73" i="4" a="1"/>
  <c r="AV73" i="4" s="1"/>
  <c r="AV74" i="4" a="1"/>
  <c r="AV74" i="4" s="1"/>
  <c r="AV75" i="4" a="1"/>
  <c r="AV75" i="4" s="1"/>
  <c r="AV76" i="4" a="1"/>
  <c r="AV76" i="4" s="1"/>
  <c r="AV77" i="4" a="1"/>
  <c r="AV77" i="4" s="1"/>
  <c r="AV78" i="4" a="1"/>
  <c r="AV78" i="4" s="1"/>
  <c r="AV79" i="4" a="1"/>
  <c r="AV79" i="4" s="1"/>
  <c r="AV80" i="4" a="1"/>
  <c r="AV80" i="4" s="1"/>
  <c r="AV81" i="4" a="1"/>
  <c r="AV81" i="4" s="1"/>
  <c r="AV82" i="4" a="1"/>
  <c r="AV82" i="4" s="1"/>
  <c r="AV83" i="4" a="1"/>
  <c r="AV83" i="4" s="1"/>
  <c r="AV84" i="4" a="1"/>
  <c r="AV84" i="4"/>
  <c r="AV85" i="4" a="1"/>
  <c r="AV85" i="4" s="1"/>
  <c r="AV86" i="4" a="1"/>
  <c r="AV86" i="4" s="1"/>
  <c r="AV87" i="4" a="1"/>
  <c r="AV87" i="4" s="1"/>
  <c r="AV88" i="4" a="1"/>
  <c r="AV88" i="4" s="1"/>
  <c r="AV89" i="4" a="1"/>
  <c r="AV89" i="4" s="1"/>
  <c r="AV90" i="4" a="1"/>
  <c r="AV90" i="4" s="1"/>
  <c r="AV91" i="4" a="1"/>
  <c r="AV91" i="4" s="1"/>
  <c r="AV92" i="4" a="1"/>
  <c r="AV92" i="4" s="1"/>
  <c r="AV93" i="4" a="1"/>
  <c r="AV93" i="4" s="1"/>
  <c r="AV94" i="4" a="1"/>
  <c r="AV94" i="4" s="1"/>
  <c r="AV95" i="4" a="1"/>
  <c r="AV95" i="4" s="1"/>
  <c r="AV96" i="4" a="1"/>
  <c r="AV96" i="4" s="1"/>
  <c r="AV97" i="4" a="1"/>
  <c r="AV97" i="4" s="1"/>
  <c r="AV98" i="4" a="1"/>
  <c r="AV98" i="4" s="1"/>
  <c r="AV99" i="4" a="1"/>
  <c r="AV99" i="4" s="1"/>
  <c r="AV100" i="4" a="1"/>
  <c r="AV100" i="4" s="1"/>
  <c r="AV101" i="4" a="1"/>
  <c r="AV101" i="4" s="1"/>
  <c r="AV102" i="4" a="1"/>
  <c r="AV102" i="4" s="1"/>
  <c r="AV103" i="4" a="1"/>
  <c r="AV103" i="4" s="1"/>
  <c r="AV104" i="4" a="1"/>
  <c r="AV104" i="4" s="1"/>
  <c r="AV105" i="4" a="1"/>
  <c r="AV105" i="4" s="1"/>
  <c r="AV106" i="4" a="1"/>
  <c r="AV106" i="4" s="1"/>
  <c r="AV107" i="4" a="1"/>
  <c r="AV107" i="4" s="1"/>
  <c r="AV108" i="4" a="1"/>
  <c r="AV108" i="4" s="1"/>
  <c r="AV109" i="4" a="1"/>
  <c r="AV109" i="4" s="1"/>
  <c r="AV110" i="4" a="1"/>
  <c r="AV110" i="4" s="1"/>
  <c r="AV111" i="4" a="1"/>
  <c r="AV111" i="4" s="1"/>
  <c r="AV112" i="4" a="1"/>
  <c r="AV112" i="4" s="1"/>
  <c r="AV113" i="4" a="1"/>
  <c r="AV113" i="4" s="1"/>
  <c r="AV114" i="4" a="1"/>
  <c r="AV114" i="4" s="1"/>
  <c r="AV115" i="4" a="1"/>
  <c r="AV115" i="4" s="1"/>
  <c r="AV116" i="4" a="1"/>
  <c r="AV116" i="4"/>
  <c r="AV117" i="4" a="1"/>
  <c r="AV117" i="4" s="1"/>
  <c r="AV118" i="4" a="1"/>
  <c r="AV118" i="4" s="1"/>
  <c r="AV119" i="4" a="1"/>
  <c r="AV119" i="4" s="1"/>
  <c r="AV120" i="4" a="1"/>
  <c r="AV120" i="4" s="1"/>
  <c r="AV121" i="4" a="1"/>
  <c r="AV121" i="4" s="1"/>
  <c r="AV122" i="4" a="1"/>
  <c r="AV122" i="4" s="1"/>
  <c r="AV123" i="4" a="1"/>
  <c r="AV123" i="4" s="1"/>
  <c r="AV124" i="4" a="1"/>
  <c r="AV124" i="4" s="1"/>
  <c r="AV125" i="4" a="1"/>
  <c r="AV125" i="4" s="1"/>
  <c r="AV126" i="4" a="1"/>
  <c r="AV126" i="4" s="1"/>
  <c r="AV127" i="4" a="1"/>
  <c r="AV127" i="4" s="1"/>
  <c r="AV128" i="4" a="1"/>
  <c r="AV128" i="4" s="1"/>
  <c r="AV129" i="4" a="1"/>
  <c r="AV129" i="4" s="1"/>
  <c r="AV130" i="4" a="1"/>
  <c r="AV130" i="4" s="1"/>
  <c r="AV131" i="4" a="1"/>
  <c r="AV131" i="4" s="1"/>
  <c r="AV132" i="4" a="1"/>
  <c r="AV132" i="4" s="1"/>
  <c r="AV133" i="4" a="1"/>
  <c r="AV133" i="4" s="1"/>
  <c r="AV134" i="4" a="1"/>
  <c r="AV134" i="4" s="1"/>
  <c r="AV135" i="4" a="1"/>
  <c r="AV135" i="4" s="1"/>
  <c r="AV136" i="4" a="1"/>
  <c r="AV136" i="4"/>
  <c r="AV137" i="4" a="1"/>
  <c r="AV137" i="4" s="1"/>
  <c r="AV138" i="4" a="1"/>
  <c r="AV138" i="4" s="1"/>
  <c r="AV139" i="4" a="1"/>
  <c r="AV139" i="4" s="1"/>
  <c r="AV140" i="4" a="1"/>
  <c r="AV140" i="4" s="1"/>
  <c r="AV141" i="4" a="1"/>
  <c r="AV141" i="4" s="1"/>
  <c r="AV142" i="4" a="1"/>
  <c r="AV142" i="4" s="1"/>
  <c r="AV143" i="4" a="1"/>
  <c r="AV143" i="4" s="1"/>
  <c r="AV144" i="4" a="1"/>
  <c r="AV144" i="4" s="1"/>
  <c r="AV145" i="4" a="1"/>
  <c r="AV145" i="4" s="1"/>
  <c r="AV146" i="4" a="1"/>
  <c r="AV146" i="4" s="1"/>
  <c r="AV147" i="4" a="1"/>
  <c r="AV147" i="4" s="1"/>
  <c r="AV148" i="4" a="1"/>
  <c r="AV148" i="4"/>
  <c r="AV149" i="4" a="1"/>
  <c r="AV149" i="4" s="1"/>
  <c r="AV150" i="4" a="1"/>
  <c r="AV150" i="4" s="1"/>
  <c r="AV151" i="4" a="1"/>
  <c r="AV151" i="4" s="1"/>
  <c r="AV152" i="4" a="1"/>
  <c r="AV152" i="4" s="1"/>
  <c r="AV153" i="4" a="1"/>
  <c r="AV153" i="4" s="1"/>
  <c r="AV154" i="4" a="1"/>
  <c r="AV154" i="4" s="1"/>
  <c r="AV155" i="4" a="1"/>
  <c r="AV155" i="4" s="1"/>
  <c r="AV156" i="4" a="1"/>
  <c r="AV156" i="4" s="1"/>
  <c r="AV157" i="4" a="1"/>
  <c r="AV157" i="4" s="1"/>
  <c r="AV158" i="4" a="1"/>
  <c r="AV158" i="4" s="1"/>
  <c r="AV159" i="4" a="1"/>
  <c r="AV159" i="4" s="1"/>
  <c r="AV160" i="4" a="1"/>
  <c r="AV160" i="4" s="1"/>
  <c r="AV161" i="4" a="1"/>
  <c r="AV161" i="4" s="1"/>
  <c r="AV162" i="4" a="1"/>
  <c r="AV162" i="4" s="1"/>
  <c r="AV163" i="4" a="1"/>
  <c r="AV163" i="4" s="1"/>
  <c r="AV164" i="4" a="1"/>
  <c r="AV164" i="4" s="1"/>
  <c r="AV165" i="4" a="1"/>
  <c r="AV165" i="4" s="1"/>
  <c r="AV166" i="4" a="1"/>
  <c r="AV166" i="4" s="1"/>
  <c r="AV167" i="4" a="1"/>
  <c r="AV167" i="4" s="1"/>
  <c r="AV168" i="4" a="1"/>
  <c r="AV168" i="4" s="1"/>
  <c r="AV169" i="4" a="1"/>
  <c r="AV169" i="4" s="1"/>
  <c r="AV170" i="4" a="1"/>
  <c r="AV170" i="4" s="1"/>
  <c r="AV171" i="4" a="1"/>
  <c r="AV171" i="4" s="1"/>
  <c r="AV172" i="4" a="1"/>
  <c r="AV172" i="4" s="1"/>
  <c r="AV173" i="4" a="1"/>
  <c r="AV173" i="4" s="1"/>
  <c r="AV174" i="4" a="1"/>
  <c r="AV174" i="4" s="1"/>
  <c r="AV175" i="4" a="1"/>
  <c r="AV175" i="4" s="1"/>
  <c r="AV176" i="4" a="1"/>
  <c r="AV176" i="4" s="1"/>
  <c r="AV177" i="4" a="1"/>
  <c r="AV177" i="4" s="1"/>
  <c r="AV178" i="4" a="1"/>
  <c r="AV178" i="4" s="1"/>
  <c r="AV179" i="4" a="1"/>
  <c r="AV179" i="4" s="1"/>
  <c r="AV180" i="4" a="1"/>
  <c r="AV180" i="4"/>
  <c r="AV181" i="4" a="1"/>
  <c r="AV181" i="4" s="1"/>
  <c r="AV182" i="4" a="1"/>
  <c r="AV182" i="4" s="1"/>
  <c r="AV183" i="4" a="1"/>
  <c r="AV183" i="4" s="1"/>
  <c r="AV184" i="4" a="1"/>
  <c r="AV184" i="4" s="1"/>
  <c r="AV185" i="4" a="1"/>
  <c r="AV185" i="4" s="1"/>
  <c r="AV186" i="4" a="1"/>
  <c r="AV186" i="4" s="1"/>
  <c r="AV187" i="4" a="1"/>
  <c r="AV187" i="4" s="1"/>
  <c r="AV188" i="4" a="1"/>
  <c r="AV188" i="4" s="1"/>
  <c r="AV189" i="4" a="1"/>
  <c r="AV189" i="4" s="1"/>
  <c r="AV190" i="4" a="1"/>
  <c r="AV190" i="4" s="1"/>
  <c r="AV191" i="4" a="1"/>
  <c r="AV191" i="4" s="1"/>
  <c r="AV192" i="4" a="1"/>
  <c r="AV192" i="4"/>
  <c r="AV193" i="4" a="1"/>
  <c r="AV193" i="4" s="1"/>
  <c r="AV194" i="4" a="1"/>
  <c r="AV194" i="4" s="1"/>
  <c r="AV195" i="4" a="1"/>
  <c r="AV195" i="4" s="1"/>
  <c r="AV196" i="4" a="1"/>
  <c r="AV196" i="4" s="1"/>
  <c r="AV197" i="4" a="1"/>
  <c r="AV197" i="4" s="1"/>
  <c r="AV198" i="4" a="1"/>
  <c r="AV198" i="4" s="1"/>
  <c r="AV199" i="4" a="1"/>
  <c r="AV199" i="4" s="1"/>
  <c r="AV200" i="4" a="1"/>
  <c r="AV200" i="4" s="1"/>
  <c r="AV201" i="4" a="1"/>
  <c r="AV201" i="4" s="1"/>
  <c r="AV202" i="4" a="1"/>
  <c r="AV202" i="4" s="1"/>
  <c r="AV203" i="4" a="1"/>
  <c r="AV203" i="4" s="1"/>
  <c r="AV204" i="4" a="1"/>
  <c r="AV204" i="4" s="1"/>
  <c r="AV205" i="4" a="1"/>
  <c r="AV205" i="4" s="1"/>
  <c r="AV206" i="4" a="1"/>
  <c r="AV206" i="4" s="1"/>
  <c r="AV207" i="4" a="1"/>
  <c r="AV207" i="4" s="1"/>
  <c r="AV208" i="4" a="1"/>
  <c r="AV208" i="4" s="1"/>
  <c r="AV209" i="4" a="1"/>
  <c r="AV209" i="4" s="1"/>
  <c r="AV210" i="4" a="1"/>
  <c r="AV210" i="4" s="1"/>
  <c r="AV211" i="4" a="1"/>
  <c r="AV211" i="4" s="1"/>
  <c r="AV212" i="4" a="1"/>
  <c r="AV212" i="4" s="1"/>
  <c r="AV213" i="4" a="1"/>
  <c r="AV213" i="4" s="1"/>
  <c r="AV214" i="4" a="1"/>
  <c r="AV214" i="4" s="1"/>
  <c r="AV215" i="4" a="1"/>
  <c r="AV215" i="4" s="1"/>
  <c r="AV216" i="4" a="1"/>
  <c r="AV216" i="4" s="1"/>
  <c r="AV217" i="4" a="1"/>
  <c r="AV217" i="4" s="1"/>
  <c r="AV218" i="4" a="1"/>
  <c r="AV218" i="4" s="1"/>
  <c r="AV219" i="4" a="1"/>
  <c r="AV219" i="4" s="1"/>
  <c r="AV220" i="4" a="1"/>
  <c r="AV220" i="4" s="1"/>
  <c r="AV221" i="4" a="1"/>
  <c r="AV221" i="4" s="1"/>
  <c r="AV222" i="4" a="1"/>
  <c r="AV222" i="4" s="1"/>
  <c r="AV223" i="4" a="1"/>
  <c r="AV223" i="4" s="1"/>
  <c r="AV224" i="4" a="1"/>
  <c r="AV224" i="4"/>
  <c r="AV225" i="4" a="1"/>
  <c r="AV225" i="4" s="1"/>
  <c r="AV226" i="4" a="1"/>
  <c r="AV226" i="4" s="1"/>
  <c r="AV227" i="4" a="1"/>
  <c r="AV227" i="4" s="1"/>
  <c r="AV228" i="4" a="1"/>
  <c r="AV228" i="4" s="1"/>
  <c r="AV229" i="4" a="1"/>
  <c r="AV229" i="4" s="1"/>
  <c r="AV230" i="4" a="1"/>
  <c r="AV230" i="4" s="1"/>
  <c r="AV231" i="4" a="1"/>
  <c r="AV231" i="4" s="1"/>
  <c r="AV232" i="4" a="1"/>
  <c r="AV232" i="4"/>
  <c r="AV233" i="4" a="1"/>
  <c r="AV233" i="4" s="1"/>
  <c r="AV234" i="4" a="1"/>
  <c r="AV234" i="4" s="1"/>
  <c r="AV235" i="4" a="1"/>
  <c r="AV235" i="4" s="1"/>
  <c r="AV236" i="4" a="1"/>
  <c r="AV236" i="4" s="1"/>
  <c r="AV237" i="4" a="1"/>
  <c r="AV237" i="4" s="1"/>
  <c r="AV238" i="4" a="1"/>
  <c r="AV238" i="4" s="1"/>
  <c r="AV239" i="4" a="1"/>
  <c r="AV239" i="4" s="1"/>
  <c r="AV240" i="4" a="1"/>
  <c r="AV240" i="4" s="1"/>
  <c r="AV241" i="4" a="1"/>
  <c r="AV241" i="4" s="1"/>
  <c r="AV242" i="4" a="1"/>
  <c r="AV242" i="4" s="1"/>
  <c r="AV243" i="4" a="1"/>
  <c r="AV243" i="4" s="1"/>
  <c r="AV244" i="4" a="1"/>
  <c r="AV244" i="4" s="1"/>
  <c r="AV245" i="4" a="1"/>
  <c r="AV245" i="4" s="1"/>
  <c r="AV246" i="4" a="1"/>
  <c r="AV246" i="4" s="1"/>
  <c r="AV247" i="4" a="1"/>
  <c r="AV247" i="4" s="1"/>
  <c r="AV248" i="4" a="1"/>
  <c r="AV248" i="4" s="1"/>
  <c r="AV249" i="4" a="1"/>
  <c r="AV249" i="4" s="1"/>
  <c r="AV250" i="4" a="1"/>
  <c r="AV250" i="4" s="1"/>
  <c r="AV251" i="4" a="1"/>
  <c r="AV251" i="4" s="1"/>
  <c r="AV252" i="4" a="1"/>
  <c r="AV252" i="4" s="1"/>
  <c r="AV253" i="4" a="1"/>
  <c r="AV253" i="4" s="1"/>
  <c r="AV254" i="4" a="1"/>
  <c r="AV254" i="4" s="1"/>
  <c r="AV255" i="4" a="1"/>
  <c r="AV255" i="4" s="1"/>
  <c r="AV256" i="4" a="1"/>
  <c r="AV256" i="4"/>
  <c r="AV257" i="4" a="1"/>
  <c r="AV257" i="4" s="1"/>
  <c r="AV258" i="4" a="1"/>
  <c r="AV258" i="4" s="1"/>
  <c r="AV259" i="4" a="1"/>
  <c r="AV259" i="4" s="1"/>
  <c r="AV260" i="4" a="1"/>
  <c r="AV260" i="4" s="1"/>
  <c r="AV261" i="4" a="1"/>
  <c r="AV261" i="4" s="1"/>
  <c r="AV262" i="4" a="1"/>
  <c r="AV262" i="4" s="1"/>
  <c r="AV263" i="4" a="1"/>
  <c r="AV263" i="4" s="1"/>
  <c r="AV264" i="4" a="1"/>
  <c r="AV264" i="4" s="1"/>
  <c r="AV265" i="4" a="1"/>
  <c r="AV265" i="4" s="1"/>
  <c r="AV266" i="4" a="1"/>
  <c r="AV266" i="4" s="1"/>
  <c r="AV267" i="4" a="1"/>
  <c r="AV267" i="4" s="1"/>
  <c r="AV268" i="4" a="1"/>
  <c r="AV268" i="4" s="1"/>
  <c r="AV269" i="4" a="1"/>
  <c r="AV269" i="4" s="1"/>
  <c r="AV270" i="4" a="1"/>
  <c r="AV270" i="4" s="1"/>
  <c r="AV271" i="4" a="1"/>
  <c r="AV271" i="4" s="1"/>
  <c r="AV272" i="4" a="1"/>
  <c r="AV272" i="4" s="1"/>
  <c r="AV273" i="4" a="1"/>
  <c r="AV273" i="4" s="1"/>
  <c r="AV274" i="4" a="1"/>
  <c r="AV274" i="4" s="1"/>
  <c r="AV275" i="4" a="1"/>
  <c r="AV275" i="4" s="1"/>
  <c r="AV276" i="4" a="1"/>
  <c r="AV276" i="4"/>
  <c r="AV277" i="4" a="1"/>
  <c r="AV277" i="4" s="1"/>
  <c r="AV4" i="4" a="1"/>
  <c r="AV4" i="4" s="1"/>
  <c r="AV5" i="4" a="1"/>
  <c r="AV5" i="4" s="1"/>
  <c r="AV6" i="4" a="1"/>
  <c r="AV6" i="4" s="1"/>
  <c r="AV7" i="4" a="1"/>
  <c r="AV7" i="4" s="1"/>
  <c r="AV8" i="4" a="1"/>
  <c r="AV8" i="4" s="1"/>
  <c r="AV3" i="4" a="1"/>
  <c r="AV3" i="4" s="1"/>
  <c r="AE5" i="9"/>
  <c r="AE9" i="9"/>
  <c r="AE10" i="9"/>
  <c r="AE11" i="9"/>
  <c r="AE13" i="9"/>
  <c r="AK5" i="12"/>
  <c r="AK6" i="12"/>
  <c r="AK7" i="12"/>
  <c r="AK8" i="12"/>
  <c r="AK9" i="12"/>
  <c r="AK10" i="12"/>
  <c r="AK11" i="12"/>
  <c r="AK12" i="12"/>
  <c r="AK13" i="12"/>
  <c r="AK14" i="12"/>
  <c r="AK15" i="12"/>
  <c r="AK16" i="12"/>
  <c r="AK17" i="12"/>
  <c r="AK18" i="12"/>
  <c r="AK19" i="12"/>
  <c r="AK20" i="12"/>
  <c r="AK21" i="12"/>
  <c r="AK22" i="12"/>
  <c r="AK23" i="12"/>
  <c r="AK24" i="12"/>
  <c r="AK25" i="12"/>
  <c r="AK26" i="12"/>
  <c r="AK27" i="12"/>
  <c r="AK28" i="12"/>
  <c r="AK29" i="12"/>
  <c r="AK30" i="12"/>
  <c r="AK31" i="12"/>
  <c r="AK32" i="12"/>
  <c r="AK33" i="12"/>
  <c r="AK34" i="12"/>
  <c r="AK35" i="12"/>
  <c r="AK36" i="12"/>
  <c r="AK37" i="12"/>
  <c r="AK38" i="12"/>
  <c r="AK39" i="12"/>
  <c r="AK40" i="12"/>
  <c r="AK41" i="12"/>
  <c r="AK42" i="12"/>
  <c r="AK43" i="12"/>
  <c r="AK44" i="12"/>
  <c r="AK45" i="12"/>
  <c r="AK46" i="12"/>
  <c r="AK47" i="12"/>
  <c r="AK48" i="12"/>
  <c r="AK49" i="12"/>
  <c r="AK50" i="12"/>
  <c r="AK51" i="12"/>
  <c r="AK52" i="12"/>
  <c r="AK53" i="12"/>
  <c r="AK54" i="12"/>
  <c r="AK55" i="12"/>
  <c r="AK56" i="12"/>
  <c r="AK57" i="12"/>
  <c r="AK58" i="12"/>
  <c r="AK59" i="12"/>
  <c r="AK60" i="12"/>
  <c r="AK61" i="12"/>
  <c r="AK62" i="12"/>
  <c r="AK63" i="12"/>
  <c r="AK64" i="12"/>
  <c r="AK65" i="12"/>
  <c r="AK66" i="12"/>
  <c r="AK67" i="12"/>
  <c r="AK68" i="12"/>
  <c r="AK69" i="12"/>
  <c r="AK70" i="12"/>
  <c r="AK71" i="12"/>
  <c r="AK72" i="12"/>
  <c r="AK4" i="12"/>
  <c r="Q5" i="12"/>
  <c r="Q6" i="12"/>
  <c r="Q7" i="12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46" i="12"/>
  <c r="Q47" i="12"/>
  <c r="Q48" i="12"/>
  <c r="Q49" i="12"/>
  <c r="Q50" i="12"/>
  <c r="Q51" i="12"/>
  <c r="Q52" i="12"/>
  <c r="Q53" i="12"/>
  <c r="Q54" i="12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94" i="12"/>
  <c r="Q95" i="12"/>
  <c r="Q96" i="12"/>
  <c r="Q97" i="12"/>
  <c r="Q98" i="12"/>
  <c r="Q99" i="12"/>
  <c r="Q100" i="12"/>
  <c r="Q101" i="12"/>
  <c r="Q102" i="12"/>
  <c r="Q103" i="12"/>
  <c r="Q104" i="12"/>
  <c r="Q105" i="12"/>
  <c r="Q106" i="12"/>
  <c r="Q107" i="12"/>
  <c r="Q108" i="12"/>
  <c r="Q109" i="12"/>
  <c r="Q110" i="12"/>
  <c r="Q111" i="12"/>
  <c r="Q112" i="12"/>
  <c r="Q113" i="12"/>
  <c r="Q114" i="12"/>
  <c r="Q115" i="12"/>
  <c r="Q116" i="12"/>
  <c r="Q117" i="12"/>
  <c r="Q118" i="12"/>
  <c r="Q119" i="12"/>
  <c r="Q120" i="12"/>
  <c r="Q121" i="12"/>
  <c r="Q122" i="12"/>
  <c r="Q123" i="12"/>
  <c r="Q124" i="12"/>
  <c r="Q125" i="12"/>
  <c r="Q126" i="12"/>
  <c r="Q127" i="12"/>
  <c r="Q128" i="12"/>
  <c r="Q129" i="12"/>
  <c r="Q130" i="12"/>
  <c r="Q131" i="12"/>
  <c r="Q132" i="12"/>
  <c r="Q133" i="12"/>
  <c r="Q134" i="12"/>
  <c r="Q135" i="12"/>
  <c r="Q136" i="12"/>
  <c r="Q137" i="12"/>
  <c r="Q138" i="12"/>
  <c r="Q139" i="12"/>
  <c r="Q140" i="12"/>
  <c r="Q141" i="12"/>
  <c r="Q142" i="12"/>
  <c r="Q143" i="12"/>
  <c r="Q144" i="12"/>
  <c r="Q145" i="12"/>
  <c r="Q146" i="12"/>
  <c r="Q147" i="12"/>
  <c r="Q148" i="12"/>
  <c r="Q149" i="12"/>
  <c r="Q150" i="12"/>
  <c r="Q151" i="12"/>
  <c r="Q152" i="12"/>
  <c r="Q153" i="12"/>
  <c r="Q154" i="12"/>
  <c r="Q155" i="12"/>
  <c r="Q156" i="12"/>
  <c r="Q157" i="12"/>
  <c r="Q158" i="12"/>
  <c r="Q159" i="12"/>
  <c r="Q160" i="12"/>
  <c r="Q161" i="12"/>
  <c r="Q162" i="12"/>
  <c r="Q163" i="12"/>
  <c r="Q164" i="12"/>
  <c r="Q165" i="12"/>
  <c r="Q166" i="12"/>
  <c r="Q167" i="12"/>
  <c r="Q168" i="12"/>
  <c r="Q169" i="12"/>
  <c r="Q170" i="12"/>
  <c r="Q171" i="12"/>
  <c r="Q172" i="12"/>
  <c r="Q173" i="12"/>
  <c r="Q174" i="12"/>
  <c r="Q175" i="12"/>
  <c r="Q176" i="12"/>
  <c r="Q177" i="12"/>
  <c r="Q178" i="12"/>
  <c r="Q179" i="12"/>
  <c r="Q180" i="12"/>
  <c r="Q181" i="12"/>
  <c r="Q182" i="12"/>
  <c r="Q183" i="12"/>
  <c r="Q184" i="12"/>
  <c r="Q185" i="12"/>
  <c r="Q186" i="12"/>
  <c r="Q187" i="12"/>
  <c r="Q188" i="12"/>
  <c r="Q189" i="12"/>
  <c r="Q190" i="12"/>
  <c r="Q191" i="12"/>
  <c r="Q192" i="12"/>
  <c r="Q193" i="12"/>
  <c r="Q194" i="12"/>
  <c r="Q195" i="12"/>
  <c r="Q196" i="12"/>
  <c r="Q197" i="12"/>
  <c r="Q198" i="12"/>
  <c r="Q199" i="12"/>
  <c r="Q200" i="12"/>
  <c r="Q201" i="12"/>
  <c r="Q202" i="12"/>
  <c r="Q203" i="12"/>
  <c r="Q204" i="12"/>
  <c r="Q205" i="12"/>
  <c r="Q206" i="12"/>
  <c r="Q207" i="12"/>
  <c r="Q208" i="12"/>
  <c r="Q209" i="12"/>
  <c r="Q4" i="12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3" i="11"/>
  <c r="K3" i="11"/>
  <c r="H3" i="11"/>
  <c r="J3" i="11" s="1"/>
  <c r="AJ72" i="12"/>
  <c r="Y72" i="12"/>
  <c r="AJ71" i="12"/>
  <c r="Y71" i="12"/>
  <c r="AJ70" i="12"/>
  <c r="Y70" i="12"/>
  <c r="AJ69" i="12"/>
  <c r="Y69" i="12"/>
  <c r="AJ68" i="12"/>
  <c r="Y68" i="12"/>
  <c r="AJ67" i="12"/>
  <c r="Y67" i="12"/>
  <c r="AJ66" i="12"/>
  <c r="Y66" i="12"/>
  <c r="AJ65" i="12"/>
  <c r="Y65" i="12"/>
  <c r="AJ64" i="12"/>
  <c r="Y64" i="12"/>
  <c r="AJ63" i="12"/>
  <c r="Y63" i="12"/>
  <c r="AJ62" i="12"/>
  <c r="Y62" i="12"/>
  <c r="AJ61" i="12"/>
  <c r="Y61" i="12"/>
  <c r="AJ60" i="12"/>
  <c r="Y60" i="12"/>
  <c r="AJ59" i="12"/>
  <c r="Y59" i="12"/>
  <c r="AJ58" i="12"/>
  <c r="Y58" i="12"/>
  <c r="AJ57" i="12"/>
  <c r="Y57" i="12"/>
  <c r="AJ56" i="12"/>
  <c r="Y56" i="12"/>
  <c r="AJ55" i="12"/>
  <c r="Y55" i="12"/>
  <c r="AJ54" i="12"/>
  <c r="Y54" i="12"/>
  <c r="AJ53" i="12"/>
  <c r="Y53" i="12"/>
  <c r="AJ52" i="12"/>
  <c r="Y52" i="12"/>
  <c r="AJ51" i="12"/>
  <c r="Y51" i="12"/>
  <c r="AJ50" i="12"/>
  <c r="Y50" i="12"/>
  <c r="AJ49" i="12"/>
  <c r="Y49" i="12"/>
  <c r="AJ48" i="12"/>
  <c r="Y48" i="12"/>
  <c r="AJ47" i="12"/>
  <c r="Y47" i="12"/>
  <c r="AJ46" i="12"/>
  <c r="Y46" i="12"/>
  <c r="AJ45" i="12"/>
  <c r="Y45" i="12"/>
  <c r="AJ44" i="12"/>
  <c r="Y44" i="12"/>
  <c r="AJ43" i="12"/>
  <c r="Y43" i="12"/>
  <c r="AJ42" i="12"/>
  <c r="Y42" i="12"/>
  <c r="AJ41" i="12"/>
  <c r="Y41" i="12"/>
  <c r="AJ40" i="12"/>
  <c r="Y40" i="12"/>
  <c r="AJ39" i="12"/>
  <c r="Y39" i="12"/>
  <c r="AJ38" i="12"/>
  <c r="Y38" i="12"/>
  <c r="AJ37" i="12"/>
  <c r="Y37" i="12"/>
  <c r="AJ36" i="12"/>
  <c r="Y36" i="12"/>
  <c r="AJ35" i="12"/>
  <c r="Y35" i="12"/>
  <c r="AJ34" i="12"/>
  <c r="Y34" i="12"/>
  <c r="AJ33" i="12"/>
  <c r="Y33" i="12"/>
  <c r="AJ32" i="12"/>
  <c r="Y32" i="12"/>
  <c r="AJ31" i="12"/>
  <c r="Y31" i="12"/>
  <c r="AJ30" i="12"/>
  <c r="Y30" i="12"/>
  <c r="AJ29" i="12"/>
  <c r="Y29" i="12"/>
  <c r="AJ28" i="12"/>
  <c r="Y28" i="12"/>
  <c r="AJ27" i="12"/>
  <c r="Y27" i="12"/>
  <c r="AJ26" i="12"/>
  <c r="Y26" i="12"/>
  <c r="AJ25" i="12"/>
  <c r="Y25" i="12"/>
  <c r="AJ24" i="12"/>
  <c r="Y24" i="12"/>
  <c r="AJ23" i="12"/>
  <c r="Y23" i="12"/>
  <c r="AJ22" i="12"/>
  <c r="Y22" i="12"/>
  <c r="AJ21" i="12"/>
  <c r="Y21" i="12"/>
  <c r="AJ20" i="12"/>
  <c r="Y20" i="12"/>
  <c r="AJ19" i="12"/>
  <c r="Y19" i="12"/>
  <c r="AJ18" i="12"/>
  <c r="Y18" i="12"/>
  <c r="AJ17" i="12"/>
  <c r="Y17" i="12"/>
  <c r="AJ16" i="12"/>
  <c r="Y16" i="12"/>
  <c r="AJ15" i="12"/>
  <c r="Y15" i="12"/>
  <c r="AJ14" i="12"/>
  <c r="Y14" i="12"/>
  <c r="AJ13" i="12"/>
  <c r="Y13" i="12"/>
  <c r="AJ12" i="12"/>
  <c r="Y12" i="12"/>
  <c r="AJ11" i="12"/>
  <c r="Y11" i="12"/>
  <c r="AJ10" i="12"/>
  <c r="Y10" i="12"/>
  <c r="AJ9" i="12"/>
  <c r="Y9" i="12"/>
  <c r="AJ8" i="12"/>
  <c r="Y8" i="12"/>
  <c r="AJ7" i="12"/>
  <c r="Y7" i="12"/>
  <c r="AJ6" i="12"/>
  <c r="Y6" i="12"/>
  <c r="AJ5" i="12"/>
  <c r="Y5" i="12"/>
  <c r="AJ4" i="12"/>
  <c r="Y4" i="12"/>
  <c r="E209" i="12"/>
  <c r="P208" i="12"/>
  <c r="E208" i="12"/>
  <c r="E207" i="12"/>
  <c r="P206" i="12"/>
  <c r="E206" i="12"/>
  <c r="E205" i="12"/>
  <c r="P204" i="12"/>
  <c r="E204" i="12"/>
  <c r="E203" i="12"/>
  <c r="P202" i="12"/>
  <c r="E202" i="12"/>
  <c r="P201" i="12"/>
  <c r="E201" i="12"/>
  <c r="P200" i="12"/>
  <c r="E200" i="12"/>
  <c r="E199" i="12"/>
  <c r="P198" i="12"/>
  <c r="E198" i="12"/>
  <c r="E197" i="12"/>
  <c r="P196" i="12"/>
  <c r="E196" i="12"/>
  <c r="E195" i="12"/>
  <c r="P194" i="12"/>
  <c r="E194" i="12"/>
  <c r="E193" i="12"/>
  <c r="P192" i="12"/>
  <c r="E192" i="12"/>
  <c r="E191" i="12"/>
  <c r="P190" i="12"/>
  <c r="E190" i="12"/>
  <c r="E189" i="12"/>
  <c r="P188" i="12"/>
  <c r="E188" i="12"/>
  <c r="E187" i="12"/>
  <c r="P186" i="12"/>
  <c r="E186" i="12"/>
  <c r="P185" i="12"/>
  <c r="E185" i="12"/>
  <c r="P184" i="12"/>
  <c r="E184" i="12"/>
  <c r="E183" i="12"/>
  <c r="P182" i="12"/>
  <c r="E182" i="12"/>
  <c r="E181" i="12"/>
  <c r="P180" i="12"/>
  <c r="E180" i="12"/>
  <c r="P179" i="12"/>
  <c r="E179" i="12"/>
  <c r="P178" i="12"/>
  <c r="E178" i="12"/>
  <c r="E177" i="12"/>
  <c r="P176" i="12"/>
  <c r="E176" i="12"/>
  <c r="E175" i="12"/>
  <c r="P174" i="12"/>
  <c r="E174" i="12"/>
  <c r="P173" i="12"/>
  <c r="E173" i="12"/>
  <c r="P172" i="12"/>
  <c r="E172" i="12"/>
  <c r="E171" i="12"/>
  <c r="P170" i="12"/>
  <c r="E170" i="12"/>
  <c r="P169" i="12"/>
  <c r="E169" i="12"/>
  <c r="P168" i="12"/>
  <c r="E168" i="12"/>
  <c r="P167" i="12"/>
  <c r="E167" i="12"/>
  <c r="P166" i="12"/>
  <c r="E166" i="12"/>
  <c r="P165" i="12"/>
  <c r="E165" i="12"/>
  <c r="P164" i="12"/>
  <c r="E164" i="12"/>
  <c r="P163" i="12"/>
  <c r="E163" i="12"/>
  <c r="P162" i="12"/>
  <c r="E162" i="12"/>
  <c r="E161" i="12"/>
  <c r="P160" i="12"/>
  <c r="E160" i="12"/>
  <c r="E159" i="12"/>
  <c r="P158" i="12"/>
  <c r="E158" i="12"/>
  <c r="P157" i="12"/>
  <c r="E157" i="12"/>
  <c r="P156" i="12"/>
  <c r="E156" i="12"/>
  <c r="E155" i="12"/>
  <c r="P154" i="12"/>
  <c r="E154" i="12"/>
  <c r="E153" i="12"/>
  <c r="P152" i="12"/>
  <c r="E152" i="12"/>
  <c r="E151" i="12"/>
  <c r="P150" i="12"/>
  <c r="E150" i="12"/>
  <c r="E149" i="12"/>
  <c r="P148" i="12"/>
  <c r="E148" i="12"/>
  <c r="E147" i="12"/>
  <c r="P146" i="12"/>
  <c r="E146" i="12"/>
  <c r="E145" i="12"/>
  <c r="P144" i="12"/>
  <c r="E144" i="12"/>
  <c r="E143" i="12"/>
  <c r="P142" i="12"/>
  <c r="E142" i="12"/>
  <c r="E141" i="12"/>
  <c r="P140" i="12"/>
  <c r="E140" i="12"/>
  <c r="E139" i="12"/>
  <c r="P138" i="12"/>
  <c r="E138" i="12"/>
  <c r="E137" i="12"/>
  <c r="P136" i="12"/>
  <c r="E136" i="12"/>
  <c r="E135" i="12"/>
  <c r="P134" i="12"/>
  <c r="E134" i="12"/>
  <c r="E133" i="12"/>
  <c r="P132" i="12"/>
  <c r="E132" i="12"/>
  <c r="E131" i="12"/>
  <c r="P130" i="12"/>
  <c r="E130" i="12"/>
  <c r="E129" i="12"/>
  <c r="P128" i="12"/>
  <c r="E128" i="12"/>
  <c r="E127" i="12"/>
  <c r="E126" i="12"/>
  <c r="E125" i="12"/>
  <c r="P124" i="12"/>
  <c r="E124" i="12"/>
  <c r="E123" i="12"/>
  <c r="P122" i="12"/>
  <c r="E122" i="12"/>
  <c r="P121" i="12"/>
  <c r="E121" i="12"/>
  <c r="P120" i="12"/>
  <c r="E120" i="12"/>
  <c r="P119" i="12"/>
  <c r="E119" i="12"/>
  <c r="P118" i="12"/>
  <c r="E118" i="12"/>
  <c r="E117" i="12"/>
  <c r="P116" i="12"/>
  <c r="E116" i="12"/>
  <c r="E115" i="12"/>
  <c r="P114" i="12"/>
  <c r="E114" i="12"/>
  <c r="E113" i="12"/>
  <c r="P112" i="12"/>
  <c r="E112" i="12"/>
  <c r="P111" i="12"/>
  <c r="E111" i="12"/>
  <c r="P110" i="12"/>
  <c r="E110" i="12"/>
  <c r="P109" i="12"/>
  <c r="E109" i="12"/>
  <c r="P108" i="12"/>
  <c r="E108" i="12"/>
  <c r="E107" i="12"/>
  <c r="P106" i="12"/>
  <c r="E106" i="12"/>
  <c r="E105" i="12"/>
  <c r="P104" i="12"/>
  <c r="E104" i="12"/>
  <c r="E103" i="12"/>
  <c r="P102" i="12"/>
  <c r="E102" i="12"/>
  <c r="E101" i="12"/>
  <c r="P100" i="12"/>
  <c r="E100" i="12"/>
  <c r="P99" i="12"/>
  <c r="E99" i="12"/>
  <c r="P98" i="12"/>
  <c r="E98" i="12"/>
  <c r="E97" i="12"/>
  <c r="P96" i="12"/>
  <c r="E96" i="12"/>
  <c r="E95" i="12"/>
  <c r="P94" i="12"/>
  <c r="E94" i="12"/>
  <c r="P93" i="12"/>
  <c r="E93" i="12"/>
  <c r="P92" i="12"/>
  <c r="E92" i="12"/>
  <c r="E91" i="12"/>
  <c r="P90" i="12"/>
  <c r="E90" i="12"/>
  <c r="E89" i="12"/>
  <c r="P88" i="12"/>
  <c r="E88" i="12"/>
  <c r="E87" i="12"/>
  <c r="P86" i="12"/>
  <c r="E86" i="12"/>
  <c r="E85" i="12"/>
  <c r="P84" i="12"/>
  <c r="E84" i="12"/>
  <c r="P83" i="12"/>
  <c r="E83" i="12"/>
  <c r="P82" i="12"/>
  <c r="E82" i="12"/>
  <c r="E81" i="12"/>
  <c r="P80" i="12"/>
  <c r="E80" i="12"/>
  <c r="E79" i="12"/>
  <c r="P78" i="12"/>
  <c r="E78" i="12"/>
  <c r="P77" i="12"/>
  <c r="E77" i="12"/>
  <c r="P76" i="12"/>
  <c r="E76" i="12"/>
  <c r="E75" i="12"/>
  <c r="P74" i="12"/>
  <c r="E74" i="12"/>
  <c r="E73" i="12"/>
  <c r="P72" i="12"/>
  <c r="E72" i="12"/>
  <c r="E71" i="12"/>
  <c r="P70" i="12"/>
  <c r="E70" i="12"/>
  <c r="P69" i="12"/>
  <c r="E69" i="12"/>
  <c r="P68" i="12"/>
  <c r="E68" i="12"/>
  <c r="E67" i="12"/>
  <c r="P66" i="12"/>
  <c r="E66" i="12"/>
  <c r="E65" i="12"/>
  <c r="P64" i="12"/>
  <c r="E64" i="12"/>
  <c r="E63" i="12"/>
  <c r="P62" i="12"/>
  <c r="E62" i="12"/>
  <c r="E61" i="12"/>
  <c r="P60" i="12"/>
  <c r="E60" i="12"/>
  <c r="E59" i="12"/>
  <c r="P58" i="12"/>
  <c r="E58" i="12"/>
  <c r="E57" i="12"/>
  <c r="P56" i="12"/>
  <c r="E56" i="12"/>
  <c r="E55" i="12"/>
  <c r="P54" i="12"/>
  <c r="E54" i="12"/>
  <c r="E53" i="12"/>
  <c r="P52" i="12"/>
  <c r="E52" i="12"/>
  <c r="E51" i="12"/>
  <c r="P50" i="12"/>
  <c r="E50" i="12"/>
  <c r="E49" i="12"/>
  <c r="P48" i="12"/>
  <c r="E48" i="12"/>
  <c r="E47" i="12"/>
  <c r="P46" i="12"/>
  <c r="E46" i="12"/>
  <c r="E45" i="12"/>
  <c r="P44" i="12"/>
  <c r="E44" i="12"/>
  <c r="E43" i="12"/>
  <c r="P42" i="12"/>
  <c r="E42" i="12"/>
  <c r="E41" i="12"/>
  <c r="P40" i="12"/>
  <c r="E40" i="12"/>
  <c r="E39" i="12"/>
  <c r="P38" i="12"/>
  <c r="E38" i="12"/>
  <c r="P37" i="12"/>
  <c r="E37" i="12"/>
  <c r="P36" i="12"/>
  <c r="E36" i="12"/>
  <c r="E35" i="12"/>
  <c r="P34" i="12"/>
  <c r="E34" i="12"/>
  <c r="E33" i="12"/>
  <c r="P32" i="12"/>
  <c r="E32" i="12"/>
  <c r="E31" i="12"/>
  <c r="P30" i="12"/>
  <c r="E30" i="12"/>
  <c r="P29" i="12"/>
  <c r="E29" i="12"/>
  <c r="P28" i="12"/>
  <c r="E28" i="12"/>
  <c r="E27" i="12"/>
  <c r="P26" i="12"/>
  <c r="E26" i="12"/>
  <c r="E25" i="12"/>
  <c r="P24" i="12"/>
  <c r="E24" i="12"/>
  <c r="E23" i="12"/>
  <c r="P22" i="12"/>
  <c r="E22" i="12"/>
  <c r="E21" i="12"/>
  <c r="P20" i="12"/>
  <c r="E20" i="12"/>
  <c r="E19" i="12"/>
  <c r="P18" i="12"/>
  <c r="E18" i="12"/>
  <c r="P17" i="12"/>
  <c r="E17" i="12"/>
  <c r="P16" i="12"/>
  <c r="E16" i="12"/>
  <c r="E15" i="12"/>
  <c r="P14" i="12"/>
  <c r="E14" i="12"/>
  <c r="P13" i="12"/>
  <c r="E13" i="12"/>
  <c r="P12" i="12"/>
  <c r="E12" i="12"/>
  <c r="E11" i="12"/>
  <c r="P10" i="12"/>
  <c r="E10" i="12"/>
  <c r="P9" i="12"/>
  <c r="E9" i="12"/>
  <c r="P8" i="12"/>
  <c r="E8" i="12"/>
  <c r="P7" i="12"/>
  <c r="E7" i="12"/>
  <c r="P6" i="12"/>
  <c r="E6" i="12"/>
  <c r="E5" i="12"/>
  <c r="P4" i="12"/>
  <c r="E4" i="12"/>
  <c r="AS11" i="11"/>
  <c r="AU11" i="11" s="1"/>
  <c r="AS14" i="11"/>
  <c r="AS17" i="11"/>
  <c r="AU17" i="11" s="1"/>
  <c r="AS18" i="11"/>
  <c r="AU18" i="11" s="1"/>
  <c r="AS23" i="11"/>
  <c r="AU23" i="11" s="1"/>
  <c r="AS10" i="11"/>
  <c r="AS12" i="11"/>
  <c r="AU12" i="11" s="1"/>
  <c r="AS15" i="11"/>
  <c r="AU15" i="11" s="1"/>
  <c r="AS20" i="11"/>
  <c r="AU20" i="11" s="1"/>
  <c r="AS19" i="11"/>
  <c r="AS21" i="11"/>
  <c r="AU21" i="11" s="1"/>
  <c r="AS22" i="11"/>
  <c r="AU22" i="11" s="1"/>
  <c r="AS4" i="11"/>
  <c r="AS16" i="11"/>
  <c r="AS9" i="11"/>
  <c r="AU9" i="11" s="1"/>
  <c r="AS8" i="11"/>
  <c r="AU8" i="11" s="1"/>
  <c r="AS24" i="11"/>
  <c r="AU24" i="11" s="1"/>
  <c r="AS7" i="11"/>
  <c r="AS25" i="11"/>
  <c r="AU25" i="11" s="1"/>
  <c r="AS6" i="11"/>
  <c r="AU6" i="11" s="1"/>
  <c r="AS5" i="11"/>
  <c r="AU5" i="11" s="1"/>
  <c r="AS26" i="11"/>
  <c r="AU3" i="11"/>
  <c r="AS27" i="11"/>
  <c r="AU27" i="11" s="1"/>
  <c r="AS28" i="11"/>
  <c r="AU28" i="11" s="1"/>
  <c r="AS29" i="11"/>
  <c r="AS30" i="11"/>
  <c r="AU30" i="11" s="1"/>
  <c r="AS31" i="11"/>
  <c r="AU31" i="11" s="1"/>
  <c r="AS32" i="11"/>
  <c r="AS33" i="11"/>
  <c r="AS34" i="11"/>
  <c r="AU34" i="11" s="1"/>
  <c r="AS35" i="11"/>
  <c r="AU35" i="11" s="1"/>
  <c r="AS36" i="11"/>
  <c r="AU36" i="11" s="1"/>
  <c r="AS37" i="11"/>
  <c r="AS38" i="11"/>
  <c r="AU38" i="11" s="1"/>
  <c r="AS39" i="11"/>
  <c r="AU39" i="11" s="1"/>
  <c r="AS40" i="11"/>
  <c r="AU40" i="11" s="1"/>
  <c r="AS41" i="11"/>
  <c r="AS42" i="11"/>
  <c r="AU42" i="11" s="1"/>
  <c r="AS43" i="11"/>
  <c r="AU43" i="11" s="1"/>
  <c r="AS13" i="11"/>
  <c r="AU13" i="11" s="1"/>
  <c r="AH10" i="11"/>
  <c r="AJ10" i="11" s="1"/>
  <c r="AH11" i="11"/>
  <c r="AJ11" i="11" s="1"/>
  <c r="AH19" i="11"/>
  <c r="AJ19" i="11" s="1"/>
  <c r="AH14" i="11"/>
  <c r="AJ14" i="11" s="1"/>
  <c r="AH15" i="11"/>
  <c r="AJ15" i="11" s="1"/>
  <c r="AH12" i="11"/>
  <c r="AH8" i="11"/>
  <c r="AH16" i="11"/>
  <c r="AJ16" i="11" s="1"/>
  <c r="AH17" i="11"/>
  <c r="AJ17" i="11" s="1"/>
  <c r="AH13" i="11"/>
  <c r="AJ13" i="11" s="1"/>
  <c r="AH7" i="11"/>
  <c r="AJ7" i="11" s="1"/>
  <c r="AH18" i="11"/>
  <c r="AH21" i="11"/>
  <c r="AJ21" i="11" s="1"/>
  <c r="AH6" i="11"/>
  <c r="AJ6" i="11" s="1"/>
  <c r="AH20" i="11"/>
  <c r="AH22" i="11"/>
  <c r="AJ22" i="11" s="1"/>
  <c r="AH23" i="11"/>
  <c r="AJ23" i="11" s="1"/>
  <c r="AH5" i="11"/>
  <c r="AJ5" i="11" s="1"/>
  <c r="AJ3" i="11"/>
  <c r="AH4" i="11"/>
  <c r="AJ4" i="11" s="1"/>
  <c r="AH24" i="11"/>
  <c r="AJ24" i="11" s="1"/>
  <c r="AH25" i="11"/>
  <c r="AH26" i="11"/>
  <c r="AH27" i="11"/>
  <c r="AJ27" i="11" s="1"/>
  <c r="AH28" i="11"/>
  <c r="AJ28" i="11" s="1"/>
  <c r="AH29" i="11"/>
  <c r="AJ29" i="11" s="1"/>
  <c r="AH30" i="11"/>
  <c r="AJ30" i="11" s="1"/>
  <c r="AH31" i="11"/>
  <c r="AJ31" i="11" s="1"/>
  <c r="AH32" i="11"/>
  <c r="AJ32" i="11" s="1"/>
  <c r="AH33" i="11"/>
  <c r="AJ33" i="11" s="1"/>
  <c r="AH34" i="11"/>
  <c r="AH35" i="11"/>
  <c r="AJ35" i="11" s="1"/>
  <c r="AH36" i="11"/>
  <c r="AJ36" i="11" s="1"/>
  <c r="AH37" i="11"/>
  <c r="AJ37" i="11" s="1"/>
  <c r="AH38" i="11"/>
  <c r="AJ38" i="11" s="1"/>
  <c r="AH39" i="11"/>
  <c r="AJ39" i="11" s="1"/>
  <c r="AH40" i="11"/>
  <c r="AJ40" i="11" s="1"/>
  <c r="AH41" i="11"/>
  <c r="AH42" i="11"/>
  <c r="AH43" i="11"/>
  <c r="AJ43" i="11" s="1"/>
  <c r="AH9" i="11"/>
  <c r="AJ9" i="11" s="1"/>
  <c r="H19" i="11"/>
  <c r="H17" i="11"/>
  <c r="H20" i="11"/>
  <c r="H13" i="11"/>
  <c r="H14" i="11"/>
  <c r="H22" i="11"/>
  <c r="H21" i="11"/>
  <c r="H23" i="11"/>
  <c r="H12" i="11"/>
  <c r="H11" i="11"/>
  <c r="H4" i="11"/>
  <c r="H26" i="11"/>
  <c r="H27" i="11"/>
  <c r="H9" i="11"/>
  <c r="H15" i="11"/>
  <c r="H16" i="11"/>
  <c r="H24" i="11"/>
  <c r="H29" i="11"/>
  <c r="H30" i="11"/>
  <c r="H28" i="11"/>
  <c r="H25" i="11"/>
  <c r="H8" i="11"/>
  <c r="H10" i="11"/>
  <c r="H7" i="11"/>
  <c r="H6" i="11"/>
  <c r="H5" i="11"/>
  <c r="H31" i="11"/>
  <c r="H18" i="11"/>
  <c r="AU14" i="11"/>
  <c r="AT11" i="11"/>
  <c r="AT14" i="11"/>
  <c r="AT17" i="11"/>
  <c r="AT18" i="11"/>
  <c r="AT23" i="11"/>
  <c r="AT10" i="11"/>
  <c r="AT12" i="11"/>
  <c r="AT15" i="11"/>
  <c r="AT20" i="11"/>
  <c r="AT19" i="11"/>
  <c r="AT21" i="11"/>
  <c r="AT22" i="11"/>
  <c r="AT4" i="11"/>
  <c r="AT16" i="11"/>
  <c r="AT9" i="11"/>
  <c r="AT8" i="11"/>
  <c r="AT24" i="11"/>
  <c r="AT7" i="11"/>
  <c r="AT25" i="11"/>
  <c r="AT6" i="11"/>
  <c r="AT5" i="11"/>
  <c r="AT26" i="11"/>
  <c r="AT3" i="11"/>
  <c r="AT27" i="11"/>
  <c r="AT28" i="11"/>
  <c r="AT29" i="11"/>
  <c r="AT30" i="11"/>
  <c r="AT31" i="11"/>
  <c r="AT32" i="11"/>
  <c r="AT33" i="11"/>
  <c r="AT34" i="11"/>
  <c r="AT35" i="11"/>
  <c r="AT36" i="11"/>
  <c r="AT37" i="11"/>
  <c r="AT38" i="11"/>
  <c r="AT39" i="11"/>
  <c r="AT40" i="11"/>
  <c r="AT41" i="11"/>
  <c r="AT42" i="11"/>
  <c r="AT43" i="11"/>
  <c r="AT13" i="11"/>
  <c r="AI24" i="11"/>
  <c r="AI25" i="11"/>
  <c r="AI26" i="11"/>
  <c r="AI27" i="11"/>
  <c r="AI28" i="11"/>
  <c r="AI29" i="11"/>
  <c r="AI30" i="11"/>
  <c r="AI31" i="11"/>
  <c r="AI32" i="11"/>
  <c r="AI33" i="11"/>
  <c r="AI34" i="11"/>
  <c r="AI35" i="11"/>
  <c r="AI36" i="11"/>
  <c r="AI37" i="11"/>
  <c r="AI38" i="11"/>
  <c r="AI39" i="11"/>
  <c r="AI40" i="11"/>
  <c r="AI41" i="11"/>
  <c r="AI42" i="11"/>
  <c r="AI43" i="11"/>
  <c r="AI10" i="11"/>
  <c r="AI11" i="11"/>
  <c r="AI19" i="11"/>
  <c r="AI14" i="11"/>
  <c r="AI15" i="11"/>
  <c r="AI12" i="11"/>
  <c r="AI8" i="11"/>
  <c r="AI16" i="11"/>
  <c r="AI17" i="11"/>
  <c r="AI13" i="11"/>
  <c r="AI7" i="11"/>
  <c r="AI18" i="11"/>
  <c r="AI21" i="11"/>
  <c r="AI6" i="11"/>
  <c r="AI20" i="11"/>
  <c r="AI22" i="11"/>
  <c r="AI23" i="11"/>
  <c r="AI5" i="11"/>
  <c r="AI3" i="11"/>
  <c r="AI4" i="11"/>
  <c r="AI9" i="11"/>
  <c r="AV11" i="11"/>
  <c r="AV14" i="11"/>
  <c r="AV17" i="11"/>
  <c r="AV18" i="11"/>
  <c r="AV23" i="11"/>
  <c r="AV10" i="11"/>
  <c r="AV12" i="11"/>
  <c r="AV15" i="11"/>
  <c r="AV20" i="11"/>
  <c r="AV19" i="11"/>
  <c r="AV21" i="11"/>
  <c r="AV22" i="11"/>
  <c r="AV4" i="11"/>
  <c r="AV16" i="11"/>
  <c r="AV9" i="11"/>
  <c r="AV8" i="11"/>
  <c r="AV24" i="11"/>
  <c r="AV7" i="11"/>
  <c r="AV25" i="11"/>
  <c r="AV6" i="11"/>
  <c r="AV5" i="11"/>
  <c r="AV26" i="11"/>
  <c r="AV3" i="11"/>
  <c r="AV27" i="11"/>
  <c r="AV28" i="11"/>
  <c r="AV29" i="11"/>
  <c r="AV30" i="11"/>
  <c r="AV31" i="11"/>
  <c r="AV32" i="11"/>
  <c r="AV33" i="11"/>
  <c r="AV34" i="11"/>
  <c r="AV35" i="11"/>
  <c r="AV36" i="11"/>
  <c r="AV37" i="11"/>
  <c r="AV38" i="11"/>
  <c r="AV39" i="11"/>
  <c r="AV40" i="11"/>
  <c r="AV41" i="11"/>
  <c r="AV42" i="11"/>
  <c r="AV43" i="11"/>
  <c r="AV13" i="11"/>
  <c r="AK9" i="11"/>
  <c r="AU10" i="11"/>
  <c r="AU19" i="11"/>
  <c r="AU4" i="11"/>
  <c r="AU16" i="11"/>
  <c r="AU7" i="11"/>
  <c r="AU26" i="11"/>
  <c r="AU29" i="11"/>
  <c r="AU32" i="11"/>
  <c r="AU33" i="11"/>
  <c r="AU37" i="11"/>
  <c r="AU41" i="11"/>
  <c r="AJ12" i="11"/>
  <c r="AJ8" i="11"/>
  <c r="AJ18" i="11"/>
  <c r="AJ20" i="11"/>
  <c r="AJ25" i="11"/>
  <c r="AJ26" i="11"/>
  <c r="AJ34" i="11"/>
  <c r="AJ41" i="11"/>
  <c r="AJ42" i="11"/>
  <c r="AP3" i="11"/>
  <c r="AP26" i="11"/>
  <c r="AP5" i="11"/>
  <c r="AP6" i="11"/>
  <c r="AP25" i="11"/>
  <c r="AP7" i="11"/>
  <c r="AP24" i="11"/>
  <c r="AP8" i="11"/>
  <c r="AP9" i="11"/>
  <c r="AP16" i="11"/>
  <c r="AP4" i="11"/>
  <c r="AP22" i="11"/>
  <c r="AP21" i="11"/>
  <c r="AP19" i="11"/>
  <c r="AP20" i="11"/>
  <c r="AP15" i="11"/>
  <c r="AP12" i="11"/>
  <c r="AP10" i="11"/>
  <c r="AP23" i="11"/>
  <c r="AP18" i="11"/>
  <c r="AP17" i="11"/>
  <c r="AP14" i="11"/>
  <c r="AP11" i="11"/>
  <c r="AP13" i="11"/>
  <c r="AK10" i="11"/>
  <c r="AK11" i="11"/>
  <c r="AK19" i="11"/>
  <c r="AK14" i="11"/>
  <c r="AK15" i="11"/>
  <c r="AK12" i="11"/>
  <c r="AK8" i="11"/>
  <c r="AK16" i="11"/>
  <c r="AK17" i="11"/>
  <c r="AK13" i="11"/>
  <c r="AK7" i="11"/>
  <c r="AK18" i="11"/>
  <c r="AK21" i="11"/>
  <c r="AK6" i="11"/>
  <c r="AK20" i="11"/>
  <c r="AK22" i="11"/>
  <c r="AK23" i="11"/>
  <c r="AK5" i="11"/>
  <c r="AK3" i="11"/>
  <c r="AK4" i="11"/>
  <c r="K12" i="11"/>
  <c r="K26" i="11"/>
  <c r="K27" i="11"/>
  <c r="K9" i="11"/>
  <c r="K15" i="11"/>
  <c r="K16" i="11"/>
  <c r="K24" i="11"/>
  <c r="K29" i="11"/>
  <c r="K30" i="11"/>
  <c r="K28" i="11"/>
  <c r="K25" i="11"/>
  <c r="K8" i="11"/>
  <c r="K10" i="11"/>
  <c r="K7" i="11"/>
  <c r="K6" i="11"/>
  <c r="K5" i="11"/>
  <c r="K31" i="11"/>
  <c r="K18" i="11"/>
  <c r="K19" i="11"/>
  <c r="K17" i="11"/>
  <c r="K20" i="11"/>
  <c r="K13" i="11"/>
  <c r="K14" i="11"/>
  <c r="K22" i="11"/>
  <c r="K21" i="11"/>
  <c r="K23" i="11"/>
  <c r="K11" i="11"/>
  <c r="K4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111" i="11"/>
  <c r="I112" i="11"/>
  <c r="I113" i="11"/>
  <c r="I114" i="11"/>
  <c r="I115" i="11"/>
  <c r="I116" i="11"/>
  <c r="I117" i="11"/>
  <c r="I118" i="11"/>
  <c r="I119" i="11"/>
  <c r="I120" i="11"/>
  <c r="I121" i="11"/>
  <c r="I122" i="11"/>
  <c r="I123" i="11"/>
  <c r="I124" i="11"/>
  <c r="I125" i="11"/>
  <c r="I126" i="11"/>
  <c r="I127" i="11"/>
  <c r="I128" i="11"/>
  <c r="I129" i="11"/>
  <c r="I130" i="11"/>
  <c r="I131" i="11"/>
  <c r="I132" i="11"/>
  <c r="I133" i="11"/>
  <c r="I134" i="11"/>
  <c r="I135" i="11"/>
  <c r="I136" i="11"/>
  <c r="I137" i="11"/>
  <c r="I138" i="11"/>
  <c r="I139" i="11"/>
  <c r="I140" i="11"/>
  <c r="I141" i="11"/>
  <c r="I142" i="11"/>
  <c r="I143" i="11"/>
  <c r="I144" i="11"/>
  <c r="I145" i="11"/>
  <c r="I146" i="11"/>
  <c r="I147" i="11"/>
  <c r="I148" i="11"/>
  <c r="I149" i="11"/>
  <c r="I150" i="11"/>
  <c r="I151" i="11"/>
  <c r="I152" i="11"/>
  <c r="I153" i="11"/>
  <c r="I154" i="11"/>
  <c r="I155" i="11"/>
  <c r="I156" i="11"/>
  <c r="I157" i="11"/>
  <c r="I158" i="11"/>
  <c r="I159" i="11"/>
  <c r="I160" i="11"/>
  <c r="I161" i="11"/>
  <c r="I162" i="11"/>
  <c r="I163" i="11"/>
  <c r="I164" i="11"/>
  <c r="I165" i="11"/>
  <c r="I166" i="11"/>
  <c r="I167" i="11"/>
  <c r="I168" i="11"/>
  <c r="I169" i="11"/>
  <c r="I170" i="11"/>
  <c r="I171" i="11"/>
  <c r="I172" i="11"/>
  <c r="I173" i="11"/>
  <c r="I174" i="11"/>
  <c r="I175" i="11"/>
  <c r="I176" i="11"/>
  <c r="I177" i="11"/>
  <c r="I178" i="11"/>
  <c r="I179" i="11"/>
  <c r="I180" i="11"/>
  <c r="I181" i="11"/>
  <c r="I182" i="11"/>
  <c r="I183" i="11"/>
  <c r="I184" i="11"/>
  <c r="I185" i="11"/>
  <c r="I186" i="11"/>
  <c r="I187" i="11"/>
  <c r="I188" i="11"/>
  <c r="I189" i="11"/>
  <c r="I190" i="11"/>
  <c r="I191" i="11"/>
  <c r="I192" i="11"/>
  <c r="I193" i="11"/>
  <c r="I194" i="11"/>
  <c r="I195" i="11"/>
  <c r="I196" i="11"/>
  <c r="I197" i="11"/>
  <c r="I198" i="11"/>
  <c r="I199" i="11"/>
  <c r="I200" i="11"/>
  <c r="I201" i="11"/>
  <c r="I202" i="11"/>
  <c r="I203" i="11"/>
  <c r="I204" i="11"/>
  <c r="I205" i="11"/>
  <c r="I206" i="11"/>
  <c r="I207" i="11"/>
  <c r="I208" i="11"/>
  <c r="I209" i="11"/>
  <c r="I210" i="11"/>
  <c r="I211" i="11"/>
  <c r="I212" i="11"/>
  <c r="I213" i="11"/>
  <c r="I214" i="11"/>
  <c r="I215" i="11"/>
  <c r="I216" i="11"/>
  <c r="I217" i="11"/>
  <c r="I218" i="11"/>
  <c r="I219" i="11"/>
  <c r="I220" i="11"/>
  <c r="I221" i="11"/>
  <c r="I222" i="11"/>
  <c r="I223" i="11"/>
  <c r="I224" i="11"/>
  <c r="I225" i="11"/>
  <c r="I226" i="11"/>
  <c r="I227" i="11"/>
  <c r="I228" i="11"/>
  <c r="I229" i="11"/>
  <c r="I230" i="11"/>
  <c r="I231" i="11"/>
  <c r="I232" i="11"/>
  <c r="I233" i="11"/>
  <c r="I234" i="11"/>
  <c r="I235" i="11"/>
  <c r="I236" i="11"/>
  <c r="I237" i="11"/>
  <c r="I238" i="11"/>
  <c r="I239" i="11"/>
  <c r="I240" i="11"/>
  <c r="I241" i="11"/>
  <c r="I242" i="11"/>
  <c r="I243" i="11"/>
  <c r="I244" i="11"/>
  <c r="I245" i="11"/>
  <c r="I246" i="11"/>
  <c r="I247" i="11"/>
  <c r="I248" i="11"/>
  <c r="I249" i="11"/>
  <c r="I250" i="11"/>
  <c r="I251" i="11"/>
  <c r="I252" i="11"/>
  <c r="I253" i="11"/>
  <c r="I254" i="11"/>
  <c r="I255" i="11"/>
  <c r="I256" i="11"/>
  <c r="I257" i="11"/>
  <c r="I258" i="11"/>
  <c r="I259" i="11"/>
  <c r="I260" i="11"/>
  <c r="I261" i="11"/>
  <c r="I262" i="11"/>
  <c r="I263" i="11"/>
  <c r="I264" i="11"/>
  <c r="I265" i="11"/>
  <c r="I266" i="11"/>
  <c r="I267" i="11"/>
  <c r="I268" i="11"/>
  <c r="I269" i="11"/>
  <c r="I270" i="11"/>
  <c r="I271" i="11"/>
  <c r="I272" i="11"/>
  <c r="I273" i="11"/>
  <c r="I274" i="11"/>
  <c r="I275" i="11"/>
  <c r="I276" i="11"/>
  <c r="I277" i="11"/>
  <c r="AE4" i="11"/>
  <c r="AE3" i="11"/>
  <c r="AE5" i="11"/>
  <c r="AE23" i="11"/>
  <c r="AE22" i="11"/>
  <c r="AE20" i="11"/>
  <c r="AE6" i="11"/>
  <c r="AE21" i="11"/>
  <c r="AE18" i="11"/>
  <c r="AE7" i="11"/>
  <c r="AE13" i="11"/>
  <c r="AE17" i="11"/>
  <c r="AE16" i="11"/>
  <c r="AE8" i="11"/>
  <c r="AE12" i="11"/>
  <c r="AE15" i="11"/>
  <c r="AE14" i="11"/>
  <c r="AE19" i="11"/>
  <c r="AE11" i="11"/>
  <c r="AE10" i="11"/>
  <c r="AE9" i="11"/>
  <c r="V3" i="9"/>
  <c r="J53" i="11"/>
  <c r="J54" i="11"/>
  <c r="J55" i="1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80" i="11"/>
  <c r="J81" i="11"/>
  <c r="J82" i="11"/>
  <c r="J83" i="11"/>
  <c r="J84" i="11"/>
  <c r="J85" i="11"/>
  <c r="J86" i="11"/>
  <c r="J87" i="11"/>
  <c r="J88" i="11"/>
  <c r="J89" i="11"/>
  <c r="J90" i="11"/>
  <c r="J91" i="11"/>
  <c r="J92" i="11"/>
  <c r="J93" i="11"/>
  <c r="J94" i="11"/>
  <c r="J95" i="11"/>
  <c r="J96" i="11"/>
  <c r="J97" i="11"/>
  <c r="J98" i="11"/>
  <c r="J99" i="11"/>
  <c r="J100" i="11"/>
  <c r="J101" i="11"/>
  <c r="J102" i="11"/>
  <c r="J103" i="11"/>
  <c r="J104" i="11"/>
  <c r="J105" i="11"/>
  <c r="J106" i="11"/>
  <c r="J107" i="11"/>
  <c r="J108" i="11"/>
  <c r="J109" i="11"/>
  <c r="J110" i="11"/>
  <c r="J111" i="11"/>
  <c r="J112" i="11"/>
  <c r="J113" i="11"/>
  <c r="J114" i="11"/>
  <c r="J115" i="11"/>
  <c r="J116" i="11"/>
  <c r="J117" i="11"/>
  <c r="J118" i="11"/>
  <c r="J119" i="11"/>
  <c r="J120" i="11"/>
  <c r="J121" i="11"/>
  <c r="J122" i="11"/>
  <c r="J123" i="11"/>
  <c r="J124" i="11"/>
  <c r="J125" i="11"/>
  <c r="J126" i="11"/>
  <c r="J127" i="11"/>
  <c r="J128" i="11"/>
  <c r="J129" i="11"/>
  <c r="J130" i="11"/>
  <c r="J131" i="11"/>
  <c r="J132" i="11"/>
  <c r="J133" i="11"/>
  <c r="J134" i="11"/>
  <c r="J135" i="11"/>
  <c r="J136" i="11"/>
  <c r="J137" i="11"/>
  <c r="J138" i="11"/>
  <c r="J139" i="11"/>
  <c r="J140" i="11"/>
  <c r="J141" i="11"/>
  <c r="J142" i="11"/>
  <c r="J143" i="11"/>
  <c r="J144" i="11"/>
  <c r="J145" i="11"/>
  <c r="J146" i="11"/>
  <c r="J147" i="11"/>
  <c r="J148" i="11"/>
  <c r="J149" i="11"/>
  <c r="J150" i="11"/>
  <c r="J151" i="11"/>
  <c r="J152" i="11"/>
  <c r="J153" i="11"/>
  <c r="J154" i="11"/>
  <c r="J155" i="11"/>
  <c r="J156" i="11"/>
  <c r="J157" i="11"/>
  <c r="J158" i="11"/>
  <c r="J159" i="11"/>
  <c r="J160" i="11"/>
  <c r="J161" i="11"/>
  <c r="J162" i="11"/>
  <c r="J163" i="11"/>
  <c r="J164" i="11"/>
  <c r="J165" i="11"/>
  <c r="J166" i="11"/>
  <c r="J167" i="11"/>
  <c r="J168" i="11"/>
  <c r="J169" i="11"/>
  <c r="J170" i="11"/>
  <c r="J171" i="11"/>
  <c r="J172" i="11"/>
  <c r="J173" i="11"/>
  <c r="J174" i="11"/>
  <c r="J175" i="11"/>
  <c r="J176" i="11"/>
  <c r="J177" i="11"/>
  <c r="J178" i="11"/>
  <c r="J179" i="11"/>
  <c r="J180" i="11"/>
  <c r="J181" i="11"/>
  <c r="J182" i="11"/>
  <c r="J183" i="11"/>
  <c r="J184" i="11"/>
  <c r="J185" i="11"/>
  <c r="J186" i="11"/>
  <c r="J187" i="11"/>
  <c r="J188" i="11"/>
  <c r="J189" i="11"/>
  <c r="J190" i="11"/>
  <c r="J191" i="11"/>
  <c r="J192" i="11"/>
  <c r="J193" i="11"/>
  <c r="J194" i="11"/>
  <c r="J195" i="11"/>
  <c r="J196" i="11"/>
  <c r="J197" i="11"/>
  <c r="J198" i="11"/>
  <c r="J199" i="11"/>
  <c r="J200" i="11"/>
  <c r="J201" i="11"/>
  <c r="J202" i="11"/>
  <c r="J203" i="11"/>
  <c r="J204" i="11"/>
  <c r="J205" i="11"/>
  <c r="J206" i="11"/>
  <c r="J207" i="11"/>
  <c r="J208" i="11"/>
  <c r="J209" i="11"/>
  <c r="J210" i="11"/>
  <c r="J211" i="11"/>
  <c r="J212" i="11"/>
  <c r="J213" i="11"/>
  <c r="J214" i="11"/>
  <c r="J215" i="11"/>
  <c r="J216" i="11"/>
  <c r="J217" i="11"/>
  <c r="J218" i="11"/>
  <c r="J219" i="11"/>
  <c r="J220" i="11"/>
  <c r="J221" i="11"/>
  <c r="J222" i="11"/>
  <c r="J223" i="11"/>
  <c r="J224" i="11"/>
  <c r="J225" i="11"/>
  <c r="J226" i="11"/>
  <c r="J227" i="11"/>
  <c r="J228" i="11"/>
  <c r="J229" i="11"/>
  <c r="J230" i="11"/>
  <c r="J231" i="11"/>
  <c r="J232" i="11"/>
  <c r="J233" i="11"/>
  <c r="J234" i="11"/>
  <c r="J235" i="11"/>
  <c r="J236" i="11"/>
  <c r="J237" i="11"/>
  <c r="J238" i="11"/>
  <c r="J239" i="11"/>
  <c r="J240" i="11"/>
  <c r="J241" i="11"/>
  <c r="J242" i="11"/>
  <c r="J243" i="11"/>
  <c r="J244" i="11"/>
  <c r="J245" i="11"/>
  <c r="J246" i="11"/>
  <c r="J247" i="11"/>
  <c r="J248" i="11"/>
  <c r="J249" i="11"/>
  <c r="J250" i="11"/>
  <c r="J251" i="11"/>
  <c r="J252" i="11"/>
  <c r="J253" i="11"/>
  <c r="J254" i="11"/>
  <c r="J255" i="11"/>
  <c r="J256" i="11"/>
  <c r="J257" i="11"/>
  <c r="J258" i="11"/>
  <c r="J259" i="11"/>
  <c r="J260" i="11"/>
  <c r="J261" i="11"/>
  <c r="J262" i="11"/>
  <c r="J263" i="11"/>
  <c r="J264" i="11"/>
  <c r="J265" i="11"/>
  <c r="J266" i="11"/>
  <c r="J267" i="11"/>
  <c r="J268" i="11"/>
  <c r="J269" i="11"/>
  <c r="J270" i="11"/>
  <c r="J271" i="11"/>
  <c r="J272" i="11"/>
  <c r="J273" i="11"/>
  <c r="J274" i="11"/>
  <c r="J275" i="11"/>
  <c r="J276" i="11"/>
  <c r="J277" i="11"/>
  <c r="Z17" i="11"/>
  <c r="Z16" i="11"/>
  <c r="Z15" i="11"/>
  <c r="Z14" i="11"/>
  <c r="Z13" i="11"/>
  <c r="Z10" i="11"/>
  <c r="Y17" i="11"/>
  <c r="Y16" i="11"/>
  <c r="Y15" i="11"/>
  <c r="Y14" i="11"/>
  <c r="Y13" i="11"/>
  <c r="Y10" i="11"/>
  <c r="U17" i="11"/>
  <c r="U16" i="11"/>
  <c r="U15" i="11"/>
  <c r="U14" i="11"/>
  <c r="U13" i="11"/>
  <c r="U12" i="11"/>
  <c r="U11" i="11"/>
  <c r="U10" i="11"/>
  <c r="T17" i="11"/>
  <c r="T16" i="11"/>
  <c r="T15" i="11"/>
  <c r="T14" i="11"/>
  <c r="T13" i="11"/>
  <c r="T12" i="11"/>
  <c r="T11" i="11"/>
  <c r="H34" i="11" s="1"/>
  <c r="J34" i="11" s="1"/>
  <c r="T10" i="11"/>
  <c r="X18" i="11"/>
  <c r="S18" i="11"/>
  <c r="E277" i="11"/>
  <c r="E276" i="11"/>
  <c r="E275" i="11"/>
  <c r="E274" i="11"/>
  <c r="E273" i="11"/>
  <c r="E272" i="11"/>
  <c r="E271" i="11"/>
  <c r="E270" i="11"/>
  <c r="E269" i="11"/>
  <c r="E268" i="11"/>
  <c r="E267" i="11"/>
  <c r="E266" i="11"/>
  <c r="E265" i="11"/>
  <c r="E264" i="11"/>
  <c r="E263" i="11"/>
  <c r="E262" i="11"/>
  <c r="E261" i="11"/>
  <c r="E260" i="11"/>
  <c r="E259" i="11"/>
  <c r="E258" i="11"/>
  <c r="E257" i="11"/>
  <c r="E256" i="11"/>
  <c r="E255" i="11"/>
  <c r="E254" i="11"/>
  <c r="E253" i="11"/>
  <c r="E252" i="11"/>
  <c r="E251" i="11"/>
  <c r="E250" i="11"/>
  <c r="E249" i="11"/>
  <c r="E248" i="11"/>
  <c r="E247" i="11"/>
  <c r="E246" i="11"/>
  <c r="E245" i="11"/>
  <c r="E244" i="11"/>
  <c r="E243" i="11"/>
  <c r="E242" i="11"/>
  <c r="E241" i="11"/>
  <c r="E240" i="11"/>
  <c r="E239" i="11"/>
  <c r="E238" i="11"/>
  <c r="E237" i="11"/>
  <c r="E236" i="11"/>
  <c r="E235" i="11"/>
  <c r="E234" i="11"/>
  <c r="E233" i="11"/>
  <c r="E232" i="11"/>
  <c r="E231" i="11"/>
  <c r="E230" i="11"/>
  <c r="E229" i="11"/>
  <c r="E228" i="11"/>
  <c r="E227" i="11"/>
  <c r="E226" i="11"/>
  <c r="E225" i="11"/>
  <c r="E224" i="11"/>
  <c r="E223" i="11"/>
  <c r="E222" i="11"/>
  <c r="E221" i="11"/>
  <c r="E220" i="11"/>
  <c r="E219" i="11"/>
  <c r="E218" i="11"/>
  <c r="E217" i="11"/>
  <c r="E216" i="11"/>
  <c r="E215" i="11"/>
  <c r="E214" i="11"/>
  <c r="E213" i="11"/>
  <c r="E212" i="11"/>
  <c r="E211" i="11"/>
  <c r="E210" i="11"/>
  <c r="E209" i="11"/>
  <c r="E208" i="11"/>
  <c r="E207" i="11"/>
  <c r="E206" i="11"/>
  <c r="E205" i="11"/>
  <c r="E204" i="11"/>
  <c r="E203" i="11"/>
  <c r="E202" i="11"/>
  <c r="E201" i="11"/>
  <c r="E200" i="11"/>
  <c r="E199" i="11"/>
  <c r="E198" i="11"/>
  <c r="E197" i="11"/>
  <c r="E196" i="11"/>
  <c r="E195" i="11"/>
  <c r="E194" i="11"/>
  <c r="E193" i="11"/>
  <c r="E192" i="11"/>
  <c r="E191" i="11"/>
  <c r="E190" i="11"/>
  <c r="E189" i="11"/>
  <c r="E188" i="11"/>
  <c r="E187" i="11"/>
  <c r="E186" i="11"/>
  <c r="E185" i="11"/>
  <c r="E184" i="11"/>
  <c r="E183" i="11"/>
  <c r="E182" i="11"/>
  <c r="E181" i="11"/>
  <c r="E180" i="11"/>
  <c r="E179" i="11"/>
  <c r="E178" i="11"/>
  <c r="E177" i="11"/>
  <c r="E176" i="11"/>
  <c r="E175" i="11"/>
  <c r="E174" i="11"/>
  <c r="E173" i="11"/>
  <c r="E172" i="11"/>
  <c r="E171" i="11"/>
  <c r="E170" i="11"/>
  <c r="E169" i="11"/>
  <c r="E168" i="11"/>
  <c r="E167" i="11"/>
  <c r="E166" i="11"/>
  <c r="E165" i="11"/>
  <c r="E164" i="11"/>
  <c r="E163" i="11"/>
  <c r="E162" i="11"/>
  <c r="E161" i="11"/>
  <c r="E160" i="11"/>
  <c r="E159" i="11"/>
  <c r="E158" i="11"/>
  <c r="E157" i="11"/>
  <c r="E156" i="11"/>
  <c r="E155" i="11"/>
  <c r="E154" i="11"/>
  <c r="E153" i="11"/>
  <c r="E152" i="11"/>
  <c r="E151" i="11"/>
  <c r="E150" i="11"/>
  <c r="E149" i="11"/>
  <c r="E148" i="11"/>
  <c r="E147" i="11"/>
  <c r="E146" i="11"/>
  <c r="E145" i="11"/>
  <c r="E144" i="11"/>
  <c r="E143" i="11"/>
  <c r="E142" i="11"/>
  <c r="E141" i="11"/>
  <c r="E140" i="11"/>
  <c r="E139" i="11"/>
  <c r="E138" i="11"/>
  <c r="E137" i="11"/>
  <c r="E136" i="11"/>
  <c r="E135" i="11"/>
  <c r="E134" i="11"/>
  <c r="E133" i="11"/>
  <c r="E132" i="11"/>
  <c r="E131" i="11"/>
  <c r="E130" i="11"/>
  <c r="E129" i="11"/>
  <c r="E128" i="11"/>
  <c r="E127" i="11"/>
  <c r="E126" i="11"/>
  <c r="E125" i="11"/>
  <c r="E124" i="11"/>
  <c r="E123" i="11"/>
  <c r="E122" i="11"/>
  <c r="E121" i="11"/>
  <c r="E120" i="11"/>
  <c r="E119" i="11"/>
  <c r="E118" i="11"/>
  <c r="E117" i="11"/>
  <c r="E116" i="11"/>
  <c r="E115" i="11"/>
  <c r="E114" i="11"/>
  <c r="E113" i="11"/>
  <c r="E112" i="11"/>
  <c r="E111" i="11"/>
  <c r="E110" i="11"/>
  <c r="E109" i="11"/>
  <c r="E108" i="11"/>
  <c r="E107" i="11"/>
  <c r="E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3" i="11"/>
  <c r="E31" i="11"/>
  <c r="E5" i="11"/>
  <c r="E6" i="11"/>
  <c r="E7" i="11"/>
  <c r="E10" i="11"/>
  <c r="E8" i="11"/>
  <c r="E25" i="11"/>
  <c r="E28" i="11"/>
  <c r="E30" i="11"/>
  <c r="E29" i="11"/>
  <c r="E24" i="11"/>
  <c r="E16" i="11"/>
  <c r="E15" i="11"/>
  <c r="E9" i="11"/>
  <c r="E27" i="11"/>
  <c r="E26" i="11"/>
  <c r="E4" i="11"/>
  <c r="E11" i="11"/>
  <c r="E12" i="11"/>
  <c r="E23" i="11"/>
  <c r="E21" i="11"/>
  <c r="E22" i="11"/>
  <c r="E14" i="11"/>
  <c r="E13" i="11"/>
  <c r="E20" i="11"/>
  <c r="E17" i="11"/>
  <c r="E19" i="11"/>
  <c r="E18" i="11"/>
  <c r="R38" i="10"/>
  <c r="R39" i="10"/>
  <c r="R40" i="10"/>
  <c r="R41" i="10"/>
  <c r="R42" i="10"/>
  <c r="R43" i="10"/>
  <c r="R44" i="10"/>
  <c r="R45" i="10"/>
  <c r="R46" i="10"/>
  <c r="R37" i="10"/>
  <c r="T6" i="10"/>
  <c r="T7" i="10"/>
  <c r="T8" i="10"/>
  <c r="T9" i="10"/>
  <c r="T10" i="10"/>
  <c r="T11" i="10"/>
  <c r="T12" i="10"/>
  <c r="T13" i="10"/>
  <c r="T14" i="10"/>
  <c r="T5" i="10"/>
  <c r="V4" i="6"/>
  <c r="V5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V65" i="6"/>
  <c r="V66" i="6"/>
  <c r="V67" i="6"/>
  <c r="V68" i="6"/>
  <c r="V69" i="6"/>
  <c r="V70" i="6"/>
  <c r="V71" i="6"/>
  <c r="V72" i="6"/>
  <c r="V73" i="6"/>
  <c r="V74" i="6"/>
  <c r="V75" i="6"/>
  <c r="V76" i="6"/>
  <c r="V77" i="6"/>
  <c r="V78" i="6"/>
  <c r="V79" i="6"/>
  <c r="V80" i="6"/>
  <c r="V81" i="6"/>
  <c r="V82" i="6"/>
  <c r="V83" i="6"/>
  <c r="V84" i="6"/>
  <c r="V85" i="6"/>
  <c r="V86" i="6"/>
  <c r="V87" i="6"/>
  <c r="V88" i="6"/>
  <c r="V89" i="6"/>
  <c r="V90" i="6"/>
  <c r="V91" i="6"/>
  <c r="V92" i="6"/>
  <c r="V93" i="6"/>
  <c r="V94" i="6"/>
  <c r="V95" i="6"/>
  <c r="V96" i="6"/>
  <c r="V97" i="6"/>
  <c r="V98" i="6"/>
  <c r="V99" i="6"/>
  <c r="V100" i="6"/>
  <c r="V101" i="6"/>
  <c r="V102" i="6"/>
  <c r="V103" i="6"/>
  <c r="V104" i="6"/>
  <c r="V105" i="6"/>
  <c r="V106" i="6"/>
  <c r="V107" i="6"/>
  <c r="V108" i="6"/>
  <c r="V109" i="6"/>
  <c r="V110" i="6"/>
  <c r="V111" i="6"/>
  <c r="V112" i="6"/>
  <c r="V113" i="6"/>
  <c r="V114" i="6"/>
  <c r="V115" i="6"/>
  <c r="V116" i="6"/>
  <c r="V117" i="6"/>
  <c r="V118" i="6"/>
  <c r="V119" i="6"/>
  <c r="V120" i="6"/>
  <c r="V121" i="6"/>
  <c r="V122" i="6"/>
  <c r="V123" i="6"/>
  <c r="V124" i="6"/>
  <c r="V125" i="6"/>
  <c r="V126" i="6"/>
  <c r="V127" i="6"/>
  <c r="V128" i="6"/>
  <c r="V129" i="6"/>
  <c r="V130" i="6"/>
  <c r="V131" i="6"/>
  <c r="V132" i="6"/>
  <c r="V133" i="6"/>
  <c r="V134" i="6"/>
  <c r="V135" i="6"/>
  <c r="V136" i="6"/>
  <c r="V137" i="6"/>
  <c r="V138" i="6"/>
  <c r="V139" i="6"/>
  <c r="V140" i="6"/>
  <c r="V141" i="6"/>
  <c r="V142" i="6"/>
  <c r="V143" i="6"/>
  <c r="V144" i="6"/>
  <c r="V145" i="6"/>
  <c r="V146" i="6"/>
  <c r="V147" i="6"/>
  <c r="V148" i="6"/>
  <c r="V149" i="6"/>
  <c r="V150" i="6"/>
  <c r="V151" i="6"/>
  <c r="V152" i="6"/>
  <c r="V153" i="6"/>
  <c r="V154" i="6"/>
  <c r="V155" i="6"/>
  <c r="V156" i="6"/>
  <c r="V157" i="6"/>
  <c r="V158" i="6"/>
  <c r="V159" i="6"/>
  <c r="V160" i="6"/>
  <c r="V161" i="6"/>
  <c r="V162" i="6"/>
  <c r="V163" i="6"/>
  <c r="V164" i="6"/>
  <c r="V165" i="6"/>
  <c r="V166" i="6"/>
  <c r="V167" i="6"/>
  <c r="V168" i="6"/>
  <c r="V169" i="6"/>
  <c r="V170" i="6"/>
  <c r="V171" i="6"/>
  <c r="V172" i="6"/>
  <c r="V173" i="6"/>
  <c r="V174" i="6"/>
  <c r="V175" i="6"/>
  <c r="V176" i="6"/>
  <c r="V177" i="6"/>
  <c r="V178" i="6"/>
  <c r="V179" i="6"/>
  <c r="V180" i="6"/>
  <c r="V181" i="6"/>
  <c r="V182" i="6"/>
  <c r="V183" i="6"/>
  <c r="V184" i="6"/>
  <c r="V185" i="6"/>
  <c r="V186" i="6"/>
  <c r="V187" i="6"/>
  <c r="V188" i="6"/>
  <c r="V189" i="6"/>
  <c r="V190" i="6"/>
  <c r="V191" i="6"/>
  <c r="V192" i="6"/>
  <c r="V193" i="6"/>
  <c r="V194" i="6"/>
  <c r="V195" i="6"/>
  <c r="V196" i="6"/>
  <c r="V197" i="6"/>
  <c r="V198" i="6"/>
  <c r="V199" i="6"/>
  <c r="V200" i="6"/>
  <c r="V201" i="6"/>
  <c r="V202" i="6"/>
  <c r="V203" i="6"/>
  <c r="V204" i="6"/>
  <c r="V205" i="6"/>
  <c r="V206" i="6"/>
  <c r="V207" i="6"/>
  <c r="V208" i="6"/>
  <c r="V209" i="6"/>
  <c r="V210" i="6"/>
  <c r="V211" i="6"/>
  <c r="V212" i="6"/>
  <c r="V213" i="6"/>
  <c r="V214" i="6"/>
  <c r="V215" i="6"/>
  <c r="V216" i="6"/>
  <c r="V217" i="6"/>
  <c r="V218" i="6"/>
  <c r="V219" i="6"/>
  <c r="V220" i="6"/>
  <c r="V221" i="6"/>
  <c r="V222" i="6"/>
  <c r="V223" i="6"/>
  <c r="V224" i="6"/>
  <c r="V225" i="6"/>
  <c r="V226" i="6"/>
  <c r="V227" i="6"/>
  <c r="V228" i="6"/>
  <c r="V229" i="6"/>
  <c r="V230" i="6"/>
  <c r="V231" i="6"/>
  <c r="V232" i="6"/>
  <c r="V233" i="6"/>
  <c r="V234" i="6"/>
  <c r="V235" i="6"/>
  <c r="V236" i="6"/>
  <c r="V237" i="6"/>
  <c r="V238" i="6"/>
  <c r="V239" i="6"/>
  <c r="V3" i="6"/>
  <c r="T4" i="6"/>
  <c r="T5" i="6"/>
  <c r="T6" i="6"/>
  <c r="T7" i="6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32" i="6"/>
  <c r="T33" i="6"/>
  <c r="T34" i="6"/>
  <c r="T35" i="6"/>
  <c r="T36" i="6"/>
  <c r="T37" i="6"/>
  <c r="T38" i="6"/>
  <c r="T39" i="6"/>
  <c r="T40" i="6"/>
  <c r="T41" i="6"/>
  <c r="T42" i="6"/>
  <c r="T43" i="6"/>
  <c r="T44" i="6"/>
  <c r="T45" i="6"/>
  <c r="T46" i="6"/>
  <c r="T47" i="6"/>
  <c r="T48" i="6"/>
  <c r="T49" i="6"/>
  <c r="T50" i="6"/>
  <c r="T51" i="6"/>
  <c r="T52" i="6"/>
  <c r="T53" i="6"/>
  <c r="T54" i="6"/>
  <c r="T55" i="6"/>
  <c r="T56" i="6"/>
  <c r="T57" i="6"/>
  <c r="T58" i="6"/>
  <c r="T59" i="6"/>
  <c r="T60" i="6"/>
  <c r="T61" i="6"/>
  <c r="T62" i="6"/>
  <c r="T63" i="6"/>
  <c r="T64" i="6"/>
  <c r="T65" i="6"/>
  <c r="T66" i="6"/>
  <c r="T67" i="6"/>
  <c r="T68" i="6"/>
  <c r="T69" i="6"/>
  <c r="T70" i="6"/>
  <c r="T71" i="6"/>
  <c r="T72" i="6"/>
  <c r="T73" i="6"/>
  <c r="T74" i="6"/>
  <c r="T75" i="6"/>
  <c r="T76" i="6"/>
  <c r="T77" i="6"/>
  <c r="T78" i="6"/>
  <c r="T79" i="6"/>
  <c r="T80" i="6"/>
  <c r="T81" i="6"/>
  <c r="T82" i="6"/>
  <c r="T83" i="6"/>
  <c r="T84" i="6"/>
  <c r="T85" i="6"/>
  <c r="T86" i="6"/>
  <c r="T87" i="6"/>
  <c r="T88" i="6"/>
  <c r="T89" i="6"/>
  <c r="T90" i="6"/>
  <c r="T91" i="6"/>
  <c r="T92" i="6"/>
  <c r="T93" i="6"/>
  <c r="T94" i="6"/>
  <c r="T95" i="6"/>
  <c r="T96" i="6"/>
  <c r="T97" i="6"/>
  <c r="T98" i="6"/>
  <c r="T99" i="6"/>
  <c r="T100" i="6"/>
  <c r="T101" i="6"/>
  <c r="T102" i="6"/>
  <c r="T103" i="6"/>
  <c r="T104" i="6"/>
  <c r="T105" i="6"/>
  <c r="T106" i="6"/>
  <c r="T107" i="6"/>
  <c r="T108" i="6"/>
  <c r="T109" i="6"/>
  <c r="T110" i="6"/>
  <c r="T111" i="6"/>
  <c r="T112" i="6"/>
  <c r="T113" i="6"/>
  <c r="T114" i="6"/>
  <c r="T115" i="6"/>
  <c r="T116" i="6"/>
  <c r="T117" i="6"/>
  <c r="T118" i="6"/>
  <c r="T119" i="6"/>
  <c r="T120" i="6"/>
  <c r="T121" i="6"/>
  <c r="T122" i="6"/>
  <c r="T123" i="6"/>
  <c r="T124" i="6"/>
  <c r="T125" i="6"/>
  <c r="T126" i="6"/>
  <c r="T127" i="6"/>
  <c r="T128" i="6"/>
  <c r="T129" i="6"/>
  <c r="T130" i="6"/>
  <c r="T131" i="6"/>
  <c r="T132" i="6"/>
  <c r="T133" i="6"/>
  <c r="T134" i="6"/>
  <c r="T135" i="6"/>
  <c r="T136" i="6"/>
  <c r="T137" i="6"/>
  <c r="T138" i="6"/>
  <c r="T139" i="6"/>
  <c r="T140" i="6"/>
  <c r="T141" i="6"/>
  <c r="T142" i="6"/>
  <c r="T143" i="6"/>
  <c r="T144" i="6"/>
  <c r="T145" i="6"/>
  <c r="T146" i="6"/>
  <c r="T147" i="6"/>
  <c r="T148" i="6"/>
  <c r="T149" i="6"/>
  <c r="T150" i="6"/>
  <c r="T151" i="6"/>
  <c r="T152" i="6"/>
  <c r="T153" i="6"/>
  <c r="T154" i="6"/>
  <c r="T155" i="6"/>
  <c r="T156" i="6"/>
  <c r="T157" i="6"/>
  <c r="T158" i="6"/>
  <c r="T159" i="6"/>
  <c r="T160" i="6"/>
  <c r="T161" i="6"/>
  <c r="T162" i="6"/>
  <c r="T163" i="6"/>
  <c r="T164" i="6"/>
  <c r="T165" i="6"/>
  <c r="T166" i="6"/>
  <c r="T167" i="6"/>
  <c r="T168" i="6"/>
  <c r="T169" i="6"/>
  <c r="T170" i="6"/>
  <c r="T171" i="6"/>
  <c r="T172" i="6"/>
  <c r="T173" i="6"/>
  <c r="T174" i="6"/>
  <c r="T175" i="6"/>
  <c r="T176" i="6"/>
  <c r="T177" i="6"/>
  <c r="T178" i="6"/>
  <c r="T179" i="6"/>
  <c r="T180" i="6"/>
  <c r="T181" i="6"/>
  <c r="T182" i="6"/>
  <c r="T183" i="6"/>
  <c r="T184" i="6"/>
  <c r="T185" i="6"/>
  <c r="T186" i="6"/>
  <c r="T187" i="6"/>
  <c r="T188" i="6"/>
  <c r="T189" i="6"/>
  <c r="T190" i="6"/>
  <c r="T191" i="6"/>
  <c r="T192" i="6"/>
  <c r="T193" i="6"/>
  <c r="T194" i="6"/>
  <c r="T195" i="6"/>
  <c r="T196" i="6"/>
  <c r="T197" i="6"/>
  <c r="T198" i="6"/>
  <c r="T199" i="6"/>
  <c r="T200" i="6"/>
  <c r="T201" i="6"/>
  <c r="T202" i="6"/>
  <c r="T203" i="6"/>
  <c r="T204" i="6"/>
  <c r="T205" i="6"/>
  <c r="T206" i="6"/>
  <c r="T207" i="6"/>
  <c r="T208" i="6"/>
  <c r="T209" i="6"/>
  <c r="T210" i="6"/>
  <c r="T211" i="6"/>
  <c r="T212" i="6"/>
  <c r="T213" i="6"/>
  <c r="T214" i="6"/>
  <c r="T215" i="6"/>
  <c r="T216" i="6"/>
  <c r="T217" i="6"/>
  <c r="T218" i="6"/>
  <c r="T219" i="6"/>
  <c r="T220" i="6"/>
  <c r="T221" i="6"/>
  <c r="T222" i="6"/>
  <c r="T223" i="6"/>
  <c r="T224" i="6"/>
  <c r="T225" i="6"/>
  <c r="T226" i="6"/>
  <c r="T227" i="6"/>
  <c r="T228" i="6"/>
  <c r="T229" i="6"/>
  <c r="T230" i="6"/>
  <c r="T231" i="6"/>
  <c r="T232" i="6"/>
  <c r="T233" i="6"/>
  <c r="T234" i="6"/>
  <c r="T235" i="6"/>
  <c r="T236" i="6"/>
  <c r="T237" i="6"/>
  <c r="T238" i="6"/>
  <c r="T239" i="6"/>
  <c r="T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3" i="6"/>
  <c r="S4" i="6"/>
  <c r="S5" i="6"/>
  <c r="S6" i="6"/>
  <c r="S7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37" i="6"/>
  <c r="S138" i="6"/>
  <c r="S139" i="6"/>
  <c r="S140" i="6"/>
  <c r="S141" i="6"/>
  <c r="S142" i="6"/>
  <c r="S143" i="6"/>
  <c r="S144" i="6"/>
  <c r="S145" i="6"/>
  <c r="S146" i="6"/>
  <c r="S147" i="6"/>
  <c r="S148" i="6"/>
  <c r="S149" i="6"/>
  <c r="S150" i="6"/>
  <c r="S151" i="6"/>
  <c r="S152" i="6"/>
  <c r="S153" i="6"/>
  <c r="S154" i="6"/>
  <c r="S155" i="6"/>
  <c r="S156" i="6"/>
  <c r="S157" i="6"/>
  <c r="S158" i="6"/>
  <c r="S159" i="6"/>
  <c r="S160" i="6"/>
  <c r="S161" i="6"/>
  <c r="S162" i="6"/>
  <c r="S163" i="6"/>
  <c r="S164" i="6"/>
  <c r="S165" i="6"/>
  <c r="S166" i="6"/>
  <c r="S167" i="6"/>
  <c r="S168" i="6"/>
  <c r="S169" i="6"/>
  <c r="S170" i="6"/>
  <c r="S171" i="6"/>
  <c r="S172" i="6"/>
  <c r="S173" i="6"/>
  <c r="S174" i="6"/>
  <c r="S175" i="6"/>
  <c r="S176" i="6"/>
  <c r="S177" i="6"/>
  <c r="S178" i="6"/>
  <c r="S179" i="6"/>
  <c r="S180" i="6"/>
  <c r="S181" i="6"/>
  <c r="S182" i="6"/>
  <c r="S183" i="6"/>
  <c r="S184" i="6"/>
  <c r="S185" i="6"/>
  <c r="S186" i="6"/>
  <c r="S187" i="6"/>
  <c r="S188" i="6"/>
  <c r="S189" i="6"/>
  <c r="S190" i="6"/>
  <c r="S191" i="6"/>
  <c r="S192" i="6"/>
  <c r="S193" i="6"/>
  <c r="S194" i="6"/>
  <c r="S195" i="6"/>
  <c r="S196" i="6"/>
  <c r="S197" i="6"/>
  <c r="S198" i="6"/>
  <c r="S199" i="6"/>
  <c r="S200" i="6"/>
  <c r="S201" i="6"/>
  <c r="S202" i="6"/>
  <c r="S203" i="6"/>
  <c r="S204" i="6"/>
  <c r="S205" i="6"/>
  <c r="S206" i="6"/>
  <c r="S207" i="6"/>
  <c r="S208" i="6"/>
  <c r="S209" i="6"/>
  <c r="S210" i="6"/>
  <c r="S211" i="6"/>
  <c r="S212" i="6"/>
  <c r="S213" i="6"/>
  <c r="S214" i="6"/>
  <c r="S215" i="6"/>
  <c r="S216" i="6"/>
  <c r="S217" i="6"/>
  <c r="S218" i="6"/>
  <c r="S219" i="6"/>
  <c r="S220" i="6"/>
  <c r="S221" i="6"/>
  <c r="S222" i="6"/>
  <c r="S223" i="6"/>
  <c r="S224" i="6"/>
  <c r="S225" i="6"/>
  <c r="S226" i="6"/>
  <c r="S227" i="6"/>
  <c r="S228" i="6"/>
  <c r="S229" i="6"/>
  <c r="S230" i="6"/>
  <c r="S231" i="6"/>
  <c r="S232" i="6"/>
  <c r="S233" i="6"/>
  <c r="S234" i="6"/>
  <c r="S235" i="6"/>
  <c r="S236" i="6"/>
  <c r="S237" i="6"/>
  <c r="S238" i="6"/>
  <c r="S239" i="6"/>
  <c r="S3" i="6"/>
  <c r="K314" i="4"/>
  <c r="L314" i="4" s="1"/>
  <c r="K313" i="4"/>
  <c r="L313" i="4" s="1"/>
  <c r="K312" i="4"/>
  <c r="L312" i="4" s="1"/>
  <c r="K311" i="4"/>
  <c r="L311" i="4" s="1"/>
  <c r="AV4" i="5"/>
  <c r="AV5" i="5"/>
  <c r="AV6" i="5"/>
  <c r="AV7" i="5"/>
  <c r="AV8" i="5"/>
  <c r="AV9" i="5"/>
  <c r="AV10" i="5"/>
  <c r="AV11" i="5"/>
  <c r="AV12" i="5"/>
  <c r="AV13" i="5"/>
  <c r="AV14" i="5"/>
  <c r="AV15" i="5"/>
  <c r="AV16" i="5"/>
  <c r="AV17" i="5"/>
  <c r="AV18" i="5"/>
  <c r="AV19" i="5"/>
  <c r="AV20" i="5"/>
  <c r="AV21" i="5"/>
  <c r="AV22" i="5"/>
  <c r="AV23" i="5"/>
  <c r="AV3" i="5"/>
  <c r="AU4" i="5"/>
  <c r="AU5" i="5"/>
  <c r="AU6" i="5"/>
  <c r="AU7" i="5"/>
  <c r="AU8" i="5"/>
  <c r="AU9" i="5"/>
  <c r="AU10" i="5"/>
  <c r="AU11" i="5"/>
  <c r="AU12" i="5"/>
  <c r="AU13" i="5"/>
  <c r="AU14" i="5"/>
  <c r="AU15" i="5"/>
  <c r="AU16" i="5"/>
  <c r="AU17" i="5"/>
  <c r="AU18" i="5"/>
  <c r="AU19" i="5"/>
  <c r="AU20" i="5"/>
  <c r="AU21" i="5"/>
  <c r="AU22" i="5"/>
  <c r="AU23" i="5"/>
  <c r="AU3" i="5"/>
  <c r="AT4" i="5"/>
  <c r="AT5" i="5"/>
  <c r="AT6" i="5"/>
  <c r="AT7" i="5"/>
  <c r="AT8" i="5"/>
  <c r="AT9" i="5"/>
  <c r="AT10" i="5"/>
  <c r="AT11" i="5"/>
  <c r="AT12" i="5"/>
  <c r="AT13" i="5"/>
  <c r="AT14" i="5"/>
  <c r="AT15" i="5"/>
  <c r="AT16" i="5"/>
  <c r="AT17" i="5"/>
  <c r="AT18" i="5"/>
  <c r="AT19" i="5"/>
  <c r="AT20" i="5"/>
  <c r="AT21" i="5"/>
  <c r="AT22" i="5"/>
  <c r="AT23" i="5"/>
  <c r="AT3" i="5"/>
  <c r="AS4" i="5"/>
  <c r="AS5" i="5"/>
  <c r="AS6" i="5"/>
  <c r="AS7" i="5"/>
  <c r="AS8" i="5"/>
  <c r="AS9" i="5"/>
  <c r="AS10" i="5"/>
  <c r="AS11" i="5"/>
  <c r="AS12" i="5"/>
  <c r="AS13" i="5"/>
  <c r="AS14" i="5"/>
  <c r="AS15" i="5"/>
  <c r="AS16" i="5"/>
  <c r="AS17" i="5"/>
  <c r="AS18" i="5"/>
  <c r="AS19" i="5"/>
  <c r="AS20" i="5"/>
  <c r="AS21" i="5"/>
  <c r="AS22" i="5"/>
  <c r="AS23" i="5"/>
  <c r="AS3" i="5"/>
  <c r="AR4" i="5"/>
  <c r="AR5" i="5"/>
  <c r="AR6" i="5"/>
  <c r="AR7" i="5"/>
  <c r="AR8" i="5"/>
  <c r="AR9" i="5"/>
  <c r="AR10" i="5"/>
  <c r="AR11" i="5"/>
  <c r="AR12" i="5"/>
  <c r="AR13" i="5"/>
  <c r="AR14" i="5"/>
  <c r="AR15" i="5"/>
  <c r="AR16" i="5"/>
  <c r="AR17" i="5"/>
  <c r="AR18" i="5"/>
  <c r="AR19" i="5"/>
  <c r="AR20" i="5"/>
  <c r="AR21" i="5"/>
  <c r="AR22" i="5"/>
  <c r="AR23" i="5"/>
  <c r="AR3" i="5"/>
  <c r="AQ4" i="5"/>
  <c r="AQ5" i="5"/>
  <c r="AQ6" i="5"/>
  <c r="AQ7" i="5"/>
  <c r="AQ8" i="5"/>
  <c r="AQ9" i="5"/>
  <c r="AQ10" i="5"/>
  <c r="AQ11" i="5"/>
  <c r="AQ12" i="5"/>
  <c r="AQ13" i="5"/>
  <c r="AQ14" i="5"/>
  <c r="AQ15" i="5"/>
  <c r="AQ16" i="5"/>
  <c r="AQ17" i="5"/>
  <c r="AQ18" i="5"/>
  <c r="AQ19" i="5"/>
  <c r="AQ20" i="5"/>
  <c r="AQ21" i="5"/>
  <c r="AQ22" i="5"/>
  <c r="AQ23" i="5"/>
  <c r="AQ3" i="5"/>
  <c r="AP4" i="5"/>
  <c r="AP5" i="5"/>
  <c r="AP6" i="5"/>
  <c r="AP7" i="5"/>
  <c r="AP8" i="5"/>
  <c r="AP9" i="5"/>
  <c r="AP10" i="5"/>
  <c r="AP11" i="5"/>
  <c r="AP12" i="5"/>
  <c r="AP13" i="5"/>
  <c r="AP14" i="5"/>
  <c r="AP15" i="5"/>
  <c r="AP16" i="5"/>
  <c r="AP17" i="5"/>
  <c r="AP18" i="5"/>
  <c r="AP19" i="5"/>
  <c r="AP20" i="5"/>
  <c r="AP21" i="5"/>
  <c r="AP22" i="5"/>
  <c r="AP23" i="5"/>
  <c r="AP3" i="5"/>
  <c r="AO4" i="5"/>
  <c r="AO5" i="5"/>
  <c r="AO6" i="5"/>
  <c r="AO7" i="5"/>
  <c r="AO8" i="5"/>
  <c r="AO9" i="5"/>
  <c r="AO10" i="5"/>
  <c r="AO11" i="5"/>
  <c r="AO12" i="5"/>
  <c r="AO13" i="5"/>
  <c r="AO14" i="5"/>
  <c r="AO15" i="5"/>
  <c r="AO16" i="5"/>
  <c r="AO17" i="5"/>
  <c r="AO18" i="5"/>
  <c r="AO19" i="5"/>
  <c r="AO20" i="5"/>
  <c r="AO21" i="5"/>
  <c r="AO22" i="5"/>
  <c r="AO23" i="5"/>
  <c r="AO3" i="5"/>
  <c r="D285" i="4"/>
  <c r="E285" i="4"/>
  <c r="F285" i="4"/>
  <c r="G285" i="4"/>
  <c r="H285" i="4"/>
  <c r="I285" i="4"/>
  <c r="J285" i="4"/>
  <c r="K285" i="4"/>
  <c r="L285" i="4"/>
  <c r="C285" i="4"/>
  <c r="P302" i="4"/>
  <c r="M304" i="4"/>
  <c r="M302" i="4"/>
  <c r="M303" i="4" s="1"/>
  <c r="AM26" i="5"/>
  <c r="AN4" i="5"/>
  <c r="AN5" i="5"/>
  <c r="AN6" i="5"/>
  <c r="AN7" i="5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3" i="5"/>
  <c r="AM4" i="5"/>
  <c r="AM5" i="5"/>
  <c r="AM6" i="5"/>
  <c r="AM7" i="5"/>
  <c r="AM8" i="5"/>
  <c r="AM9" i="5"/>
  <c r="AM10" i="5"/>
  <c r="AM11" i="5"/>
  <c r="AM12" i="5"/>
  <c r="AM13" i="5"/>
  <c r="AM14" i="5"/>
  <c r="AM15" i="5"/>
  <c r="AM16" i="5"/>
  <c r="AM17" i="5"/>
  <c r="AM18" i="5"/>
  <c r="AM19" i="5"/>
  <c r="AM20" i="5"/>
  <c r="AM21" i="5"/>
  <c r="AM22" i="5"/>
  <c r="AM23" i="5"/>
  <c r="AM3" i="5"/>
  <c r="AM4" i="9"/>
  <c r="AM5" i="9"/>
  <c r="AM6" i="9"/>
  <c r="AM7" i="9"/>
  <c r="AM8" i="9"/>
  <c r="AM9" i="9"/>
  <c r="AM10" i="9"/>
  <c r="AM11" i="9"/>
  <c r="AM12" i="9"/>
  <c r="AM13" i="9"/>
  <c r="AM14" i="9"/>
  <c r="AM15" i="9"/>
  <c r="AM16" i="9"/>
  <c r="AM17" i="9"/>
  <c r="AM18" i="9"/>
  <c r="AM19" i="9"/>
  <c r="AM20" i="9"/>
  <c r="AM21" i="9"/>
  <c r="AM22" i="9"/>
  <c r="AM23" i="9"/>
  <c r="AM24" i="9"/>
  <c r="AM25" i="9"/>
  <c r="AM26" i="9"/>
  <c r="AM27" i="9"/>
  <c r="AM28" i="9"/>
  <c r="AM29" i="9"/>
  <c r="AM30" i="9"/>
  <c r="AM31" i="9"/>
  <c r="AM32" i="9"/>
  <c r="AM33" i="9"/>
  <c r="AM34" i="9"/>
  <c r="AM35" i="9"/>
  <c r="AM36" i="9"/>
  <c r="AM37" i="9"/>
  <c r="AM38" i="9"/>
  <c r="AM39" i="9"/>
  <c r="AM40" i="9"/>
  <c r="AM41" i="9"/>
  <c r="AM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5" i="9"/>
  <c r="AM56" i="9"/>
  <c r="AM57" i="9"/>
  <c r="AM58" i="9"/>
  <c r="AM59" i="9"/>
  <c r="AM60" i="9"/>
  <c r="AM61" i="9"/>
  <c r="AM62" i="9"/>
  <c r="AM63" i="9"/>
  <c r="AM64" i="9"/>
  <c r="AM65" i="9"/>
  <c r="AM66" i="9"/>
  <c r="AM67" i="9"/>
  <c r="AM68" i="9"/>
  <c r="AM69" i="9"/>
  <c r="AM70" i="9"/>
  <c r="AM71" i="9"/>
  <c r="AM3" i="9"/>
  <c r="AK4" i="9"/>
  <c r="AK5" i="9"/>
  <c r="AK6" i="9"/>
  <c r="AK7" i="9"/>
  <c r="AK8" i="9"/>
  <c r="AK9" i="9"/>
  <c r="AK10" i="9"/>
  <c r="AK11" i="9"/>
  <c r="AK12" i="9"/>
  <c r="AK13" i="9"/>
  <c r="AK14" i="9"/>
  <c r="AK15" i="9"/>
  <c r="AK16" i="9"/>
  <c r="AK17" i="9"/>
  <c r="AK18" i="9"/>
  <c r="AK19" i="9"/>
  <c r="AK20" i="9"/>
  <c r="AK21" i="9"/>
  <c r="AK22" i="9"/>
  <c r="AK23" i="9"/>
  <c r="AK24" i="9"/>
  <c r="AK25" i="9"/>
  <c r="AK26" i="9"/>
  <c r="AK27" i="9"/>
  <c r="AK28" i="9"/>
  <c r="AK29" i="9"/>
  <c r="AK30" i="9"/>
  <c r="AK31" i="9"/>
  <c r="AK32" i="9"/>
  <c r="AK33" i="9"/>
  <c r="AK34" i="9"/>
  <c r="AK35" i="9"/>
  <c r="AK36" i="9"/>
  <c r="AK37" i="9"/>
  <c r="AK38" i="9"/>
  <c r="AK39" i="9"/>
  <c r="AK40" i="9"/>
  <c r="AK41" i="9"/>
  <c r="AK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5" i="9"/>
  <c r="AK56" i="9"/>
  <c r="AK57" i="9"/>
  <c r="AK58" i="9"/>
  <c r="AK59" i="9"/>
  <c r="AK60" i="9"/>
  <c r="AK61" i="9"/>
  <c r="AK62" i="9"/>
  <c r="AK63" i="9"/>
  <c r="AK64" i="9"/>
  <c r="AK65" i="9"/>
  <c r="AK66" i="9"/>
  <c r="AK67" i="9"/>
  <c r="AK68" i="9"/>
  <c r="AK69" i="9"/>
  <c r="AK70" i="9"/>
  <c r="AK71" i="9"/>
  <c r="AK3" i="9"/>
  <c r="AK1" i="9"/>
  <c r="AI1" i="9"/>
  <c r="Y4" i="9"/>
  <c r="Y5" i="9"/>
  <c r="Y6" i="9"/>
  <c r="Y7" i="9"/>
  <c r="Y8" i="9"/>
  <c r="Y9" i="9"/>
  <c r="Y10" i="9"/>
  <c r="Y11" i="9"/>
  <c r="Y12" i="9"/>
  <c r="Y13" i="9"/>
  <c r="Y14" i="9"/>
  <c r="Y15" i="9"/>
  <c r="Y16" i="9"/>
  <c r="Y17" i="9"/>
  <c r="Y18" i="9"/>
  <c r="Y19" i="9"/>
  <c r="Y20" i="9"/>
  <c r="Y21" i="9"/>
  <c r="Y22" i="9"/>
  <c r="Y23" i="9"/>
  <c r="Y24" i="9"/>
  <c r="Y25" i="9"/>
  <c r="Y26" i="9"/>
  <c r="Y27" i="9"/>
  <c r="Y28" i="9"/>
  <c r="Y29" i="9"/>
  <c r="Y30" i="9"/>
  <c r="Y31" i="9"/>
  <c r="Y32" i="9"/>
  <c r="Y33" i="9"/>
  <c r="Y34" i="9"/>
  <c r="Y35" i="9"/>
  <c r="Y36" i="9"/>
  <c r="Y37" i="9"/>
  <c r="Y38" i="9"/>
  <c r="Y39" i="9"/>
  <c r="Y40" i="9"/>
  <c r="Y41" i="9"/>
  <c r="Y42" i="9"/>
  <c r="Y43" i="9"/>
  <c r="Y3" i="9"/>
  <c r="V4" i="9"/>
  <c r="V5" i="9"/>
  <c r="V6" i="9"/>
  <c r="V7" i="9"/>
  <c r="V8" i="9"/>
  <c r="V9" i="9"/>
  <c r="V10" i="9"/>
  <c r="V11" i="9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99" i="9"/>
  <c r="V100" i="9"/>
  <c r="V101" i="9"/>
  <c r="V102" i="9"/>
  <c r="V103" i="9"/>
  <c r="V104" i="9"/>
  <c r="V105" i="9"/>
  <c r="V106" i="9"/>
  <c r="V107" i="9"/>
  <c r="V108" i="9"/>
  <c r="V109" i="9"/>
  <c r="V110" i="9"/>
  <c r="V111" i="9"/>
  <c r="V112" i="9"/>
  <c r="V113" i="9"/>
  <c r="V114" i="9"/>
  <c r="V115" i="9"/>
  <c r="V116" i="9"/>
  <c r="V117" i="9"/>
  <c r="V118" i="9"/>
  <c r="V119" i="9"/>
  <c r="V120" i="9"/>
  <c r="V121" i="9"/>
  <c r="V122" i="9"/>
  <c r="V123" i="9"/>
  <c r="V124" i="9"/>
  <c r="V125" i="9"/>
  <c r="V126" i="9"/>
  <c r="V127" i="9"/>
  <c r="V128" i="9"/>
  <c r="V129" i="9"/>
  <c r="V130" i="9"/>
  <c r="V131" i="9"/>
  <c r="V132" i="9"/>
  <c r="V133" i="9"/>
  <c r="V134" i="9"/>
  <c r="V135" i="9"/>
  <c r="V136" i="9"/>
  <c r="V137" i="9"/>
  <c r="V138" i="9"/>
  <c r="V139" i="9"/>
  <c r="V140" i="9"/>
  <c r="V141" i="9"/>
  <c r="V142" i="9"/>
  <c r="V143" i="9"/>
  <c r="V144" i="9"/>
  <c r="V145" i="9"/>
  <c r="V146" i="9"/>
  <c r="V147" i="9"/>
  <c r="V148" i="9"/>
  <c r="V149" i="9"/>
  <c r="V150" i="9"/>
  <c r="V151" i="9"/>
  <c r="V152" i="9"/>
  <c r="V153" i="9"/>
  <c r="V154" i="9"/>
  <c r="V155" i="9"/>
  <c r="V156" i="9"/>
  <c r="V157" i="9"/>
  <c r="V158" i="9"/>
  <c r="V159" i="9"/>
  <c r="V160" i="9"/>
  <c r="V161" i="9"/>
  <c r="V162" i="9"/>
  <c r="V163" i="9"/>
  <c r="V164" i="9"/>
  <c r="V165" i="9"/>
  <c r="V166" i="9"/>
  <c r="V167" i="9"/>
  <c r="V168" i="9"/>
  <c r="V169" i="9"/>
  <c r="V170" i="9"/>
  <c r="V171" i="9"/>
  <c r="V172" i="9"/>
  <c r="V173" i="9"/>
  <c r="V174" i="9"/>
  <c r="V175" i="9"/>
  <c r="V176" i="9"/>
  <c r="V177" i="9"/>
  <c r="V178" i="9"/>
  <c r="V179" i="9"/>
  <c r="V180" i="9"/>
  <c r="V181" i="9"/>
  <c r="V182" i="9"/>
  <c r="V183" i="9"/>
  <c r="V184" i="9"/>
  <c r="V185" i="9"/>
  <c r="V186" i="9"/>
  <c r="V187" i="9"/>
  <c r="V188" i="9"/>
  <c r="V189" i="9"/>
  <c r="V190" i="9"/>
  <c r="V191" i="9"/>
  <c r="V192" i="9"/>
  <c r="V193" i="9"/>
  <c r="V194" i="9"/>
  <c r="V195" i="9"/>
  <c r="V196" i="9"/>
  <c r="V197" i="9"/>
  <c r="V198" i="9"/>
  <c r="V199" i="9"/>
  <c r="V200" i="9"/>
  <c r="V201" i="9"/>
  <c r="V202" i="9"/>
  <c r="V203" i="9"/>
  <c r="V204" i="9"/>
  <c r="V205" i="9"/>
  <c r="V206" i="9"/>
  <c r="V207" i="9"/>
  <c r="V208" i="9"/>
  <c r="W1" i="9"/>
  <c r="F3" i="9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I3" i="9"/>
  <c r="J3" i="9" s="1"/>
  <c r="I4" i="9"/>
  <c r="J4" i="9" s="1"/>
  <c r="I5" i="9"/>
  <c r="J5" i="9" s="1"/>
  <c r="I6" i="9"/>
  <c r="J6" i="9" s="1"/>
  <c r="I7" i="9"/>
  <c r="J7" i="9" s="1"/>
  <c r="I8" i="9"/>
  <c r="J8" i="9" s="1"/>
  <c r="I9" i="9"/>
  <c r="J9" i="9" s="1"/>
  <c r="I10" i="9"/>
  <c r="J10" i="9" s="1"/>
  <c r="I11" i="9"/>
  <c r="K11" i="9" s="1"/>
  <c r="I12" i="9"/>
  <c r="K12" i="9" s="1"/>
  <c r="I13" i="9"/>
  <c r="K13" i="9" s="1"/>
  <c r="I14" i="9"/>
  <c r="K14" i="9" s="1"/>
  <c r="I15" i="9"/>
  <c r="K15" i="9" s="1"/>
  <c r="I16" i="9"/>
  <c r="K16" i="9" s="1"/>
  <c r="I17" i="9"/>
  <c r="K17" i="9" s="1"/>
  <c r="I18" i="9"/>
  <c r="J18" i="9" s="1"/>
  <c r="I19" i="9"/>
  <c r="J19" i="9" s="1"/>
  <c r="I20" i="9"/>
  <c r="K20" i="9" s="1"/>
  <c r="I21" i="9"/>
  <c r="K21" i="9" s="1"/>
  <c r="I22" i="9"/>
  <c r="K22" i="9" s="1"/>
  <c r="I23" i="9"/>
  <c r="J23" i="9" s="1"/>
  <c r="I24" i="9"/>
  <c r="J24" i="9" s="1"/>
  <c r="I25" i="9"/>
  <c r="K25" i="9" s="1"/>
  <c r="I26" i="9"/>
  <c r="J26" i="9" s="1"/>
  <c r="I27" i="9"/>
  <c r="J27" i="9" s="1"/>
  <c r="I28" i="9"/>
  <c r="K28" i="9" s="1"/>
  <c r="I29" i="9"/>
  <c r="K29" i="9" s="1"/>
  <c r="I30" i="9"/>
  <c r="K30" i="9" s="1"/>
  <c r="I31" i="9"/>
  <c r="K31" i="9" s="1"/>
  <c r="I32" i="9"/>
  <c r="J32" i="9" s="1"/>
  <c r="I33" i="9"/>
  <c r="K33" i="9" s="1"/>
  <c r="I34" i="9"/>
  <c r="J34" i="9" s="1"/>
  <c r="I35" i="9"/>
  <c r="J35" i="9" s="1"/>
  <c r="I36" i="9"/>
  <c r="K36" i="9" s="1"/>
  <c r="I37" i="9"/>
  <c r="K37" i="9" s="1"/>
  <c r="I38" i="9"/>
  <c r="K38" i="9" s="1"/>
  <c r="I39" i="9"/>
  <c r="K39" i="9" s="1"/>
  <c r="I40" i="9"/>
  <c r="J40" i="9" s="1"/>
  <c r="I41" i="9"/>
  <c r="K41" i="9" s="1"/>
  <c r="I42" i="9"/>
  <c r="J42" i="9" s="1"/>
  <c r="I43" i="9"/>
  <c r="J43" i="9" s="1"/>
  <c r="J1" i="9"/>
  <c r="H1" i="9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AB29" i="5"/>
  <c r="AC29" i="5"/>
  <c r="AD29" i="5"/>
  <c r="K29" i="5"/>
  <c r="AL3" i="5" a="1"/>
  <c r="AL3" i="5" s="1"/>
  <c r="AL29" i="5" s="1"/>
  <c r="AK3" i="5" a="1"/>
  <c r="AK3" i="5" s="1"/>
  <c r="AJ3" i="5" a="1"/>
  <c r="AJ3" i="5" s="1"/>
  <c r="AJ29" i="5" s="1"/>
  <c r="AI3" i="5" a="1"/>
  <c r="AI3" i="5" s="1"/>
  <c r="AI29" i="5" s="1"/>
  <c r="AH3" i="5" a="1"/>
  <c r="AH3" i="5" s="1"/>
  <c r="AH29" i="5" s="1"/>
  <c r="AG3" i="5" a="1"/>
  <c r="AG3" i="5" s="1"/>
  <c r="AF3" i="5" a="1"/>
  <c r="AF3" i="5" s="1"/>
  <c r="AF29" i="5" s="1"/>
  <c r="AE3" i="5" a="1"/>
  <c r="AE3" i="5" s="1"/>
  <c r="V227" i="8"/>
  <c r="U227" i="8"/>
  <c r="T227" i="8"/>
  <c r="S227" i="8"/>
  <c r="V226" i="8"/>
  <c r="U226" i="8"/>
  <c r="T226" i="8"/>
  <c r="S226" i="8"/>
  <c r="V26" i="8"/>
  <c r="U26" i="8"/>
  <c r="T26" i="8"/>
  <c r="S26" i="8"/>
  <c r="V25" i="8"/>
  <c r="U25" i="8"/>
  <c r="T25" i="8"/>
  <c r="S25" i="8"/>
  <c r="V188" i="8"/>
  <c r="U188" i="8"/>
  <c r="T188" i="8"/>
  <c r="S188" i="8"/>
  <c r="V130" i="8"/>
  <c r="U130" i="8"/>
  <c r="T130" i="8"/>
  <c r="S130" i="8"/>
  <c r="V239" i="8"/>
  <c r="U239" i="8"/>
  <c r="T239" i="8"/>
  <c r="S239" i="8"/>
  <c r="V129" i="8"/>
  <c r="U129" i="8"/>
  <c r="T129" i="8"/>
  <c r="S129" i="8"/>
  <c r="V238" i="8"/>
  <c r="U238" i="8"/>
  <c r="T238" i="8"/>
  <c r="S238" i="8"/>
  <c r="V128" i="8"/>
  <c r="U128" i="8"/>
  <c r="T128" i="8"/>
  <c r="S128" i="8"/>
  <c r="V24" i="8"/>
  <c r="U24" i="8"/>
  <c r="T24" i="8"/>
  <c r="S24" i="8"/>
  <c r="V127" i="8"/>
  <c r="U127" i="8"/>
  <c r="T127" i="8"/>
  <c r="S127" i="8"/>
  <c r="V225" i="8"/>
  <c r="U225" i="8"/>
  <c r="T225" i="8"/>
  <c r="S225" i="8"/>
  <c r="V126" i="8"/>
  <c r="U126" i="8"/>
  <c r="T126" i="8"/>
  <c r="S126" i="8"/>
  <c r="V125" i="8"/>
  <c r="U125" i="8"/>
  <c r="T125" i="8"/>
  <c r="S125" i="8"/>
  <c r="V224" i="8"/>
  <c r="U224" i="8"/>
  <c r="T224" i="8"/>
  <c r="S224" i="8"/>
  <c r="V185" i="8"/>
  <c r="U185" i="8"/>
  <c r="T185" i="8"/>
  <c r="S185" i="8"/>
  <c r="V23" i="8"/>
  <c r="U23" i="8"/>
  <c r="T23" i="8"/>
  <c r="S23" i="8"/>
  <c r="V124" i="8"/>
  <c r="U124" i="8"/>
  <c r="T124" i="8"/>
  <c r="S124" i="8"/>
  <c r="V123" i="8"/>
  <c r="U123" i="8"/>
  <c r="T123" i="8"/>
  <c r="S123" i="8"/>
  <c r="V22" i="8"/>
  <c r="U22" i="8"/>
  <c r="T22" i="8"/>
  <c r="S22" i="8"/>
  <c r="V184" i="8"/>
  <c r="U184" i="8"/>
  <c r="T184" i="8"/>
  <c r="S184" i="8"/>
  <c r="V122" i="8"/>
  <c r="U122" i="8"/>
  <c r="T122" i="8"/>
  <c r="S122" i="8"/>
  <c r="V183" i="8"/>
  <c r="U183" i="8"/>
  <c r="T183" i="8"/>
  <c r="S183" i="8"/>
  <c r="V21" i="8"/>
  <c r="U21" i="8"/>
  <c r="T21" i="8"/>
  <c r="S21" i="8"/>
  <c r="V121" i="8"/>
  <c r="U121" i="8"/>
  <c r="T121" i="8"/>
  <c r="S121" i="8"/>
  <c r="V20" i="8"/>
  <c r="U20" i="8"/>
  <c r="T20" i="8"/>
  <c r="S20" i="8"/>
  <c r="V182" i="8"/>
  <c r="U182" i="8"/>
  <c r="T182" i="8"/>
  <c r="S182" i="8"/>
  <c r="V120" i="8"/>
  <c r="U120" i="8"/>
  <c r="T120" i="8"/>
  <c r="S120" i="8"/>
  <c r="V119" i="8"/>
  <c r="U119" i="8"/>
  <c r="T119" i="8"/>
  <c r="S119" i="8"/>
  <c r="V19" i="8"/>
  <c r="U19" i="8"/>
  <c r="T19" i="8"/>
  <c r="S19" i="8"/>
  <c r="V118" i="8"/>
  <c r="U118" i="8"/>
  <c r="T118" i="8"/>
  <c r="S118" i="8"/>
  <c r="V181" i="8"/>
  <c r="U181" i="8"/>
  <c r="T181" i="8"/>
  <c r="S181" i="8"/>
  <c r="V117" i="8"/>
  <c r="U117" i="8"/>
  <c r="T117" i="8"/>
  <c r="S117" i="8"/>
  <c r="V180" i="8"/>
  <c r="U180" i="8"/>
  <c r="T180" i="8"/>
  <c r="S180" i="8"/>
  <c r="V116" i="8"/>
  <c r="U116" i="8"/>
  <c r="T116" i="8"/>
  <c r="S116" i="8"/>
  <c r="V18" i="8"/>
  <c r="U18" i="8"/>
  <c r="T18" i="8"/>
  <c r="S18" i="8"/>
  <c r="V115" i="8"/>
  <c r="U115" i="8"/>
  <c r="T115" i="8"/>
  <c r="S115" i="8"/>
  <c r="V114" i="8"/>
  <c r="U114" i="8"/>
  <c r="T114" i="8"/>
  <c r="S114" i="8"/>
  <c r="V179" i="8"/>
  <c r="U179" i="8"/>
  <c r="T179" i="8"/>
  <c r="S179" i="8"/>
  <c r="V178" i="8"/>
  <c r="U178" i="8"/>
  <c r="T178" i="8"/>
  <c r="S178" i="8"/>
  <c r="V113" i="8"/>
  <c r="U113" i="8"/>
  <c r="T113" i="8"/>
  <c r="S113" i="8"/>
  <c r="V112" i="8"/>
  <c r="U112" i="8"/>
  <c r="T112" i="8"/>
  <c r="S112" i="8"/>
  <c r="V177" i="8"/>
  <c r="U177" i="8"/>
  <c r="T177" i="8"/>
  <c r="S177" i="8"/>
  <c r="V176" i="8"/>
  <c r="U176" i="8"/>
  <c r="T176" i="8"/>
  <c r="S176" i="8"/>
  <c r="V223" i="8"/>
  <c r="U223" i="8"/>
  <c r="T223" i="8"/>
  <c r="S223" i="8"/>
  <c r="V175" i="8"/>
  <c r="U175" i="8"/>
  <c r="T175" i="8"/>
  <c r="S175" i="8"/>
  <c r="V174" i="8"/>
  <c r="U174" i="8"/>
  <c r="T174" i="8"/>
  <c r="S174" i="8"/>
  <c r="V111" i="8"/>
  <c r="U111" i="8"/>
  <c r="T111" i="8"/>
  <c r="S111" i="8"/>
  <c r="V110" i="8"/>
  <c r="U110" i="8"/>
  <c r="T110" i="8"/>
  <c r="S110" i="8"/>
  <c r="V109" i="8"/>
  <c r="U109" i="8"/>
  <c r="T109" i="8"/>
  <c r="S109" i="8"/>
  <c r="V108" i="8"/>
  <c r="U108" i="8"/>
  <c r="T108" i="8"/>
  <c r="S108" i="8"/>
  <c r="V173" i="8"/>
  <c r="U173" i="8"/>
  <c r="T173" i="8"/>
  <c r="S173" i="8"/>
  <c r="V172" i="8"/>
  <c r="U172" i="8"/>
  <c r="T172" i="8"/>
  <c r="S172" i="8"/>
  <c r="V171" i="8"/>
  <c r="U171" i="8"/>
  <c r="T171" i="8"/>
  <c r="S171" i="8"/>
  <c r="V107" i="8"/>
  <c r="U107" i="8"/>
  <c r="T107" i="8"/>
  <c r="S107" i="8"/>
  <c r="V106" i="8"/>
  <c r="U106" i="8"/>
  <c r="T106" i="8"/>
  <c r="S106" i="8"/>
  <c r="V17" i="8"/>
  <c r="U17" i="8"/>
  <c r="T17" i="8"/>
  <c r="S17" i="8"/>
  <c r="V222" i="8"/>
  <c r="U222" i="8"/>
  <c r="T222" i="8"/>
  <c r="S222" i="8"/>
  <c r="V221" i="8"/>
  <c r="U221" i="8"/>
  <c r="T221" i="8"/>
  <c r="S221" i="8"/>
  <c r="V105" i="8"/>
  <c r="U105" i="8"/>
  <c r="T105" i="8"/>
  <c r="S105" i="8"/>
  <c r="V170" i="8"/>
  <c r="U170" i="8"/>
  <c r="T170" i="8"/>
  <c r="S170" i="8"/>
  <c r="V104" i="8"/>
  <c r="U104" i="8"/>
  <c r="T104" i="8"/>
  <c r="S104" i="8"/>
  <c r="V220" i="8"/>
  <c r="U220" i="8"/>
  <c r="T220" i="8"/>
  <c r="S220" i="8"/>
  <c r="V103" i="8"/>
  <c r="U103" i="8"/>
  <c r="T103" i="8"/>
  <c r="S103" i="8"/>
  <c r="V219" i="8"/>
  <c r="U219" i="8"/>
  <c r="T219" i="8"/>
  <c r="S219" i="8"/>
  <c r="V237" i="8"/>
  <c r="U237" i="8"/>
  <c r="T237" i="8"/>
  <c r="S237" i="8"/>
  <c r="V102" i="8"/>
  <c r="U102" i="8"/>
  <c r="T102" i="8"/>
  <c r="S102" i="8"/>
  <c r="V101" i="8"/>
  <c r="U101" i="8"/>
  <c r="T101" i="8"/>
  <c r="S101" i="8"/>
  <c r="V133" i="8"/>
  <c r="U133" i="8"/>
  <c r="T133" i="8"/>
  <c r="S133" i="8"/>
  <c r="V16" i="8"/>
  <c r="U16" i="8"/>
  <c r="T16" i="8"/>
  <c r="S16" i="8"/>
  <c r="V169" i="8"/>
  <c r="U169" i="8"/>
  <c r="T169" i="8"/>
  <c r="S169" i="8"/>
  <c r="V218" i="8"/>
  <c r="U218" i="8"/>
  <c r="T218" i="8"/>
  <c r="S218" i="8"/>
  <c r="V236" i="8"/>
  <c r="U236" i="8"/>
  <c r="T236" i="8"/>
  <c r="S236" i="8"/>
  <c r="V235" i="8"/>
  <c r="U235" i="8"/>
  <c r="T235" i="8"/>
  <c r="S235" i="8"/>
  <c r="V168" i="8"/>
  <c r="U168" i="8"/>
  <c r="T168" i="8"/>
  <c r="S168" i="8"/>
  <c r="V217" i="8"/>
  <c r="U217" i="8"/>
  <c r="T217" i="8"/>
  <c r="S217" i="8"/>
  <c r="V216" i="8"/>
  <c r="U216" i="8"/>
  <c r="T216" i="8"/>
  <c r="S216" i="8"/>
  <c r="V167" i="8"/>
  <c r="U167" i="8"/>
  <c r="T167" i="8"/>
  <c r="S167" i="8"/>
  <c r="V166" i="8"/>
  <c r="U166" i="8"/>
  <c r="T166" i="8"/>
  <c r="S166" i="8"/>
  <c r="V215" i="8"/>
  <c r="U215" i="8"/>
  <c r="T215" i="8"/>
  <c r="S215" i="8"/>
  <c r="V214" i="8"/>
  <c r="U214" i="8"/>
  <c r="T214" i="8"/>
  <c r="S214" i="8"/>
  <c r="V100" i="8"/>
  <c r="U100" i="8"/>
  <c r="T100" i="8"/>
  <c r="S100" i="8"/>
  <c r="V99" i="8"/>
  <c r="U99" i="8"/>
  <c r="T99" i="8"/>
  <c r="S99" i="8"/>
  <c r="V98" i="8"/>
  <c r="U98" i="8"/>
  <c r="T98" i="8"/>
  <c r="S98" i="8"/>
  <c r="V165" i="8"/>
  <c r="U165" i="8"/>
  <c r="T165" i="8"/>
  <c r="S165" i="8"/>
  <c r="V15" i="8"/>
  <c r="U15" i="8"/>
  <c r="T15" i="8"/>
  <c r="S15" i="8"/>
  <c r="V164" i="8"/>
  <c r="U164" i="8"/>
  <c r="T164" i="8"/>
  <c r="S164" i="8"/>
  <c r="V163" i="8"/>
  <c r="U163" i="8"/>
  <c r="T163" i="8"/>
  <c r="S163" i="8"/>
  <c r="V162" i="8"/>
  <c r="U162" i="8"/>
  <c r="T162" i="8"/>
  <c r="S162" i="8"/>
  <c r="V97" i="8"/>
  <c r="U97" i="8"/>
  <c r="T97" i="8"/>
  <c r="S97" i="8"/>
  <c r="V161" i="8"/>
  <c r="U161" i="8"/>
  <c r="T161" i="8"/>
  <c r="S161" i="8"/>
  <c r="V96" i="8"/>
  <c r="U96" i="8"/>
  <c r="T96" i="8"/>
  <c r="S96" i="8"/>
  <c r="V95" i="8"/>
  <c r="U95" i="8"/>
  <c r="T95" i="8"/>
  <c r="S95" i="8"/>
  <c r="V94" i="8"/>
  <c r="U94" i="8"/>
  <c r="T94" i="8"/>
  <c r="S94" i="8"/>
  <c r="V160" i="8"/>
  <c r="U160" i="8"/>
  <c r="T160" i="8"/>
  <c r="S160" i="8"/>
  <c r="V14" i="8"/>
  <c r="U14" i="8"/>
  <c r="T14" i="8"/>
  <c r="S14" i="8"/>
  <c r="V93" i="8"/>
  <c r="U93" i="8"/>
  <c r="T93" i="8"/>
  <c r="S93" i="8"/>
  <c r="V92" i="8"/>
  <c r="U92" i="8"/>
  <c r="T92" i="8"/>
  <c r="S92" i="8"/>
  <c r="V159" i="8"/>
  <c r="U159" i="8"/>
  <c r="T159" i="8"/>
  <c r="S159" i="8"/>
  <c r="V158" i="8"/>
  <c r="U158" i="8"/>
  <c r="T158" i="8"/>
  <c r="S158" i="8"/>
  <c r="V13" i="8"/>
  <c r="U13" i="8"/>
  <c r="T13" i="8"/>
  <c r="S13" i="8"/>
  <c r="V157" i="8"/>
  <c r="U157" i="8"/>
  <c r="T157" i="8"/>
  <c r="S157" i="8"/>
  <c r="V91" i="8"/>
  <c r="U91" i="8"/>
  <c r="T91" i="8"/>
  <c r="S91" i="8"/>
  <c r="V213" i="8"/>
  <c r="U213" i="8"/>
  <c r="T213" i="8"/>
  <c r="S213" i="8"/>
  <c r="V90" i="8"/>
  <c r="U90" i="8"/>
  <c r="T90" i="8"/>
  <c r="S90" i="8"/>
  <c r="V89" i="8"/>
  <c r="U89" i="8"/>
  <c r="T89" i="8"/>
  <c r="S89" i="8"/>
  <c r="V88" i="8"/>
  <c r="U88" i="8"/>
  <c r="T88" i="8"/>
  <c r="S88" i="8"/>
  <c r="V12" i="8"/>
  <c r="U12" i="8"/>
  <c r="T12" i="8"/>
  <c r="S12" i="8"/>
  <c r="V87" i="8"/>
  <c r="U87" i="8"/>
  <c r="T87" i="8"/>
  <c r="S87" i="8"/>
  <c r="V234" i="8"/>
  <c r="U234" i="8"/>
  <c r="T234" i="8"/>
  <c r="S234" i="8"/>
  <c r="V86" i="8"/>
  <c r="U86" i="8"/>
  <c r="T86" i="8"/>
  <c r="S86" i="8"/>
  <c r="V85" i="8"/>
  <c r="U85" i="8"/>
  <c r="T85" i="8"/>
  <c r="S85" i="8"/>
  <c r="V84" i="8"/>
  <c r="U84" i="8"/>
  <c r="T84" i="8"/>
  <c r="S84" i="8"/>
  <c r="V11" i="8"/>
  <c r="U11" i="8"/>
  <c r="T11" i="8"/>
  <c r="S11" i="8"/>
  <c r="V233" i="8"/>
  <c r="U233" i="8"/>
  <c r="T233" i="8"/>
  <c r="S233" i="8"/>
  <c r="V83" i="8"/>
  <c r="U83" i="8"/>
  <c r="T83" i="8"/>
  <c r="S83" i="8"/>
  <c r="V156" i="8"/>
  <c r="U156" i="8"/>
  <c r="T156" i="8"/>
  <c r="S156" i="8"/>
  <c r="V155" i="8"/>
  <c r="U155" i="8"/>
  <c r="T155" i="8"/>
  <c r="S155" i="8"/>
  <c r="V82" i="8"/>
  <c r="U82" i="8"/>
  <c r="T82" i="8"/>
  <c r="S82" i="8"/>
  <c r="V154" i="8"/>
  <c r="U154" i="8"/>
  <c r="T154" i="8"/>
  <c r="S154" i="8"/>
  <c r="V81" i="8"/>
  <c r="U81" i="8"/>
  <c r="T81" i="8"/>
  <c r="S81" i="8"/>
  <c r="V212" i="8"/>
  <c r="U212" i="8"/>
  <c r="T212" i="8"/>
  <c r="S212" i="8"/>
  <c r="V10" i="8"/>
  <c r="U10" i="8"/>
  <c r="T10" i="8"/>
  <c r="S10" i="8"/>
  <c r="V9" i="8"/>
  <c r="U9" i="8"/>
  <c r="T9" i="8"/>
  <c r="S9" i="8"/>
  <c r="V80" i="8"/>
  <c r="U80" i="8"/>
  <c r="T80" i="8"/>
  <c r="S80" i="8"/>
  <c r="V79" i="8"/>
  <c r="U79" i="8"/>
  <c r="T79" i="8"/>
  <c r="S79" i="8"/>
  <c r="V211" i="8"/>
  <c r="U211" i="8"/>
  <c r="T211" i="8"/>
  <c r="S211" i="8"/>
  <c r="V153" i="8"/>
  <c r="U153" i="8"/>
  <c r="T153" i="8"/>
  <c r="S153" i="8"/>
  <c r="V78" i="8"/>
  <c r="U78" i="8"/>
  <c r="T78" i="8"/>
  <c r="S78" i="8"/>
  <c r="V210" i="8"/>
  <c r="U210" i="8"/>
  <c r="T210" i="8"/>
  <c r="S210" i="8"/>
  <c r="V77" i="8"/>
  <c r="U77" i="8"/>
  <c r="T77" i="8"/>
  <c r="S77" i="8"/>
  <c r="V76" i="8"/>
  <c r="U76" i="8"/>
  <c r="T76" i="8"/>
  <c r="S76" i="8"/>
  <c r="V75" i="8"/>
  <c r="U75" i="8"/>
  <c r="T75" i="8"/>
  <c r="S75" i="8"/>
  <c r="V187" i="8"/>
  <c r="U187" i="8"/>
  <c r="T187" i="8"/>
  <c r="S187" i="8"/>
  <c r="V74" i="8"/>
  <c r="U74" i="8"/>
  <c r="T74" i="8"/>
  <c r="S74" i="8"/>
  <c r="V73" i="8"/>
  <c r="U73" i="8"/>
  <c r="T73" i="8"/>
  <c r="S73" i="8"/>
  <c r="V72" i="8"/>
  <c r="U72" i="8"/>
  <c r="T72" i="8"/>
  <c r="S72" i="8"/>
  <c r="V8" i="8"/>
  <c r="U8" i="8"/>
  <c r="T8" i="8"/>
  <c r="S8" i="8"/>
  <c r="V71" i="8"/>
  <c r="U71" i="8"/>
  <c r="T71" i="8"/>
  <c r="S71" i="8"/>
  <c r="V232" i="8"/>
  <c r="U232" i="8"/>
  <c r="T232" i="8"/>
  <c r="S232" i="8"/>
  <c r="V70" i="8"/>
  <c r="U70" i="8"/>
  <c r="T70" i="8"/>
  <c r="S70" i="8"/>
  <c r="V69" i="8"/>
  <c r="U69" i="8"/>
  <c r="T69" i="8"/>
  <c r="S69" i="8"/>
  <c r="V228" i="8"/>
  <c r="U228" i="8"/>
  <c r="T228" i="8"/>
  <c r="S228" i="8"/>
  <c r="V68" i="8"/>
  <c r="U68" i="8"/>
  <c r="T68" i="8"/>
  <c r="S68" i="8"/>
  <c r="V186" i="8"/>
  <c r="U186" i="8"/>
  <c r="T186" i="8"/>
  <c r="S186" i="8"/>
  <c r="V67" i="8"/>
  <c r="U67" i="8"/>
  <c r="T67" i="8"/>
  <c r="S67" i="8"/>
  <c r="V152" i="8"/>
  <c r="U152" i="8"/>
  <c r="T152" i="8"/>
  <c r="S152" i="8"/>
  <c r="V7" i="8"/>
  <c r="U7" i="8"/>
  <c r="T7" i="8"/>
  <c r="S7" i="8"/>
  <c r="V66" i="8"/>
  <c r="U66" i="8"/>
  <c r="T66" i="8"/>
  <c r="S66" i="8"/>
  <c r="V209" i="8"/>
  <c r="U209" i="8"/>
  <c r="T209" i="8"/>
  <c r="S209" i="8"/>
  <c r="V151" i="8"/>
  <c r="U151" i="8"/>
  <c r="T151" i="8"/>
  <c r="S151" i="8"/>
  <c r="V150" i="8"/>
  <c r="U150" i="8"/>
  <c r="T150" i="8"/>
  <c r="S150" i="8"/>
  <c r="V231" i="8"/>
  <c r="U231" i="8"/>
  <c r="T231" i="8"/>
  <c r="S231" i="8"/>
  <c r="V208" i="8"/>
  <c r="U208" i="8"/>
  <c r="T208" i="8"/>
  <c r="S208" i="8"/>
  <c r="V207" i="8"/>
  <c r="U207" i="8"/>
  <c r="T207" i="8"/>
  <c r="S207" i="8"/>
  <c r="V65" i="8"/>
  <c r="U65" i="8"/>
  <c r="T65" i="8"/>
  <c r="S65" i="8"/>
  <c r="V64" i="8"/>
  <c r="U64" i="8"/>
  <c r="T64" i="8"/>
  <c r="S64" i="8"/>
  <c r="V63" i="8"/>
  <c r="U63" i="8"/>
  <c r="T63" i="8"/>
  <c r="S63" i="8"/>
  <c r="V62" i="8"/>
  <c r="U62" i="8"/>
  <c r="T62" i="8"/>
  <c r="S62" i="8"/>
  <c r="V61" i="8"/>
  <c r="U61" i="8"/>
  <c r="T61" i="8"/>
  <c r="S61" i="8"/>
  <c r="V60" i="8"/>
  <c r="U60" i="8"/>
  <c r="T60" i="8"/>
  <c r="S60" i="8"/>
  <c r="V59" i="8"/>
  <c r="U59" i="8"/>
  <c r="T59" i="8"/>
  <c r="S59" i="8"/>
  <c r="V6" i="8"/>
  <c r="U6" i="8"/>
  <c r="T6" i="8"/>
  <c r="S6" i="8"/>
  <c r="V58" i="8"/>
  <c r="U58" i="8"/>
  <c r="T58" i="8"/>
  <c r="S58" i="8"/>
  <c r="V206" i="8"/>
  <c r="U206" i="8"/>
  <c r="T206" i="8"/>
  <c r="S206" i="8"/>
  <c r="V57" i="8"/>
  <c r="U57" i="8"/>
  <c r="T57" i="8"/>
  <c r="S57" i="8"/>
  <c r="V5" i="8"/>
  <c r="U5" i="8"/>
  <c r="T5" i="8"/>
  <c r="S5" i="8"/>
  <c r="V149" i="8"/>
  <c r="U149" i="8"/>
  <c r="T149" i="8"/>
  <c r="S149" i="8"/>
  <c r="V148" i="8"/>
  <c r="U148" i="8"/>
  <c r="T148" i="8"/>
  <c r="S148" i="8"/>
  <c r="V56" i="8"/>
  <c r="U56" i="8"/>
  <c r="T56" i="8"/>
  <c r="S56" i="8"/>
  <c r="V55" i="8"/>
  <c r="U55" i="8"/>
  <c r="T55" i="8"/>
  <c r="S55" i="8"/>
  <c r="V205" i="8"/>
  <c r="U205" i="8"/>
  <c r="T205" i="8"/>
  <c r="S205" i="8"/>
  <c r="V204" i="8"/>
  <c r="U204" i="8"/>
  <c r="T204" i="8"/>
  <c r="S204" i="8"/>
  <c r="V54" i="8"/>
  <c r="U54" i="8"/>
  <c r="T54" i="8"/>
  <c r="S54" i="8"/>
  <c r="V147" i="8"/>
  <c r="U147" i="8"/>
  <c r="T147" i="8"/>
  <c r="S147" i="8"/>
  <c r="V53" i="8"/>
  <c r="U53" i="8"/>
  <c r="T53" i="8"/>
  <c r="S53" i="8"/>
  <c r="V52" i="8"/>
  <c r="U52" i="8"/>
  <c r="T52" i="8"/>
  <c r="S52" i="8"/>
  <c r="V51" i="8"/>
  <c r="U51" i="8"/>
  <c r="T51" i="8"/>
  <c r="S51" i="8"/>
  <c r="V146" i="8"/>
  <c r="U146" i="8"/>
  <c r="T146" i="8"/>
  <c r="S146" i="8"/>
  <c r="V50" i="8"/>
  <c r="U50" i="8"/>
  <c r="T50" i="8"/>
  <c r="S50" i="8"/>
  <c r="V203" i="8"/>
  <c r="U203" i="8"/>
  <c r="T203" i="8"/>
  <c r="S203" i="8"/>
  <c r="V145" i="8"/>
  <c r="U145" i="8"/>
  <c r="T145" i="8"/>
  <c r="S145" i="8"/>
  <c r="V49" i="8"/>
  <c r="U49" i="8"/>
  <c r="T49" i="8"/>
  <c r="S49" i="8"/>
  <c r="V48" i="8"/>
  <c r="U48" i="8"/>
  <c r="T48" i="8"/>
  <c r="S48" i="8"/>
  <c r="V144" i="8"/>
  <c r="U144" i="8"/>
  <c r="T144" i="8"/>
  <c r="S144" i="8"/>
  <c r="V47" i="8"/>
  <c r="U47" i="8"/>
  <c r="T47" i="8"/>
  <c r="S47" i="8"/>
  <c r="V46" i="8"/>
  <c r="U46" i="8"/>
  <c r="T46" i="8"/>
  <c r="S46" i="8"/>
  <c r="V45" i="8"/>
  <c r="U45" i="8"/>
  <c r="T45" i="8"/>
  <c r="S45" i="8"/>
  <c r="V4" i="8"/>
  <c r="U4" i="8"/>
  <c r="T4" i="8"/>
  <c r="S4" i="8"/>
  <c r="V143" i="8"/>
  <c r="U143" i="8"/>
  <c r="T143" i="8"/>
  <c r="S143" i="8"/>
  <c r="V202" i="8"/>
  <c r="U202" i="8"/>
  <c r="T202" i="8"/>
  <c r="S202" i="8"/>
  <c r="V44" i="8"/>
  <c r="U44" i="8"/>
  <c r="T44" i="8"/>
  <c r="S44" i="8"/>
  <c r="V201" i="8"/>
  <c r="U201" i="8"/>
  <c r="T201" i="8"/>
  <c r="S201" i="8"/>
  <c r="V142" i="8"/>
  <c r="U142" i="8"/>
  <c r="T142" i="8"/>
  <c r="S142" i="8"/>
  <c r="V141" i="8"/>
  <c r="U141" i="8"/>
  <c r="T141" i="8"/>
  <c r="S141" i="8"/>
  <c r="V200" i="8"/>
  <c r="U200" i="8"/>
  <c r="T200" i="8"/>
  <c r="S200" i="8"/>
  <c r="V43" i="8"/>
  <c r="U43" i="8"/>
  <c r="T43" i="8"/>
  <c r="S43" i="8"/>
  <c r="V132" i="8"/>
  <c r="U132" i="8"/>
  <c r="T132" i="8"/>
  <c r="S132" i="8"/>
  <c r="V42" i="8"/>
  <c r="U42" i="8"/>
  <c r="T42" i="8"/>
  <c r="S42" i="8"/>
  <c r="V41" i="8"/>
  <c r="U41" i="8"/>
  <c r="T41" i="8"/>
  <c r="S41" i="8"/>
  <c r="V40" i="8"/>
  <c r="U40" i="8"/>
  <c r="T40" i="8"/>
  <c r="S40" i="8"/>
  <c r="V39" i="8"/>
  <c r="U39" i="8"/>
  <c r="T39" i="8"/>
  <c r="S39" i="8"/>
  <c r="V3" i="8"/>
  <c r="U3" i="8"/>
  <c r="T3" i="8"/>
  <c r="S3" i="8"/>
  <c r="V199" i="8"/>
  <c r="U199" i="8"/>
  <c r="T199" i="8"/>
  <c r="S199" i="8"/>
  <c r="V38" i="8"/>
  <c r="U38" i="8"/>
  <c r="T38" i="8"/>
  <c r="S38" i="8"/>
  <c r="V140" i="8"/>
  <c r="U140" i="8"/>
  <c r="T140" i="8"/>
  <c r="S140" i="8"/>
  <c r="V198" i="8"/>
  <c r="U198" i="8"/>
  <c r="T198" i="8"/>
  <c r="S198" i="8"/>
  <c r="V197" i="8"/>
  <c r="U197" i="8"/>
  <c r="T197" i="8"/>
  <c r="S197" i="8"/>
  <c r="V196" i="8"/>
  <c r="U196" i="8"/>
  <c r="T196" i="8"/>
  <c r="S196" i="8"/>
  <c r="V37" i="8"/>
  <c r="U37" i="8"/>
  <c r="T37" i="8"/>
  <c r="S37" i="8"/>
  <c r="V195" i="8"/>
  <c r="U195" i="8"/>
  <c r="T195" i="8"/>
  <c r="S195" i="8"/>
  <c r="V36" i="8"/>
  <c r="U36" i="8"/>
  <c r="T36" i="8"/>
  <c r="S36" i="8"/>
  <c r="V35" i="8"/>
  <c r="U35" i="8"/>
  <c r="T35" i="8"/>
  <c r="S35" i="8"/>
  <c r="V194" i="8"/>
  <c r="U194" i="8"/>
  <c r="T194" i="8"/>
  <c r="S194" i="8"/>
  <c r="V139" i="8"/>
  <c r="U139" i="8"/>
  <c r="T139" i="8"/>
  <c r="S139" i="8"/>
  <c r="V138" i="8"/>
  <c r="U138" i="8"/>
  <c r="T138" i="8"/>
  <c r="S138" i="8"/>
  <c r="V34" i="8"/>
  <c r="U34" i="8"/>
  <c r="T34" i="8"/>
  <c r="S34" i="8"/>
  <c r="V230" i="8"/>
  <c r="U230" i="8"/>
  <c r="T230" i="8"/>
  <c r="S230" i="8"/>
  <c r="V193" i="8"/>
  <c r="U193" i="8"/>
  <c r="T193" i="8"/>
  <c r="S193" i="8"/>
  <c r="V137" i="8"/>
  <c r="U137" i="8"/>
  <c r="T137" i="8"/>
  <c r="S137" i="8"/>
  <c r="V136" i="8"/>
  <c r="U136" i="8"/>
  <c r="T136" i="8"/>
  <c r="S136" i="8"/>
  <c r="V33" i="8"/>
  <c r="U33" i="8"/>
  <c r="T33" i="8"/>
  <c r="S33" i="8"/>
  <c r="V32" i="8"/>
  <c r="U32" i="8"/>
  <c r="T32" i="8"/>
  <c r="S32" i="8"/>
  <c r="V31" i="8"/>
  <c r="U31" i="8"/>
  <c r="T31" i="8"/>
  <c r="S31" i="8"/>
  <c r="V192" i="8"/>
  <c r="U192" i="8"/>
  <c r="T192" i="8"/>
  <c r="S192" i="8"/>
  <c r="V191" i="8"/>
  <c r="U191" i="8"/>
  <c r="T191" i="8"/>
  <c r="S191" i="8"/>
  <c r="V30" i="8"/>
  <c r="U30" i="8"/>
  <c r="T30" i="8"/>
  <c r="S30" i="8"/>
  <c r="V135" i="8"/>
  <c r="U135" i="8"/>
  <c r="T135" i="8"/>
  <c r="S135" i="8"/>
  <c r="V229" i="8"/>
  <c r="U229" i="8"/>
  <c r="T229" i="8"/>
  <c r="S229" i="8"/>
  <c r="V29" i="8"/>
  <c r="U29" i="8"/>
  <c r="T29" i="8"/>
  <c r="S29" i="8"/>
  <c r="V190" i="8"/>
  <c r="U190" i="8"/>
  <c r="T190" i="8"/>
  <c r="S190" i="8"/>
  <c r="V131" i="8"/>
  <c r="U131" i="8"/>
  <c r="T131" i="8"/>
  <c r="S131" i="8"/>
  <c r="V28" i="8"/>
  <c r="U28" i="8"/>
  <c r="T28" i="8"/>
  <c r="S28" i="8"/>
  <c r="V27" i="8"/>
  <c r="U27" i="8"/>
  <c r="T27" i="8"/>
  <c r="S27" i="8"/>
  <c r="V189" i="8"/>
  <c r="U189" i="8"/>
  <c r="T189" i="8"/>
  <c r="S189" i="8"/>
  <c r="V134" i="8"/>
  <c r="U134" i="8"/>
  <c r="T134" i="8"/>
  <c r="S134" i="8"/>
  <c r="Q283" i="4"/>
  <c r="P283" i="4"/>
  <c r="E237" i="6"/>
  <c r="E236" i="6"/>
  <c r="E191" i="6"/>
  <c r="E190" i="6"/>
  <c r="E232" i="6"/>
  <c r="E216" i="6"/>
  <c r="E239" i="6"/>
  <c r="E215" i="6"/>
  <c r="E238" i="6"/>
  <c r="E214" i="6"/>
  <c r="E189" i="6"/>
  <c r="E213" i="6"/>
  <c r="E235" i="6"/>
  <c r="E212" i="6"/>
  <c r="E211" i="6"/>
  <c r="E234" i="6"/>
  <c r="E231" i="6"/>
  <c r="E188" i="6"/>
  <c r="E210" i="6"/>
  <c r="E209" i="6"/>
  <c r="E187" i="6"/>
  <c r="E230" i="6"/>
  <c r="E208" i="6"/>
  <c r="E229" i="6"/>
  <c r="E186" i="6"/>
  <c r="E207" i="6"/>
  <c r="E185" i="6"/>
  <c r="E228" i="6"/>
  <c r="E206" i="6"/>
  <c r="E205" i="6"/>
  <c r="E184" i="6"/>
  <c r="E204" i="6"/>
  <c r="E227" i="6"/>
  <c r="E203" i="6"/>
  <c r="E226" i="6"/>
  <c r="E202" i="6"/>
  <c r="E183" i="6"/>
  <c r="E201" i="6"/>
  <c r="E200" i="6"/>
  <c r="E225" i="6"/>
  <c r="E224" i="6"/>
  <c r="E199" i="6"/>
  <c r="E198" i="6"/>
  <c r="E223" i="6"/>
  <c r="E222" i="6"/>
  <c r="E233" i="6"/>
  <c r="E221" i="6"/>
  <c r="E220" i="6"/>
  <c r="E197" i="6"/>
  <c r="E196" i="6"/>
  <c r="E195" i="6"/>
  <c r="E194" i="6"/>
  <c r="E219" i="6"/>
  <c r="E218" i="6"/>
  <c r="E217" i="6"/>
  <c r="E193" i="6"/>
  <c r="E192" i="6"/>
  <c r="E182" i="6"/>
  <c r="E171" i="6"/>
  <c r="E170" i="6"/>
  <c r="E95" i="6"/>
  <c r="E135" i="6"/>
  <c r="E94" i="6"/>
  <c r="E169" i="6"/>
  <c r="E93" i="6"/>
  <c r="E168" i="6"/>
  <c r="E181" i="6"/>
  <c r="E92" i="6"/>
  <c r="E91" i="6"/>
  <c r="E98" i="6"/>
  <c r="E16" i="6"/>
  <c r="E134" i="6"/>
  <c r="E167" i="6"/>
  <c r="E180" i="6"/>
  <c r="E179" i="6"/>
  <c r="E133" i="6"/>
  <c r="E166" i="6"/>
  <c r="E165" i="6"/>
  <c r="E132" i="6"/>
  <c r="E131" i="6"/>
  <c r="E164" i="6"/>
  <c r="E163" i="6"/>
  <c r="E90" i="6"/>
  <c r="E89" i="6"/>
  <c r="E88" i="6"/>
  <c r="E130" i="6"/>
  <c r="E15" i="6"/>
  <c r="E129" i="6"/>
  <c r="E128" i="6"/>
  <c r="E127" i="6"/>
  <c r="E87" i="6"/>
  <c r="E126" i="6"/>
  <c r="E86" i="6"/>
  <c r="E85" i="6"/>
  <c r="E84" i="6"/>
  <c r="E125" i="6"/>
  <c r="E14" i="6"/>
  <c r="E83" i="6"/>
  <c r="E82" i="6"/>
  <c r="E124" i="6"/>
  <c r="E123" i="6"/>
  <c r="E13" i="6"/>
  <c r="E122" i="6"/>
  <c r="E81" i="6"/>
  <c r="E162" i="6"/>
  <c r="E80" i="6"/>
  <c r="E79" i="6"/>
  <c r="E78" i="6"/>
  <c r="E12" i="6"/>
  <c r="E77" i="6"/>
  <c r="E178" i="6"/>
  <c r="E76" i="6"/>
  <c r="E75" i="6"/>
  <c r="E74" i="6"/>
  <c r="E11" i="6"/>
  <c r="E177" i="6"/>
  <c r="E73" i="6"/>
  <c r="E121" i="6"/>
  <c r="E120" i="6"/>
  <c r="E72" i="6"/>
  <c r="E119" i="6"/>
  <c r="E71" i="6"/>
  <c r="E161" i="6"/>
  <c r="E10" i="6"/>
  <c r="E9" i="6"/>
  <c r="E70" i="6"/>
  <c r="E69" i="6"/>
  <c r="E160" i="6"/>
  <c r="E118" i="6"/>
  <c r="E68" i="6"/>
  <c r="E159" i="6"/>
  <c r="E67" i="6"/>
  <c r="E66" i="6"/>
  <c r="E65" i="6"/>
  <c r="E137" i="6"/>
  <c r="E64" i="6"/>
  <c r="E63" i="6"/>
  <c r="E62" i="6"/>
  <c r="E8" i="6"/>
  <c r="E61" i="6"/>
  <c r="E176" i="6"/>
  <c r="E60" i="6"/>
  <c r="E59" i="6"/>
  <c r="E172" i="6"/>
  <c r="E58" i="6"/>
  <c r="E136" i="6"/>
  <c r="E57" i="6"/>
  <c r="E117" i="6"/>
  <c r="E7" i="6"/>
  <c r="E56" i="6"/>
  <c r="E158" i="6"/>
  <c r="E116" i="6"/>
  <c r="E115" i="6"/>
  <c r="E175" i="6"/>
  <c r="E157" i="6"/>
  <c r="E156" i="6"/>
  <c r="E55" i="6"/>
  <c r="E54" i="6"/>
  <c r="E53" i="6"/>
  <c r="E52" i="6"/>
  <c r="E51" i="6"/>
  <c r="E50" i="6"/>
  <c r="E49" i="6"/>
  <c r="E6" i="6"/>
  <c r="E48" i="6"/>
  <c r="E155" i="6"/>
  <c r="E47" i="6"/>
  <c r="E5" i="6"/>
  <c r="E114" i="6"/>
  <c r="E113" i="6"/>
  <c r="E46" i="6"/>
  <c r="E45" i="6"/>
  <c r="E154" i="6"/>
  <c r="E153" i="6"/>
  <c r="E44" i="6"/>
  <c r="E112" i="6"/>
  <c r="E43" i="6"/>
  <c r="E42" i="6"/>
  <c r="E41" i="6"/>
  <c r="E111" i="6"/>
  <c r="E40" i="6"/>
  <c r="E152" i="6"/>
  <c r="E110" i="6"/>
  <c r="E39" i="6"/>
  <c r="E38" i="6"/>
  <c r="E109" i="6"/>
  <c r="E37" i="6"/>
  <c r="E36" i="6"/>
  <c r="E35" i="6"/>
  <c r="E4" i="6"/>
  <c r="E108" i="6"/>
  <c r="E151" i="6"/>
  <c r="E34" i="6"/>
  <c r="E150" i="6"/>
  <c r="E107" i="6"/>
  <c r="E106" i="6"/>
  <c r="E149" i="6"/>
  <c r="E33" i="6"/>
  <c r="E97" i="6"/>
  <c r="E32" i="6"/>
  <c r="E31" i="6"/>
  <c r="E30" i="6"/>
  <c r="E29" i="6"/>
  <c r="E3" i="6"/>
  <c r="E148" i="6"/>
  <c r="E28" i="6"/>
  <c r="E105" i="6"/>
  <c r="E147" i="6"/>
  <c r="E146" i="6"/>
  <c r="E145" i="6"/>
  <c r="E27" i="6"/>
  <c r="E144" i="6"/>
  <c r="E26" i="6"/>
  <c r="E25" i="6"/>
  <c r="E143" i="6"/>
  <c r="E104" i="6"/>
  <c r="E103" i="6"/>
  <c r="E24" i="6"/>
  <c r="E174" i="6"/>
  <c r="E142" i="6"/>
  <c r="E102" i="6"/>
  <c r="E101" i="6"/>
  <c r="E23" i="6"/>
  <c r="E22" i="6"/>
  <c r="E21" i="6"/>
  <c r="E141" i="6"/>
  <c r="E140" i="6"/>
  <c r="E20" i="6"/>
  <c r="E100" i="6"/>
  <c r="E173" i="6"/>
  <c r="E19" i="6"/>
  <c r="E139" i="6"/>
  <c r="E96" i="6"/>
  <c r="E18" i="6"/>
  <c r="E17" i="6"/>
  <c r="E138" i="6"/>
  <c r="E99" i="6"/>
  <c r="AA24" i="5"/>
  <c r="X24" i="5"/>
  <c r="Q24" i="5"/>
  <c r="L24" i="5"/>
  <c r="M24" i="5"/>
  <c r="O24" i="5"/>
  <c r="P24" i="5"/>
  <c r="R24" i="5"/>
  <c r="S24" i="5"/>
  <c r="T24" i="5"/>
  <c r="U24" i="5"/>
  <c r="V24" i="5"/>
  <c r="W24" i="5"/>
  <c r="Y24" i="5"/>
  <c r="Z24" i="5"/>
  <c r="AB24" i="5"/>
  <c r="AC24" i="5"/>
  <c r="AD24" i="5"/>
  <c r="K24" i="5"/>
  <c r="K26" i="5" s="1"/>
  <c r="F14" i="5"/>
  <c r="F12" i="5"/>
  <c r="F11" i="5"/>
  <c r="F10" i="5"/>
  <c r="F6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D331" i="1"/>
  <c r="D353" i="1"/>
  <c r="D339" i="1"/>
  <c r="D343" i="1"/>
  <c r="D340" i="1"/>
  <c r="D352" i="1"/>
  <c r="D335" i="1"/>
  <c r="D337" i="1"/>
  <c r="D334" i="1"/>
  <c r="D341" i="1"/>
  <c r="D350" i="1"/>
  <c r="D338" i="1"/>
  <c r="D347" i="1"/>
  <c r="D349" i="1"/>
  <c r="D344" i="1"/>
  <c r="D332" i="1"/>
  <c r="D336" i="1"/>
  <c r="D346" i="1"/>
  <c r="D345" i="1"/>
  <c r="D351" i="1"/>
  <c r="D342" i="1"/>
  <c r="D333" i="1"/>
  <c r="D348" i="1"/>
  <c r="K289" i="4" a="1"/>
  <c r="K289" i="4" s="1"/>
  <c r="L289" i="4" a="1"/>
  <c r="L289" i="4" s="1"/>
  <c r="D289" i="4" a="1"/>
  <c r="D289" i="4" s="1"/>
  <c r="E289" i="4" a="1"/>
  <c r="E289" i="4" s="1"/>
  <c r="F289" i="4" a="1"/>
  <c r="F289" i="4" s="1"/>
  <c r="G289" i="4" a="1"/>
  <c r="G289" i="4" s="1"/>
  <c r="H289" i="4" a="1"/>
  <c r="H289" i="4" s="1"/>
  <c r="I289" i="4" a="1"/>
  <c r="I289" i="4" s="1"/>
  <c r="J289" i="4" a="1"/>
  <c r="J289" i="4" s="1"/>
  <c r="C289" i="4" a="1"/>
  <c r="C289" i="4" s="1"/>
  <c r="D287" i="4"/>
  <c r="E287" i="4"/>
  <c r="F287" i="4"/>
  <c r="G287" i="4"/>
  <c r="H287" i="4"/>
  <c r="I287" i="4"/>
  <c r="J287" i="4"/>
  <c r="K287" i="4"/>
  <c r="L287" i="4"/>
  <c r="C287" i="4"/>
  <c r="C300" i="4"/>
  <c r="L283" i="4"/>
  <c r="D283" i="4"/>
  <c r="E283" i="4"/>
  <c r="F283" i="4"/>
  <c r="G283" i="4"/>
  <c r="H283" i="4"/>
  <c r="I283" i="4"/>
  <c r="J283" i="4"/>
  <c r="K283" i="4"/>
  <c r="C283" i="4"/>
  <c r="C299" i="4"/>
  <c r="C298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70" i="4"/>
  <c r="Q271" i="4"/>
  <c r="Q272" i="4"/>
  <c r="Q273" i="4"/>
  <c r="Q274" i="4"/>
  <c r="Q275" i="4"/>
  <c r="Q276" i="4"/>
  <c r="Q277" i="4"/>
  <c r="Q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70" i="4"/>
  <c r="N271" i="4"/>
  <c r="N272" i="4"/>
  <c r="N273" i="4"/>
  <c r="N274" i="4"/>
  <c r="N275" i="4"/>
  <c r="N276" i="4"/>
  <c r="N277" i="4"/>
  <c r="N3" i="4"/>
  <c r="L281" i="4"/>
  <c r="K281" i="4"/>
  <c r="J281" i="4"/>
  <c r="I281" i="4"/>
  <c r="H281" i="4"/>
  <c r="G281" i="4"/>
  <c r="F281" i="4"/>
  <c r="E281" i="4"/>
  <c r="D281" i="4"/>
  <c r="C281" i="4"/>
  <c r="P124" i="3"/>
  <c r="P53" i="3"/>
  <c r="P15" i="3"/>
  <c r="P3" i="3"/>
  <c r="P125" i="3"/>
  <c r="P16" i="3"/>
  <c r="P178" i="3"/>
  <c r="P77" i="3"/>
  <c r="P54" i="3"/>
  <c r="P17" i="3"/>
  <c r="P144" i="3"/>
  <c r="P204" i="3"/>
  <c r="P32" i="3"/>
  <c r="P4" i="3"/>
  <c r="P119" i="3"/>
  <c r="P33" i="3"/>
  <c r="P196" i="3"/>
  <c r="P135" i="3"/>
  <c r="P34" i="3"/>
  <c r="P187" i="3"/>
  <c r="P172" i="3"/>
  <c r="P126" i="3"/>
  <c r="P5" i="3"/>
  <c r="P139" i="3"/>
  <c r="P6" i="3"/>
  <c r="P140" i="3"/>
  <c r="P164" i="3"/>
  <c r="P127" i="3"/>
  <c r="P105" i="3"/>
  <c r="P78" i="3"/>
  <c r="P79" i="3"/>
  <c r="P55" i="3"/>
  <c r="P56" i="3"/>
  <c r="P7" i="3"/>
  <c r="P159" i="3"/>
  <c r="P80" i="3"/>
  <c r="P57" i="3"/>
  <c r="P35" i="3"/>
  <c r="P36" i="3"/>
  <c r="P18" i="3"/>
  <c r="P8" i="3"/>
  <c r="P160" i="3"/>
  <c r="P155" i="3"/>
  <c r="P58" i="3"/>
  <c r="P59" i="3"/>
  <c r="P60" i="3"/>
  <c r="P205" i="3"/>
  <c r="P120" i="3"/>
  <c r="P149" i="3"/>
  <c r="P121" i="3"/>
  <c r="P81" i="3"/>
  <c r="P61" i="3"/>
  <c r="P37" i="3"/>
  <c r="P19" i="3"/>
  <c r="P156" i="3"/>
  <c r="P106" i="3"/>
  <c r="P82" i="3"/>
  <c r="P83" i="3"/>
  <c r="P62" i="3"/>
  <c r="P63" i="3"/>
  <c r="P38" i="3"/>
  <c r="P39" i="3"/>
  <c r="P173" i="3"/>
  <c r="P128" i="3"/>
  <c r="P107" i="3"/>
  <c r="P190" i="3"/>
  <c r="P174" i="3"/>
  <c r="P199" i="3"/>
  <c r="P200" i="3"/>
  <c r="P166" i="3"/>
  <c r="P161" i="3"/>
  <c r="P145" i="3"/>
  <c r="P20" i="3"/>
  <c r="P197" i="3"/>
  <c r="P181" i="3"/>
  <c r="P171" i="3"/>
  <c r="P153" i="3"/>
  <c r="P129" i="3"/>
  <c r="P108" i="3"/>
  <c r="P109" i="3"/>
  <c r="P64" i="3"/>
  <c r="P40" i="3"/>
  <c r="P9" i="3"/>
  <c r="P168" i="3"/>
  <c r="P84" i="3"/>
  <c r="P65" i="3"/>
  <c r="P21" i="3"/>
  <c r="P203" i="3"/>
  <c r="P192" i="3"/>
  <c r="P177" i="3"/>
  <c r="P175" i="3"/>
  <c r="P110" i="3"/>
  <c r="P85" i="3"/>
  <c r="P86" i="3"/>
  <c r="P87" i="3"/>
  <c r="P41" i="3"/>
  <c r="P42" i="3"/>
  <c r="P43" i="3"/>
  <c r="P206" i="3"/>
  <c r="P201" i="3"/>
  <c r="P157" i="3"/>
  <c r="P111" i="3"/>
  <c r="P44" i="3"/>
  <c r="P207" i="3"/>
  <c r="P195" i="3"/>
  <c r="P184" i="3"/>
  <c r="P130" i="3"/>
  <c r="P88" i="3"/>
  <c r="P89" i="3"/>
  <c r="P66" i="3"/>
  <c r="P22" i="3"/>
  <c r="P23" i="3"/>
  <c r="P10" i="3"/>
  <c r="P193" i="3"/>
  <c r="P169" i="3"/>
  <c r="P158" i="3"/>
  <c r="P24" i="3"/>
  <c r="P154" i="3"/>
  <c r="P112" i="3"/>
  <c r="P67" i="3"/>
  <c r="P208" i="3"/>
  <c r="P179" i="3"/>
  <c r="P167" i="3"/>
  <c r="P141" i="3"/>
  <c r="P90" i="3"/>
  <c r="P25" i="3"/>
  <c r="P185" i="3"/>
  <c r="P162" i="3"/>
  <c r="P91" i="3"/>
  <c r="P202" i="3"/>
  <c r="P180" i="3"/>
  <c r="P131" i="3"/>
  <c r="P113" i="3"/>
  <c r="P114" i="3"/>
  <c r="P92" i="3"/>
  <c r="P93" i="3"/>
  <c r="P94" i="3"/>
  <c r="P68" i="3"/>
  <c r="P11" i="3"/>
  <c r="P45" i="3"/>
  <c r="P146" i="3"/>
  <c r="P115" i="3"/>
  <c r="P95" i="3"/>
  <c r="P96" i="3"/>
  <c r="P46" i="3"/>
  <c r="P198" i="3"/>
  <c r="P188" i="3"/>
  <c r="P182" i="3"/>
  <c r="P26" i="3"/>
  <c r="P189" i="3"/>
  <c r="P136" i="3"/>
  <c r="P116" i="3"/>
  <c r="P97" i="3"/>
  <c r="P98" i="3"/>
  <c r="P69" i="3"/>
  <c r="P70" i="3"/>
  <c r="P12" i="3"/>
  <c r="P183" i="3"/>
  <c r="P122" i="3"/>
  <c r="P117" i="3"/>
  <c r="P47" i="3"/>
  <c r="P27" i="3"/>
  <c r="P99" i="3"/>
  <c r="P13" i="3"/>
  <c r="P132" i="3"/>
  <c r="P100" i="3"/>
  <c r="P71" i="3"/>
  <c r="P150" i="3"/>
  <c r="P101" i="3"/>
  <c r="P137" i="3"/>
  <c r="P133" i="3"/>
  <c r="P48" i="3"/>
  <c r="P28" i="3"/>
  <c r="P72" i="3"/>
  <c r="P102" i="3"/>
  <c r="P134" i="3"/>
  <c r="P49" i="3"/>
  <c r="P142" i="3"/>
  <c r="P103" i="3"/>
  <c r="P147" i="3"/>
  <c r="P73" i="3"/>
  <c r="P29" i="3"/>
  <c r="P74" i="3"/>
  <c r="P151" i="3"/>
  <c r="P75" i="3"/>
  <c r="P50" i="3"/>
  <c r="P194" i="3"/>
  <c r="P191" i="3"/>
  <c r="P186" i="3"/>
  <c r="P176" i="3"/>
  <c r="P170" i="3"/>
  <c r="P165" i="3"/>
  <c r="P163" i="3"/>
  <c r="P152" i="3"/>
  <c r="P148" i="3"/>
  <c r="P143" i="3"/>
  <c r="P123" i="3"/>
  <c r="P118" i="3"/>
  <c r="P104" i="3"/>
  <c r="P76" i="3"/>
  <c r="P51" i="3"/>
  <c r="P52" i="3"/>
  <c r="P30" i="3"/>
  <c r="P31" i="3"/>
  <c r="P14" i="3"/>
  <c r="P220" i="3"/>
  <c r="P238" i="3"/>
  <c r="P221" i="3"/>
  <c r="P212" i="3"/>
  <c r="P250" i="3"/>
  <c r="P251" i="3"/>
  <c r="P213" i="3"/>
  <c r="P214" i="3"/>
  <c r="P263" i="3"/>
  <c r="P256" i="3"/>
  <c r="P274" i="3"/>
  <c r="P261" i="3"/>
  <c r="P260" i="3"/>
  <c r="P217" i="3"/>
  <c r="P266" i="3"/>
  <c r="P257" i="3"/>
  <c r="P239" i="3"/>
  <c r="P255" i="3"/>
  <c r="P227" i="3"/>
  <c r="P245" i="3"/>
  <c r="P240" i="3"/>
  <c r="P276" i="3"/>
  <c r="P209" i="3"/>
  <c r="P241" i="3"/>
  <c r="P232" i="3"/>
  <c r="P246" i="3"/>
  <c r="P233" i="3"/>
  <c r="P242" i="3"/>
  <c r="P270" i="3"/>
  <c r="P271" i="3"/>
  <c r="P222" i="3"/>
  <c r="P268" i="3"/>
  <c r="P265" i="3"/>
  <c r="P228" i="3"/>
  <c r="P218" i="3"/>
  <c r="P243" i="3"/>
  <c r="P258" i="3"/>
  <c r="P254" i="3"/>
  <c r="P273" i="3"/>
  <c r="P267" i="3"/>
  <c r="P237" i="3"/>
  <c r="P219" i="3"/>
  <c r="P247" i="3"/>
  <c r="P234" i="3"/>
  <c r="P223" i="3"/>
  <c r="P244" i="3"/>
  <c r="P235" i="3"/>
  <c r="P215" i="3"/>
  <c r="P272" i="3"/>
  <c r="P224" i="3"/>
  <c r="P225" i="3"/>
  <c r="P248" i="3"/>
  <c r="P216" i="3"/>
  <c r="P226" i="3"/>
  <c r="P262" i="3"/>
  <c r="P264" i="3"/>
  <c r="P210" i="3"/>
  <c r="P277" i="3"/>
  <c r="P259" i="3"/>
  <c r="P269" i="3"/>
  <c r="P275" i="3"/>
  <c r="P252" i="3"/>
  <c r="P253" i="3"/>
  <c r="P249" i="3"/>
  <c r="P236" i="3"/>
  <c r="P229" i="3"/>
  <c r="P230" i="3"/>
  <c r="P231" i="3"/>
  <c r="P211" i="3"/>
  <c r="P138" i="3"/>
  <c r="L124" i="3"/>
  <c r="L53" i="3"/>
  <c r="L15" i="3"/>
  <c r="L3" i="3"/>
  <c r="L125" i="3"/>
  <c r="L16" i="3"/>
  <c r="L178" i="3"/>
  <c r="L77" i="3"/>
  <c r="L54" i="3"/>
  <c r="L17" i="3"/>
  <c r="L144" i="3"/>
  <c r="L204" i="3"/>
  <c r="L32" i="3"/>
  <c r="L4" i="3"/>
  <c r="L119" i="3"/>
  <c r="L33" i="3"/>
  <c r="L196" i="3"/>
  <c r="L135" i="3"/>
  <c r="L34" i="3"/>
  <c r="L187" i="3"/>
  <c r="L172" i="3"/>
  <c r="L126" i="3"/>
  <c r="L5" i="3"/>
  <c r="L139" i="3"/>
  <c r="L6" i="3"/>
  <c r="L140" i="3"/>
  <c r="L164" i="3"/>
  <c r="L127" i="3"/>
  <c r="L105" i="3"/>
  <c r="L78" i="3"/>
  <c r="L79" i="3"/>
  <c r="L55" i="3"/>
  <c r="L56" i="3"/>
  <c r="L7" i="3"/>
  <c r="L159" i="3"/>
  <c r="L80" i="3"/>
  <c r="L57" i="3"/>
  <c r="L35" i="3"/>
  <c r="L36" i="3"/>
  <c r="L18" i="3"/>
  <c r="L8" i="3"/>
  <c r="L160" i="3"/>
  <c r="L155" i="3"/>
  <c r="L58" i="3"/>
  <c r="L59" i="3"/>
  <c r="L60" i="3"/>
  <c r="L205" i="3"/>
  <c r="L120" i="3"/>
  <c r="L149" i="3"/>
  <c r="L121" i="3"/>
  <c r="L81" i="3"/>
  <c r="L61" i="3"/>
  <c r="L37" i="3"/>
  <c r="L19" i="3"/>
  <c r="L156" i="3"/>
  <c r="L106" i="3"/>
  <c r="L82" i="3"/>
  <c r="L83" i="3"/>
  <c r="L62" i="3"/>
  <c r="L63" i="3"/>
  <c r="T63" i="3" s="1"/>
  <c r="L38" i="3"/>
  <c r="L39" i="3"/>
  <c r="L173" i="3"/>
  <c r="L128" i="3"/>
  <c r="L107" i="3"/>
  <c r="L190" i="3"/>
  <c r="L174" i="3"/>
  <c r="L199" i="3"/>
  <c r="L200" i="3"/>
  <c r="L166" i="3"/>
  <c r="L161" i="3"/>
  <c r="L145" i="3"/>
  <c r="L20" i="3"/>
  <c r="L197" i="3"/>
  <c r="L181" i="3"/>
  <c r="L171" i="3"/>
  <c r="L153" i="3"/>
  <c r="L129" i="3"/>
  <c r="L108" i="3"/>
  <c r="L109" i="3"/>
  <c r="L64" i="3"/>
  <c r="L40" i="3"/>
  <c r="L9" i="3"/>
  <c r="L168" i="3"/>
  <c r="L84" i="3"/>
  <c r="L65" i="3"/>
  <c r="L21" i="3"/>
  <c r="L203" i="3"/>
  <c r="L192" i="3"/>
  <c r="L177" i="3"/>
  <c r="L175" i="3"/>
  <c r="L110" i="3"/>
  <c r="L85" i="3"/>
  <c r="L86" i="3"/>
  <c r="L87" i="3"/>
  <c r="L41" i="3"/>
  <c r="L42" i="3"/>
  <c r="L43" i="3"/>
  <c r="L206" i="3"/>
  <c r="L201" i="3"/>
  <c r="L157" i="3"/>
  <c r="L111" i="3"/>
  <c r="L44" i="3"/>
  <c r="L207" i="3"/>
  <c r="L195" i="3"/>
  <c r="L184" i="3"/>
  <c r="L130" i="3"/>
  <c r="L88" i="3"/>
  <c r="T88" i="3" s="1"/>
  <c r="L89" i="3"/>
  <c r="L66" i="3"/>
  <c r="L22" i="3"/>
  <c r="L23" i="3"/>
  <c r="L10" i="3"/>
  <c r="L193" i="3"/>
  <c r="L169" i="3"/>
  <c r="L158" i="3"/>
  <c r="T158" i="3" s="1"/>
  <c r="L24" i="3"/>
  <c r="L154" i="3"/>
  <c r="L112" i="3"/>
  <c r="L67" i="3"/>
  <c r="L208" i="3"/>
  <c r="L179" i="3"/>
  <c r="L167" i="3"/>
  <c r="L141" i="3"/>
  <c r="T141" i="3" s="1"/>
  <c r="L90" i="3"/>
  <c r="L25" i="3"/>
  <c r="L185" i="3"/>
  <c r="L162" i="3"/>
  <c r="L91" i="3"/>
  <c r="L202" i="3"/>
  <c r="L180" i="3"/>
  <c r="L131" i="3"/>
  <c r="T131" i="3" s="1"/>
  <c r="L113" i="3"/>
  <c r="L114" i="3"/>
  <c r="L92" i="3"/>
  <c r="L93" i="3"/>
  <c r="L94" i="3"/>
  <c r="L68" i="3"/>
  <c r="L11" i="3"/>
  <c r="L45" i="3"/>
  <c r="T45" i="3" s="1"/>
  <c r="L146" i="3"/>
  <c r="L115" i="3"/>
  <c r="L95" i="3"/>
  <c r="L96" i="3"/>
  <c r="L46" i="3"/>
  <c r="L198" i="3"/>
  <c r="L188" i="3"/>
  <c r="L182" i="3"/>
  <c r="T182" i="3" s="1"/>
  <c r="L26" i="3"/>
  <c r="L189" i="3"/>
  <c r="L136" i="3"/>
  <c r="L116" i="3"/>
  <c r="L97" i="3"/>
  <c r="L98" i="3"/>
  <c r="L69" i="3"/>
  <c r="L70" i="3"/>
  <c r="T70" i="3" s="1"/>
  <c r="L12" i="3"/>
  <c r="L183" i="3"/>
  <c r="L122" i="3"/>
  <c r="L117" i="3"/>
  <c r="L47" i="3"/>
  <c r="L27" i="3"/>
  <c r="L99" i="3"/>
  <c r="L13" i="3"/>
  <c r="T13" i="3" s="1"/>
  <c r="L132" i="3"/>
  <c r="L100" i="3"/>
  <c r="L71" i="3"/>
  <c r="L150" i="3"/>
  <c r="L101" i="3"/>
  <c r="L137" i="3"/>
  <c r="L133" i="3"/>
  <c r="L48" i="3"/>
  <c r="T48" i="3" s="1"/>
  <c r="L28" i="3"/>
  <c r="L72" i="3"/>
  <c r="L102" i="3"/>
  <c r="L134" i="3"/>
  <c r="L49" i="3"/>
  <c r="L142" i="3"/>
  <c r="L103" i="3"/>
  <c r="L147" i="3"/>
  <c r="T147" i="3" s="1"/>
  <c r="L73" i="3"/>
  <c r="L29" i="3"/>
  <c r="L74" i="3"/>
  <c r="L151" i="3"/>
  <c r="L75" i="3"/>
  <c r="L50" i="3"/>
  <c r="L194" i="3"/>
  <c r="L191" i="3"/>
  <c r="T191" i="3" s="1"/>
  <c r="L186" i="3"/>
  <c r="L176" i="3"/>
  <c r="L170" i="3"/>
  <c r="L165" i="3"/>
  <c r="L163" i="3"/>
  <c r="L152" i="3"/>
  <c r="L148" i="3"/>
  <c r="L143" i="3"/>
  <c r="T143" i="3" s="1"/>
  <c r="L123" i="3"/>
  <c r="L118" i="3"/>
  <c r="L104" i="3"/>
  <c r="L76" i="3"/>
  <c r="L51" i="3"/>
  <c r="L52" i="3"/>
  <c r="L30" i="3"/>
  <c r="L31" i="3"/>
  <c r="T31" i="3" s="1"/>
  <c r="L14" i="3"/>
  <c r="L220" i="3"/>
  <c r="L238" i="3"/>
  <c r="L221" i="3"/>
  <c r="L212" i="3"/>
  <c r="L250" i="3"/>
  <c r="L251" i="3"/>
  <c r="L213" i="3"/>
  <c r="T213" i="3" s="1"/>
  <c r="L214" i="3"/>
  <c r="L263" i="3"/>
  <c r="L256" i="3"/>
  <c r="L274" i="3"/>
  <c r="L261" i="3"/>
  <c r="L260" i="3"/>
  <c r="L217" i="3"/>
  <c r="L266" i="3"/>
  <c r="L257" i="3"/>
  <c r="L239" i="3"/>
  <c r="L255" i="3"/>
  <c r="L227" i="3"/>
  <c r="L245" i="3"/>
  <c r="L240" i="3"/>
  <c r="L276" i="3"/>
  <c r="L209" i="3"/>
  <c r="T209" i="3" s="1"/>
  <c r="L241" i="3"/>
  <c r="L232" i="3"/>
  <c r="L246" i="3"/>
  <c r="L233" i="3"/>
  <c r="L242" i="3"/>
  <c r="L270" i="3"/>
  <c r="L271" i="3"/>
  <c r="L222" i="3"/>
  <c r="T222" i="3" s="1"/>
  <c r="L268" i="3"/>
  <c r="L265" i="3"/>
  <c r="L228" i="3"/>
  <c r="L218" i="3"/>
  <c r="L243" i="3"/>
  <c r="L258" i="3"/>
  <c r="L254" i="3"/>
  <c r="L273" i="3"/>
  <c r="L267" i="3"/>
  <c r="L237" i="3"/>
  <c r="L219" i="3"/>
  <c r="L247" i="3"/>
  <c r="L234" i="3"/>
  <c r="L223" i="3"/>
  <c r="L244" i="3"/>
  <c r="L235" i="3"/>
  <c r="T235" i="3" s="1"/>
  <c r="L215" i="3"/>
  <c r="L272" i="3"/>
  <c r="L224" i="3"/>
  <c r="L225" i="3"/>
  <c r="L248" i="3"/>
  <c r="L216" i="3"/>
  <c r="L226" i="3"/>
  <c r="L262" i="3"/>
  <c r="L264" i="3"/>
  <c r="L210" i="3"/>
  <c r="L277" i="3"/>
  <c r="L259" i="3"/>
  <c r="L269" i="3"/>
  <c r="L275" i="3"/>
  <c r="L252" i="3"/>
  <c r="L253" i="3"/>
  <c r="T253" i="3" s="1"/>
  <c r="L249" i="3"/>
  <c r="L236" i="3"/>
  <c r="L229" i="3"/>
  <c r="L230" i="3"/>
  <c r="L231" i="3"/>
  <c r="L211" i="3"/>
  <c r="L138" i="3"/>
  <c r="J280" i="3"/>
  <c r="M280" i="3"/>
  <c r="N280" i="3"/>
  <c r="Q280" i="3"/>
  <c r="R280" i="3"/>
  <c r="S280" i="3"/>
  <c r="I280" i="3"/>
  <c r="H280" i="3"/>
  <c r="F280" i="3"/>
  <c r="F279" i="3"/>
  <c r="E6" i="3"/>
  <c r="E14" i="3"/>
  <c r="E9" i="3"/>
  <c r="E3" i="3"/>
  <c r="E12" i="3"/>
  <c r="E5" i="3"/>
  <c r="E4" i="3"/>
  <c r="E13" i="3"/>
  <c r="E209" i="3"/>
  <c r="E10" i="3"/>
  <c r="E11" i="3"/>
  <c r="E7" i="3"/>
  <c r="E211" i="3"/>
  <c r="E8" i="3"/>
  <c r="E210" i="3"/>
  <c r="E29" i="3"/>
  <c r="E214" i="3"/>
  <c r="E28" i="3"/>
  <c r="E18" i="3"/>
  <c r="E213" i="3"/>
  <c r="E212" i="3"/>
  <c r="E21" i="3"/>
  <c r="E216" i="3"/>
  <c r="E23" i="3"/>
  <c r="E24" i="3"/>
  <c r="E17" i="3"/>
  <c r="E19" i="3"/>
  <c r="E20" i="3"/>
  <c r="E31" i="3"/>
  <c r="E215" i="3"/>
  <c r="E16" i="3"/>
  <c r="E27" i="3"/>
  <c r="E26" i="3"/>
  <c r="E22" i="3"/>
  <c r="E30" i="3"/>
  <c r="E15" i="3"/>
  <c r="E25" i="3"/>
  <c r="E32" i="3"/>
  <c r="E217" i="3"/>
  <c r="E36" i="3"/>
  <c r="E40" i="3"/>
  <c r="E47" i="3"/>
  <c r="E37" i="3"/>
  <c r="E219" i="3"/>
  <c r="E49" i="3"/>
  <c r="E45" i="3"/>
  <c r="E43" i="3"/>
  <c r="E52" i="3"/>
  <c r="E35" i="3"/>
  <c r="E39" i="3"/>
  <c r="E50" i="3"/>
  <c r="E46" i="3"/>
  <c r="E218" i="3"/>
  <c r="E51" i="3"/>
  <c r="E33" i="3"/>
  <c r="E34" i="3"/>
  <c r="E48" i="3"/>
  <c r="E42" i="3"/>
  <c r="E44" i="3"/>
  <c r="E41" i="3"/>
  <c r="E38" i="3"/>
  <c r="E60" i="3"/>
  <c r="E222" i="3"/>
  <c r="E57" i="3"/>
  <c r="E56" i="3"/>
  <c r="E220" i="3"/>
  <c r="E59" i="3"/>
  <c r="E54" i="3"/>
  <c r="E58" i="3"/>
  <c r="E53" i="3"/>
  <c r="E70" i="3"/>
  <c r="E55" i="3"/>
  <c r="E224" i="3"/>
  <c r="E76" i="3"/>
  <c r="E74" i="3"/>
  <c r="E68" i="3"/>
  <c r="E221" i="3"/>
  <c r="E63" i="3"/>
  <c r="E75" i="3"/>
  <c r="E65" i="3"/>
  <c r="E67" i="3"/>
  <c r="E73" i="3"/>
  <c r="E66" i="3"/>
  <c r="E225" i="3"/>
  <c r="E61" i="3"/>
  <c r="E64" i="3"/>
  <c r="E72" i="3"/>
  <c r="E71" i="3"/>
  <c r="E226" i="3"/>
  <c r="E223" i="3"/>
  <c r="E69" i="3"/>
  <c r="E62" i="3"/>
  <c r="E231" i="3"/>
  <c r="E83" i="3"/>
  <c r="E103" i="3"/>
  <c r="E89" i="3"/>
  <c r="E94" i="3"/>
  <c r="E80" i="3"/>
  <c r="E96" i="3"/>
  <c r="E93" i="3"/>
  <c r="E79" i="3"/>
  <c r="E227" i="3"/>
  <c r="E90" i="3"/>
  <c r="E228" i="3"/>
  <c r="E87" i="3"/>
  <c r="E100" i="3"/>
  <c r="E102" i="3"/>
  <c r="E82" i="3"/>
  <c r="E78" i="3"/>
  <c r="E86" i="3"/>
  <c r="E104" i="3"/>
  <c r="E98" i="3"/>
  <c r="E81" i="3"/>
  <c r="E77" i="3"/>
  <c r="E101" i="3"/>
  <c r="E97" i="3"/>
  <c r="E85" i="3"/>
  <c r="E84" i="3"/>
  <c r="E88" i="3"/>
  <c r="E230" i="3"/>
  <c r="E92" i="3"/>
  <c r="E95" i="3"/>
  <c r="E229" i="3"/>
  <c r="E99" i="3"/>
  <c r="E91" i="3"/>
  <c r="E232" i="3"/>
  <c r="E116" i="3"/>
  <c r="E236" i="3"/>
  <c r="E114" i="3"/>
  <c r="E113" i="3"/>
  <c r="E233" i="3"/>
  <c r="E107" i="3"/>
  <c r="E112" i="3"/>
  <c r="E106" i="3"/>
  <c r="E118" i="3"/>
  <c r="E110" i="3"/>
  <c r="E115" i="3"/>
  <c r="E111" i="3"/>
  <c r="E117" i="3"/>
  <c r="E234" i="3"/>
  <c r="E105" i="3"/>
  <c r="E235" i="3"/>
  <c r="E109" i="3"/>
  <c r="E108" i="3"/>
  <c r="E237" i="3"/>
  <c r="E119" i="3"/>
  <c r="E120" i="3"/>
  <c r="E123" i="3"/>
  <c r="E121" i="3"/>
  <c r="E122" i="3"/>
  <c r="E133" i="3"/>
  <c r="E130" i="3"/>
  <c r="E125" i="3"/>
  <c r="E129" i="3"/>
  <c r="E127" i="3"/>
  <c r="E128" i="3"/>
  <c r="E126" i="3"/>
  <c r="E132" i="3"/>
  <c r="E241" i="3"/>
  <c r="E243" i="3"/>
  <c r="E124" i="3"/>
  <c r="E134" i="3"/>
  <c r="E240" i="3"/>
  <c r="E238" i="3"/>
  <c r="E242" i="3"/>
  <c r="E239" i="3"/>
  <c r="E131" i="3"/>
  <c r="E244" i="3"/>
  <c r="E135" i="3"/>
  <c r="E136" i="3"/>
  <c r="E245" i="3"/>
  <c r="E137" i="3"/>
  <c r="E249" i="3"/>
  <c r="E142" i="3"/>
  <c r="E138" i="3"/>
  <c r="E139" i="3"/>
  <c r="E248" i="3"/>
  <c r="E247" i="3"/>
  <c r="E140" i="3"/>
  <c r="E143" i="3"/>
  <c r="E141" i="3"/>
  <c r="E246" i="3"/>
  <c r="E146" i="3"/>
  <c r="E253" i="3"/>
  <c r="E251" i="3"/>
  <c r="E144" i="3"/>
  <c r="E250" i="3"/>
  <c r="E145" i="3"/>
  <c r="E252" i="3"/>
  <c r="E148" i="3"/>
  <c r="E147" i="3"/>
  <c r="E149" i="3"/>
  <c r="E152" i="3"/>
  <c r="E254" i="3"/>
  <c r="E151" i="3"/>
  <c r="E150" i="3"/>
  <c r="E255" i="3"/>
  <c r="E153" i="3"/>
  <c r="E257" i="3"/>
  <c r="E256" i="3"/>
  <c r="E154" i="3"/>
  <c r="E155" i="3"/>
  <c r="E156" i="3"/>
  <c r="E158" i="3"/>
  <c r="E259" i="3"/>
  <c r="E157" i="3"/>
  <c r="E258" i="3"/>
  <c r="E260" i="3"/>
  <c r="E159" i="3"/>
  <c r="E160" i="3"/>
  <c r="E161" i="3"/>
  <c r="E162" i="3"/>
  <c r="E163" i="3"/>
  <c r="E164" i="3"/>
  <c r="E261" i="3"/>
  <c r="E165" i="3"/>
  <c r="E262" i="3"/>
  <c r="E263" i="3"/>
  <c r="E167" i="3"/>
  <c r="E264" i="3"/>
  <c r="E166" i="3"/>
  <c r="E170" i="3"/>
  <c r="E168" i="3"/>
  <c r="E265" i="3"/>
  <c r="E169" i="3"/>
  <c r="E267" i="3"/>
  <c r="E171" i="3"/>
  <c r="E266" i="3"/>
  <c r="E173" i="3"/>
  <c r="E174" i="3"/>
  <c r="E172" i="3"/>
  <c r="E175" i="3"/>
  <c r="E176" i="3"/>
  <c r="E268" i="3"/>
  <c r="E269" i="3"/>
  <c r="E177" i="3"/>
  <c r="E178" i="3"/>
  <c r="E271" i="3"/>
  <c r="E179" i="3"/>
  <c r="E270" i="3"/>
  <c r="E180" i="3"/>
  <c r="E182" i="3"/>
  <c r="E272" i="3"/>
  <c r="E183" i="3"/>
  <c r="E181" i="3"/>
  <c r="E184" i="3"/>
  <c r="E185" i="3"/>
  <c r="E186" i="3"/>
  <c r="E273" i="3"/>
  <c r="E189" i="3"/>
  <c r="E187" i="3"/>
  <c r="E188" i="3"/>
  <c r="E190" i="3"/>
  <c r="E191" i="3"/>
  <c r="E194" i="3"/>
  <c r="E193" i="3"/>
  <c r="E274" i="3"/>
  <c r="E192" i="3"/>
  <c r="E195" i="3"/>
  <c r="E197" i="3"/>
  <c r="E196" i="3"/>
  <c r="E198" i="3"/>
  <c r="E201" i="3"/>
  <c r="E200" i="3"/>
  <c r="E199" i="3"/>
  <c r="E275" i="3"/>
  <c r="E202" i="3"/>
  <c r="E203" i="3"/>
  <c r="E276" i="3"/>
  <c r="E205" i="3"/>
  <c r="E204" i="3"/>
  <c r="E206" i="3"/>
  <c r="E208" i="3"/>
  <c r="E277" i="3"/>
  <c r="E207" i="3"/>
  <c r="F306" i="2"/>
  <c r="F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25" i="1"/>
  <c r="AW47" i="9" l="1"/>
  <c r="AW51" i="9"/>
  <c r="AW55" i="9"/>
  <c r="AW59" i="9"/>
  <c r="AW63" i="9"/>
  <c r="AW67" i="9"/>
  <c r="AW71" i="9"/>
  <c r="AW75" i="9"/>
  <c r="AW79" i="9"/>
  <c r="AW83" i="9"/>
  <c r="AW87" i="9"/>
  <c r="AW91" i="9"/>
  <c r="AW95" i="9"/>
  <c r="AW99" i="9"/>
  <c r="AW103" i="9"/>
  <c r="AW107" i="9"/>
  <c r="AW111" i="9"/>
  <c r="AW115" i="9"/>
  <c r="AW119" i="9"/>
  <c r="AW123" i="9"/>
  <c r="AW127" i="9"/>
  <c r="AW131" i="9"/>
  <c r="AW135" i="9"/>
  <c r="AW139" i="9"/>
  <c r="AW143" i="9"/>
  <c r="AW147" i="9"/>
  <c r="AW151" i="9"/>
  <c r="AW155" i="9"/>
  <c r="AW159" i="9"/>
  <c r="AW163" i="9"/>
  <c r="AW167" i="9"/>
  <c r="AW171" i="9"/>
  <c r="AW175" i="9"/>
  <c r="AW179" i="9"/>
  <c r="AW183" i="9"/>
  <c r="AW187" i="9"/>
  <c r="AW191" i="9"/>
  <c r="AW195" i="9"/>
  <c r="AW199" i="9"/>
  <c r="AW203" i="9"/>
  <c r="AW207" i="9"/>
  <c r="AW4" i="9"/>
  <c r="AW6" i="9"/>
  <c r="AW8" i="9"/>
  <c r="AW10" i="9"/>
  <c r="AW17" i="9"/>
  <c r="AZ17" i="9" s="1"/>
  <c r="AW19" i="9"/>
  <c r="AZ19" i="9" s="1"/>
  <c r="AW21" i="9"/>
  <c r="AZ21" i="9" s="1"/>
  <c r="AW23" i="9"/>
  <c r="AZ23" i="9" s="1"/>
  <c r="AW25" i="9"/>
  <c r="AZ25" i="9" s="1"/>
  <c r="AW27" i="9"/>
  <c r="AZ27" i="9" s="1"/>
  <c r="AW29" i="9"/>
  <c r="AZ29" i="9" s="1"/>
  <c r="AW31" i="9"/>
  <c r="AZ31" i="9" s="1"/>
  <c r="AW33" i="9"/>
  <c r="AZ33" i="9" s="1"/>
  <c r="AW35" i="9"/>
  <c r="AZ35" i="9" s="1"/>
  <c r="AW37" i="9"/>
  <c r="AZ37" i="9" s="1"/>
  <c r="AW39" i="9"/>
  <c r="AZ39" i="9" s="1"/>
  <c r="AW41" i="9"/>
  <c r="AW44" i="9"/>
  <c r="AW48" i="9"/>
  <c r="AW52" i="9"/>
  <c r="AW56" i="9"/>
  <c r="AW60" i="9"/>
  <c r="AW64" i="9"/>
  <c r="AW68" i="9"/>
  <c r="AW72" i="9"/>
  <c r="AW76" i="9"/>
  <c r="AW80" i="9"/>
  <c r="AW84" i="9"/>
  <c r="AW88" i="9"/>
  <c r="AW92" i="9"/>
  <c r="AW96" i="9"/>
  <c r="AW100" i="9"/>
  <c r="AW104" i="9"/>
  <c r="AW108" i="9"/>
  <c r="AW112" i="9"/>
  <c r="AW116" i="9"/>
  <c r="AW120" i="9"/>
  <c r="AW124" i="9"/>
  <c r="AW128" i="9"/>
  <c r="AW132" i="9"/>
  <c r="AW136" i="9"/>
  <c r="AW140" i="9"/>
  <c r="AW144" i="9"/>
  <c r="AW148" i="9"/>
  <c r="AW152" i="9"/>
  <c r="AW156" i="9"/>
  <c r="AW160" i="9"/>
  <c r="AW164" i="9"/>
  <c r="AW168" i="9"/>
  <c r="AW172" i="9"/>
  <c r="AW176" i="9"/>
  <c r="AW180" i="9"/>
  <c r="AW184" i="9"/>
  <c r="AW188" i="9"/>
  <c r="AW192" i="9"/>
  <c r="AW196" i="9"/>
  <c r="AW200" i="9"/>
  <c r="AW204" i="9"/>
  <c r="AW208" i="9"/>
  <c r="AW12" i="9"/>
  <c r="AW14" i="9"/>
  <c r="AW42" i="9"/>
  <c r="AW45" i="9"/>
  <c r="AW49" i="9"/>
  <c r="AW53" i="9"/>
  <c r="AW57" i="9"/>
  <c r="AW61" i="9"/>
  <c r="AW65" i="9"/>
  <c r="AW69" i="9"/>
  <c r="AW73" i="9"/>
  <c r="AW77" i="9"/>
  <c r="AW81" i="9"/>
  <c r="AW85" i="9"/>
  <c r="AW89" i="9"/>
  <c r="AW93" i="9"/>
  <c r="AW97" i="9"/>
  <c r="AW101" i="9"/>
  <c r="AW105" i="9"/>
  <c r="AW109" i="9"/>
  <c r="AW113" i="9"/>
  <c r="AW117" i="9"/>
  <c r="AW121" i="9"/>
  <c r="AW125" i="9"/>
  <c r="AW129" i="9"/>
  <c r="AW133" i="9"/>
  <c r="AW137" i="9"/>
  <c r="AW141" i="9"/>
  <c r="AW145" i="9"/>
  <c r="AW149" i="9"/>
  <c r="AW153" i="9"/>
  <c r="AW157" i="9"/>
  <c r="AW161" i="9"/>
  <c r="AW165" i="9"/>
  <c r="AW169" i="9"/>
  <c r="AW173" i="9"/>
  <c r="AW177" i="9"/>
  <c r="AW181" i="9"/>
  <c r="AW185" i="9"/>
  <c r="AW189" i="9"/>
  <c r="AW193" i="9"/>
  <c r="AW197" i="9"/>
  <c r="AW201" i="9"/>
  <c r="AW205" i="9"/>
  <c r="AW3" i="9"/>
  <c r="AW5" i="9"/>
  <c r="AW7" i="9"/>
  <c r="AW9" i="9"/>
  <c r="AW16" i="9"/>
  <c r="AZ16" i="9" s="1"/>
  <c r="AW18" i="9"/>
  <c r="AZ18" i="9" s="1"/>
  <c r="AW20" i="9"/>
  <c r="AZ20" i="9" s="1"/>
  <c r="AW22" i="9"/>
  <c r="AZ22" i="9" s="1"/>
  <c r="AW24" i="9"/>
  <c r="AZ24" i="9" s="1"/>
  <c r="AW26" i="9"/>
  <c r="AZ26" i="9" s="1"/>
  <c r="AW28" i="9"/>
  <c r="AZ28" i="9" s="1"/>
  <c r="AW30" i="9"/>
  <c r="AZ30" i="9" s="1"/>
  <c r="AW32" i="9"/>
  <c r="AZ32" i="9" s="1"/>
  <c r="AW34" i="9"/>
  <c r="AZ34" i="9" s="1"/>
  <c r="AW36" i="9"/>
  <c r="AZ36" i="9" s="1"/>
  <c r="AW38" i="9"/>
  <c r="AZ38" i="9" s="1"/>
  <c r="BR9" i="9"/>
  <c r="BU11" i="9"/>
  <c r="BR14" i="9"/>
  <c r="BR4" i="9"/>
  <c r="BU5" i="9"/>
  <c r="BR8" i="9"/>
  <c r="BU10" i="9"/>
  <c r="BU15" i="9"/>
  <c r="BR3" i="9"/>
  <c r="BR13" i="9"/>
  <c r="BU12" i="9"/>
  <c r="BR5" i="9"/>
  <c r="BR10" i="9"/>
  <c r="BU4" i="9"/>
  <c r="BR7" i="9"/>
  <c r="BU9" i="9"/>
  <c r="BU8" i="9"/>
  <c r="BR12" i="9"/>
  <c r="BU6" i="9"/>
  <c r="BR15" i="9"/>
  <c r="BQ1" i="9"/>
  <c r="BU3" i="9"/>
  <c r="BR6" i="9"/>
  <c r="BU7" i="9"/>
  <c r="BG7" i="9"/>
  <c r="BC1" i="9"/>
  <c r="BG3" i="9"/>
  <c r="BD7" i="9"/>
  <c r="BE1" i="9"/>
  <c r="BD6" i="9"/>
  <c r="BG8" i="9"/>
  <c r="BD12" i="9"/>
  <c r="BG14" i="9"/>
  <c r="BG15" i="9"/>
  <c r="BD5" i="9"/>
  <c r="BD4" i="9"/>
  <c r="BG6" i="9"/>
  <c r="BD3" i="9"/>
  <c r="BG5" i="9"/>
  <c r="BD9" i="9"/>
  <c r="BG11" i="9"/>
  <c r="BG13" i="9"/>
  <c r="BG12" i="9"/>
  <c r="BG4" i="9"/>
  <c r="BD8" i="9"/>
  <c r="BG10" i="9"/>
  <c r="BD14" i="9"/>
  <c r="BD15" i="9"/>
  <c r="BD10" i="9"/>
  <c r="BG9" i="9"/>
  <c r="AS3" i="9"/>
  <c r="AP3" i="9"/>
  <c r="AS15" i="9"/>
  <c r="AP15" i="9"/>
  <c r="AP7" i="9"/>
  <c r="AS14" i="9"/>
  <c r="AS6" i="9"/>
  <c r="AP9" i="9"/>
  <c r="AP8" i="9"/>
  <c r="AS7" i="9"/>
  <c r="AP14" i="9"/>
  <c r="AP6" i="9"/>
  <c r="AS13" i="9"/>
  <c r="AS5" i="9"/>
  <c r="AP5" i="9"/>
  <c r="AS4" i="9"/>
  <c r="AP12" i="9"/>
  <c r="AP4" i="9"/>
  <c r="AS11" i="9"/>
  <c r="AP11" i="9"/>
  <c r="AO1" i="9"/>
  <c r="AQ12" i="9" s="1"/>
  <c r="AR12" i="9" s="1"/>
  <c r="AS10" i="9"/>
  <c r="AP13" i="9"/>
  <c r="AP10" i="9"/>
  <c r="AQ1" i="9"/>
  <c r="AA1" i="9"/>
  <c r="AE3" i="9"/>
  <c r="AE8" i="9"/>
  <c r="AC1" i="9"/>
  <c r="AE15" i="9"/>
  <c r="AE7" i="9"/>
  <c r="AB3" i="9"/>
  <c r="AE14" i="9"/>
  <c r="AE6" i="9"/>
  <c r="AE12" i="9"/>
  <c r="G242" i="8"/>
  <c r="G244" i="8"/>
  <c r="H244" i="8" s="1"/>
  <c r="I244" i="8" s="1"/>
  <c r="N281" i="4"/>
  <c r="N282" i="4" s="1"/>
  <c r="AV280" i="4"/>
  <c r="AV281" i="4" s="1"/>
  <c r="AW280" i="4"/>
  <c r="AW281" i="4" s="1"/>
  <c r="M314" i="4"/>
  <c r="M312" i="4"/>
  <c r="N312" i="4" s="1"/>
  <c r="M313" i="4"/>
  <c r="N313" i="4" s="1"/>
  <c r="M311" i="4"/>
  <c r="N311" i="4" s="1"/>
  <c r="E305" i="2"/>
  <c r="H242" i="8"/>
  <c r="I242" i="8" s="1"/>
  <c r="G245" i="8"/>
  <c r="H245" i="8" s="1"/>
  <c r="I245" i="8" s="1"/>
  <c r="G243" i="8"/>
  <c r="H243" i="8" s="1"/>
  <c r="I243" i="8" s="1"/>
  <c r="N314" i="4"/>
  <c r="E3" i="9"/>
  <c r="U4" i="9"/>
  <c r="P25" i="12"/>
  <c r="P33" i="12"/>
  <c r="P61" i="12"/>
  <c r="P89" i="12"/>
  <c r="P115" i="12"/>
  <c r="P125" i="12"/>
  <c r="P153" i="12"/>
  <c r="P131" i="12"/>
  <c r="P141" i="12"/>
  <c r="P21" i="12"/>
  <c r="P57" i="12"/>
  <c r="P126" i="12"/>
  <c r="P149" i="12"/>
  <c r="P189" i="12"/>
  <c r="P45" i="12"/>
  <c r="P137" i="12"/>
  <c r="P147" i="12"/>
  <c r="P53" i="12"/>
  <c r="P117" i="12"/>
  <c r="P195" i="12"/>
  <c r="P205" i="12"/>
  <c r="P11" i="12"/>
  <c r="P27" i="12"/>
  <c r="P43" i="12"/>
  <c r="P59" i="12"/>
  <c r="P75" i="12"/>
  <c r="P91" i="12"/>
  <c r="P107" i="12"/>
  <c r="P123" i="12"/>
  <c r="P139" i="12"/>
  <c r="P155" i="12"/>
  <c r="P171" i="12"/>
  <c r="P187" i="12"/>
  <c r="P203" i="12"/>
  <c r="P41" i="12"/>
  <c r="P73" i="12"/>
  <c r="P105" i="12"/>
  <c r="P23" i="12"/>
  <c r="P39" i="12"/>
  <c r="P55" i="12"/>
  <c r="P71" i="12"/>
  <c r="P87" i="12"/>
  <c r="P103" i="12"/>
  <c r="P135" i="12"/>
  <c r="P151" i="12"/>
  <c r="P183" i="12"/>
  <c r="P199" i="12"/>
  <c r="P5" i="12"/>
  <c r="P85" i="12"/>
  <c r="P101" i="12"/>
  <c r="P133" i="12"/>
  <c r="P181" i="12"/>
  <c r="P197" i="12"/>
  <c r="P19" i="12"/>
  <c r="P35" i="12"/>
  <c r="P51" i="12"/>
  <c r="P67" i="12"/>
  <c r="P49" i="12"/>
  <c r="P65" i="12"/>
  <c r="P81" i="12"/>
  <c r="P97" i="12"/>
  <c r="P113" i="12"/>
  <c r="P129" i="12"/>
  <c r="P145" i="12"/>
  <c r="P161" i="12"/>
  <c r="P177" i="12"/>
  <c r="P193" i="12"/>
  <c r="P209" i="12"/>
  <c r="P15" i="12"/>
  <c r="P31" i="12"/>
  <c r="P47" i="12"/>
  <c r="P63" i="12"/>
  <c r="P79" i="12"/>
  <c r="P95" i="12"/>
  <c r="P127" i="12"/>
  <c r="P143" i="12"/>
  <c r="P159" i="12"/>
  <c r="P175" i="12"/>
  <c r="P191" i="12"/>
  <c r="P207" i="12"/>
  <c r="AJ4" i="9"/>
  <c r="U8" i="9"/>
  <c r="U204" i="9"/>
  <c r="U196" i="9"/>
  <c r="U188" i="9"/>
  <c r="U180" i="9"/>
  <c r="U172" i="9"/>
  <c r="U164" i="9"/>
  <c r="U156" i="9"/>
  <c r="U148" i="9"/>
  <c r="U140" i="9"/>
  <c r="U132" i="9"/>
  <c r="U124" i="9"/>
  <c r="U116" i="9"/>
  <c r="U108" i="9"/>
  <c r="U100" i="9"/>
  <c r="U92" i="9"/>
  <c r="U84" i="9"/>
  <c r="U76" i="9"/>
  <c r="U68" i="9"/>
  <c r="U60" i="9"/>
  <c r="U52" i="9"/>
  <c r="U44" i="9"/>
  <c r="U36" i="9"/>
  <c r="X36" i="9" s="1"/>
  <c r="U28" i="9"/>
  <c r="X28" i="9" s="1"/>
  <c r="U20" i="9"/>
  <c r="X20" i="9" s="1"/>
  <c r="U11" i="9"/>
  <c r="AJ67" i="9"/>
  <c r="AJ59" i="9"/>
  <c r="AJ51" i="9"/>
  <c r="AJ43" i="9"/>
  <c r="AL43" i="9" s="1"/>
  <c r="AJ35" i="9"/>
  <c r="AL35" i="9" s="1"/>
  <c r="AJ27" i="9"/>
  <c r="AL27" i="9" s="1"/>
  <c r="AJ19" i="9"/>
  <c r="AL19" i="9" s="1"/>
  <c r="AJ11" i="9"/>
  <c r="U203" i="9"/>
  <c r="U195" i="9"/>
  <c r="U187" i="9"/>
  <c r="U179" i="9"/>
  <c r="U171" i="9"/>
  <c r="U163" i="9"/>
  <c r="U155" i="9"/>
  <c r="U147" i="9"/>
  <c r="U139" i="9"/>
  <c r="U131" i="9"/>
  <c r="U123" i="9"/>
  <c r="U115" i="9"/>
  <c r="U107" i="9"/>
  <c r="U99" i="9"/>
  <c r="U91" i="9"/>
  <c r="U83" i="9"/>
  <c r="U75" i="9"/>
  <c r="U67" i="9"/>
  <c r="U59" i="9"/>
  <c r="U51" i="9"/>
  <c r="U43" i="9"/>
  <c r="U35" i="9"/>
  <c r="X35" i="9" s="1"/>
  <c r="U27" i="9"/>
  <c r="X27" i="9" s="1"/>
  <c r="U18" i="9"/>
  <c r="X18" i="9" s="1"/>
  <c r="U10" i="9"/>
  <c r="AJ66" i="9"/>
  <c r="AJ58" i="9"/>
  <c r="AJ50" i="9"/>
  <c r="AJ42" i="9"/>
  <c r="AL42" i="9" s="1"/>
  <c r="AJ34" i="9"/>
  <c r="AL34" i="9" s="1"/>
  <c r="AJ26" i="9"/>
  <c r="AL26" i="9" s="1"/>
  <c r="AJ18" i="9"/>
  <c r="AL18" i="9" s="1"/>
  <c r="AJ10" i="9"/>
  <c r="U201" i="9"/>
  <c r="U177" i="9"/>
  <c r="U161" i="9"/>
  <c r="U137" i="9"/>
  <c r="U121" i="9"/>
  <c r="U97" i="9"/>
  <c r="U73" i="9"/>
  <c r="U41" i="9"/>
  <c r="U208" i="9"/>
  <c r="U200" i="9"/>
  <c r="U192" i="9"/>
  <c r="U184" i="9"/>
  <c r="U176" i="9"/>
  <c r="U168" i="9"/>
  <c r="U160" i="9"/>
  <c r="U152" i="9"/>
  <c r="U144" i="9"/>
  <c r="U136" i="9"/>
  <c r="U128" i="9"/>
  <c r="U120" i="9"/>
  <c r="U112" i="9"/>
  <c r="U104" i="9"/>
  <c r="U96" i="9"/>
  <c r="U88" i="9"/>
  <c r="U80" i="9"/>
  <c r="U72" i="9"/>
  <c r="U64" i="9"/>
  <c r="U56" i="9"/>
  <c r="U48" i="9"/>
  <c r="U40" i="9"/>
  <c r="X40" i="9" s="1"/>
  <c r="U32" i="9"/>
  <c r="X32" i="9" s="1"/>
  <c r="U24" i="9"/>
  <c r="X24" i="9" s="1"/>
  <c r="U15" i="9"/>
  <c r="X15" i="9" s="1"/>
  <c r="U7" i="9"/>
  <c r="AJ71" i="9"/>
  <c r="AJ63" i="9"/>
  <c r="AJ55" i="9"/>
  <c r="AJ47" i="9"/>
  <c r="AJ39" i="9"/>
  <c r="AL39" i="9" s="1"/>
  <c r="AJ31" i="9"/>
  <c r="AL31" i="9" s="1"/>
  <c r="AJ23" i="9"/>
  <c r="AL23" i="9" s="1"/>
  <c r="AJ15" i="9"/>
  <c r="AL15" i="9" s="1"/>
  <c r="AJ7" i="9"/>
  <c r="U202" i="9"/>
  <c r="U186" i="9"/>
  <c r="U170" i="9"/>
  <c r="U154" i="9"/>
  <c r="U138" i="9"/>
  <c r="U122" i="9"/>
  <c r="U106" i="9"/>
  <c r="U74" i="9"/>
  <c r="AJ57" i="9"/>
  <c r="AJ41" i="9"/>
  <c r="AL41" i="9" s="1"/>
  <c r="AJ33" i="9"/>
  <c r="AL33" i="9" s="1"/>
  <c r="AJ17" i="9"/>
  <c r="AL17" i="9" s="1"/>
  <c r="AJ9" i="9"/>
  <c r="U19" i="9"/>
  <c r="X19" i="9" s="1"/>
  <c r="U185" i="9"/>
  <c r="U153" i="9"/>
  <c r="U113" i="9"/>
  <c r="AJ56" i="9"/>
  <c r="AJ48" i="9"/>
  <c r="AJ40" i="9"/>
  <c r="AL40" i="9" s="1"/>
  <c r="AJ24" i="9"/>
  <c r="AL24" i="9" s="1"/>
  <c r="AJ16" i="9"/>
  <c r="AL16" i="9" s="1"/>
  <c r="AJ8" i="9"/>
  <c r="U207" i="9"/>
  <c r="U199" i="9"/>
  <c r="U191" i="9"/>
  <c r="U183" i="9"/>
  <c r="U175" i="9"/>
  <c r="U167" i="9"/>
  <c r="U159" i="9"/>
  <c r="U151" i="9"/>
  <c r="U143" i="9"/>
  <c r="U135" i="9"/>
  <c r="U127" i="9"/>
  <c r="U119" i="9"/>
  <c r="U111" i="9"/>
  <c r="U103" i="9"/>
  <c r="U95" i="9"/>
  <c r="U87" i="9"/>
  <c r="U79" i="9"/>
  <c r="U71" i="9"/>
  <c r="U63" i="9"/>
  <c r="U55" i="9"/>
  <c r="U47" i="9"/>
  <c r="U39" i="9"/>
  <c r="X39" i="9" s="1"/>
  <c r="U31" i="9"/>
  <c r="X31" i="9" s="1"/>
  <c r="U23" i="9"/>
  <c r="X23" i="9" s="1"/>
  <c r="U14" i="9"/>
  <c r="U6" i="9"/>
  <c r="AJ70" i="9"/>
  <c r="AJ62" i="9"/>
  <c r="AJ54" i="9"/>
  <c r="AJ46" i="9"/>
  <c r="AJ38" i="9"/>
  <c r="AL38" i="9" s="1"/>
  <c r="AJ30" i="9"/>
  <c r="AL30" i="9" s="1"/>
  <c r="AJ22" i="9"/>
  <c r="AL22" i="9" s="1"/>
  <c r="AJ14" i="9"/>
  <c r="AJ6" i="9"/>
  <c r="U194" i="9"/>
  <c r="U178" i="9"/>
  <c r="U162" i="9"/>
  <c r="U146" i="9"/>
  <c r="U130" i="9"/>
  <c r="U114" i="9"/>
  <c r="U98" i="9"/>
  <c r="U90" i="9"/>
  <c r="U82" i="9"/>
  <c r="U66" i="9"/>
  <c r="U58" i="9"/>
  <c r="U50" i="9"/>
  <c r="U42" i="9"/>
  <c r="U34" i="9"/>
  <c r="X34" i="9" s="1"/>
  <c r="U26" i="9"/>
  <c r="X26" i="9" s="1"/>
  <c r="U17" i="9"/>
  <c r="X17" i="9" s="1"/>
  <c r="U9" i="9"/>
  <c r="AJ65" i="9"/>
  <c r="AJ49" i="9"/>
  <c r="AJ25" i="9"/>
  <c r="AL25" i="9" s="1"/>
  <c r="U193" i="9"/>
  <c r="U169" i="9"/>
  <c r="U145" i="9"/>
  <c r="U129" i="9"/>
  <c r="U105" i="9"/>
  <c r="U89" i="9"/>
  <c r="U81" i="9"/>
  <c r="U65" i="9"/>
  <c r="U57" i="9"/>
  <c r="U49" i="9"/>
  <c r="U33" i="9"/>
  <c r="X33" i="9" s="1"/>
  <c r="U25" i="9"/>
  <c r="X25" i="9" s="1"/>
  <c r="U16" i="9"/>
  <c r="X16" i="9" s="1"/>
  <c r="AJ64" i="9"/>
  <c r="AJ32" i="9"/>
  <c r="AL32" i="9" s="1"/>
  <c r="U206" i="9"/>
  <c r="U198" i="9"/>
  <c r="U190" i="9"/>
  <c r="U182" i="9"/>
  <c r="U174" i="9"/>
  <c r="U166" i="9"/>
  <c r="U158" i="9"/>
  <c r="U150" i="9"/>
  <c r="U142" i="9"/>
  <c r="U134" i="9"/>
  <c r="U126" i="9"/>
  <c r="U118" i="9"/>
  <c r="U110" i="9"/>
  <c r="U102" i="9"/>
  <c r="U94" i="9"/>
  <c r="U86" i="9"/>
  <c r="U78" i="9"/>
  <c r="U70" i="9"/>
  <c r="U62" i="9"/>
  <c r="U54" i="9"/>
  <c r="U46" i="9"/>
  <c r="U38" i="9"/>
  <c r="X38" i="9" s="1"/>
  <c r="U30" i="9"/>
  <c r="X30" i="9" s="1"/>
  <c r="U22" i="9"/>
  <c r="X22" i="9" s="1"/>
  <c r="U13" i="9"/>
  <c r="U5" i="9"/>
  <c r="AJ69" i="9"/>
  <c r="AJ61" i="9"/>
  <c r="AJ53" i="9"/>
  <c r="AJ45" i="9"/>
  <c r="AJ37" i="9"/>
  <c r="AL37" i="9" s="1"/>
  <c r="AJ29" i="9"/>
  <c r="AL29" i="9" s="1"/>
  <c r="AJ21" i="9"/>
  <c r="AL21" i="9" s="1"/>
  <c r="AJ13" i="9"/>
  <c r="AJ5" i="9"/>
  <c r="U205" i="9"/>
  <c r="U197" i="9"/>
  <c r="U189" i="9"/>
  <c r="U181" i="9"/>
  <c r="U173" i="9"/>
  <c r="U165" i="9"/>
  <c r="U157" i="9"/>
  <c r="U149" i="9"/>
  <c r="U141" i="9"/>
  <c r="U133" i="9"/>
  <c r="U125" i="9"/>
  <c r="U117" i="9"/>
  <c r="U109" i="9"/>
  <c r="U101" i="9"/>
  <c r="U93" i="9"/>
  <c r="U85" i="9"/>
  <c r="U77" i="9"/>
  <c r="U69" i="9"/>
  <c r="U61" i="9"/>
  <c r="U53" i="9"/>
  <c r="U45" i="9"/>
  <c r="U37" i="9"/>
  <c r="X37" i="9" s="1"/>
  <c r="U29" i="9"/>
  <c r="X29" i="9" s="1"/>
  <c r="U21" i="9"/>
  <c r="X21" i="9" s="1"/>
  <c r="U12" i="9"/>
  <c r="AJ68" i="9"/>
  <c r="AJ60" i="9"/>
  <c r="AJ52" i="9"/>
  <c r="AJ44" i="9"/>
  <c r="AJ36" i="9"/>
  <c r="AL36" i="9" s="1"/>
  <c r="AJ28" i="9"/>
  <c r="AL28" i="9" s="1"/>
  <c r="AJ20" i="9"/>
  <c r="AL20" i="9" s="1"/>
  <c r="AJ12" i="9"/>
  <c r="H40" i="11"/>
  <c r="J40" i="11" s="1"/>
  <c r="H35" i="11"/>
  <c r="J35" i="11" s="1"/>
  <c r="H39" i="11"/>
  <c r="J39" i="11" s="1"/>
  <c r="H36" i="11"/>
  <c r="J36" i="11" s="1"/>
  <c r="H32" i="11"/>
  <c r="J32" i="11" s="1"/>
  <c r="H41" i="11"/>
  <c r="J41" i="11" s="1"/>
  <c r="H33" i="11"/>
  <c r="J33" i="11" s="1"/>
  <c r="H38" i="11"/>
  <c r="J38" i="11" s="1"/>
  <c r="H37" i="11"/>
  <c r="J37" i="11" s="1"/>
  <c r="H42" i="11"/>
  <c r="J42" i="11" s="1"/>
  <c r="J28" i="11"/>
  <c r="J9" i="11"/>
  <c r="J30" i="11"/>
  <c r="J26" i="11"/>
  <c r="J4" i="11"/>
  <c r="J31" i="11"/>
  <c r="J8" i="11"/>
  <c r="J25" i="11"/>
  <c r="J27" i="11"/>
  <c r="J5" i="11"/>
  <c r="J29" i="11"/>
  <c r="J6" i="11"/>
  <c r="J24" i="11"/>
  <c r="J7" i="11"/>
  <c r="J16" i="11"/>
  <c r="J10" i="11"/>
  <c r="J15" i="11"/>
  <c r="L27" i="11"/>
  <c r="L35" i="11"/>
  <c r="L43" i="11"/>
  <c r="L51" i="11"/>
  <c r="L59" i="11"/>
  <c r="L171" i="11"/>
  <c r="L179" i="11"/>
  <c r="L187" i="11"/>
  <c r="L195" i="11"/>
  <c r="L19" i="11"/>
  <c r="L75" i="11"/>
  <c r="L99" i="11"/>
  <c r="L123" i="11"/>
  <c r="L139" i="11"/>
  <c r="L155" i="11"/>
  <c r="L20" i="11"/>
  <c r="L36" i="11"/>
  <c r="L52" i="11"/>
  <c r="L68" i="11"/>
  <c r="L84" i="11"/>
  <c r="L100" i="11"/>
  <c r="L116" i="11"/>
  <c r="L132" i="11"/>
  <c r="L148" i="11"/>
  <c r="L164" i="11"/>
  <c r="L180" i="11"/>
  <c r="L204" i="11"/>
  <c r="L6" i="11"/>
  <c r="L14" i="11"/>
  <c r="L22" i="11"/>
  <c r="L30" i="11"/>
  <c r="L38" i="11"/>
  <c r="L46" i="11"/>
  <c r="L54" i="11"/>
  <c r="L62" i="11"/>
  <c r="L70" i="11"/>
  <c r="L78" i="11"/>
  <c r="L86" i="11"/>
  <c r="L94" i="11"/>
  <c r="L102" i="11"/>
  <c r="L110" i="11"/>
  <c r="L118" i="11"/>
  <c r="L126" i="11"/>
  <c r="L134" i="11"/>
  <c r="L142" i="11"/>
  <c r="L150" i="11"/>
  <c r="L158" i="11"/>
  <c r="L166" i="11"/>
  <c r="L174" i="11"/>
  <c r="L182" i="11"/>
  <c r="L190" i="11"/>
  <c r="L198" i="11"/>
  <c r="L206" i="11"/>
  <c r="L3" i="11"/>
  <c r="L67" i="11"/>
  <c r="L91" i="11"/>
  <c r="L115" i="11"/>
  <c r="L147" i="11"/>
  <c r="L163" i="11"/>
  <c r="L203" i="11"/>
  <c r="L4" i="11"/>
  <c r="L12" i="11"/>
  <c r="L28" i="11"/>
  <c r="L44" i="11"/>
  <c r="L60" i="11"/>
  <c r="L76" i="11"/>
  <c r="L92" i="11"/>
  <c r="L108" i="11"/>
  <c r="L124" i="11"/>
  <c r="L140" i="11"/>
  <c r="L156" i="11"/>
  <c r="L172" i="11"/>
  <c r="L188" i="11"/>
  <c r="L196" i="11"/>
  <c r="L7" i="11"/>
  <c r="L15" i="11"/>
  <c r="L23" i="11"/>
  <c r="L31" i="11"/>
  <c r="L39" i="11"/>
  <c r="L47" i="11"/>
  <c r="L55" i="11"/>
  <c r="L63" i="11"/>
  <c r="L71" i="11"/>
  <c r="L79" i="11"/>
  <c r="L87" i="11"/>
  <c r="L95" i="11"/>
  <c r="L103" i="11"/>
  <c r="L111" i="11"/>
  <c r="L119" i="11"/>
  <c r="L127" i="11"/>
  <c r="L135" i="11"/>
  <c r="L143" i="11"/>
  <c r="L151" i="11"/>
  <c r="L159" i="11"/>
  <c r="L167" i="11"/>
  <c r="L175" i="11"/>
  <c r="L183" i="11"/>
  <c r="L191" i="11"/>
  <c r="L199" i="11"/>
  <c r="L207" i="11"/>
  <c r="L83" i="11"/>
  <c r="L107" i="11"/>
  <c r="L131" i="11"/>
  <c r="L8" i="11"/>
  <c r="L16" i="11"/>
  <c r="L24" i="11"/>
  <c r="L32" i="11"/>
  <c r="L40" i="11"/>
  <c r="L48" i="11"/>
  <c r="L56" i="11"/>
  <c r="L64" i="11"/>
  <c r="L72" i="11"/>
  <c r="L80" i="11"/>
  <c r="L88" i="11"/>
  <c r="L96" i="11"/>
  <c r="L104" i="11"/>
  <c r="L112" i="11"/>
  <c r="L120" i="11"/>
  <c r="L128" i="11"/>
  <c r="L136" i="11"/>
  <c r="L144" i="11"/>
  <c r="L152" i="11"/>
  <c r="L160" i="11"/>
  <c r="L168" i="11"/>
  <c r="L176" i="11"/>
  <c r="L184" i="11"/>
  <c r="L192" i="11"/>
  <c r="L200" i="11"/>
  <c r="L208" i="11"/>
  <c r="L5" i="11"/>
  <c r="L13" i="11"/>
  <c r="L21" i="11"/>
  <c r="L29" i="11"/>
  <c r="L37" i="11"/>
  <c r="L45" i="11"/>
  <c r="L53" i="11"/>
  <c r="L61" i="11"/>
  <c r="L69" i="11"/>
  <c r="L77" i="11"/>
  <c r="L85" i="11"/>
  <c r="L93" i="11"/>
  <c r="L101" i="11"/>
  <c r="L109" i="11"/>
  <c r="L117" i="11"/>
  <c r="L125" i="11"/>
  <c r="L133" i="11"/>
  <c r="L149" i="11"/>
  <c r="L157" i="11"/>
  <c r="L165" i="11"/>
  <c r="L173" i="11"/>
  <c r="L181" i="11"/>
  <c r="L189" i="11"/>
  <c r="L197" i="11"/>
  <c r="O3" i="11"/>
  <c r="L141" i="11"/>
  <c r="L10" i="11"/>
  <c r="L18" i="11"/>
  <c r="L26" i="11"/>
  <c r="L34" i="11"/>
  <c r="L42" i="11"/>
  <c r="L50" i="11"/>
  <c r="L58" i="11"/>
  <c r="L66" i="11"/>
  <c r="L74" i="11"/>
  <c r="L82" i="11"/>
  <c r="L90" i="11"/>
  <c r="L98" i="11"/>
  <c r="L106" i="11"/>
  <c r="L114" i="11"/>
  <c r="L122" i="11"/>
  <c r="L130" i="11"/>
  <c r="L138" i="11"/>
  <c r="L146" i="11"/>
  <c r="L154" i="11"/>
  <c r="L162" i="11"/>
  <c r="L170" i="11"/>
  <c r="L178" i="11"/>
  <c r="L186" i="11"/>
  <c r="L194" i="11"/>
  <c r="L202" i="11"/>
  <c r="L11" i="11"/>
  <c r="O35" i="11"/>
  <c r="O6" i="11"/>
  <c r="O10" i="11"/>
  <c r="O22" i="11"/>
  <c r="O30" i="11"/>
  <c r="O38" i="11"/>
  <c r="O34" i="11"/>
  <c r="O27" i="11"/>
  <c r="O7" i="11"/>
  <c r="O15" i="11"/>
  <c r="O23" i="11"/>
  <c r="O31" i="11"/>
  <c r="O39" i="11"/>
  <c r="L201" i="11"/>
  <c r="L193" i="11"/>
  <c r="L185" i="11"/>
  <c r="L177" i="11"/>
  <c r="L169" i="11"/>
  <c r="L161" i="11"/>
  <c r="L153" i="11"/>
  <c r="L145" i="11"/>
  <c r="L137" i="11"/>
  <c r="L129" i="11"/>
  <c r="L121" i="11"/>
  <c r="L113" i="11"/>
  <c r="L105" i="11"/>
  <c r="L97" i="11"/>
  <c r="L89" i="11"/>
  <c r="L81" i="11"/>
  <c r="L73" i="11"/>
  <c r="L65" i="11"/>
  <c r="L57" i="11"/>
  <c r="L49" i="11"/>
  <c r="L41" i="11"/>
  <c r="L33" i="11"/>
  <c r="L25" i="11"/>
  <c r="L17" i="11"/>
  <c r="L9" i="11"/>
  <c r="O11" i="11"/>
  <c r="O8" i="11"/>
  <c r="O16" i="11"/>
  <c r="O24" i="11"/>
  <c r="O32" i="11"/>
  <c r="O19" i="11"/>
  <c r="O5" i="11"/>
  <c r="L205" i="11"/>
  <c r="O4" i="11"/>
  <c r="O12" i="11"/>
  <c r="O20" i="11"/>
  <c r="O28" i="11"/>
  <c r="O36" i="11"/>
  <c r="O17" i="11"/>
  <c r="O18" i="11"/>
  <c r="O25" i="11"/>
  <c r="O33" i="11"/>
  <c r="O14" i="11"/>
  <c r="O26" i="11"/>
  <c r="O9" i="11"/>
  <c r="O37" i="11"/>
  <c r="O29" i="11"/>
  <c r="O21" i="11"/>
  <c r="O13" i="11"/>
  <c r="N10" i="11"/>
  <c r="N25" i="11"/>
  <c r="N7" i="11"/>
  <c r="N34" i="11"/>
  <c r="N9" i="11"/>
  <c r="N6" i="11"/>
  <c r="N30" i="11"/>
  <c r="N23" i="11"/>
  <c r="N22" i="11"/>
  <c r="N39" i="11"/>
  <c r="N17" i="11"/>
  <c r="N38" i="11"/>
  <c r="N15" i="11"/>
  <c r="N33" i="11"/>
  <c r="N14" i="11"/>
  <c r="N31" i="11"/>
  <c r="N3" i="11"/>
  <c r="N32" i="11"/>
  <c r="N24" i="11"/>
  <c r="N16" i="11"/>
  <c r="N8" i="11"/>
  <c r="N37" i="11"/>
  <c r="N29" i="11"/>
  <c r="N21" i="11"/>
  <c r="N13" i="11"/>
  <c r="N5" i="11"/>
  <c r="N36" i="11"/>
  <c r="N28" i="11"/>
  <c r="N20" i="11"/>
  <c r="N12" i="11"/>
  <c r="N4" i="11"/>
  <c r="N35" i="11"/>
  <c r="N27" i="11"/>
  <c r="N19" i="11"/>
  <c r="N11" i="11"/>
  <c r="N26" i="11"/>
  <c r="N18" i="11"/>
  <c r="M305" i="4"/>
  <c r="P303" i="4" s="1"/>
  <c r="E283" i="3"/>
  <c r="T230" i="3"/>
  <c r="T225" i="3"/>
  <c r="T247" i="3"/>
  <c r="T218" i="3"/>
  <c r="T233" i="3"/>
  <c r="T227" i="3"/>
  <c r="T221" i="3"/>
  <c r="T76" i="3"/>
  <c r="T165" i="3"/>
  <c r="T151" i="3"/>
  <c r="T134" i="3"/>
  <c r="T150" i="3"/>
  <c r="T117" i="3"/>
  <c r="T116" i="3"/>
  <c r="T96" i="3"/>
  <c r="T93" i="3"/>
  <c r="T162" i="3"/>
  <c r="T67" i="3"/>
  <c r="T23" i="3"/>
  <c r="T207" i="3"/>
  <c r="T41" i="3"/>
  <c r="T203" i="3"/>
  <c r="T109" i="3"/>
  <c r="T145" i="3"/>
  <c r="T128" i="3"/>
  <c r="T106" i="3"/>
  <c r="T120" i="3"/>
  <c r="T18" i="3"/>
  <c r="T55" i="3"/>
  <c r="T139" i="3"/>
  <c r="T33" i="3"/>
  <c r="T77" i="3"/>
  <c r="T262" i="3"/>
  <c r="T273" i="3"/>
  <c r="T266" i="3"/>
  <c r="T259" i="3"/>
  <c r="T274" i="3"/>
  <c r="T211" i="3"/>
  <c r="T275" i="3"/>
  <c r="T216" i="3"/>
  <c r="T223" i="3"/>
  <c r="T258" i="3"/>
  <c r="T270" i="3"/>
  <c r="T240" i="3"/>
  <c r="T260" i="3"/>
  <c r="T250" i="3"/>
  <c r="T52" i="3"/>
  <c r="T152" i="3"/>
  <c r="T50" i="3"/>
  <c r="T142" i="3"/>
  <c r="T137" i="3"/>
  <c r="T27" i="3"/>
  <c r="T98" i="3"/>
  <c r="T198" i="3"/>
  <c r="T68" i="3"/>
  <c r="T202" i="3"/>
  <c r="T179" i="3"/>
  <c r="T193" i="3"/>
  <c r="T184" i="3"/>
  <c r="T43" i="3"/>
  <c r="T177" i="3"/>
  <c r="T40" i="3"/>
  <c r="T197" i="3"/>
  <c r="T190" i="3"/>
  <c r="T83" i="3"/>
  <c r="T121" i="3"/>
  <c r="T160" i="3"/>
  <c r="T7" i="3"/>
  <c r="T140" i="3"/>
  <c r="T135" i="3"/>
  <c r="T17" i="3"/>
  <c r="T53" i="3"/>
  <c r="T234" i="3"/>
  <c r="T261" i="3"/>
  <c r="T49" i="3"/>
  <c r="T101" i="3"/>
  <c r="T47" i="3"/>
  <c r="T97" i="3"/>
  <c r="T46" i="3"/>
  <c r="T94" i="3"/>
  <c r="T91" i="3"/>
  <c r="T208" i="3"/>
  <c r="T10" i="3"/>
  <c r="T42" i="3"/>
  <c r="T107" i="3"/>
  <c r="T82" i="3"/>
  <c r="T149" i="3"/>
  <c r="T8" i="3"/>
  <c r="T56" i="3"/>
  <c r="T6" i="3"/>
  <c r="T196" i="3"/>
  <c r="T54" i="3"/>
  <c r="T124" i="3"/>
  <c r="T231" i="3"/>
  <c r="T245" i="3"/>
  <c r="T163" i="3"/>
  <c r="T195" i="3"/>
  <c r="T248" i="3"/>
  <c r="T51" i="3"/>
  <c r="T192" i="3"/>
  <c r="T243" i="3"/>
  <c r="T75" i="3"/>
  <c r="T64" i="3"/>
  <c r="T269" i="3"/>
  <c r="T242" i="3"/>
  <c r="T212" i="3"/>
  <c r="T20" i="3"/>
  <c r="J38" i="9"/>
  <c r="J36" i="9"/>
  <c r="J28" i="9"/>
  <c r="J30" i="9"/>
  <c r="J22" i="9"/>
  <c r="K40" i="9"/>
  <c r="J20" i="9"/>
  <c r="K32" i="9"/>
  <c r="J14" i="9"/>
  <c r="K24" i="9"/>
  <c r="J12" i="9"/>
  <c r="K23" i="9"/>
  <c r="E13" i="9"/>
  <c r="E35" i="9"/>
  <c r="H35" i="9" s="1"/>
  <c r="E40" i="9"/>
  <c r="H40" i="9" s="1"/>
  <c r="E32" i="9"/>
  <c r="H32" i="9" s="1"/>
  <c r="E24" i="9"/>
  <c r="H24" i="9" s="1"/>
  <c r="E16" i="9"/>
  <c r="H16" i="9" s="1"/>
  <c r="E8" i="9"/>
  <c r="J41" i="9"/>
  <c r="J33" i="9"/>
  <c r="J25" i="9"/>
  <c r="J17" i="9"/>
  <c r="K18" i="9"/>
  <c r="K35" i="9"/>
  <c r="K27" i="9"/>
  <c r="K19" i="9"/>
  <c r="E37" i="9"/>
  <c r="H37" i="9" s="1"/>
  <c r="E39" i="9"/>
  <c r="H39" i="9" s="1"/>
  <c r="E31" i="9"/>
  <c r="H31" i="9" s="1"/>
  <c r="E23" i="9"/>
  <c r="H23" i="9" s="1"/>
  <c r="E15" i="9"/>
  <c r="H15" i="9" s="1"/>
  <c r="E7" i="9"/>
  <c r="J16" i="9"/>
  <c r="K42" i="9"/>
  <c r="K34" i="9"/>
  <c r="K26" i="9"/>
  <c r="E27" i="9"/>
  <c r="H27" i="9" s="1"/>
  <c r="E38" i="9"/>
  <c r="H38" i="9" s="1"/>
  <c r="E30" i="9"/>
  <c r="H30" i="9" s="1"/>
  <c r="E22" i="9"/>
  <c r="H22" i="9" s="1"/>
  <c r="E14" i="9"/>
  <c r="E6" i="9"/>
  <c r="J39" i="9"/>
  <c r="J31" i="9"/>
  <c r="J15" i="9"/>
  <c r="E36" i="9"/>
  <c r="H36" i="9" s="1"/>
  <c r="E28" i="9"/>
  <c r="H28" i="9" s="1"/>
  <c r="E20" i="9"/>
  <c r="H20" i="9" s="1"/>
  <c r="E12" i="9"/>
  <c r="E4" i="9"/>
  <c r="J37" i="9"/>
  <c r="J29" i="9"/>
  <c r="J21" i="9"/>
  <c r="J13" i="9"/>
  <c r="E29" i="9"/>
  <c r="H29" i="9" s="1"/>
  <c r="E5" i="9"/>
  <c r="E43" i="9"/>
  <c r="E19" i="9"/>
  <c r="H19" i="9" s="1"/>
  <c r="E11" i="9"/>
  <c r="E21" i="9"/>
  <c r="H21" i="9" s="1"/>
  <c r="E42" i="9"/>
  <c r="E34" i="9"/>
  <c r="H34" i="9" s="1"/>
  <c r="E26" i="9"/>
  <c r="H26" i="9" s="1"/>
  <c r="E18" i="9"/>
  <c r="H18" i="9" s="1"/>
  <c r="E10" i="9"/>
  <c r="J11" i="9"/>
  <c r="E41" i="9"/>
  <c r="H41" i="9" s="1"/>
  <c r="E33" i="9"/>
  <c r="H33" i="9" s="1"/>
  <c r="E25" i="9"/>
  <c r="H25" i="9" s="1"/>
  <c r="E17" i="9"/>
  <c r="H17" i="9" s="1"/>
  <c r="E9" i="9"/>
  <c r="E306" i="2"/>
  <c r="AG29" i="5"/>
  <c r="AE29" i="5"/>
  <c r="T201" i="3"/>
  <c r="T110" i="3"/>
  <c r="T168" i="3"/>
  <c r="T171" i="3"/>
  <c r="T199" i="3"/>
  <c r="T61" i="3"/>
  <c r="T58" i="3"/>
  <c r="T80" i="3"/>
  <c r="T127" i="3"/>
  <c r="T187" i="3"/>
  <c r="T204" i="3"/>
  <c r="T3" i="3"/>
  <c r="D354" i="1"/>
  <c r="T252" i="3"/>
  <c r="T226" i="3"/>
  <c r="T244" i="3"/>
  <c r="T254" i="3"/>
  <c r="T271" i="3"/>
  <c r="T276" i="3"/>
  <c r="T217" i="3"/>
  <c r="T251" i="3"/>
  <c r="T30" i="3"/>
  <c r="T148" i="3"/>
  <c r="T194" i="3"/>
  <c r="T103" i="3"/>
  <c r="T133" i="3"/>
  <c r="T99" i="3"/>
  <c r="T69" i="3"/>
  <c r="T188" i="3"/>
  <c r="T11" i="3"/>
  <c r="T180" i="3"/>
  <c r="T167" i="3"/>
  <c r="T169" i="3"/>
  <c r="T130" i="3"/>
  <c r="T206" i="3"/>
  <c r="T175" i="3"/>
  <c r="T9" i="3"/>
  <c r="T181" i="3"/>
  <c r="T174" i="3"/>
  <c r="T62" i="3"/>
  <c r="T81" i="3"/>
  <c r="T155" i="3"/>
  <c r="T159" i="3"/>
  <c r="T164" i="3"/>
  <c r="T34" i="3"/>
  <c r="T144" i="3"/>
  <c r="T15" i="3"/>
  <c r="AK29" i="5"/>
  <c r="R99" i="6"/>
  <c r="R100" i="6"/>
  <c r="R102" i="6"/>
  <c r="R26" i="6"/>
  <c r="R35" i="6"/>
  <c r="R40" i="6"/>
  <c r="R154" i="6"/>
  <c r="R48" i="6"/>
  <c r="R55" i="6"/>
  <c r="R176" i="6"/>
  <c r="R9" i="6"/>
  <c r="R12" i="6"/>
  <c r="R88" i="6"/>
  <c r="R219" i="6"/>
  <c r="R183" i="6"/>
  <c r="R187" i="6"/>
  <c r="R235" i="6"/>
  <c r="O26" i="5"/>
  <c r="F24" i="5"/>
  <c r="R103" i="6"/>
  <c r="R146" i="6"/>
  <c r="R34" i="6"/>
  <c r="R115" i="6"/>
  <c r="R58" i="6"/>
  <c r="R63" i="6"/>
  <c r="R119" i="6"/>
  <c r="R75" i="6"/>
  <c r="R162" i="6"/>
  <c r="R14" i="6"/>
  <c r="R128" i="6"/>
  <c r="R192" i="6"/>
  <c r="R227" i="6"/>
  <c r="R231" i="6"/>
  <c r="R17" i="6"/>
  <c r="R29" i="6"/>
  <c r="R107" i="6"/>
  <c r="R57" i="6"/>
  <c r="R159" i="6"/>
  <c r="R161" i="6"/>
  <c r="R79" i="6"/>
  <c r="R90" i="6"/>
  <c r="R179" i="6"/>
  <c r="R181" i="6"/>
  <c r="R198" i="6"/>
  <c r="R185" i="6"/>
  <c r="R189" i="6"/>
  <c r="R191" i="6"/>
  <c r="R139" i="6"/>
  <c r="R22" i="6"/>
  <c r="R147" i="6"/>
  <c r="R32" i="6"/>
  <c r="R151" i="6"/>
  <c r="R5" i="6"/>
  <c r="R52" i="6"/>
  <c r="R116" i="6"/>
  <c r="R160" i="6"/>
  <c r="R129" i="6"/>
  <c r="R193" i="6"/>
  <c r="R204" i="6"/>
  <c r="R229" i="6"/>
  <c r="R232" i="6"/>
  <c r="R236" i="6"/>
  <c r="R143" i="6"/>
  <c r="R158" i="6"/>
  <c r="R59" i="6"/>
  <c r="R137" i="6"/>
  <c r="R69" i="6"/>
  <c r="R178" i="6"/>
  <c r="R122" i="6"/>
  <c r="R84" i="6"/>
  <c r="R132" i="6"/>
  <c r="R16" i="6"/>
  <c r="R184" i="6"/>
  <c r="R141" i="6"/>
  <c r="R30" i="6"/>
  <c r="R150" i="6"/>
  <c r="R109" i="6"/>
  <c r="R113" i="6"/>
  <c r="R175" i="6"/>
  <c r="R136" i="6"/>
  <c r="R62" i="6"/>
  <c r="R68" i="6"/>
  <c r="R74" i="6"/>
  <c r="R163" i="6"/>
  <c r="R180" i="6"/>
  <c r="R168" i="6"/>
  <c r="R196" i="6"/>
  <c r="R188" i="6"/>
  <c r="R110" i="6"/>
  <c r="R44" i="6"/>
  <c r="R47" i="6"/>
  <c r="R208" i="6"/>
  <c r="R239" i="6"/>
  <c r="R142" i="6"/>
  <c r="R3" i="6"/>
  <c r="R111" i="6"/>
  <c r="R45" i="6"/>
  <c r="R6" i="6"/>
  <c r="R156" i="6"/>
  <c r="R61" i="6"/>
  <c r="R10" i="6"/>
  <c r="R177" i="6"/>
  <c r="R124" i="6"/>
  <c r="R126" i="6"/>
  <c r="R133" i="6"/>
  <c r="R170" i="6"/>
  <c r="R194" i="6"/>
  <c r="R223" i="6"/>
  <c r="R209" i="6"/>
  <c r="R190" i="6"/>
  <c r="R173" i="6"/>
  <c r="R101" i="6"/>
  <c r="R25" i="6"/>
  <c r="R28" i="6"/>
  <c r="R4" i="6"/>
  <c r="R152" i="6"/>
  <c r="R153" i="6"/>
  <c r="R54" i="6"/>
  <c r="R56" i="6"/>
  <c r="R65" i="6"/>
  <c r="R70" i="6"/>
  <c r="R121" i="6"/>
  <c r="R13" i="6"/>
  <c r="R85" i="6"/>
  <c r="R98" i="6"/>
  <c r="R233" i="6"/>
  <c r="R205" i="6"/>
  <c r="R212" i="6"/>
  <c r="R46" i="6"/>
  <c r="R96" i="6"/>
  <c r="R21" i="6"/>
  <c r="R24" i="6"/>
  <c r="R145" i="6"/>
  <c r="R149" i="6"/>
  <c r="R38" i="6"/>
  <c r="R43" i="6"/>
  <c r="R114" i="6"/>
  <c r="R50" i="6"/>
  <c r="R157" i="6"/>
  <c r="R140" i="6"/>
  <c r="R144" i="6"/>
  <c r="R197" i="6"/>
  <c r="R97" i="6"/>
  <c r="R87" i="6"/>
  <c r="R165" i="6"/>
  <c r="R19" i="6"/>
  <c r="R27" i="6"/>
  <c r="R105" i="6"/>
  <c r="R31" i="6"/>
  <c r="R106" i="6"/>
  <c r="R37" i="6"/>
  <c r="R41" i="6"/>
  <c r="R155" i="6"/>
  <c r="R53" i="6"/>
  <c r="R117" i="6"/>
  <c r="R60" i="6"/>
  <c r="R123" i="6"/>
  <c r="R86" i="6"/>
  <c r="R130" i="6"/>
  <c r="R131" i="6"/>
  <c r="R134" i="6"/>
  <c r="R169" i="6"/>
  <c r="R95" i="6"/>
  <c r="R218" i="6"/>
  <c r="R220" i="6"/>
  <c r="R199" i="6"/>
  <c r="R202" i="6"/>
  <c r="R206" i="6"/>
  <c r="R230" i="6"/>
  <c r="R211" i="6"/>
  <c r="R237" i="6"/>
  <c r="R138" i="6"/>
  <c r="R20" i="6"/>
  <c r="R23" i="6"/>
  <c r="R104" i="6"/>
  <c r="R33" i="6"/>
  <c r="R36" i="6"/>
  <c r="R39" i="6"/>
  <c r="R49" i="6"/>
  <c r="R76" i="6"/>
  <c r="R83" i="6"/>
  <c r="R127" i="6"/>
  <c r="R89" i="6"/>
  <c r="R166" i="6"/>
  <c r="R91" i="6"/>
  <c r="R135" i="6"/>
  <c r="R171" i="6"/>
  <c r="R225" i="6"/>
  <c r="R203" i="6"/>
  <c r="R207" i="6"/>
  <c r="R210" i="6"/>
  <c r="R213" i="6"/>
  <c r="R94" i="6"/>
  <c r="R195" i="6"/>
  <c r="R201" i="6"/>
  <c r="R66" i="6"/>
  <c r="R186" i="6"/>
  <c r="R72" i="6"/>
  <c r="R214" i="6"/>
  <c r="R112" i="6"/>
  <c r="R51" i="6"/>
  <c r="R8" i="6"/>
  <c r="R67" i="6"/>
  <c r="R118" i="6"/>
  <c r="R71" i="6"/>
  <c r="R73" i="6"/>
  <c r="R77" i="6"/>
  <c r="R80" i="6"/>
  <c r="R82" i="6"/>
  <c r="R15" i="6"/>
  <c r="R164" i="6"/>
  <c r="R92" i="6"/>
  <c r="R182" i="6"/>
  <c r="R221" i="6"/>
  <c r="R224" i="6"/>
  <c r="R215" i="6"/>
  <c r="R18" i="6"/>
  <c r="R174" i="6"/>
  <c r="R148" i="6"/>
  <c r="R108" i="6"/>
  <c r="R42" i="6"/>
  <c r="R7" i="6"/>
  <c r="R172" i="6"/>
  <c r="R64" i="6"/>
  <c r="R120" i="6"/>
  <c r="R11" i="6"/>
  <c r="R78" i="6"/>
  <c r="R81" i="6"/>
  <c r="R125" i="6"/>
  <c r="R167" i="6"/>
  <c r="R93" i="6"/>
  <c r="R217" i="6"/>
  <c r="R222" i="6"/>
  <c r="R200" i="6"/>
  <c r="R226" i="6"/>
  <c r="R228" i="6"/>
  <c r="R234" i="6"/>
  <c r="R238" i="6"/>
  <c r="R216" i="6"/>
  <c r="T256" i="3"/>
  <c r="T277" i="3"/>
  <c r="T224" i="3"/>
  <c r="T219" i="3"/>
  <c r="T255" i="3"/>
  <c r="T249" i="3"/>
  <c r="T264" i="3"/>
  <c r="T215" i="3"/>
  <c r="T267" i="3"/>
  <c r="T268" i="3"/>
  <c r="T241" i="3"/>
  <c r="T257" i="3"/>
  <c r="T214" i="3"/>
  <c r="T14" i="3"/>
  <c r="T123" i="3"/>
  <c r="T186" i="3"/>
  <c r="T73" i="3"/>
  <c r="T28" i="3"/>
  <c r="T132" i="3"/>
  <c r="T12" i="3"/>
  <c r="T26" i="3"/>
  <c r="T146" i="3"/>
  <c r="T113" i="3"/>
  <c r="T90" i="3"/>
  <c r="T24" i="3"/>
  <c r="T89" i="3"/>
  <c r="T157" i="3"/>
  <c r="T85" i="3"/>
  <c r="T84" i="3"/>
  <c r="T153" i="3"/>
  <c r="T200" i="3"/>
  <c r="T38" i="3"/>
  <c r="T37" i="3"/>
  <c r="T59" i="3"/>
  <c r="T57" i="3"/>
  <c r="T105" i="3"/>
  <c r="T172" i="3"/>
  <c r="T32" i="3"/>
  <c r="T125" i="3"/>
  <c r="T229" i="3"/>
  <c r="T246" i="3"/>
  <c r="T228" i="3"/>
  <c r="P26" i="5"/>
  <c r="T26" i="5"/>
  <c r="S26" i="5"/>
  <c r="R26" i="5"/>
  <c r="M26" i="5"/>
  <c r="L26" i="5"/>
  <c r="Q26" i="5"/>
  <c r="N24" i="5"/>
  <c r="D360" i="1"/>
  <c r="D359" i="1"/>
  <c r="D358" i="1"/>
  <c r="D355" i="1"/>
  <c r="D357" i="1"/>
  <c r="D356" i="1"/>
  <c r="P281" i="4"/>
  <c r="O281" i="4"/>
  <c r="O282" i="4" s="1"/>
  <c r="Q281" i="4"/>
  <c r="T238" i="3"/>
  <c r="T104" i="3"/>
  <c r="T170" i="3"/>
  <c r="T74" i="3"/>
  <c r="T102" i="3"/>
  <c r="T71" i="3"/>
  <c r="T122" i="3"/>
  <c r="T136" i="3"/>
  <c r="T95" i="3"/>
  <c r="T92" i="3"/>
  <c r="T185" i="3"/>
  <c r="T112" i="3"/>
  <c r="T22" i="3"/>
  <c r="T44" i="3"/>
  <c r="T87" i="3"/>
  <c r="T21" i="3"/>
  <c r="T108" i="3"/>
  <c r="T161" i="3"/>
  <c r="T173" i="3"/>
  <c r="T156" i="3"/>
  <c r="T205" i="3"/>
  <c r="T36" i="3"/>
  <c r="T79" i="3"/>
  <c r="T5" i="3"/>
  <c r="T119" i="3"/>
  <c r="T178" i="3"/>
  <c r="L280" i="3"/>
  <c r="T236" i="3"/>
  <c r="T210" i="3"/>
  <c r="T272" i="3"/>
  <c r="T237" i="3"/>
  <c r="T265" i="3"/>
  <c r="T232" i="3"/>
  <c r="T239" i="3"/>
  <c r="T263" i="3"/>
  <c r="T220" i="3"/>
  <c r="T118" i="3"/>
  <c r="T176" i="3"/>
  <c r="T29" i="3"/>
  <c r="T72" i="3"/>
  <c r="T100" i="3"/>
  <c r="T183" i="3"/>
  <c r="T189" i="3"/>
  <c r="T115" i="3"/>
  <c r="T114" i="3"/>
  <c r="T25" i="3"/>
  <c r="T154" i="3"/>
  <c r="T66" i="3"/>
  <c r="T111" i="3"/>
  <c r="T86" i="3"/>
  <c r="T65" i="3"/>
  <c r="T129" i="3"/>
  <c r="T166" i="3"/>
  <c r="T39" i="3"/>
  <c r="T19" i="3"/>
  <c r="T60" i="3"/>
  <c r="T35" i="3"/>
  <c r="T78" i="3"/>
  <c r="T126" i="3"/>
  <c r="T4" i="3"/>
  <c r="T16" i="3"/>
  <c r="P280" i="3"/>
  <c r="T138" i="3"/>
  <c r="I281" i="3"/>
  <c r="E282" i="3"/>
  <c r="E281" i="3"/>
  <c r="E279" i="3"/>
  <c r="E280" i="3" s="1"/>
  <c r="AQ8" i="9" l="1"/>
  <c r="AR8" i="9" s="1"/>
  <c r="AQ9" i="9"/>
  <c r="AR9" i="9" s="1"/>
  <c r="AR3" i="9"/>
  <c r="AQ10" i="9"/>
  <c r="AR10" i="9" s="1"/>
  <c r="AQ5" i="9"/>
  <c r="AR5" i="9" s="1"/>
  <c r="AQ13" i="9"/>
  <c r="AR13" i="9" s="1"/>
  <c r="AQ6" i="9"/>
  <c r="AR6" i="9" s="1"/>
  <c r="AQ11" i="9"/>
  <c r="AR11" i="9" s="1"/>
  <c r="AQ14" i="9"/>
  <c r="AR14" i="9" s="1"/>
  <c r="AQ4" i="9"/>
  <c r="AR4" i="9" s="1"/>
  <c r="AQ15" i="9"/>
  <c r="AR15" i="9" s="1"/>
  <c r="AQ7" i="9"/>
  <c r="AR7" i="9" s="1"/>
  <c r="N40" i="11"/>
  <c r="AR10" i="4"/>
  <c r="AR18" i="4"/>
  <c r="AR26" i="4"/>
  <c r="AR34" i="4"/>
  <c r="AR42" i="4"/>
  <c r="AR50" i="4"/>
  <c r="AR58" i="4"/>
  <c r="AR66" i="4"/>
  <c r="AR74" i="4"/>
  <c r="AR82" i="4"/>
  <c r="AR90" i="4"/>
  <c r="AR98" i="4"/>
  <c r="AR106" i="4"/>
  <c r="AR114" i="4"/>
  <c r="AR122" i="4"/>
  <c r="AR130" i="4"/>
  <c r="AR138" i="4"/>
  <c r="AR146" i="4"/>
  <c r="AR154" i="4"/>
  <c r="AR162" i="4"/>
  <c r="AR170" i="4"/>
  <c r="AR178" i="4"/>
  <c r="AR186" i="4"/>
  <c r="AR194" i="4"/>
  <c r="AR202" i="4"/>
  <c r="AR210" i="4"/>
  <c r="AR218" i="4"/>
  <c r="AR226" i="4"/>
  <c r="AR234" i="4"/>
  <c r="AR242" i="4"/>
  <c r="AR250" i="4"/>
  <c r="AR258" i="4"/>
  <c r="AR266" i="4"/>
  <c r="AR274" i="4"/>
  <c r="AQ7" i="4"/>
  <c r="AQ15" i="4"/>
  <c r="AQ23" i="4"/>
  <c r="AQ31" i="4"/>
  <c r="AQ39" i="4"/>
  <c r="AQ47" i="4"/>
  <c r="AQ55" i="4"/>
  <c r="AQ63" i="4"/>
  <c r="AQ71" i="4"/>
  <c r="AQ79" i="4"/>
  <c r="AQ87" i="4"/>
  <c r="AQ95" i="4"/>
  <c r="AQ103" i="4"/>
  <c r="AQ111" i="4"/>
  <c r="AQ119" i="4"/>
  <c r="AQ127" i="4"/>
  <c r="AQ135" i="4"/>
  <c r="AQ143" i="4"/>
  <c r="AQ151" i="4"/>
  <c r="AQ159" i="4"/>
  <c r="AQ167" i="4"/>
  <c r="AQ175" i="4"/>
  <c r="AQ183" i="4"/>
  <c r="AQ191" i="4"/>
  <c r="AQ199" i="4"/>
  <c r="AQ207" i="4"/>
  <c r="AQ215" i="4"/>
  <c r="AQ223" i="4"/>
  <c r="AQ231" i="4"/>
  <c r="AQ239" i="4"/>
  <c r="AQ247" i="4"/>
  <c r="AQ255" i="4"/>
  <c r="AQ263" i="4"/>
  <c r="AQ271" i="4"/>
  <c r="AR11" i="4"/>
  <c r="AR19" i="4"/>
  <c r="AR27" i="4"/>
  <c r="AR35" i="4"/>
  <c r="AR43" i="4"/>
  <c r="AR51" i="4"/>
  <c r="AR59" i="4"/>
  <c r="AR67" i="4"/>
  <c r="AR75" i="4"/>
  <c r="AR83" i="4"/>
  <c r="AR91" i="4"/>
  <c r="AR99" i="4"/>
  <c r="AR107" i="4"/>
  <c r="AR115" i="4"/>
  <c r="AR123" i="4"/>
  <c r="AR131" i="4"/>
  <c r="AR139" i="4"/>
  <c r="AR147" i="4"/>
  <c r="AR155" i="4"/>
  <c r="AR163" i="4"/>
  <c r="AR171" i="4"/>
  <c r="AR179" i="4"/>
  <c r="AR187" i="4"/>
  <c r="AR195" i="4"/>
  <c r="AR203" i="4"/>
  <c r="AR211" i="4"/>
  <c r="AR219" i="4"/>
  <c r="AR227" i="4"/>
  <c r="AR235" i="4"/>
  <c r="AR243" i="4"/>
  <c r="AR251" i="4"/>
  <c r="AR259" i="4"/>
  <c r="AR267" i="4"/>
  <c r="AR275" i="4"/>
  <c r="AQ8" i="4"/>
  <c r="AQ16" i="4"/>
  <c r="AQ24" i="4"/>
  <c r="AQ32" i="4"/>
  <c r="AQ40" i="4"/>
  <c r="AQ48" i="4"/>
  <c r="AQ56" i="4"/>
  <c r="AQ64" i="4"/>
  <c r="AQ72" i="4"/>
  <c r="AQ80" i="4"/>
  <c r="AQ88" i="4"/>
  <c r="AQ96" i="4"/>
  <c r="AQ104" i="4"/>
  <c r="AQ112" i="4"/>
  <c r="AQ120" i="4"/>
  <c r="AQ128" i="4"/>
  <c r="AQ136" i="4"/>
  <c r="AQ144" i="4"/>
  <c r="AQ152" i="4"/>
  <c r="AQ160" i="4"/>
  <c r="AQ168" i="4"/>
  <c r="AQ176" i="4"/>
  <c r="AQ184" i="4"/>
  <c r="AQ192" i="4"/>
  <c r="AQ200" i="4"/>
  <c r="AQ208" i="4"/>
  <c r="AQ216" i="4"/>
  <c r="AQ224" i="4"/>
  <c r="AQ232" i="4"/>
  <c r="AQ240" i="4"/>
  <c r="AQ248" i="4"/>
  <c r="AQ256" i="4"/>
  <c r="AQ264" i="4"/>
  <c r="AQ272" i="4"/>
  <c r="AR4" i="4"/>
  <c r="AR12" i="4"/>
  <c r="AR20" i="4"/>
  <c r="AR28" i="4"/>
  <c r="AR36" i="4"/>
  <c r="AR44" i="4"/>
  <c r="AR52" i="4"/>
  <c r="AR60" i="4"/>
  <c r="AR68" i="4"/>
  <c r="AR76" i="4"/>
  <c r="AR84" i="4"/>
  <c r="AR92" i="4"/>
  <c r="AR100" i="4"/>
  <c r="AR108" i="4"/>
  <c r="AR116" i="4"/>
  <c r="AR124" i="4"/>
  <c r="AR132" i="4"/>
  <c r="AR140" i="4"/>
  <c r="AR148" i="4"/>
  <c r="AR156" i="4"/>
  <c r="AR164" i="4"/>
  <c r="AR172" i="4"/>
  <c r="AR180" i="4"/>
  <c r="AR188" i="4"/>
  <c r="AR196" i="4"/>
  <c r="AR204" i="4"/>
  <c r="AR212" i="4"/>
  <c r="AR220" i="4"/>
  <c r="AR228" i="4"/>
  <c r="AR236" i="4"/>
  <c r="AR244" i="4"/>
  <c r="AR252" i="4"/>
  <c r="AR260" i="4"/>
  <c r="AR268" i="4"/>
  <c r="AR276" i="4"/>
  <c r="AQ9" i="4"/>
  <c r="AQ17" i="4"/>
  <c r="AQ25" i="4"/>
  <c r="AQ33" i="4"/>
  <c r="AQ41" i="4"/>
  <c r="AQ49" i="4"/>
  <c r="AQ57" i="4"/>
  <c r="AQ65" i="4"/>
  <c r="AQ73" i="4"/>
  <c r="AQ81" i="4"/>
  <c r="AQ89" i="4"/>
  <c r="AQ97" i="4"/>
  <c r="AQ105" i="4"/>
  <c r="AQ113" i="4"/>
  <c r="AQ121" i="4"/>
  <c r="AQ129" i="4"/>
  <c r="AQ137" i="4"/>
  <c r="AQ145" i="4"/>
  <c r="AQ153" i="4"/>
  <c r="AQ161" i="4"/>
  <c r="AQ169" i="4"/>
  <c r="AQ177" i="4"/>
  <c r="AQ185" i="4"/>
  <c r="AQ193" i="4"/>
  <c r="AQ201" i="4"/>
  <c r="AQ209" i="4"/>
  <c r="AQ217" i="4"/>
  <c r="AQ225" i="4"/>
  <c r="AQ233" i="4"/>
  <c r="AQ241" i="4"/>
  <c r="AQ249" i="4"/>
  <c r="AQ257" i="4"/>
  <c r="AQ265" i="4"/>
  <c r="AQ273" i="4"/>
  <c r="AR5" i="4"/>
  <c r="AR13" i="4"/>
  <c r="AR21" i="4"/>
  <c r="AR29" i="4"/>
  <c r="AR37" i="4"/>
  <c r="AR45" i="4"/>
  <c r="AR53" i="4"/>
  <c r="AR61" i="4"/>
  <c r="AR69" i="4"/>
  <c r="AR77" i="4"/>
  <c r="AR85" i="4"/>
  <c r="AR93" i="4"/>
  <c r="AR101" i="4"/>
  <c r="AR109" i="4"/>
  <c r="AR117" i="4"/>
  <c r="AR125" i="4"/>
  <c r="AR133" i="4"/>
  <c r="AR141" i="4"/>
  <c r="AR149" i="4"/>
  <c r="AR157" i="4"/>
  <c r="AR165" i="4"/>
  <c r="AR173" i="4"/>
  <c r="AR181" i="4"/>
  <c r="AR189" i="4"/>
  <c r="AR197" i="4"/>
  <c r="AR205" i="4"/>
  <c r="AR213" i="4"/>
  <c r="AR221" i="4"/>
  <c r="AR229" i="4"/>
  <c r="AR237" i="4"/>
  <c r="AR245" i="4"/>
  <c r="AR253" i="4"/>
  <c r="AR261" i="4"/>
  <c r="AR269" i="4"/>
  <c r="AR277" i="4"/>
  <c r="AQ10" i="4"/>
  <c r="AQ18" i="4"/>
  <c r="AQ26" i="4"/>
  <c r="AQ34" i="4"/>
  <c r="AQ42" i="4"/>
  <c r="AQ50" i="4"/>
  <c r="AQ58" i="4"/>
  <c r="AQ66" i="4"/>
  <c r="AQ74" i="4"/>
  <c r="AQ82" i="4"/>
  <c r="AQ90" i="4"/>
  <c r="AQ98" i="4"/>
  <c r="AQ106" i="4"/>
  <c r="AQ114" i="4"/>
  <c r="AQ122" i="4"/>
  <c r="AQ130" i="4"/>
  <c r="AQ138" i="4"/>
  <c r="AQ146" i="4"/>
  <c r="AQ154" i="4"/>
  <c r="AQ162" i="4"/>
  <c r="AQ170" i="4"/>
  <c r="AQ178" i="4"/>
  <c r="AQ186" i="4"/>
  <c r="AQ194" i="4"/>
  <c r="AQ202" i="4"/>
  <c r="AQ210" i="4"/>
  <c r="AQ218" i="4"/>
  <c r="AQ226" i="4"/>
  <c r="AQ234" i="4"/>
  <c r="AQ242" i="4"/>
  <c r="AQ250" i="4"/>
  <c r="AQ258" i="4"/>
  <c r="AQ266" i="4"/>
  <c r="AQ274" i="4"/>
  <c r="AR6" i="4"/>
  <c r="AR14" i="4"/>
  <c r="AR22" i="4"/>
  <c r="AR30" i="4"/>
  <c r="AR38" i="4"/>
  <c r="AR46" i="4"/>
  <c r="AR54" i="4"/>
  <c r="AR62" i="4"/>
  <c r="AR70" i="4"/>
  <c r="AR78" i="4"/>
  <c r="AR86" i="4"/>
  <c r="AR94" i="4"/>
  <c r="AR102" i="4"/>
  <c r="AR110" i="4"/>
  <c r="AR118" i="4"/>
  <c r="AR126" i="4"/>
  <c r="AR134" i="4"/>
  <c r="AR142" i="4"/>
  <c r="AR150" i="4"/>
  <c r="AR158" i="4"/>
  <c r="AR166" i="4"/>
  <c r="AR174" i="4"/>
  <c r="AR182" i="4"/>
  <c r="AR190" i="4"/>
  <c r="AR198" i="4"/>
  <c r="AR206" i="4"/>
  <c r="AR214" i="4"/>
  <c r="AR222" i="4"/>
  <c r="AR230" i="4"/>
  <c r="AR238" i="4"/>
  <c r="AR246" i="4"/>
  <c r="AR254" i="4"/>
  <c r="AR262" i="4"/>
  <c r="AR270" i="4"/>
  <c r="AR3" i="4"/>
  <c r="AQ11" i="4"/>
  <c r="AQ19" i="4"/>
  <c r="AQ27" i="4"/>
  <c r="AQ35" i="4"/>
  <c r="AQ43" i="4"/>
  <c r="AQ51" i="4"/>
  <c r="AQ59" i="4"/>
  <c r="AQ67" i="4"/>
  <c r="AQ75" i="4"/>
  <c r="AQ83" i="4"/>
  <c r="AQ91" i="4"/>
  <c r="AQ99" i="4"/>
  <c r="AQ107" i="4"/>
  <c r="AQ115" i="4"/>
  <c r="AQ123" i="4"/>
  <c r="AQ131" i="4"/>
  <c r="AQ139" i="4"/>
  <c r="AQ147" i="4"/>
  <c r="AQ155" i="4"/>
  <c r="AQ163" i="4"/>
  <c r="AQ171" i="4"/>
  <c r="AQ179" i="4"/>
  <c r="AQ187" i="4"/>
  <c r="AQ195" i="4"/>
  <c r="AQ203" i="4"/>
  <c r="AQ211" i="4"/>
  <c r="AQ219" i="4"/>
  <c r="AQ227" i="4"/>
  <c r="AQ235" i="4"/>
  <c r="AQ243" i="4"/>
  <c r="AQ251" i="4"/>
  <c r="AQ259" i="4"/>
  <c r="AQ267" i="4"/>
  <c r="AQ275" i="4"/>
  <c r="AR15" i="4"/>
  <c r="AR23" i="4"/>
  <c r="AR31" i="4"/>
  <c r="AR39" i="4"/>
  <c r="AR47" i="4"/>
  <c r="AR55" i="4"/>
  <c r="AR63" i="4"/>
  <c r="AR71" i="4"/>
  <c r="AR79" i="4"/>
  <c r="AR87" i="4"/>
  <c r="AR95" i="4"/>
  <c r="AR103" i="4"/>
  <c r="AR111" i="4"/>
  <c r="AR119" i="4"/>
  <c r="AR127" i="4"/>
  <c r="AR7" i="4"/>
  <c r="AR8" i="4"/>
  <c r="AR16" i="4"/>
  <c r="AR24" i="4"/>
  <c r="AR32" i="4"/>
  <c r="AR40" i="4"/>
  <c r="AR48" i="4"/>
  <c r="AR56" i="4"/>
  <c r="AR64" i="4"/>
  <c r="AR72" i="4"/>
  <c r="AR80" i="4"/>
  <c r="AR88" i="4"/>
  <c r="AR96" i="4"/>
  <c r="AR104" i="4"/>
  <c r="AR112" i="4"/>
  <c r="AR120" i="4"/>
  <c r="AR128" i="4"/>
  <c r="AR136" i="4"/>
  <c r="AR144" i="4"/>
  <c r="AR152" i="4"/>
  <c r="AR160" i="4"/>
  <c r="AR168" i="4"/>
  <c r="AR176" i="4"/>
  <c r="AR184" i="4"/>
  <c r="AR192" i="4"/>
  <c r="AR200" i="4"/>
  <c r="AR208" i="4"/>
  <c r="AR216" i="4"/>
  <c r="AR224" i="4"/>
  <c r="AR232" i="4"/>
  <c r="AR240" i="4"/>
  <c r="AR248" i="4"/>
  <c r="AR256" i="4"/>
  <c r="AR264" i="4"/>
  <c r="AR272" i="4"/>
  <c r="AQ5" i="4"/>
  <c r="AQ13" i="4"/>
  <c r="AQ21" i="4"/>
  <c r="AQ29" i="4"/>
  <c r="AQ37" i="4"/>
  <c r="AQ45" i="4"/>
  <c r="AQ53" i="4"/>
  <c r="AQ61" i="4"/>
  <c r="AQ69" i="4"/>
  <c r="AQ77" i="4"/>
  <c r="AQ85" i="4"/>
  <c r="AQ93" i="4"/>
  <c r="AQ101" i="4"/>
  <c r="AQ109" i="4"/>
  <c r="AQ117" i="4"/>
  <c r="AQ125" i="4"/>
  <c r="AQ133" i="4"/>
  <c r="AQ141" i="4"/>
  <c r="AQ149" i="4"/>
  <c r="AQ157" i="4"/>
  <c r="AQ165" i="4"/>
  <c r="AQ173" i="4"/>
  <c r="AQ181" i="4"/>
  <c r="AQ189" i="4"/>
  <c r="AQ197" i="4"/>
  <c r="AQ205" i="4"/>
  <c r="AQ213" i="4"/>
  <c r="AQ221" i="4"/>
  <c r="AQ229" i="4"/>
  <c r="AQ237" i="4"/>
  <c r="AQ245" i="4"/>
  <c r="AQ253" i="4"/>
  <c r="AQ261" i="4"/>
  <c r="AQ269" i="4"/>
  <c r="AQ277" i="4"/>
  <c r="AR9" i="4"/>
  <c r="AR17" i="4"/>
  <c r="AR25" i="4"/>
  <c r="AR33" i="4"/>
  <c r="AR41" i="4"/>
  <c r="AR49" i="4"/>
  <c r="AR57" i="4"/>
  <c r="AR65" i="4"/>
  <c r="AR73" i="4"/>
  <c r="AR81" i="4"/>
  <c r="AR89" i="4"/>
  <c r="AR97" i="4"/>
  <c r="AR105" i="4"/>
  <c r="AR113" i="4"/>
  <c r="AR121" i="4"/>
  <c r="AR129" i="4"/>
  <c r="AR137" i="4"/>
  <c r="AR145" i="4"/>
  <c r="AR153" i="4"/>
  <c r="AR161" i="4"/>
  <c r="AR169" i="4"/>
  <c r="AR177" i="4"/>
  <c r="AR185" i="4"/>
  <c r="AR193" i="4"/>
  <c r="AR201" i="4"/>
  <c r="AR209" i="4"/>
  <c r="AR217" i="4"/>
  <c r="AR225" i="4"/>
  <c r="AR233" i="4"/>
  <c r="AR241" i="4"/>
  <c r="AR249" i="4"/>
  <c r="AR257" i="4"/>
  <c r="AR265" i="4"/>
  <c r="AR273" i="4"/>
  <c r="AQ6" i="4"/>
  <c r="AQ14" i="4"/>
  <c r="AQ22" i="4"/>
  <c r="AQ30" i="4"/>
  <c r="AQ38" i="4"/>
  <c r="AQ46" i="4"/>
  <c r="AQ54" i="4"/>
  <c r="AQ62" i="4"/>
  <c r="AQ70" i="4"/>
  <c r="AQ78" i="4"/>
  <c r="AQ86" i="4"/>
  <c r="AQ94" i="4"/>
  <c r="AQ102" i="4"/>
  <c r="AQ110" i="4"/>
  <c r="AQ118" i="4"/>
  <c r="AQ126" i="4"/>
  <c r="AQ134" i="4"/>
  <c r="AQ142" i="4"/>
  <c r="AQ150" i="4"/>
  <c r="AQ158" i="4"/>
  <c r="AQ166" i="4"/>
  <c r="AQ174" i="4"/>
  <c r="AQ182" i="4"/>
  <c r="AQ190" i="4"/>
  <c r="AQ198" i="4"/>
  <c r="AQ206" i="4"/>
  <c r="AQ214" i="4"/>
  <c r="AQ222" i="4"/>
  <c r="AQ230" i="4"/>
  <c r="AQ238" i="4"/>
  <c r="AQ246" i="4"/>
  <c r="AQ254" i="4"/>
  <c r="AQ262" i="4"/>
  <c r="AQ270" i="4"/>
  <c r="AQ3" i="4"/>
  <c r="AR183" i="4"/>
  <c r="AR247" i="4"/>
  <c r="AQ36" i="4"/>
  <c r="AQ100" i="4"/>
  <c r="AQ164" i="4"/>
  <c r="AQ228" i="4"/>
  <c r="AR191" i="4"/>
  <c r="AR255" i="4"/>
  <c r="AQ44" i="4"/>
  <c r="AQ108" i="4"/>
  <c r="AQ172" i="4"/>
  <c r="AQ236" i="4"/>
  <c r="AR135" i="4"/>
  <c r="AR199" i="4"/>
  <c r="AR263" i="4"/>
  <c r="AQ52" i="4"/>
  <c r="AQ116" i="4"/>
  <c r="AQ180" i="4"/>
  <c r="AQ244" i="4"/>
  <c r="AR151" i="4"/>
  <c r="AR159" i="4"/>
  <c r="AR143" i="4"/>
  <c r="AR207" i="4"/>
  <c r="AR271" i="4"/>
  <c r="AQ60" i="4"/>
  <c r="AQ124" i="4"/>
  <c r="AQ188" i="4"/>
  <c r="AQ252" i="4"/>
  <c r="AR215" i="4"/>
  <c r="AQ4" i="4"/>
  <c r="AQ68" i="4"/>
  <c r="AQ132" i="4"/>
  <c r="AQ196" i="4"/>
  <c r="AQ260" i="4"/>
  <c r="AR223" i="4"/>
  <c r="AQ12" i="4"/>
  <c r="AQ76" i="4"/>
  <c r="AQ140" i="4"/>
  <c r="AQ204" i="4"/>
  <c r="AQ268" i="4"/>
  <c r="AR167" i="4"/>
  <c r="AR231" i="4"/>
  <c r="AQ20" i="4"/>
  <c r="AQ84" i="4"/>
  <c r="AQ148" i="4"/>
  <c r="AQ212" i="4"/>
  <c r="AQ276" i="4"/>
  <c r="AR175" i="4"/>
  <c r="AR239" i="4"/>
  <c r="AQ28" i="4"/>
  <c r="AQ92" i="4"/>
  <c r="AQ156" i="4"/>
  <c r="AQ220" i="4"/>
  <c r="C294" i="3"/>
  <c r="C293" i="3" a="1"/>
  <c r="C293" i="3" s="1"/>
  <c r="C289" i="3" a="1"/>
  <c r="C289" i="3" s="1"/>
  <c r="C290" i="3"/>
  <c r="P9" i="9"/>
  <c r="O11" i="9"/>
  <c r="O5" i="9"/>
  <c r="P10" i="9"/>
  <c r="P6" i="9"/>
  <c r="P7" i="9"/>
  <c r="P11" i="9"/>
  <c r="O3" i="9"/>
  <c r="O6" i="9"/>
  <c r="O10" i="9"/>
  <c r="O8" i="9"/>
  <c r="O9" i="9"/>
  <c r="P8" i="9"/>
  <c r="P3" i="9"/>
  <c r="P5" i="9"/>
  <c r="O7" i="9"/>
  <c r="P4" i="9"/>
  <c r="O4" i="9"/>
  <c r="N26" i="5"/>
  <c r="T28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<sst xmlns="http://schemas.openxmlformats.org/spreadsheetml/2006/main" count="1077" uniqueCount="319">
  <si>
    <t>Test:</t>
  </si>
  <si>
    <t>Název:</t>
  </si>
  <si>
    <t>Inventář resilience</t>
  </si>
  <si>
    <t>Autoři:</t>
  </si>
  <si>
    <t>Náhled:</t>
  </si>
  <si>
    <t>www.pmlab.vyzkum-psychologie.cz/vitejte.php?nahled=311</t>
  </si>
  <si>
    <t>Stupně a položky:</t>
  </si>
  <si>
    <t>zcela nesouhlasím</t>
  </si>
  <si>
    <t>spíše nesouhlasím</t>
  </si>
  <si>
    <t>ani souhlasím, ani nesouhlasím</t>
  </si>
  <si>
    <t>spíše _x000D__x000D_
souhlasím</t>
  </si>
  <si>
    <t>zcela _x000D__x000D_
souhlasím</t>
  </si>
  <si>
    <t>Mám schopnost dobře reagovat na změny.</t>
  </si>
  <si>
    <t>Úspěchy z minulosti mi dávají sebevědomí do_x000D__x000D_
dalších výzev.</t>
  </si>
  <si>
    <t xml:space="preserve">I když jsem v nesnázích, dokážu mít smysl pro humor. </t>
  </si>
  <si>
    <t>V nesnázích se rychle vzdávám.</t>
  </si>
  <si>
    <t>Vím, kam se mám obrátit pro pomoc, když ji_x000D__x000D_
potřebuji.</t>
  </si>
  <si>
    <t>Pod tlakem se plně soustředím a zachovávám_x000D__x000D_
chladnou hlavu.</t>
  </si>
  <si>
    <t>Náročné nepředvídatelné situace vnímám častěji jako problém než jako příležitost.</t>
  </si>
  <si>
    <t>Umím vytrvale pracovat na dosahování stanovených cílů.</t>
  </si>
  <si>
    <t>Cítím smysl v tom, co dělám.</t>
  </si>
  <si>
    <t>Mám kontrolu nad svým životem.</t>
  </si>
  <si>
    <t>respondent</t>
  </si>
  <si>
    <t>pohlavi</t>
  </si>
  <si>
    <t>rocnik</t>
  </si>
  <si>
    <t>timestamp</t>
  </si>
  <si>
    <t>text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</si>
  <si>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</si>
  <si>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</si>
  <si>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</si>
  <si>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</si>
  <si>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</si>
  <si>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</si>
  <si>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</si>
  <si>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</si>
  <si>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</si>
  <si>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</si>
  <si>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</si>
  <si>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</si>
  <si>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</si>
  <si>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</si>
  <si>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</si>
  <si>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</si>
  <si>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</si>
  <si>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</si>
  <si>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</si>
  <si>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</si>
  <si>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n1</t>
  </si>
  <si>
    <t>n2</t>
  </si>
  <si>
    <t>n3</t>
  </si>
  <si>
    <t>n4</t>
  </si>
  <si>
    <t>n5</t>
  </si>
  <si>
    <t>n6</t>
  </si>
  <si>
    <t>n7</t>
  </si>
  <si>
    <t>n8</t>
  </si>
  <si>
    <t>n9</t>
  </si>
  <si>
    <t>n10</t>
  </si>
  <si>
    <t>nekompatibilita</t>
  </si>
  <si>
    <t xml:space="preserve"> 2-3</t>
  </si>
  <si>
    <t xml:space="preserve"> </t>
  </si>
  <si>
    <t xml:space="preserve"> …jste odolný člověk 3</t>
  </si>
  <si>
    <t xml:space="preserve"> ,,jste” 3</t>
  </si>
  <si>
    <t xml:space="preserve"> 3 záleží na situacích </t>
  </si>
  <si>
    <t xml:space="preserve"> nejde to takhle říct, někdy mě složí maličkosti a někdy vytrvám i ve složitých situacím </t>
  </si>
  <si>
    <t xml:space="preserve"> Jak v čem, asi 2</t>
  </si>
  <si>
    <t xml:space="preserve"> *jste 2</t>
  </si>
  <si>
    <t xml:space="preserve"> Vnímám se na 2.</t>
  </si>
  <si>
    <t xml:space="preserve"> 4)</t>
  </si>
  <si>
    <t xml:space="preserve"> Určil bych se někde mezi 3 a 4, takže 3,5 Pokud bych měl vybral přesné číslo tak 3</t>
  </si>
  <si>
    <t xml:space="preserve"> 1-2</t>
  </si>
  <si>
    <t xml:space="preserve"> resilient</t>
  </si>
  <si>
    <t>cas_1</t>
  </si>
  <si>
    <t>cas_2</t>
  </si>
  <si>
    <t>odpoved_1</t>
  </si>
  <si>
    <t>odpoved_2</t>
  </si>
  <si>
    <t>p1_1</t>
  </si>
  <si>
    <t>p2_1</t>
  </si>
  <si>
    <t>p3_1</t>
  </si>
  <si>
    <t>p4_1</t>
  </si>
  <si>
    <t>p5_1</t>
  </si>
  <si>
    <t>p6_1</t>
  </si>
  <si>
    <t>p7_1</t>
  </si>
  <si>
    <t>p8_1</t>
  </si>
  <si>
    <t>p9_1</t>
  </si>
  <si>
    <t>p10_1</t>
  </si>
  <si>
    <t>p1_2</t>
  </si>
  <si>
    <t>p2_2</t>
  </si>
  <si>
    <t>p3_2</t>
  </si>
  <si>
    <t>p4_2</t>
  </si>
  <si>
    <t>p5_2</t>
  </si>
  <si>
    <t>p6_2</t>
  </si>
  <si>
    <t>p7_2</t>
  </si>
  <si>
    <t>p8_2</t>
  </si>
  <si>
    <t>p9_2</t>
  </si>
  <si>
    <t>p10_2</t>
  </si>
  <si>
    <t>polozka</t>
  </si>
  <si>
    <t>vzkaz</t>
  </si>
  <si>
    <t xml:space="preserve"> Jak kdy, kdyz je mi fyzivky zle tak vetsimou ne. V nesnazich jsem uz 2 roky a nezlepsuje se to. Takze ano. </t>
  </si>
  <si>
    <t xml:space="preserve"> Záleží na situaci</t>
  </si>
  <si>
    <t xml:space="preserve"> Sama na seba</t>
  </si>
  <si>
    <t>vek</t>
  </si>
  <si>
    <t>VAR.P</t>
  </si>
  <si>
    <t>p4_r</t>
  </si>
  <si>
    <t>p7_r</t>
  </si>
  <si>
    <t>rozptyl súčtu:</t>
  </si>
  <si>
    <t>Cronbachova alfa celkovo:</t>
  </si>
  <si>
    <t>body celkovo</t>
  </si>
  <si>
    <t xml:space="preserve">body Kontrola </t>
  </si>
  <si>
    <t>body Angažovanosť</t>
  </si>
  <si>
    <t>body Vynaliezavosť</t>
  </si>
  <si>
    <t>body Rast</t>
  </si>
  <si>
    <t>Cronbach:</t>
  </si>
  <si>
    <t>Rozptyly súčtu:</t>
  </si>
  <si>
    <t>rozptyly položiek:</t>
  </si>
  <si>
    <t>Pearson</t>
  </si>
  <si>
    <t>Položka</t>
  </si>
  <si>
    <t>priemer</t>
  </si>
  <si>
    <t>Priemer</t>
  </si>
  <si>
    <t>SD</t>
  </si>
  <si>
    <t>šikmosť</t>
  </si>
  <si>
    <t>R-celek</t>
  </si>
  <si>
    <t>R-subškála</t>
  </si>
  <si>
    <t>vek info:</t>
  </si>
  <si>
    <t>vek po úprave:</t>
  </si>
  <si>
    <t>t1-t2</t>
  </si>
  <si>
    <t xml:space="preserve">medián: </t>
  </si>
  <si>
    <t>škála</t>
  </si>
  <si>
    <t>Kontrola</t>
  </si>
  <si>
    <t>Angažovanosť</t>
  </si>
  <si>
    <t>Vynaliezavosť</t>
  </si>
  <si>
    <t>Rast</t>
  </si>
  <si>
    <t>počet položiek</t>
  </si>
  <si>
    <t>priemery v jednotlivých položkách:</t>
  </si>
  <si>
    <t>hodnoty</t>
  </si>
  <si>
    <t>priemer v škálach</t>
  </si>
  <si>
    <t>p4_1_rev</t>
  </si>
  <si>
    <t>p7_1_rev</t>
  </si>
  <si>
    <t>p4_2_rev</t>
  </si>
  <si>
    <t>p7_2_rev</t>
  </si>
  <si>
    <t>Šikmosť</t>
  </si>
  <si>
    <t>stabilita v čase</t>
  </si>
  <si>
    <t>vnútorná konzistencia</t>
  </si>
  <si>
    <t>chyba merania</t>
  </si>
  <si>
    <t>Hodnota</t>
  </si>
  <si>
    <t>Muži</t>
  </si>
  <si>
    <t>ženy</t>
  </si>
  <si>
    <t>kontrola</t>
  </si>
  <si>
    <t>r</t>
  </si>
  <si>
    <t>angažovanosť</t>
  </si>
  <si>
    <t>vynaliezavosť</t>
  </si>
  <si>
    <t>rast</t>
  </si>
  <si>
    <t>p-hodnota</t>
  </si>
  <si>
    <t>t (234)</t>
  </si>
  <si>
    <t>kontrola-1</t>
  </si>
  <si>
    <t>kontrola-2</t>
  </si>
  <si>
    <t>angaž-1</t>
  </si>
  <si>
    <t>angaž-2</t>
  </si>
  <si>
    <t>vynal-1</t>
  </si>
  <si>
    <t>vynal-2</t>
  </si>
  <si>
    <t>rast-1</t>
  </si>
  <si>
    <t>rast-2</t>
  </si>
  <si>
    <t>rozptyly</t>
  </si>
  <si>
    <t>hrubý skór</t>
  </si>
  <si>
    <t>Stanin</t>
  </si>
  <si>
    <t>M=</t>
  </si>
  <si>
    <t>SD=</t>
  </si>
  <si>
    <t>Z-skór</t>
  </si>
  <si>
    <t>percentil</t>
  </si>
  <si>
    <t>Z-skór (nelineár)</t>
  </si>
  <si>
    <t>Stanin (nelineár)</t>
  </si>
  <si>
    <t>četnosť</t>
  </si>
  <si>
    <t>četnosť (lineár)</t>
  </si>
  <si>
    <t>četnosť (nelineár)</t>
  </si>
  <si>
    <t>&gt; lineárna transformácia je najvhodnejšia na prezentovanie dát</t>
  </si>
  <si>
    <t>Hrubý skór (ženy)</t>
  </si>
  <si>
    <t>M (celok)=</t>
  </si>
  <si>
    <t>Hrubý skór (muži)</t>
  </si>
  <si>
    <t>Hrubý skór (všetci)</t>
  </si>
  <si>
    <t>SD (celok)=</t>
  </si>
  <si>
    <t>percentil (všetci)</t>
  </si>
  <si>
    <t>percentil (ženy)</t>
  </si>
  <si>
    <t>M</t>
  </si>
  <si>
    <t>Z-skór Ž</t>
  </si>
  <si>
    <t>Hrubý skór muži</t>
  </si>
  <si>
    <t>černosť</t>
  </si>
  <si>
    <t>stanin</t>
  </si>
  <si>
    <t>HS</t>
  </si>
  <si>
    <t>0,05 vek</t>
  </si>
  <si>
    <t>0,95 vek</t>
  </si>
  <si>
    <t>medián</t>
  </si>
  <si>
    <t>Q1</t>
  </si>
  <si>
    <t>Q3</t>
  </si>
  <si>
    <t>VAR.S</t>
  </si>
  <si>
    <t>korelácia vek a HS:</t>
  </si>
  <si>
    <t>Spearman</t>
  </si>
  <si>
    <t>korelácia pohlavie a HS:</t>
  </si>
  <si>
    <t>HS-1</t>
  </si>
  <si>
    <t>HS-2</t>
  </si>
  <si>
    <t>test-retest korelácia</t>
  </si>
  <si>
    <t>&gt; koerluje, robím zvlášť normy pre vek. Kategórie</t>
  </si>
  <si>
    <t>položka</t>
  </si>
  <si>
    <t>korelácie položiek navzájom</t>
  </si>
  <si>
    <t>Položky</t>
  </si>
  <si>
    <t>špicatosť</t>
  </si>
  <si>
    <t>priemerná korelácia položiek</t>
  </si>
  <si>
    <t>rozptyl</t>
  </si>
  <si>
    <t>C. alfa by sa zvýšila, ak by sme vyhodili položku 3:</t>
  </si>
  <si>
    <t>C. alfa if deleted:</t>
  </si>
  <si>
    <t>korigovaná korelácia prvku a celku</t>
  </si>
  <si>
    <t>koeficient determinancie</t>
  </si>
  <si>
    <t>split-half reliabilita</t>
  </si>
  <si>
    <t>prorocký vzorec pre 2 položky</t>
  </si>
  <si>
    <t>pre reliabilitu 0,8</t>
  </si>
  <si>
    <t>1 položka naviac</t>
  </si>
  <si>
    <t>pre reliabilitu 0,9</t>
  </si>
  <si>
    <t>15 položiek naviac</t>
  </si>
  <si>
    <t xml:space="preserve">HS Kontrola </t>
  </si>
  <si>
    <t>HS Angažovanosť</t>
  </si>
  <si>
    <t>HS Vynaliezavosť</t>
  </si>
  <si>
    <t>HS Rast</t>
  </si>
  <si>
    <t>rxx</t>
  </si>
  <si>
    <t>1-rxx</t>
  </si>
  <si>
    <t>1-rxx (Se2 - z-skór)</t>
  </si>
  <si>
    <t>Se (z-skór)</t>
  </si>
  <si>
    <t>sx</t>
  </si>
  <si>
    <t>se</t>
  </si>
  <si>
    <t>Chyba merania (celkom)</t>
  </si>
  <si>
    <t>horní a dolní mez</t>
  </si>
  <si>
    <t>alfa</t>
  </si>
  <si>
    <t>kvantil</t>
  </si>
  <si>
    <t>polomer</t>
  </si>
  <si>
    <t>Horná medza</t>
  </si>
  <si>
    <t>Dolná medza</t>
  </si>
  <si>
    <t>položky</t>
  </si>
  <si>
    <t>HS1</t>
  </si>
  <si>
    <t>Kontrola1</t>
  </si>
  <si>
    <t>Kontrola2</t>
  </si>
  <si>
    <t>Ang1</t>
  </si>
  <si>
    <t>Ang2</t>
  </si>
  <si>
    <t>Vyn1</t>
  </si>
  <si>
    <t>Vyn2</t>
  </si>
  <si>
    <t>Rast1</t>
  </si>
  <si>
    <t>Rast2</t>
  </si>
  <si>
    <t>&lt;0,01</t>
  </si>
  <si>
    <t>vnút. Konz.</t>
  </si>
  <si>
    <t>se (z-skór)</t>
  </si>
  <si>
    <t>se (celkom)</t>
  </si>
  <si>
    <t>subškála</t>
  </si>
  <si>
    <t>HS kont.</t>
  </si>
  <si>
    <t>HS vyn.</t>
  </si>
  <si>
    <t>HS ang.</t>
  </si>
  <si>
    <t>HS rast</t>
  </si>
  <si>
    <t>p1_vyn</t>
  </si>
  <si>
    <t>p2_rast</t>
  </si>
  <si>
    <t>p3_kon</t>
  </si>
  <si>
    <t>p4_r_ang</t>
  </si>
  <si>
    <t>p5_vyn</t>
  </si>
  <si>
    <t>p6_kon</t>
  </si>
  <si>
    <t>p7_r_rast</t>
  </si>
  <si>
    <t>p8_ang</t>
  </si>
  <si>
    <t>p9_ang</t>
  </si>
  <si>
    <t>p10_kon</t>
  </si>
  <si>
    <t xml:space="preserve"> Variable</t>
  </si>
  <si>
    <t>Factor</t>
  </si>
  <si>
    <t>Expl.Var</t>
  </si>
  <si>
    <t>Prp.Totl</t>
  </si>
  <si>
    <r>
      <rPr>
        <sz val="10"/>
        <color indexed="8"/>
        <rFont val="Arial"/>
        <family val="2"/>
        <charset val="238"/>
      </rPr>
      <t>Factor Loadings (Unrotated) (Spreadsheet35)
Extraction: Principal components
(Marked loadings are &gt;,700000)</t>
    </r>
  </si>
  <si>
    <r>
      <rPr>
        <sz val="10"/>
        <color indexed="8"/>
        <rFont val="Arial"/>
        <family val="2"/>
        <charset val="238"/>
      </rPr>
      <t>Factor Loadings (Varimax normalized) (Spreadsheet35)
Extraction: Principal components
(Marked loadings are &gt;,700000)</t>
    </r>
  </si>
  <si>
    <t>po VARIMAXe</t>
  </si>
  <si>
    <t>komunalita</t>
  </si>
  <si>
    <t>&gt; pokiaľ si nastavíme vlastné číslo väčšie ako 1</t>
  </si>
  <si>
    <t>zamýšľaný faktor</t>
  </si>
  <si>
    <t>znenie položky</t>
  </si>
  <si>
    <t>&gt; pokiaľ si nastavíme vlastné číslo väčšie ako 0,7, vzniknú 4 faktory</t>
  </si>
  <si>
    <t>19-20</t>
  </si>
  <si>
    <t>21-22</t>
  </si>
  <si>
    <t>23-24</t>
  </si>
  <si>
    <t>24-26</t>
  </si>
  <si>
    <t>vek. Kat</t>
  </si>
  <si>
    <t>40+</t>
  </si>
  <si>
    <t>41+</t>
  </si>
  <si>
    <t>muži</t>
  </si>
  <si>
    <t>četnosť ženy</t>
  </si>
  <si>
    <t>četnosť muži</t>
  </si>
  <si>
    <t>27-32</t>
  </si>
  <si>
    <t>33-40</t>
  </si>
  <si>
    <t>25-26</t>
  </si>
  <si>
    <t>27-29</t>
  </si>
  <si>
    <t>30-34</t>
  </si>
  <si>
    <t>35-39</t>
  </si>
  <si>
    <t>HS (dosiahnuté)</t>
  </si>
  <si>
    <t>HS (norma)</t>
  </si>
  <si>
    <t>Četnosť</t>
  </si>
  <si>
    <t>19-22</t>
  </si>
  <si>
    <t>HS (kontrola)</t>
  </si>
  <si>
    <t>z-skór</t>
  </si>
  <si>
    <t>Daša Janceková</t>
  </si>
  <si>
    <t>Huževnatosť</t>
  </si>
  <si>
    <t>Pozit. Prerámcovanie</t>
  </si>
  <si>
    <t>pre dva faktory HS</t>
  </si>
  <si>
    <t>rozptyl súčtu</t>
  </si>
  <si>
    <t>Cronbach</t>
  </si>
  <si>
    <t>pozit. Prer.</t>
  </si>
  <si>
    <t>hužev.</t>
  </si>
  <si>
    <t>PP (retest)</t>
  </si>
  <si>
    <t>HU (retest)</t>
  </si>
  <si>
    <t>Hužev.</t>
  </si>
  <si>
    <t>Huž (restes)</t>
  </si>
  <si>
    <t>HS PP</t>
  </si>
  <si>
    <t>HS Hužev.</t>
  </si>
  <si>
    <t>huževnatosť</t>
  </si>
  <si>
    <t>pozit. Prerám.</t>
  </si>
  <si>
    <t>HS_dosiah (poz.p.)</t>
  </si>
  <si>
    <t>hrubý skór (poz. P.)</t>
  </si>
  <si>
    <t>HS (poz.p.)</t>
  </si>
  <si>
    <t>hrubý skór (poz.p.)</t>
  </si>
  <si>
    <t>HS_dosiah (huževn.)</t>
  </si>
  <si>
    <t>HS (hužev.)</t>
  </si>
  <si>
    <t>hrubý skór (huž.)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</si>
</sst>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"/>
    <numFmt numFmtId="166" formatCode="0.000"/>
  </numFmts>
  <fonts count="25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0"/>
      <name val="Arial"/>
      <charset val="238"/>
    </font>
    <font>
      <sz val="10"/>
      <color indexed="8"/>
      <name val="Arial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indexed="8"/>
      <name val="Arial"/>
      <family val="2"/>
      <charset val="238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4C3FD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</cellStyleXfs>
  <cellXfs count="83">
    <xf numFmtId="0" fontId="0" fillId="0" borderId="0" xfId="0"/>
    <xf numFmtId="0" fontId="0" fillId="0" borderId="0" xfId="0" applyAlignment="1">
      <alignment wrapText="1"/>
    </xf>
    <xf numFmtId="22" fontId="0" fillId="0" borderId="0" xfId="0" applyNumberFormat="1"/>
    <xf numFmtId="2" fontId="0" fillId="0" borderId="0" xfId="0" applyNumberFormat="1"/>
    <xf numFmtId="1" fontId="0" fillId="0" borderId="0" xfId="0" applyNumberFormat="1"/>
    <xf numFmtId="0" fontId="18" fillId="0" borderId="0" xfId="0" applyFont="1"/>
    <xf numFmtId="0" fontId="18" fillId="0" borderId="10" xfId="0" applyFont="1" applyBorder="1"/>
    <xf numFmtId="0" fontId="0" fillId="0" borderId="10" xfId="0" applyBorder="1"/>
    <xf numFmtId="22" fontId="0" fillId="0" borderId="10" xfId="0" applyNumberFormat="1" applyBorder="1"/>
    <xf numFmtId="0" fontId="0" fillId="0" borderId="11" xfId="0" applyBorder="1"/>
    <xf numFmtId="0" fontId="18" fillId="0" borderId="11" xfId="0" applyFont="1" applyBorder="1"/>
    <xf numFmtId="0" fontId="0" fillId="33" borderId="0" xfId="0" applyFill="1"/>
    <xf numFmtId="22" fontId="18" fillId="0" borderId="10" xfId="0" applyNumberFormat="1" applyFont="1" applyBorder="1"/>
    <xf numFmtId="0" fontId="0" fillId="34" borderId="13" xfId="0" applyFill="1" applyBorder="1"/>
    <xf numFmtId="0" fontId="0" fillId="34" borderId="13" xfId="0" applyFill="1" applyBorder="1" applyAlignment="1">
      <alignment wrapText="1"/>
    </xf>
    <xf numFmtId="166" fontId="0" fillId="0" borderId="0" xfId="0" applyNumberFormat="1"/>
    <xf numFmtId="0" fontId="0" fillId="34" borderId="0" xfId="0" applyFill="1" applyAlignment="1">
      <alignment wrapText="1"/>
    </xf>
    <xf numFmtId="0" fontId="0" fillId="35" borderId="13" xfId="0" applyFill="1" applyBorder="1" applyAlignment="1">
      <alignment wrapText="1"/>
    </xf>
    <xf numFmtId="0" fontId="0" fillId="36" borderId="13" xfId="0" applyFill="1" applyBorder="1" applyAlignment="1">
      <alignment wrapText="1"/>
    </xf>
    <xf numFmtId="0" fontId="0" fillId="37" borderId="13" xfId="0" applyFill="1" applyBorder="1" applyAlignment="1">
      <alignment wrapText="1"/>
    </xf>
    <xf numFmtId="0" fontId="0" fillId="0" borderId="14" xfId="0" applyBorder="1"/>
    <xf numFmtId="22" fontId="0" fillId="0" borderId="14" xfId="0" applyNumberFormat="1" applyBorder="1"/>
    <xf numFmtId="0" fontId="0" fillId="38" borderId="0" xfId="0" applyFill="1"/>
    <xf numFmtId="0" fontId="0" fillId="0" borderId="15" xfId="0" applyBorder="1"/>
    <xf numFmtId="22" fontId="0" fillId="0" borderId="15" xfId="0" applyNumberFormat="1" applyBorder="1"/>
    <xf numFmtId="164" fontId="20" fillId="0" borderId="0" xfId="43" applyNumberFormat="1" applyFont="1" applyAlignment="1">
      <alignment horizontal="right" vertical="center"/>
    </xf>
    <xf numFmtId="166" fontId="20" fillId="0" borderId="0" xfId="43" applyNumberFormat="1" applyFont="1" applyAlignment="1">
      <alignment horizontal="right" vertical="center"/>
    </xf>
    <xf numFmtId="0" fontId="0" fillId="38" borderId="13" xfId="0" applyFill="1" applyBorder="1" applyAlignment="1">
      <alignment horizontal="center"/>
    </xf>
    <xf numFmtId="0" fontId="0" fillId="38" borderId="0" xfId="0" applyFill="1" applyAlignment="1">
      <alignment horizontal="center"/>
    </xf>
    <xf numFmtId="164" fontId="22" fillId="0" borderId="0" xfId="44" applyNumberFormat="1" applyFont="1" applyAlignment="1">
      <alignment horizontal="right" vertical="center"/>
    </xf>
    <xf numFmtId="0" fontId="0" fillId="38" borderId="13" xfId="0" applyFill="1" applyBorder="1" applyAlignment="1">
      <alignment horizontal="center" wrapText="1"/>
    </xf>
    <xf numFmtId="164" fontId="22" fillId="39" borderId="0" xfId="44" applyNumberFormat="1" applyFont="1" applyFill="1" applyAlignment="1">
      <alignment horizontal="right" vertical="center"/>
    </xf>
    <xf numFmtId="0" fontId="0" fillId="39" borderId="0" xfId="0" applyFill="1"/>
    <xf numFmtId="2" fontId="0" fillId="0" borderId="12" xfId="0" applyNumberFormat="1" applyBorder="1"/>
    <xf numFmtId="2" fontId="0" fillId="0" borderId="15" xfId="0" applyNumberFormat="1" applyBorder="1"/>
    <xf numFmtId="2" fontId="0" fillId="39" borderId="15" xfId="0" applyNumberFormat="1" applyFill="1" applyBorder="1"/>
    <xf numFmtId="2" fontId="0" fillId="39" borderId="0" xfId="0" applyNumberFormat="1" applyFill="1"/>
    <xf numFmtId="2" fontId="0" fillId="39" borderId="12" xfId="0" applyNumberFormat="1" applyFill="1" applyBorder="1"/>
    <xf numFmtId="2" fontId="22" fillId="0" borderId="0" xfId="46" applyNumberFormat="1" applyFont="1" applyAlignment="1">
      <alignment horizontal="right" vertical="center"/>
    </xf>
    <xf numFmtId="165" fontId="22" fillId="0" borderId="0" xfId="46" applyNumberFormat="1" applyFont="1" applyAlignment="1">
      <alignment horizontal="right" vertical="center"/>
    </xf>
    <xf numFmtId="0" fontId="14" fillId="0" borderId="0" xfId="0" applyFont="1"/>
    <xf numFmtId="2" fontId="22" fillId="0" borderId="0" xfId="45" applyNumberFormat="1" applyFont="1" applyAlignment="1">
      <alignment horizontal="right" vertical="center"/>
    </xf>
    <xf numFmtId="2" fontId="14" fillId="0" borderId="0" xfId="0" applyNumberFormat="1" applyFont="1"/>
    <xf numFmtId="2" fontId="0" fillId="39" borderId="13" xfId="0" applyNumberFormat="1" applyFill="1" applyBorder="1"/>
    <xf numFmtId="0" fontId="21" fillId="0" borderId="0" xfId="47"/>
    <xf numFmtId="0" fontId="22" fillId="0" borderId="0" xfId="47" applyFont="1" applyAlignment="1">
      <alignment horizontal="center" vertical="top" wrapText="1"/>
    </xf>
    <xf numFmtId="0" fontId="22" fillId="0" borderId="0" xfId="47" applyFont="1" applyAlignment="1">
      <alignment horizontal="left" vertical="center"/>
    </xf>
    <xf numFmtId="2" fontId="22" fillId="0" borderId="0" xfId="47" applyNumberFormat="1" applyFont="1" applyAlignment="1">
      <alignment horizontal="right" vertical="center"/>
    </xf>
    <xf numFmtId="2" fontId="23" fillId="0" borderId="0" xfId="47" applyNumberFormat="1" applyFont="1" applyAlignment="1">
      <alignment horizontal="right" vertical="center"/>
    </xf>
    <xf numFmtId="9" fontId="23" fillId="0" borderId="0" xfId="42" applyFont="1" applyFill="1" applyAlignment="1">
      <alignment horizontal="right" vertical="center"/>
    </xf>
    <xf numFmtId="9" fontId="22" fillId="0" borderId="0" xfId="42" applyFont="1" applyFill="1" applyAlignment="1">
      <alignment horizontal="right" vertical="center"/>
    </xf>
    <xf numFmtId="9" fontId="22" fillId="0" borderId="0" xfId="42" applyFont="1" applyAlignment="1">
      <alignment horizontal="right" vertical="center"/>
    </xf>
    <xf numFmtId="9" fontId="24" fillId="0" borderId="0" xfId="42" applyFont="1" applyAlignment="1">
      <alignment horizontal="right" vertical="center"/>
    </xf>
    <xf numFmtId="9" fontId="0" fillId="0" borderId="0" xfId="42" applyFont="1"/>
    <xf numFmtId="0" fontId="0" fillId="40" borderId="10" xfId="0" applyFill="1" applyBorder="1"/>
    <xf numFmtId="0" fontId="18" fillId="0" borderId="16" xfId="0" applyFont="1" applyBorder="1"/>
    <xf numFmtId="0" fontId="0" fillId="0" borderId="16" xfId="0" applyBorder="1"/>
    <xf numFmtId="9" fontId="0" fillId="0" borderId="0" xfId="0" applyNumberFormat="1" applyAlignment="1">
      <alignment wrapText="1"/>
    </xf>
    <xf numFmtId="0" fontId="0" fillId="35" borderId="10" xfId="0" applyFill="1" applyBorder="1"/>
    <xf numFmtId="2" fontId="0" fillId="0" borderId="10" xfId="0" applyNumberFormat="1" applyBorder="1"/>
    <xf numFmtId="0" fontId="18" fillId="40" borderId="11" xfId="0" applyFont="1" applyFill="1" applyBorder="1"/>
    <xf numFmtId="0" fontId="18" fillId="40" borderId="10" xfId="0" applyFont="1" applyFill="1" applyBorder="1"/>
    <xf numFmtId="0" fontId="0" fillId="41" borderId="0" xfId="0" applyFill="1"/>
    <xf numFmtId="0" fontId="0" fillId="40" borderId="11" xfId="0" applyFill="1" applyBorder="1"/>
    <xf numFmtId="0" fontId="0" fillId="40" borderId="0" xfId="0" applyFill="1"/>
    <xf numFmtId="0" fontId="0" fillId="41" borderId="0" xfId="0" applyFill="1" applyAlignment="1">
      <alignment wrapText="1"/>
    </xf>
    <xf numFmtId="2" fontId="22" fillId="33" borderId="0" xfId="45" applyNumberFormat="1" applyFont="1" applyFill="1" applyAlignment="1">
      <alignment horizontal="right" vertical="center"/>
    </xf>
    <xf numFmtId="2" fontId="0" fillId="33" borderId="0" xfId="0" applyNumberFormat="1" applyFill="1"/>
    <xf numFmtId="0" fontId="0" fillId="42" borderId="0" xfId="0" applyFill="1" applyAlignment="1">
      <alignment wrapText="1"/>
    </xf>
    <xf numFmtId="0" fontId="0" fillId="42" borderId="10" xfId="0" applyFill="1" applyBorder="1"/>
    <xf numFmtId="2" fontId="0" fillId="42" borderId="10" xfId="0" applyNumberFormat="1" applyFill="1" applyBorder="1"/>
    <xf numFmtId="0" fontId="0" fillId="42" borderId="0" xfId="0" applyFill="1"/>
    <xf numFmtId="0" fontId="0" fillId="42" borderId="14" xfId="0" applyFill="1" applyBorder="1"/>
    <xf numFmtId="0" fontId="0" fillId="42" borderId="15" xfId="0" applyFill="1" applyBorder="1"/>
    <xf numFmtId="0" fontId="0" fillId="43" borderId="0" xfId="0" applyFill="1"/>
    <xf numFmtId="0" fontId="0" fillId="38" borderId="13" xfId="0" applyFill="1" applyBorder="1" applyAlignment="1">
      <alignment horizontal="center"/>
    </xf>
    <xf numFmtId="0" fontId="22" fillId="0" borderId="0" xfId="47" applyFont="1" applyAlignment="1">
      <alignment horizontal="left" vertical="top"/>
    </xf>
    <xf numFmtId="0" fontId="21" fillId="0" borderId="0" xfId="47"/>
    <xf numFmtId="0" fontId="22" fillId="0" borderId="0" xfId="47" applyFont="1" applyAlignment="1">
      <alignment horizontal="left"/>
    </xf>
    <xf numFmtId="0" fontId="0" fillId="34" borderId="13" xfId="0" applyFill="1" applyBorder="1" applyAlignment="1">
      <alignment horizontal="center"/>
    </xf>
    <xf numFmtId="0" fontId="0" fillId="42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</cellXfs>
  <cellStyles count="48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Normální_faktorová analýza" xfId="47" xr:uid="{96A5A227-830A-4F90-BD98-DCD6DC1BCFB7}"/>
    <cellStyle name="Normální_po premazaní veku" xfId="43" xr:uid="{738B8016-5EAA-4A0B-A136-222A9CD863AD}"/>
    <cellStyle name="Normální_po premazaní veku_1" xfId="44" xr:uid="{688AB2E0-F4F6-4A90-B2B6-CD6C97FFE8BF}"/>
    <cellStyle name="Normální_výpočet reliability" xfId="45" xr:uid="{03A23DC5-BA97-4C6B-9D38-F633381D3BEB}"/>
    <cellStyle name="Normální_výpočet test-retest" xfId="46" xr:uid="{43607DBC-165B-4654-8566-2677A88C8554}"/>
    <cellStyle name="Poznámka" xfId="15" builtinId="10" customBuiltin="1"/>
    <cellStyle name="Procenta" xfId="42" builtinId="5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colors>
    <mruColors>
      <color rgb="FFD4C3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Miera pociťovanej</a:t>
            </a:r>
            <a:r>
              <a:rPr lang="cs-CZ" baseline="0"/>
              <a:t> odolnosti medzi mužmi a ženami</a:t>
            </a:r>
          </a:p>
          <a:p>
            <a:pPr>
              <a:defRPr/>
            </a:pPr>
            <a:endParaRPr lang="cs-CZ"/>
          </a:p>
        </c:rich>
      </c:tx>
      <c:layout>
        <c:manualLayout>
          <c:xMode val="edge"/>
          <c:yMode val="edge"/>
          <c:x val="0.25701782145286328"/>
          <c:y val="3.37350929241651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'validizačná otázka'!$D$243</c:f>
              <c:strCache>
                <c:ptCount val="1"/>
                <c:pt idx="0">
                  <c:v>Muži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'validizačná otázka'!$D$244:$D$248</c:f>
              <c:numCache>
                <c:formatCode>General</c:formatCode>
                <c:ptCount val="5"/>
                <c:pt idx="0">
                  <c:v>10</c:v>
                </c:pt>
                <c:pt idx="1">
                  <c:v>25</c:v>
                </c:pt>
                <c:pt idx="2">
                  <c:v>16</c:v>
                </c:pt>
                <c:pt idx="3">
                  <c:v>5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B3-479A-8FB3-D298B2C7E72C}"/>
            </c:ext>
          </c:extLst>
        </c:ser>
        <c:ser>
          <c:idx val="2"/>
          <c:order val="1"/>
          <c:tx>
            <c:strRef>
              <c:f>'validizačná otázka'!$E$243</c:f>
              <c:strCache>
                <c:ptCount val="1"/>
                <c:pt idx="0">
                  <c:v>ženy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'validizačná otázka'!$E$244:$E$248</c:f>
              <c:numCache>
                <c:formatCode>General</c:formatCode>
                <c:ptCount val="5"/>
                <c:pt idx="0">
                  <c:v>14</c:v>
                </c:pt>
                <c:pt idx="1">
                  <c:v>82</c:v>
                </c:pt>
                <c:pt idx="2">
                  <c:v>39</c:v>
                </c:pt>
                <c:pt idx="3">
                  <c:v>35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B3-479A-8FB3-D298B2C7E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9344735"/>
        <c:axId val="749343775"/>
      </c:barChart>
      <c:catAx>
        <c:axId val="74934473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749343775"/>
        <c:crosses val="autoZero"/>
        <c:auto val="1"/>
        <c:lblAlgn val="ctr"/>
        <c:lblOffset val="100"/>
        <c:noMultiLvlLbl val="0"/>
      </c:catAx>
      <c:valAx>
        <c:axId val="749343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7493447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normy!$F$2</c:f>
              <c:strCache>
                <c:ptCount val="1"/>
                <c:pt idx="0">
                  <c:v>četnosť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normy!$F$3:$F$43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5</c:v>
                </c:pt>
                <c:pt idx="14">
                  <c:v>5</c:v>
                </c:pt>
                <c:pt idx="15">
                  <c:v>6</c:v>
                </c:pt>
                <c:pt idx="16">
                  <c:v>7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10</c:v>
                </c:pt>
                <c:pt idx="21">
                  <c:v>11</c:v>
                </c:pt>
                <c:pt idx="22">
                  <c:v>12</c:v>
                </c:pt>
                <c:pt idx="23">
                  <c:v>14</c:v>
                </c:pt>
                <c:pt idx="24">
                  <c:v>17</c:v>
                </c:pt>
                <c:pt idx="25">
                  <c:v>17</c:v>
                </c:pt>
                <c:pt idx="26">
                  <c:v>20</c:v>
                </c:pt>
                <c:pt idx="27">
                  <c:v>22</c:v>
                </c:pt>
                <c:pt idx="28">
                  <c:v>27</c:v>
                </c:pt>
                <c:pt idx="29">
                  <c:v>21</c:v>
                </c:pt>
                <c:pt idx="30">
                  <c:v>15</c:v>
                </c:pt>
                <c:pt idx="31">
                  <c:v>11</c:v>
                </c:pt>
                <c:pt idx="32">
                  <c:v>3</c:v>
                </c:pt>
                <c:pt idx="33">
                  <c:v>10</c:v>
                </c:pt>
                <c:pt idx="34">
                  <c:v>6</c:v>
                </c:pt>
                <c:pt idx="35">
                  <c:v>6</c:v>
                </c:pt>
                <c:pt idx="36">
                  <c:v>2</c:v>
                </c:pt>
                <c:pt idx="37">
                  <c:v>1</c:v>
                </c:pt>
                <c:pt idx="38">
                  <c:v>0</c:v>
                </c:pt>
                <c:pt idx="39">
                  <c:v>3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8-4BDB-A016-B557767A98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344888368"/>
        <c:axId val="1909510288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normy!$G$2</c15:sqref>
                        </c15:formulaRef>
                      </c:ext>
                    </c:extLst>
                    <c:strCache>
                      <c:ptCount val="1"/>
                      <c:pt idx="0">
                        <c:v>hrubý skór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val>
                  <c:numRef>
                    <c:extLst>
                      <c:ext uri="{02D57815-91ED-43cb-92C2-25804820EDAC}">
                        <c15:formulaRef>
                          <c15:sqref>normy!$G$3:$G$43</c15:sqref>
                        </c15:formulaRef>
                      </c:ext>
                    </c:extLst>
                    <c:numCache>
                      <c:formatCode>General</c:formatCode>
                      <c:ptCount val="41"/>
                      <c:pt idx="0">
                        <c:v>10</c:v>
                      </c:pt>
                      <c:pt idx="1">
                        <c:v>11</c:v>
                      </c:pt>
                      <c:pt idx="2">
                        <c:v>12</c:v>
                      </c:pt>
                      <c:pt idx="3">
                        <c:v>13</c:v>
                      </c:pt>
                      <c:pt idx="4">
                        <c:v>14</c:v>
                      </c:pt>
                      <c:pt idx="5">
                        <c:v>15</c:v>
                      </c:pt>
                      <c:pt idx="6">
                        <c:v>16</c:v>
                      </c:pt>
                      <c:pt idx="7">
                        <c:v>17</c:v>
                      </c:pt>
                      <c:pt idx="8">
                        <c:v>18</c:v>
                      </c:pt>
                      <c:pt idx="9">
                        <c:v>19</c:v>
                      </c:pt>
                      <c:pt idx="10">
                        <c:v>20</c:v>
                      </c:pt>
                      <c:pt idx="11">
                        <c:v>21</c:v>
                      </c:pt>
                      <c:pt idx="12">
                        <c:v>22</c:v>
                      </c:pt>
                      <c:pt idx="13">
                        <c:v>23</c:v>
                      </c:pt>
                      <c:pt idx="14">
                        <c:v>24</c:v>
                      </c:pt>
                      <c:pt idx="15">
                        <c:v>25</c:v>
                      </c:pt>
                      <c:pt idx="16">
                        <c:v>26</c:v>
                      </c:pt>
                      <c:pt idx="17">
                        <c:v>27</c:v>
                      </c:pt>
                      <c:pt idx="18">
                        <c:v>28</c:v>
                      </c:pt>
                      <c:pt idx="19">
                        <c:v>29</c:v>
                      </c:pt>
                      <c:pt idx="20">
                        <c:v>30</c:v>
                      </c:pt>
                      <c:pt idx="21">
                        <c:v>31</c:v>
                      </c:pt>
                      <c:pt idx="22">
                        <c:v>32</c:v>
                      </c:pt>
                      <c:pt idx="23">
                        <c:v>33</c:v>
                      </c:pt>
                      <c:pt idx="24">
                        <c:v>34</c:v>
                      </c:pt>
                      <c:pt idx="25">
                        <c:v>35</c:v>
                      </c:pt>
                      <c:pt idx="26">
                        <c:v>36</c:v>
                      </c:pt>
                      <c:pt idx="27">
                        <c:v>37</c:v>
                      </c:pt>
                      <c:pt idx="28">
                        <c:v>38</c:v>
                      </c:pt>
                      <c:pt idx="29">
                        <c:v>39</c:v>
                      </c:pt>
                      <c:pt idx="30">
                        <c:v>40</c:v>
                      </c:pt>
                      <c:pt idx="31">
                        <c:v>41</c:v>
                      </c:pt>
                      <c:pt idx="32">
                        <c:v>42</c:v>
                      </c:pt>
                      <c:pt idx="33">
                        <c:v>43</c:v>
                      </c:pt>
                      <c:pt idx="34">
                        <c:v>44</c:v>
                      </c:pt>
                      <c:pt idx="35">
                        <c:v>45</c:v>
                      </c:pt>
                      <c:pt idx="36">
                        <c:v>46</c:v>
                      </c:pt>
                      <c:pt idx="37">
                        <c:v>47</c:v>
                      </c:pt>
                      <c:pt idx="38">
                        <c:v>48</c:v>
                      </c:pt>
                      <c:pt idx="39">
                        <c:v>49</c:v>
                      </c:pt>
                      <c:pt idx="40">
                        <c:v>50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AD8-4BDB-A016-B557767A98E6}"/>
                  </c:ext>
                </c:extLst>
              </c15:ser>
            </c15:filteredBarSeries>
          </c:ext>
        </c:extLst>
      </c:barChart>
      <c:catAx>
        <c:axId val="134488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909510288"/>
        <c:crosses val="autoZero"/>
        <c:auto val="1"/>
        <c:lblAlgn val="ctr"/>
        <c:lblOffset val="100"/>
        <c:noMultiLvlLbl val="0"/>
      </c:catAx>
      <c:valAx>
        <c:axId val="190951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344888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Porovnanie</a:t>
            </a:r>
            <a:r>
              <a:rPr lang="cs-CZ" baseline="0"/>
              <a:t> transformácií</a:t>
            </a:r>
            <a:endParaRPr lang="cs-CZ"/>
          </a:p>
        </c:rich>
      </c:tx>
      <c:layout>
        <c:manualLayout>
          <c:xMode val="edge"/>
          <c:yMode val="edge"/>
          <c:x val="0.34652473678106116"/>
          <c:y val="2.6328157831531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normy!$O$2</c:f>
              <c:strCache>
                <c:ptCount val="1"/>
                <c:pt idx="0">
                  <c:v>četnosť (lineár)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normy!$N$3:$N$11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numCache>
            </c:numRef>
          </c:cat>
          <c:val>
            <c:numRef>
              <c:f>normy!$O$3:$O$11</c:f>
              <c:numCache>
                <c:formatCode>General</c:formatCode>
                <c:ptCount val="9"/>
                <c:pt idx="0">
                  <c:v>16</c:v>
                </c:pt>
                <c:pt idx="1">
                  <c:v>19</c:v>
                </c:pt>
                <c:pt idx="2">
                  <c:v>22</c:v>
                </c:pt>
                <c:pt idx="3">
                  <c:v>37</c:v>
                </c:pt>
                <c:pt idx="4">
                  <c:v>54</c:v>
                </c:pt>
                <c:pt idx="5">
                  <c:v>70</c:v>
                </c:pt>
                <c:pt idx="6">
                  <c:v>29</c:v>
                </c:pt>
                <c:pt idx="7">
                  <c:v>22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E-4299-A354-DDE1C08A9479}"/>
            </c:ext>
          </c:extLst>
        </c:ser>
        <c:ser>
          <c:idx val="1"/>
          <c:order val="1"/>
          <c:tx>
            <c:strRef>
              <c:f>normy!$P$2</c:f>
              <c:strCache>
                <c:ptCount val="1"/>
                <c:pt idx="0">
                  <c:v>četnosť (nelineár)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normy!$P$3:$P$11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68</c:v>
                </c:pt>
                <c:pt idx="5">
                  <c:v>150</c:v>
                </c:pt>
                <c:pt idx="6">
                  <c:v>57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0E-4299-A354-DDE1C08A9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7323344"/>
        <c:axId val="1987325264"/>
      </c:barChart>
      <c:catAx>
        <c:axId val="1987323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Stanin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987325264"/>
        <c:crosses val="autoZero"/>
        <c:auto val="1"/>
        <c:lblAlgn val="ctr"/>
        <c:lblOffset val="100"/>
        <c:noMultiLvlLbl val="0"/>
      </c:catAx>
      <c:valAx>
        <c:axId val="1987325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Četnosť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987323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304800</xdr:colOff>
      <xdr:row>241</xdr:row>
      <xdr:rowOff>66675</xdr:rowOff>
    </xdr:from>
    <xdr:to>
      <xdr:col>10</xdr:col>
      <xdr:colOff>190499</xdr:colOff>
      <xdr:row>248</xdr:row>
      <xdr:rowOff>133349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7A72433F-7A24-C2B0-3CB6-5CA894DBCD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16</xdr:row>
      <xdr:rowOff>123825</xdr:rowOff>
    </xdr:from>
    <xdr:to>
      <xdr:col>8</xdr:col>
      <xdr:colOff>161925</xdr:colOff>
      <xdr:row>31</xdr:row>
      <xdr:rowOff>9525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722E4BE1-7C18-AC0E-18E1-45CAB8037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266699</xdr:colOff>
      <xdr:row>15</xdr:row>
      <xdr:rowOff>119061</xdr:rowOff>
    </xdr:from>
    <xdr:to>
      <xdr:col>15</xdr:col>
      <xdr:colOff>552449</xdr:colOff>
      <xdr:row>33</xdr:row>
      <xdr:rowOff>66674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A6E53C39-D50E-6FF2-76F7-C7ABD1A2DB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00B63-6C0B-40A1-BF04-10F358E615ED}">
  <dimension ref="A1:AK368"/>
  <sheetViews>
    <sheetView workbookViewId="0">
      <selection activeCell="D2" sqref="D2"/>
    </sheetView>
  </sheetViews>
  <sheetFormatPr defaultRowHeight="15" x14ac:dyDescent="0.25"/>
  <cols>
    <col min="3" max="3" width="14.140625" customWidth="1"/>
    <col min="4" max="4" width="9.5703125" bestFit="1" customWidth="1"/>
    <col min="5" max="5" width="15.28515625" bestFit="1" customWidth="1"/>
    <col min="6" max="6" width="17.140625" customWidth="1"/>
  </cols>
  <sheetData>
    <row r="1" spans="1:4" x14ac:dyDescent="0.25">
      <c r="A1" t="s">
        <v>0</v>
      </c>
      <c r="B1">
        <v>311</v>
      </c>
    </row>
    <row r="2" spans="1:4" x14ac:dyDescent="0.25">
      <c r="A2" t="s">
        <v>1</v>
      </c>
      <c r="B2" t="s">
        <v>2</v>
      </c>
    </row>
    <row r="3" spans="1:4" x14ac:dyDescent="0.25">
      <c r="A3" t="s">
        <v>3</v>
      </c>
      <c r="B3" t="s">
        <v>296</v>
      </c>
    </row>
    <row r="4" spans="1:4" x14ac:dyDescent="0.25">
      <c r="A4" t="s">
        <v>4</v>
      </c>
      <c r="B4" t="s">
        <v>5</v>
      </c>
    </row>
    <row r="5" spans="1:4" x14ac:dyDescent="0.25">
      <c r="A5" t="s">
        <v>6</v>
      </c>
    </row>
    <row r="7" spans="1:4" x14ac:dyDescent="0.25">
      <c r="A7">
        <v>1</v>
      </c>
      <c r="B7" t="s">
        <v>7</v>
      </c>
    </row>
    <row r="8" spans="1:4" x14ac:dyDescent="0.25">
      <c r="A8">
        <v>2</v>
      </c>
      <c r="B8" t="s">
        <v>8</v>
      </c>
    </row>
    <row r="9" spans="1:4" x14ac:dyDescent="0.25">
      <c r="A9">
        <v>3</v>
      </c>
      <c r="B9" t="s">
        <v>9</v>
      </c>
    </row>
    <row r="10" spans="1:4" ht="45" x14ac:dyDescent="0.25">
      <c r="A10">
        <v>4</v>
      </c>
      <c r="B10" s="1" t="s">
        <v>10</v>
      </c>
    </row>
    <row r="11" spans="1:4" ht="45" x14ac:dyDescent="0.25">
      <c r="A11">
        <v>5</v>
      </c>
      <c r="B11" s="1" t="s">
        <v>11</v>
      </c>
    </row>
    <row r="13" spans="1:4" x14ac:dyDescent="0.25">
      <c r="A13">
        <v>1</v>
      </c>
      <c r="B13" t="s">
        <v>12</v>
      </c>
      <c r="C13" t="s">
        <v>12</v>
      </c>
    </row>
    <row r="14" spans="1:4" ht="135" x14ac:dyDescent="0.25">
      <c r="A14">
        <v>2</v>
      </c>
      <c r="B14" s="1" t="s">
        <v>13</v>
      </c>
      <c r="C14" s="1" t="s">
        <v>13</v>
      </c>
      <c r="D14" s="1"/>
    </row>
    <row r="15" spans="1:4" x14ac:dyDescent="0.25">
      <c r="A15">
        <v>3</v>
      </c>
      <c r="B15" t="s">
        <v>14</v>
      </c>
      <c r="C15" t="s">
        <v>14</v>
      </c>
    </row>
    <row r="16" spans="1:4" x14ac:dyDescent="0.25">
      <c r="A16">
        <v>4</v>
      </c>
      <c r="B16" t="s">
        <v>15</v>
      </c>
      <c r="C16" t="s">
        <v>15</v>
      </c>
    </row>
    <row r="17" spans="1:37" ht="135" x14ac:dyDescent="0.25">
      <c r="A17">
        <v>5</v>
      </c>
      <c r="B17" s="1" t="s">
        <v>16</v>
      </c>
      <c r="C17" s="1" t="s">
        <v>16</v>
      </c>
      <c r="D17" s="1"/>
    </row>
    <row r="18" spans="1:37" ht="135" x14ac:dyDescent="0.25">
      <c r="A18">
        <v>6</v>
      </c>
      <c r="B18" s="1" t="s">
        <v>17</v>
      </c>
      <c r="C18" s="1" t="s">
        <v>17</v>
      </c>
      <c r="D18" s="1"/>
    </row>
    <row r="19" spans="1:37" x14ac:dyDescent="0.25">
      <c r="A19">
        <v>7</v>
      </c>
      <c r="B19" t="s">
        <v>18</v>
      </c>
      <c r="C19" t="s">
        <v>18</v>
      </c>
    </row>
    <row r="20" spans="1:37" x14ac:dyDescent="0.25">
      <c r="A20">
        <v>8</v>
      </c>
      <c r="B20" t="s">
        <v>19</v>
      </c>
      <c r="C20" t="s">
        <v>19</v>
      </c>
    </row>
    <row r="21" spans="1:37" x14ac:dyDescent="0.25">
      <c r="A21">
        <v>9</v>
      </c>
      <c r="B21" t="s">
        <v>20</v>
      </c>
      <c r="C21" t="s">
        <v>20</v>
      </c>
    </row>
    <row r="22" spans="1:37" x14ac:dyDescent="0.25">
      <c r="A22">
        <v>10</v>
      </c>
      <c r="B22" t="s">
        <v>21</v>
      </c>
      <c r="C22" t="s">
        <v>21</v>
      </c>
    </row>
    <row r="24" spans="1:37" x14ac:dyDescent="0.25">
      <c r="A24" t="s">
        <v>22</v>
      </c>
      <c r="B24" t="s">
        <v>23</v>
      </c>
      <c r="C24" t="s">
        <v>24</v>
      </c>
      <c r="D24" t="s">
        <v>100</v>
      </c>
      <c r="E24" t="s">
        <v>25</v>
      </c>
      <c r="F24" t="s">
        <v>26</v>
      </c>
      <c r="G24" t="s">
        <v>27</v>
      </c>
      <c r="H24" t="s">
        <v>28</v>
      </c>
      <c r="I24" t="s">
        <v>29</v>
      </c>
      <c r="J24" t="s">
        <v>30</v>
      </c>
      <c r="K24" t="s">
        <v>31</v>
      </c>
      <c r="L24" t="s">
        <v>32</v>
      </c>
      <c r="M24" t="s">
        <v>33</v>
      </c>
      <c r="N24" t="s">
        <v>34</v>
      </c>
      <c r="O24" t="s">
        <v>35</v>
      </c>
      <c r="P24" t="s">
        <v>36</v>
      </c>
      <c r="Q24" t="s">
        <v>37</v>
      </c>
      <c r="R24" t="s">
        <v>38</v>
      </c>
      <c r="S24" t="s">
        <v>39</v>
      </c>
      <c r="T24" t="s">
        <v>40</v>
      </c>
      <c r="U24" t="s">
        <v>41</v>
      </c>
      <c r="V24" t="s">
        <v>42</v>
      </c>
      <c r="W24" t="s">
        <v>43</v>
      </c>
      <c r="X24" t="s">
        <v>44</v>
      </c>
      <c r="Y24" t="s">
        <v>45</v>
      </c>
      <c r="Z24" t="s">
        <v>46</v>
      </c>
      <c r="AA24" t="s">
        <v>47</v>
      </c>
      <c r="AB24" t="s">
        <v>48</v>
      </c>
      <c r="AC24" t="s">
        <v>49</v>
      </c>
      <c r="AD24" t="s">
        <v>50</v>
      </c>
      <c r="AE24" t="s">
        <v>51</v>
      </c>
      <c r="AF24" t="s">
        <v>52</v>
      </c>
      <c r="AG24" t="s">
        <v>53</v>
      </c>
      <c r="AH24" t="s">
        <v>54</v>
      </c>
      <c r="AI24" t="s">
        <v>55</v>
      </c>
      <c r="AJ24" t="s">
        <v>56</v>
      </c>
      <c r="AK24" t="s">
        <v>57</v>
      </c>
    </row>
    <row r="25" spans="1:37" x14ac:dyDescent="0.25">
      <c r="A25">
        <v>40849</v>
      </c>
      <c r="B25">
        <v>0</v>
      </c>
      <c r="C25">
        <v>1949</v>
      </c>
      <c r="D25">
        <f>2025-C25</f>
        <v>76</v>
      </c>
      <c r="E25" s="2">
        <v>45958.508622685185</v>
      </c>
      <c r="F25">
        <v>2</v>
      </c>
      <c r="G25">
        <v>4</v>
      </c>
      <c r="H25">
        <v>5</v>
      </c>
      <c r="I25">
        <v>4</v>
      </c>
      <c r="J25">
        <v>2</v>
      </c>
      <c r="K25">
        <v>5</v>
      </c>
      <c r="L25">
        <v>3</v>
      </c>
      <c r="M25">
        <v>4</v>
      </c>
      <c r="N25">
        <v>5</v>
      </c>
      <c r="O25">
        <v>5</v>
      </c>
      <c r="P25">
        <v>5</v>
      </c>
      <c r="Q25">
        <v>19</v>
      </c>
      <c r="R25">
        <v>27</v>
      </c>
      <c r="S25">
        <v>19</v>
      </c>
      <c r="T25">
        <v>23</v>
      </c>
      <c r="U25">
        <v>10</v>
      </c>
      <c r="V25">
        <v>32</v>
      </c>
      <c r="W25">
        <v>49</v>
      </c>
      <c r="X25">
        <v>15</v>
      </c>
      <c r="Y25">
        <v>6</v>
      </c>
      <c r="Z25">
        <v>16</v>
      </c>
      <c r="AA25">
        <v>6</v>
      </c>
      <c r="AB25">
        <v>1</v>
      </c>
      <c r="AC25">
        <v>4</v>
      </c>
      <c r="AD25">
        <v>5</v>
      </c>
      <c r="AE25">
        <v>3</v>
      </c>
      <c r="AF25">
        <v>10</v>
      </c>
      <c r="AG25">
        <v>8</v>
      </c>
      <c r="AH25">
        <v>9</v>
      </c>
      <c r="AI25">
        <v>7</v>
      </c>
      <c r="AJ25">
        <v>2</v>
      </c>
      <c r="AK25">
        <v>28</v>
      </c>
    </row>
    <row r="26" spans="1:37" x14ac:dyDescent="0.25">
      <c r="A26">
        <v>45458</v>
      </c>
      <c r="B26">
        <v>1</v>
      </c>
      <c r="C26">
        <v>1951</v>
      </c>
      <c r="D26">
        <f t="shared" ref="D26:D89" si="0">2025-C26</f>
        <v>74</v>
      </c>
      <c r="E26" s="2">
        <v>45968.630162037036</v>
      </c>
      <c r="F26">
        <v>2</v>
      </c>
      <c r="G26">
        <v>4</v>
      </c>
      <c r="H26">
        <v>4</v>
      </c>
      <c r="I26">
        <v>5</v>
      </c>
      <c r="J26">
        <v>2</v>
      </c>
      <c r="K26">
        <v>5</v>
      </c>
      <c r="L26">
        <v>5</v>
      </c>
      <c r="M26">
        <v>4</v>
      </c>
      <c r="N26">
        <v>4</v>
      </c>
      <c r="O26">
        <v>4</v>
      </c>
      <c r="P26">
        <v>4</v>
      </c>
      <c r="Q26">
        <v>6</v>
      </c>
      <c r="R26">
        <v>8</v>
      </c>
      <c r="S26">
        <v>6</v>
      </c>
      <c r="T26">
        <v>19</v>
      </c>
      <c r="U26">
        <v>43</v>
      </c>
      <c r="V26">
        <v>18</v>
      </c>
      <c r="W26">
        <v>47</v>
      </c>
      <c r="X26">
        <v>5</v>
      </c>
      <c r="Y26">
        <v>6</v>
      </c>
      <c r="Z26">
        <v>5</v>
      </c>
      <c r="AA26">
        <v>10</v>
      </c>
      <c r="AB26">
        <v>6</v>
      </c>
      <c r="AC26">
        <v>3</v>
      </c>
      <c r="AD26">
        <v>4</v>
      </c>
      <c r="AE26">
        <v>1</v>
      </c>
      <c r="AF26">
        <v>2</v>
      </c>
      <c r="AG26">
        <v>5</v>
      </c>
      <c r="AH26">
        <v>9</v>
      </c>
      <c r="AI26">
        <v>7</v>
      </c>
      <c r="AJ26">
        <v>8</v>
      </c>
      <c r="AK26">
        <v>41</v>
      </c>
    </row>
    <row r="27" spans="1:37" x14ac:dyDescent="0.25">
      <c r="A27">
        <v>46015</v>
      </c>
      <c r="B27">
        <v>1</v>
      </c>
      <c r="C27">
        <v>1951</v>
      </c>
      <c r="D27">
        <f t="shared" si="0"/>
        <v>74</v>
      </c>
      <c r="E27" s="2">
        <v>45971.399155092593</v>
      </c>
      <c r="F27">
        <v>2</v>
      </c>
      <c r="G27">
        <v>5</v>
      </c>
      <c r="H27">
        <v>4</v>
      </c>
      <c r="I27">
        <v>4</v>
      </c>
      <c r="J27">
        <v>2</v>
      </c>
      <c r="K27">
        <v>5</v>
      </c>
      <c r="L27">
        <v>4</v>
      </c>
      <c r="M27">
        <v>4</v>
      </c>
      <c r="N27">
        <v>4</v>
      </c>
      <c r="O27">
        <v>4</v>
      </c>
      <c r="P27">
        <v>5</v>
      </c>
      <c r="Q27">
        <v>8</v>
      </c>
      <c r="R27">
        <v>12</v>
      </c>
      <c r="S27">
        <v>4</v>
      </c>
      <c r="T27">
        <v>4</v>
      </c>
      <c r="U27">
        <v>6</v>
      </c>
      <c r="V27">
        <v>5</v>
      </c>
      <c r="W27">
        <v>8</v>
      </c>
      <c r="X27">
        <v>10</v>
      </c>
      <c r="Y27">
        <v>8</v>
      </c>
      <c r="Z27">
        <v>3</v>
      </c>
      <c r="AA27">
        <v>1</v>
      </c>
      <c r="AB27">
        <v>7</v>
      </c>
      <c r="AC27">
        <v>8</v>
      </c>
      <c r="AD27">
        <v>6</v>
      </c>
      <c r="AE27">
        <v>4</v>
      </c>
      <c r="AF27">
        <v>9</v>
      </c>
      <c r="AG27">
        <v>10</v>
      </c>
      <c r="AH27">
        <v>2</v>
      </c>
      <c r="AI27">
        <v>3</v>
      </c>
      <c r="AJ27">
        <v>5</v>
      </c>
      <c r="AK27">
        <v>42</v>
      </c>
    </row>
    <row r="28" spans="1:37" x14ac:dyDescent="0.25">
      <c r="A28">
        <v>43794</v>
      </c>
      <c r="B28">
        <v>0</v>
      </c>
      <c r="C28">
        <v>1953</v>
      </c>
      <c r="D28">
        <f t="shared" si="0"/>
        <v>72</v>
      </c>
      <c r="E28" s="2">
        <v>45964.410358796296</v>
      </c>
      <c r="F28" t="s">
        <v>59</v>
      </c>
      <c r="G28">
        <v>3</v>
      </c>
      <c r="H28">
        <v>3</v>
      </c>
      <c r="I28">
        <v>2</v>
      </c>
      <c r="J28">
        <v>2</v>
      </c>
      <c r="K28">
        <v>4</v>
      </c>
      <c r="L28">
        <v>4</v>
      </c>
      <c r="M28">
        <v>4</v>
      </c>
      <c r="N28">
        <v>3</v>
      </c>
      <c r="O28">
        <v>3</v>
      </c>
      <c r="P28">
        <v>5</v>
      </c>
      <c r="Q28">
        <v>10</v>
      </c>
      <c r="R28">
        <v>6</v>
      </c>
      <c r="S28">
        <v>9</v>
      </c>
      <c r="T28">
        <v>5</v>
      </c>
      <c r="U28">
        <v>21</v>
      </c>
      <c r="V28">
        <v>11</v>
      </c>
      <c r="W28">
        <v>21</v>
      </c>
      <c r="X28">
        <v>9</v>
      </c>
      <c r="Y28">
        <v>6</v>
      </c>
      <c r="Z28">
        <v>10</v>
      </c>
      <c r="AA28">
        <v>7</v>
      </c>
      <c r="AB28">
        <v>1</v>
      </c>
      <c r="AC28">
        <v>5</v>
      </c>
      <c r="AD28">
        <v>3</v>
      </c>
      <c r="AE28">
        <v>8</v>
      </c>
      <c r="AF28">
        <v>6</v>
      </c>
      <c r="AG28">
        <v>2</v>
      </c>
      <c r="AH28">
        <v>4</v>
      </c>
      <c r="AI28">
        <v>9</v>
      </c>
      <c r="AJ28">
        <v>10</v>
      </c>
      <c r="AK28">
        <v>73</v>
      </c>
    </row>
    <row r="29" spans="1:37" x14ac:dyDescent="0.25">
      <c r="A29">
        <v>45381</v>
      </c>
      <c r="B29">
        <v>0</v>
      </c>
      <c r="C29">
        <v>1961</v>
      </c>
      <c r="D29">
        <f t="shared" si="0"/>
        <v>64</v>
      </c>
      <c r="E29" s="2">
        <v>45968.59375</v>
      </c>
      <c r="F29">
        <v>3</v>
      </c>
      <c r="G29">
        <v>2</v>
      </c>
      <c r="H29">
        <v>4</v>
      </c>
      <c r="I29">
        <v>4</v>
      </c>
      <c r="J29">
        <v>3</v>
      </c>
      <c r="K29">
        <v>4</v>
      </c>
      <c r="L29">
        <v>2</v>
      </c>
      <c r="M29">
        <v>3</v>
      </c>
      <c r="N29">
        <v>3</v>
      </c>
      <c r="O29">
        <v>3</v>
      </c>
      <c r="P29">
        <v>3</v>
      </c>
      <c r="Q29">
        <v>4</v>
      </c>
      <c r="R29">
        <v>4</v>
      </c>
      <c r="S29">
        <v>3</v>
      </c>
      <c r="T29">
        <v>4</v>
      </c>
      <c r="U29">
        <v>4</v>
      </c>
      <c r="V29">
        <v>2</v>
      </c>
      <c r="W29">
        <v>4</v>
      </c>
      <c r="X29">
        <v>3</v>
      </c>
      <c r="Y29">
        <v>2</v>
      </c>
      <c r="Z29">
        <v>2</v>
      </c>
      <c r="AA29">
        <v>8</v>
      </c>
      <c r="AB29">
        <v>3</v>
      </c>
      <c r="AC29">
        <v>4</v>
      </c>
      <c r="AD29">
        <v>6</v>
      </c>
      <c r="AE29">
        <v>1</v>
      </c>
      <c r="AF29">
        <v>7</v>
      </c>
      <c r="AG29">
        <v>2</v>
      </c>
      <c r="AH29">
        <v>5</v>
      </c>
      <c r="AI29">
        <v>10</v>
      </c>
      <c r="AJ29">
        <v>9</v>
      </c>
      <c r="AK29">
        <v>37</v>
      </c>
    </row>
    <row r="30" spans="1:37" x14ac:dyDescent="0.25">
      <c r="A30">
        <v>46165</v>
      </c>
      <c r="B30">
        <v>0</v>
      </c>
      <c r="C30">
        <v>1962</v>
      </c>
      <c r="D30">
        <f t="shared" si="0"/>
        <v>63</v>
      </c>
      <c r="E30" s="2">
        <v>45972.421539351853</v>
      </c>
      <c r="F30">
        <v>1</v>
      </c>
      <c r="G30">
        <v>5</v>
      </c>
      <c r="H30">
        <v>5</v>
      </c>
      <c r="I30">
        <v>2</v>
      </c>
      <c r="J30">
        <v>1</v>
      </c>
      <c r="K30">
        <v>5</v>
      </c>
      <c r="L30">
        <v>5</v>
      </c>
      <c r="M30">
        <v>4</v>
      </c>
      <c r="N30">
        <v>5</v>
      </c>
      <c r="O30">
        <v>5</v>
      </c>
      <c r="P30">
        <v>5</v>
      </c>
      <c r="Q30">
        <v>3</v>
      </c>
      <c r="R30">
        <v>5</v>
      </c>
      <c r="S30">
        <v>5</v>
      </c>
      <c r="T30">
        <v>3</v>
      </c>
      <c r="U30">
        <v>12</v>
      </c>
      <c r="V30">
        <v>3</v>
      </c>
      <c r="W30">
        <v>26</v>
      </c>
      <c r="X30">
        <v>5</v>
      </c>
      <c r="Y30">
        <v>4</v>
      </c>
      <c r="Z30">
        <v>3</v>
      </c>
      <c r="AA30">
        <v>2</v>
      </c>
      <c r="AB30">
        <v>7</v>
      </c>
      <c r="AC30">
        <v>10</v>
      </c>
      <c r="AD30">
        <v>9</v>
      </c>
      <c r="AE30">
        <v>3</v>
      </c>
      <c r="AF30">
        <v>6</v>
      </c>
      <c r="AG30">
        <v>4</v>
      </c>
      <c r="AH30">
        <v>1</v>
      </c>
      <c r="AI30">
        <v>8</v>
      </c>
      <c r="AJ30">
        <v>5</v>
      </c>
      <c r="AK30">
        <v>5</v>
      </c>
    </row>
    <row r="31" spans="1:37" x14ac:dyDescent="0.25">
      <c r="A31">
        <v>46516</v>
      </c>
      <c r="B31">
        <v>0</v>
      </c>
      <c r="C31">
        <v>1962</v>
      </c>
      <c r="D31">
        <f t="shared" si="0"/>
        <v>63</v>
      </c>
      <c r="E31" s="2">
        <v>45973.751238425924</v>
      </c>
      <c r="F31">
        <v>2</v>
      </c>
      <c r="G31">
        <v>4</v>
      </c>
      <c r="H31">
        <v>4</v>
      </c>
      <c r="I31">
        <v>4</v>
      </c>
      <c r="J31">
        <v>1</v>
      </c>
      <c r="K31">
        <v>5</v>
      </c>
      <c r="L31">
        <v>5</v>
      </c>
      <c r="M31">
        <v>2</v>
      </c>
      <c r="N31">
        <v>5</v>
      </c>
      <c r="O31">
        <v>5</v>
      </c>
      <c r="P31">
        <v>4</v>
      </c>
      <c r="Q31">
        <v>3</v>
      </c>
      <c r="R31">
        <v>14</v>
      </c>
      <c r="S31">
        <v>6</v>
      </c>
      <c r="T31">
        <v>3</v>
      </c>
      <c r="U31">
        <v>2</v>
      </c>
      <c r="V31">
        <v>3</v>
      </c>
      <c r="W31">
        <v>5</v>
      </c>
      <c r="X31">
        <v>2</v>
      </c>
      <c r="Y31">
        <v>2</v>
      </c>
      <c r="Z31">
        <v>9</v>
      </c>
      <c r="AA31">
        <v>9</v>
      </c>
      <c r="AB31">
        <v>2</v>
      </c>
      <c r="AC31">
        <v>3</v>
      </c>
      <c r="AD31">
        <v>7</v>
      </c>
      <c r="AE31">
        <v>6</v>
      </c>
      <c r="AF31">
        <v>4</v>
      </c>
      <c r="AG31">
        <v>8</v>
      </c>
      <c r="AH31">
        <v>5</v>
      </c>
      <c r="AI31">
        <v>10</v>
      </c>
      <c r="AJ31">
        <v>1</v>
      </c>
      <c r="AK31">
        <v>5</v>
      </c>
    </row>
    <row r="32" spans="1:37" x14ac:dyDescent="0.25">
      <c r="A32">
        <v>41790</v>
      </c>
      <c r="B32">
        <v>1</v>
      </c>
      <c r="C32">
        <v>1963</v>
      </c>
      <c r="D32">
        <f t="shared" si="0"/>
        <v>62</v>
      </c>
      <c r="E32" s="2">
        <v>45959.800300925926</v>
      </c>
      <c r="F32">
        <v>2</v>
      </c>
      <c r="G32">
        <v>4</v>
      </c>
      <c r="H32">
        <v>5</v>
      </c>
      <c r="I32">
        <v>4</v>
      </c>
      <c r="J32">
        <v>2</v>
      </c>
      <c r="K32">
        <v>4</v>
      </c>
      <c r="L32">
        <v>4</v>
      </c>
      <c r="M32">
        <v>2</v>
      </c>
      <c r="N32">
        <v>4</v>
      </c>
      <c r="O32">
        <v>5</v>
      </c>
      <c r="P32">
        <v>5</v>
      </c>
      <c r="Q32">
        <v>8</v>
      </c>
      <c r="R32">
        <v>5</v>
      </c>
      <c r="S32">
        <v>11</v>
      </c>
      <c r="T32">
        <v>15</v>
      </c>
      <c r="U32">
        <v>14</v>
      </c>
      <c r="V32">
        <v>23</v>
      </c>
      <c r="W32">
        <v>29</v>
      </c>
      <c r="X32">
        <v>19</v>
      </c>
      <c r="Y32">
        <v>10</v>
      </c>
      <c r="Z32">
        <v>3</v>
      </c>
      <c r="AA32">
        <v>10</v>
      </c>
      <c r="AB32">
        <v>7</v>
      </c>
      <c r="AC32">
        <v>3</v>
      </c>
      <c r="AD32">
        <v>9</v>
      </c>
      <c r="AE32">
        <v>5</v>
      </c>
      <c r="AF32">
        <v>2</v>
      </c>
      <c r="AG32">
        <v>4</v>
      </c>
      <c r="AH32">
        <v>1</v>
      </c>
      <c r="AI32">
        <v>6</v>
      </c>
      <c r="AJ32">
        <v>8</v>
      </c>
      <c r="AK32">
        <v>23</v>
      </c>
    </row>
    <row r="33" spans="1:37" x14ac:dyDescent="0.25">
      <c r="A33">
        <v>42785</v>
      </c>
      <c r="B33">
        <v>1</v>
      </c>
      <c r="C33">
        <v>1963</v>
      </c>
      <c r="D33">
        <f t="shared" si="0"/>
        <v>62</v>
      </c>
      <c r="E33" s="2">
        <v>45961.449490740742</v>
      </c>
      <c r="F33">
        <v>2</v>
      </c>
      <c r="G33">
        <v>4</v>
      </c>
      <c r="H33">
        <v>4</v>
      </c>
      <c r="I33">
        <v>4</v>
      </c>
      <c r="J33">
        <v>4</v>
      </c>
      <c r="K33">
        <v>4</v>
      </c>
      <c r="L33">
        <v>2</v>
      </c>
      <c r="M33">
        <v>4</v>
      </c>
      <c r="N33">
        <v>4</v>
      </c>
      <c r="O33">
        <v>3</v>
      </c>
      <c r="P33">
        <v>4</v>
      </c>
      <c r="Q33">
        <v>2</v>
      </c>
      <c r="R33">
        <v>3</v>
      </c>
      <c r="S33">
        <v>3</v>
      </c>
      <c r="T33">
        <v>2</v>
      </c>
      <c r="U33">
        <v>3</v>
      </c>
      <c r="V33">
        <v>4</v>
      </c>
      <c r="W33">
        <v>5</v>
      </c>
      <c r="X33">
        <v>6</v>
      </c>
      <c r="Y33">
        <v>2</v>
      </c>
      <c r="Z33">
        <v>3</v>
      </c>
      <c r="AA33">
        <v>9</v>
      </c>
      <c r="AB33">
        <v>6</v>
      </c>
      <c r="AC33">
        <v>2</v>
      </c>
      <c r="AD33">
        <v>5</v>
      </c>
      <c r="AE33">
        <v>7</v>
      </c>
      <c r="AF33">
        <v>4</v>
      </c>
      <c r="AG33">
        <v>3</v>
      </c>
      <c r="AH33">
        <v>10</v>
      </c>
      <c r="AI33">
        <v>8</v>
      </c>
      <c r="AJ33">
        <v>1</v>
      </c>
      <c r="AK33">
        <v>52</v>
      </c>
    </row>
    <row r="34" spans="1:37" x14ac:dyDescent="0.25">
      <c r="A34">
        <v>45530</v>
      </c>
      <c r="B34">
        <v>0</v>
      </c>
      <c r="C34">
        <v>1963</v>
      </c>
      <c r="D34">
        <f t="shared" si="0"/>
        <v>62</v>
      </c>
      <c r="E34" s="2">
        <v>45968.807071759256</v>
      </c>
      <c r="F34" t="s">
        <v>59</v>
      </c>
      <c r="G34">
        <v>4</v>
      </c>
      <c r="H34">
        <v>5</v>
      </c>
      <c r="I34">
        <v>3</v>
      </c>
      <c r="J34">
        <v>1</v>
      </c>
      <c r="K34">
        <v>3</v>
      </c>
      <c r="L34">
        <v>4</v>
      </c>
      <c r="M34">
        <v>2</v>
      </c>
      <c r="N34">
        <v>3</v>
      </c>
      <c r="O34">
        <v>4</v>
      </c>
      <c r="P34">
        <v>4</v>
      </c>
      <c r="Q34">
        <v>5</v>
      </c>
      <c r="R34">
        <v>7</v>
      </c>
      <c r="S34">
        <v>19</v>
      </c>
      <c r="T34">
        <v>6</v>
      </c>
      <c r="U34">
        <v>4</v>
      </c>
      <c r="V34">
        <v>8</v>
      </c>
      <c r="W34">
        <v>18</v>
      </c>
      <c r="X34">
        <v>5</v>
      </c>
      <c r="Y34">
        <v>7</v>
      </c>
      <c r="Z34">
        <v>8</v>
      </c>
      <c r="AA34">
        <v>3</v>
      </c>
      <c r="AB34">
        <v>8</v>
      </c>
      <c r="AC34">
        <v>1</v>
      </c>
      <c r="AD34">
        <v>4</v>
      </c>
      <c r="AE34">
        <v>9</v>
      </c>
      <c r="AF34">
        <v>6</v>
      </c>
      <c r="AG34">
        <v>7</v>
      </c>
      <c r="AH34">
        <v>5</v>
      </c>
      <c r="AI34">
        <v>2</v>
      </c>
      <c r="AJ34">
        <v>10</v>
      </c>
      <c r="AK34">
        <v>63</v>
      </c>
    </row>
    <row r="35" spans="1:37" x14ac:dyDescent="0.25">
      <c r="A35">
        <v>44655</v>
      </c>
      <c r="B35">
        <v>0</v>
      </c>
      <c r="C35">
        <v>1964</v>
      </c>
      <c r="D35">
        <f t="shared" si="0"/>
        <v>61</v>
      </c>
      <c r="E35" s="2">
        <v>45965.832511574074</v>
      </c>
      <c r="F35">
        <v>2</v>
      </c>
      <c r="G35">
        <v>5</v>
      </c>
      <c r="H35">
        <v>4</v>
      </c>
      <c r="I35">
        <v>5</v>
      </c>
      <c r="J35">
        <v>1</v>
      </c>
      <c r="K35">
        <v>4</v>
      </c>
      <c r="L35">
        <v>4</v>
      </c>
      <c r="M35">
        <v>1</v>
      </c>
      <c r="N35">
        <v>5</v>
      </c>
      <c r="O35">
        <v>5</v>
      </c>
      <c r="P35">
        <v>4</v>
      </c>
      <c r="Q35">
        <v>2</v>
      </c>
      <c r="R35">
        <v>4</v>
      </c>
      <c r="S35">
        <v>2</v>
      </c>
      <c r="T35">
        <v>2</v>
      </c>
      <c r="U35">
        <v>4</v>
      </c>
      <c r="V35">
        <v>8</v>
      </c>
      <c r="W35">
        <v>6</v>
      </c>
      <c r="X35">
        <v>3</v>
      </c>
      <c r="Y35">
        <v>3</v>
      </c>
      <c r="Z35">
        <v>3</v>
      </c>
      <c r="AA35">
        <v>4</v>
      </c>
      <c r="AB35">
        <v>8</v>
      </c>
      <c r="AC35">
        <v>5</v>
      </c>
      <c r="AD35">
        <v>2</v>
      </c>
      <c r="AE35">
        <v>10</v>
      </c>
      <c r="AF35">
        <v>1</v>
      </c>
      <c r="AG35">
        <v>7</v>
      </c>
      <c r="AH35">
        <v>6</v>
      </c>
      <c r="AI35">
        <v>3</v>
      </c>
      <c r="AJ35">
        <v>9</v>
      </c>
      <c r="AK35">
        <v>6</v>
      </c>
    </row>
    <row r="36" spans="1:37" x14ac:dyDescent="0.25">
      <c r="A36">
        <v>41091</v>
      </c>
      <c r="B36">
        <v>0</v>
      </c>
      <c r="C36">
        <v>1965</v>
      </c>
      <c r="D36">
        <f t="shared" si="0"/>
        <v>60</v>
      </c>
      <c r="E36" s="2">
        <v>45959.045046296298</v>
      </c>
      <c r="F36">
        <v>2</v>
      </c>
      <c r="G36">
        <v>2</v>
      </c>
      <c r="H36">
        <v>4</v>
      </c>
      <c r="I36">
        <v>4</v>
      </c>
      <c r="J36">
        <v>2</v>
      </c>
      <c r="K36">
        <v>4</v>
      </c>
      <c r="L36">
        <v>4</v>
      </c>
      <c r="M36">
        <v>3</v>
      </c>
      <c r="N36">
        <v>4</v>
      </c>
      <c r="O36">
        <v>4</v>
      </c>
      <c r="P36">
        <v>3</v>
      </c>
      <c r="Q36">
        <v>4</v>
      </c>
      <c r="R36">
        <v>4</v>
      </c>
      <c r="S36">
        <v>4</v>
      </c>
      <c r="T36">
        <v>9</v>
      </c>
      <c r="U36">
        <v>7</v>
      </c>
      <c r="V36">
        <v>4</v>
      </c>
      <c r="W36">
        <v>14</v>
      </c>
      <c r="X36">
        <v>6</v>
      </c>
      <c r="Y36">
        <v>4</v>
      </c>
      <c r="Z36">
        <v>3</v>
      </c>
      <c r="AA36">
        <v>8</v>
      </c>
      <c r="AB36">
        <v>3</v>
      </c>
      <c r="AC36">
        <v>10</v>
      </c>
      <c r="AD36">
        <v>1</v>
      </c>
      <c r="AE36">
        <v>4</v>
      </c>
      <c r="AF36">
        <v>5</v>
      </c>
      <c r="AG36">
        <v>6</v>
      </c>
      <c r="AH36">
        <v>2</v>
      </c>
      <c r="AI36">
        <v>7</v>
      </c>
      <c r="AJ36">
        <v>9</v>
      </c>
      <c r="AK36">
        <v>54</v>
      </c>
    </row>
    <row r="37" spans="1:37" x14ac:dyDescent="0.25">
      <c r="A37">
        <v>44748</v>
      </c>
      <c r="B37">
        <v>0</v>
      </c>
      <c r="C37">
        <v>1965</v>
      </c>
      <c r="D37">
        <f t="shared" si="0"/>
        <v>60</v>
      </c>
      <c r="E37" s="2">
        <v>45966.396886574075</v>
      </c>
      <c r="F37">
        <v>2</v>
      </c>
      <c r="G37">
        <v>4</v>
      </c>
      <c r="H37">
        <v>5</v>
      </c>
      <c r="I37">
        <v>4</v>
      </c>
      <c r="J37">
        <v>1</v>
      </c>
      <c r="K37">
        <v>4</v>
      </c>
      <c r="L37">
        <v>4</v>
      </c>
      <c r="M37">
        <v>4</v>
      </c>
      <c r="N37">
        <v>3</v>
      </c>
      <c r="O37">
        <v>4</v>
      </c>
      <c r="P37">
        <v>3</v>
      </c>
      <c r="Q37">
        <v>6</v>
      </c>
      <c r="R37">
        <v>3</v>
      </c>
      <c r="S37">
        <v>3</v>
      </c>
      <c r="T37">
        <v>10</v>
      </c>
      <c r="U37">
        <v>4</v>
      </c>
      <c r="V37">
        <v>4</v>
      </c>
      <c r="W37">
        <v>5</v>
      </c>
      <c r="X37">
        <v>4</v>
      </c>
      <c r="Y37">
        <v>3</v>
      </c>
      <c r="Z37">
        <v>4</v>
      </c>
      <c r="AA37">
        <v>6</v>
      </c>
      <c r="AB37">
        <v>9</v>
      </c>
      <c r="AC37">
        <v>7</v>
      </c>
      <c r="AD37">
        <v>1</v>
      </c>
      <c r="AE37">
        <v>4</v>
      </c>
      <c r="AF37">
        <v>10</v>
      </c>
      <c r="AG37">
        <v>5</v>
      </c>
      <c r="AH37">
        <v>3</v>
      </c>
      <c r="AI37">
        <v>2</v>
      </c>
      <c r="AJ37">
        <v>8</v>
      </c>
      <c r="AK37">
        <v>61</v>
      </c>
    </row>
    <row r="38" spans="1:37" x14ac:dyDescent="0.25">
      <c r="A38">
        <v>42467</v>
      </c>
      <c r="B38">
        <v>1</v>
      </c>
      <c r="C38">
        <v>1968</v>
      </c>
      <c r="D38">
        <f t="shared" si="0"/>
        <v>57</v>
      </c>
      <c r="E38" s="2">
        <v>45960.607870370368</v>
      </c>
      <c r="F38" t="s">
        <v>59</v>
      </c>
      <c r="G38">
        <v>4</v>
      </c>
      <c r="H38">
        <v>4</v>
      </c>
      <c r="I38">
        <v>4</v>
      </c>
      <c r="J38">
        <v>3</v>
      </c>
      <c r="K38">
        <v>4</v>
      </c>
      <c r="L38">
        <v>4</v>
      </c>
      <c r="M38">
        <v>3</v>
      </c>
      <c r="N38">
        <v>4</v>
      </c>
      <c r="O38">
        <v>4</v>
      </c>
      <c r="P38">
        <v>4</v>
      </c>
      <c r="Q38">
        <v>2</v>
      </c>
      <c r="R38">
        <v>5</v>
      </c>
      <c r="S38">
        <v>11</v>
      </c>
      <c r="T38">
        <v>4</v>
      </c>
      <c r="U38">
        <v>2</v>
      </c>
      <c r="V38">
        <v>4</v>
      </c>
      <c r="W38">
        <v>7</v>
      </c>
      <c r="X38">
        <v>3</v>
      </c>
      <c r="Y38">
        <v>2</v>
      </c>
      <c r="Z38">
        <v>1</v>
      </c>
      <c r="AA38">
        <v>4</v>
      </c>
      <c r="AB38">
        <v>3</v>
      </c>
      <c r="AC38">
        <v>8</v>
      </c>
      <c r="AD38">
        <v>6</v>
      </c>
      <c r="AE38">
        <v>2</v>
      </c>
      <c r="AF38">
        <v>10</v>
      </c>
      <c r="AG38">
        <v>1</v>
      </c>
      <c r="AH38">
        <v>5</v>
      </c>
      <c r="AI38">
        <v>7</v>
      </c>
      <c r="AJ38">
        <v>9</v>
      </c>
      <c r="AK38">
        <v>46</v>
      </c>
    </row>
    <row r="39" spans="1:37" x14ac:dyDescent="0.25">
      <c r="A39">
        <v>43093</v>
      </c>
      <c r="B39">
        <v>0</v>
      </c>
      <c r="C39">
        <v>1970</v>
      </c>
      <c r="D39">
        <f t="shared" si="0"/>
        <v>55</v>
      </c>
      <c r="E39" s="2">
        <v>45961.785601851851</v>
      </c>
      <c r="F39" t="s">
        <v>59</v>
      </c>
      <c r="G39">
        <v>4</v>
      </c>
      <c r="H39">
        <v>4</v>
      </c>
      <c r="I39">
        <v>4</v>
      </c>
      <c r="J39">
        <v>2</v>
      </c>
      <c r="K39">
        <v>5</v>
      </c>
      <c r="L39">
        <v>4</v>
      </c>
      <c r="M39">
        <v>4</v>
      </c>
      <c r="N39">
        <v>4</v>
      </c>
      <c r="O39">
        <v>4</v>
      </c>
      <c r="P39">
        <v>3</v>
      </c>
      <c r="Q39">
        <v>4</v>
      </c>
      <c r="R39">
        <v>4</v>
      </c>
      <c r="S39">
        <v>3</v>
      </c>
      <c r="T39">
        <v>2</v>
      </c>
      <c r="U39">
        <v>4</v>
      </c>
      <c r="V39">
        <v>5</v>
      </c>
      <c r="W39">
        <v>9</v>
      </c>
      <c r="X39">
        <v>4</v>
      </c>
      <c r="Y39">
        <v>4</v>
      </c>
      <c r="Z39">
        <v>3</v>
      </c>
      <c r="AA39">
        <v>7</v>
      </c>
      <c r="AB39">
        <v>6</v>
      </c>
      <c r="AC39">
        <v>2</v>
      </c>
      <c r="AD39">
        <v>3</v>
      </c>
      <c r="AE39">
        <v>5</v>
      </c>
      <c r="AF39">
        <v>1</v>
      </c>
      <c r="AG39">
        <v>9</v>
      </c>
      <c r="AH39">
        <v>4</v>
      </c>
      <c r="AI39">
        <v>8</v>
      </c>
      <c r="AJ39">
        <v>10</v>
      </c>
      <c r="AK39">
        <v>51</v>
      </c>
    </row>
    <row r="40" spans="1:37" x14ac:dyDescent="0.25">
      <c r="A40">
        <v>45510</v>
      </c>
      <c r="B40">
        <v>1</v>
      </c>
      <c r="C40">
        <v>1970</v>
      </c>
      <c r="D40">
        <f t="shared" si="0"/>
        <v>55</v>
      </c>
      <c r="E40" s="2">
        <v>45968.723634259259</v>
      </c>
      <c r="F40">
        <v>2</v>
      </c>
      <c r="G40">
        <v>5</v>
      </c>
      <c r="H40">
        <v>5</v>
      </c>
      <c r="I40">
        <v>4</v>
      </c>
      <c r="J40">
        <v>2</v>
      </c>
      <c r="K40">
        <v>4</v>
      </c>
      <c r="L40">
        <v>4</v>
      </c>
      <c r="M40">
        <v>2</v>
      </c>
      <c r="N40">
        <v>5</v>
      </c>
      <c r="O40">
        <v>4</v>
      </c>
      <c r="P40">
        <v>5</v>
      </c>
      <c r="Q40">
        <v>15</v>
      </c>
      <c r="R40">
        <v>8</v>
      </c>
      <c r="S40">
        <v>19</v>
      </c>
      <c r="T40">
        <v>16</v>
      </c>
      <c r="U40">
        <v>9</v>
      </c>
      <c r="V40">
        <v>12</v>
      </c>
      <c r="W40">
        <v>18</v>
      </c>
      <c r="X40">
        <v>6</v>
      </c>
      <c r="Y40">
        <v>5</v>
      </c>
      <c r="Z40">
        <v>12</v>
      </c>
      <c r="AA40">
        <v>1</v>
      </c>
      <c r="AB40">
        <v>9</v>
      </c>
      <c r="AC40">
        <v>5</v>
      </c>
      <c r="AD40">
        <v>8</v>
      </c>
      <c r="AE40">
        <v>4</v>
      </c>
      <c r="AF40">
        <v>6</v>
      </c>
      <c r="AG40">
        <v>3</v>
      </c>
      <c r="AH40">
        <v>10</v>
      </c>
      <c r="AI40">
        <v>2</v>
      </c>
      <c r="AJ40">
        <v>7</v>
      </c>
      <c r="AK40">
        <v>15</v>
      </c>
    </row>
    <row r="41" spans="1:37" x14ac:dyDescent="0.25">
      <c r="A41">
        <v>45855</v>
      </c>
      <c r="B41">
        <v>0</v>
      </c>
      <c r="C41">
        <v>1970</v>
      </c>
      <c r="D41">
        <f t="shared" si="0"/>
        <v>55</v>
      </c>
      <c r="E41" s="2">
        <v>45970.526678240742</v>
      </c>
      <c r="F41" t="s">
        <v>59</v>
      </c>
      <c r="G41">
        <v>3</v>
      </c>
      <c r="H41">
        <v>4</v>
      </c>
      <c r="I41">
        <v>4</v>
      </c>
      <c r="J41">
        <v>3</v>
      </c>
      <c r="K41">
        <v>4</v>
      </c>
      <c r="L41">
        <v>2</v>
      </c>
      <c r="M41">
        <v>3</v>
      </c>
      <c r="N41">
        <v>3</v>
      </c>
      <c r="O41">
        <v>4</v>
      </c>
      <c r="P41">
        <v>4</v>
      </c>
      <c r="Q41">
        <v>4</v>
      </c>
      <c r="R41">
        <v>8</v>
      </c>
      <c r="S41">
        <v>13</v>
      </c>
      <c r="T41">
        <v>7</v>
      </c>
      <c r="U41">
        <v>4</v>
      </c>
      <c r="V41">
        <v>11</v>
      </c>
      <c r="W41">
        <v>7</v>
      </c>
      <c r="X41">
        <v>5</v>
      </c>
      <c r="Y41">
        <v>4</v>
      </c>
      <c r="Z41">
        <v>9</v>
      </c>
      <c r="AA41">
        <v>5</v>
      </c>
      <c r="AB41">
        <v>3</v>
      </c>
      <c r="AC41">
        <v>1</v>
      </c>
      <c r="AD41">
        <v>7</v>
      </c>
      <c r="AE41">
        <v>8</v>
      </c>
      <c r="AF41">
        <v>4</v>
      </c>
      <c r="AG41">
        <v>6</v>
      </c>
      <c r="AH41">
        <v>10</v>
      </c>
      <c r="AI41">
        <v>9</v>
      </c>
      <c r="AJ41">
        <v>2</v>
      </c>
      <c r="AK41">
        <v>48</v>
      </c>
    </row>
    <row r="42" spans="1:37" x14ac:dyDescent="0.25">
      <c r="A42">
        <v>44631</v>
      </c>
      <c r="B42">
        <v>0</v>
      </c>
      <c r="C42">
        <v>1971</v>
      </c>
      <c r="D42">
        <f t="shared" si="0"/>
        <v>54</v>
      </c>
      <c r="E42" s="2">
        <v>45965.796574074076</v>
      </c>
      <c r="F42">
        <v>2</v>
      </c>
      <c r="G42">
        <v>4</v>
      </c>
      <c r="H42">
        <v>4</v>
      </c>
      <c r="I42">
        <v>4</v>
      </c>
      <c r="J42">
        <v>3</v>
      </c>
      <c r="K42">
        <v>4</v>
      </c>
      <c r="L42">
        <v>4</v>
      </c>
      <c r="M42">
        <v>2</v>
      </c>
      <c r="N42">
        <v>3</v>
      </c>
      <c r="O42">
        <v>4</v>
      </c>
      <c r="P42">
        <v>4</v>
      </c>
      <c r="Q42">
        <v>1</v>
      </c>
      <c r="R42">
        <v>9</v>
      </c>
      <c r="S42">
        <v>3</v>
      </c>
      <c r="T42">
        <v>6</v>
      </c>
      <c r="U42">
        <v>2</v>
      </c>
      <c r="V42">
        <v>2</v>
      </c>
      <c r="W42">
        <v>6</v>
      </c>
      <c r="X42">
        <v>2</v>
      </c>
      <c r="Y42">
        <v>2</v>
      </c>
      <c r="Z42">
        <v>2</v>
      </c>
      <c r="AA42">
        <v>5</v>
      </c>
      <c r="AB42">
        <v>6</v>
      </c>
      <c r="AC42">
        <v>8</v>
      </c>
      <c r="AD42">
        <v>7</v>
      </c>
      <c r="AE42">
        <v>4</v>
      </c>
      <c r="AF42">
        <v>3</v>
      </c>
      <c r="AG42">
        <v>1</v>
      </c>
      <c r="AH42">
        <v>9</v>
      </c>
      <c r="AI42">
        <v>10</v>
      </c>
      <c r="AJ42">
        <v>2</v>
      </c>
      <c r="AK42">
        <v>52</v>
      </c>
    </row>
    <row r="43" spans="1:37" x14ac:dyDescent="0.25">
      <c r="A43">
        <v>40898</v>
      </c>
      <c r="B43">
        <v>0</v>
      </c>
      <c r="C43">
        <v>1972</v>
      </c>
      <c r="D43">
        <f t="shared" si="0"/>
        <v>53</v>
      </c>
      <c r="E43" s="2">
        <v>45958.578622685185</v>
      </c>
      <c r="F43">
        <v>4</v>
      </c>
      <c r="G43">
        <v>3</v>
      </c>
      <c r="H43">
        <v>5</v>
      </c>
      <c r="I43">
        <v>4</v>
      </c>
      <c r="J43">
        <v>4</v>
      </c>
      <c r="K43">
        <v>4</v>
      </c>
      <c r="L43">
        <v>3</v>
      </c>
      <c r="M43">
        <v>5</v>
      </c>
      <c r="N43">
        <v>4</v>
      </c>
      <c r="O43">
        <v>5</v>
      </c>
      <c r="P43">
        <v>4</v>
      </c>
      <c r="Q43">
        <v>2</v>
      </c>
      <c r="R43">
        <v>2</v>
      </c>
      <c r="S43">
        <v>2</v>
      </c>
      <c r="T43">
        <v>3</v>
      </c>
      <c r="U43">
        <v>3</v>
      </c>
      <c r="V43">
        <v>7</v>
      </c>
      <c r="W43">
        <v>7</v>
      </c>
      <c r="X43">
        <v>3</v>
      </c>
      <c r="Y43">
        <v>2</v>
      </c>
      <c r="Z43">
        <v>5</v>
      </c>
      <c r="AA43">
        <v>7</v>
      </c>
      <c r="AB43">
        <v>6</v>
      </c>
      <c r="AC43">
        <v>10</v>
      </c>
      <c r="AD43">
        <v>2</v>
      </c>
      <c r="AE43">
        <v>4</v>
      </c>
      <c r="AF43">
        <v>9</v>
      </c>
      <c r="AG43">
        <v>1</v>
      </c>
      <c r="AH43">
        <v>5</v>
      </c>
      <c r="AI43">
        <v>8</v>
      </c>
      <c r="AJ43">
        <v>3</v>
      </c>
      <c r="AK43">
        <v>72</v>
      </c>
    </row>
    <row r="44" spans="1:37" x14ac:dyDescent="0.25">
      <c r="A44">
        <v>42110</v>
      </c>
      <c r="B44">
        <v>0</v>
      </c>
      <c r="C44">
        <v>1972</v>
      </c>
      <c r="D44">
        <f t="shared" si="0"/>
        <v>53</v>
      </c>
      <c r="E44" s="2">
        <v>45959.962164351855</v>
      </c>
      <c r="F44">
        <v>3</v>
      </c>
      <c r="G44">
        <v>2</v>
      </c>
      <c r="H44">
        <v>4</v>
      </c>
      <c r="I44">
        <v>4</v>
      </c>
      <c r="J44">
        <v>2</v>
      </c>
      <c r="K44">
        <v>5</v>
      </c>
      <c r="L44">
        <v>2</v>
      </c>
      <c r="M44">
        <v>4</v>
      </c>
      <c r="N44">
        <v>4</v>
      </c>
      <c r="O44">
        <v>3</v>
      </c>
      <c r="P44">
        <v>4</v>
      </c>
      <c r="Q44">
        <v>4</v>
      </c>
      <c r="R44">
        <v>11</v>
      </c>
      <c r="S44">
        <v>6</v>
      </c>
      <c r="T44">
        <v>8</v>
      </c>
      <c r="U44">
        <v>3</v>
      </c>
      <c r="V44">
        <v>4</v>
      </c>
      <c r="W44">
        <v>7</v>
      </c>
      <c r="X44">
        <v>8</v>
      </c>
      <c r="Y44">
        <v>4</v>
      </c>
      <c r="Z44">
        <v>5</v>
      </c>
      <c r="AA44">
        <v>6</v>
      </c>
      <c r="AB44">
        <v>2</v>
      </c>
      <c r="AC44">
        <v>8</v>
      </c>
      <c r="AD44">
        <v>1</v>
      </c>
      <c r="AE44">
        <v>10</v>
      </c>
      <c r="AF44">
        <v>9</v>
      </c>
      <c r="AG44">
        <v>4</v>
      </c>
      <c r="AH44">
        <v>3</v>
      </c>
      <c r="AI44">
        <v>5</v>
      </c>
      <c r="AJ44">
        <v>7</v>
      </c>
      <c r="AK44">
        <v>61</v>
      </c>
    </row>
    <row r="45" spans="1:37" x14ac:dyDescent="0.25">
      <c r="A45">
        <v>41611</v>
      </c>
      <c r="B45">
        <v>1</v>
      </c>
      <c r="C45">
        <v>1973</v>
      </c>
      <c r="D45">
        <f t="shared" si="0"/>
        <v>52</v>
      </c>
      <c r="E45" s="2">
        <v>45959.690937500003</v>
      </c>
      <c r="F45">
        <v>3</v>
      </c>
      <c r="G45">
        <v>2</v>
      </c>
      <c r="H45">
        <v>4</v>
      </c>
      <c r="I45">
        <v>4</v>
      </c>
      <c r="J45">
        <v>2</v>
      </c>
      <c r="K45">
        <v>4</v>
      </c>
      <c r="L45">
        <v>4</v>
      </c>
      <c r="M45">
        <v>4</v>
      </c>
      <c r="N45">
        <v>3</v>
      </c>
      <c r="O45">
        <v>5</v>
      </c>
      <c r="P45">
        <v>4</v>
      </c>
      <c r="Q45">
        <v>6</v>
      </c>
      <c r="R45">
        <v>5</v>
      </c>
      <c r="S45">
        <v>4</v>
      </c>
      <c r="T45">
        <v>7</v>
      </c>
      <c r="U45">
        <v>18</v>
      </c>
      <c r="V45">
        <v>6</v>
      </c>
      <c r="W45">
        <v>9</v>
      </c>
      <c r="X45">
        <v>7</v>
      </c>
      <c r="Y45">
        <v>4</v>
      </c>
      <c r="Z45">
        <v>3</v>
      </c>
      <c r="AA45">
        <v>2</v>
      </c>
      <c r="AB45">
        <v>8</v>
      </c>
      <c r="AC45">
        <v>5</v>
      </c>
      <c r="AD45">
        <v>3</v>
      </c>
      <c r="AE45">
        <v>1</v>
      </c>
      <c r="AF45">
        <v>7</v>
      </c>
      <c r="AG45">
        <v>10</v>
      </c>
      <c r="AH45">
        <v>9</v>
      </c>
      <c r="AI45">
        <v>6</v>
      </c>
      <c r="AJ45">
        <v>4</v>
      </c>
      <c r="AK45">
        <v>61</v>
      </c>
    </row>
    <row r="46" spans="1:37" x14ac:dyDescent="0.25">
      <c r="A46">
        <v>42809</v>
      </c>
      <c r="B46">
        <v>0</v>
      </c>
      <c r="C46">
        <v>1973</v>
      </c>
      <c r="D46">
        <f t="shared" si="0"/>
        <v>52</v>
      </c>
      <c r="E46" s="2">
        <v>45961.4924537037</v>
      </c>
      <c r="F46">
        <v>2</v>
      </c>
      <c r="G46">
        <v>4</v>
      </c>
      <c r="H46">
        <v>4</v>
      </c>
      <c r="I46">
        <v>3</v>
      </c>
      <c r="J46">
        <v>1</v>
      </c>
      <c r="K46">
        <v>4</v>
      </c>
      <c r="L46">
        <v>4</v>
      </c>
      <c r="M46">
        <v>4</v>
      </c>
      <c r="N46">
        <v>4</v>
      </c>
      <c r="O46">
        <v>4</v>
      </c>
      <c r="P46">
        <v>4</v>
      </c>
      <c r="Q46">
        <v>15</v>
      </c>
      <c r="R46">
        <v>6</v>
      </c>
      <c r="S46">
        <v>24</v>
      </c>
      <c r="T46">
        <v>15</v>
      </c>
      <c r="U46">
        <v>7</v>
      </c>
      <c r="V46">
        <v>7</v>
      </c>
      <c r="W46">
        <v>19</v>
      </c>
      <c r="X46">
        <v>10</v>
      </c>
      <c r="Y46">
        <v>5</v>
      </c>
      <c r="Z46">
        <v>15</v>
      </c>
      <c r="AA46">
        <v>3</v>
      </c>
      <c r="AB46">
        <v>5</v>
      </c>
      <c r="AC46">
        <v>1</v>
      </c>
      <c r="AD46">
        <v>9</v>
      </c>
      <c r="AE46">
        <v>7</v>
      </c>
      <c r="AF46">
        <v>10</v>
      </c>
      <c r="AG46">
        <v>4</v>
      </c>
      <c r="AH46">
        <v>8</v>
      </c>
      <c r="AI46">
        <v>6</v>
      </c>
      <c r="AJ46">
        <v>2</v>
      </c>
      <c r="AK46">
        <v>53</v>
      </c>
    </row>
    <row r="47" spans="1:37" x14ac:dyDescent="0.25">
      <c r="A47">
        <v>41781</v>
      </c>
      <c r="B47">
        <v>0</v>
      </c>
      <c r="C47">
        <v>1974</v>
      </c>
      <c r="D47">
        <f t="shared" si="0"/>
        <v>51</v>
      </c>
      <c r="E47" s="2">
        <v>45959.806145833332</v>
      </c>
      <c r="F47">
        <v>1</v>
      </c>
      <c r="G47">
        <v>4</v>
      </c>
      <c r="H47">
        <v>5</v>
      </c>
      <c r="I47">
        <v>4</v>
      </c>
      <c r="J47">
        <v>2</v>
      </c>
      <c r="K47">
        <v>4</v>
      </c>
      <c r="L47">
        <v>4</v>
      </c>
      <c r="M47">
        <v>3</v>
      </c>
      <c r="N47">
        <v>3</v>
      </c>
      <c r="O47">
        <v>4</v>
      </c>
      <c r="P47">
        <v>4</v>
      </c>
      <c r="Q47">
        <v>3</v>
      </c>
      <c r="R47">
        <v>3</v>
      </c>
      <c r="S47">
        <v>4</v>
      </c>
      <c r="T47">
        <v>3</v>
      </c>
      <c r="U47">
        <v>2</v>
      </c>
      <c r="V47">
        <v>3</v>
      </c>
      <c r="W47">
        <v>6</v>
      </c>
      <c r="X47">
        <v>3</v>
      </c>
      <c r="Y47">
        <v>2</v>
      </c>
      <c r="Z47">
        <v>2</v>
      </c>
      <c r="AA47">
        <v>4</v>
      </c>
      <c r="AB47">
        <v>1</v>
      </c>
      <c r="AC47">
        <v>2</v>
      </c>
      <c r="AD47">
        <v>3</v>
      </c>
      <c r="AE47">
        <v>8</v>
      </c>
      <c r="AF47">
        <v>5</v>
      </c>
      <c r="AG47">
        <v>9</v>
      </c>
      <c r="AH47">
        <v>10</v>
      </c>
      <c r="AI47">
        <v>7</v>
      </c>
      <c r="AJ47">
        <v>6</v>
      </c>
      <c r="AK47">
        <v>46</v>
      </c>
    </row>
    <row r="48" spans="1:37" x14ac:dyDescent="0.25">
      <c r="A48">
        <v>43555</v>
      </c>
      <c r="B48">
        <v>1</v>
      </c>
      <c r="C48">
        <v>1974</v>
      </c>
      <c r="D48">
        <f t="shared" si="0"/>
        <v>51</v>
      </c>
      <c r="E48" s="2">
        <v>45963.688842592594</v>
      </c>
      <c r="F48">
        <v>2</v>
      </c>
      <c r="G48">
        <v>5</v>
      </c>
      <c r="H48">
        <v>5</v>
      </c>
      <c r="I48">
        <v>5</v>
      </c>
      <c r="J48">
        <v>1</v>
      </c>
      <c r="K48">
        <v>5</v>
      </c>
      <c r="L48">
        <v>5</v>
      </c>
      <c r="M48">
        <v>2</v>
      </c>
      <c r="N48">
        <v>5</v>
      </c>
      <c r="O48">
        <v>5</v>
      </c>
      <c r="P48">
        <v>5</v>
      </c>
      <c r="Q48">
        <v>2</v>
      </c>
      <c r="R48">
        <v>3</v>
      </c>
      <c r="S48">
        <v>3</v>
      </c>
      <c r="T48">
        <v>3</v>
      </c>
      <c r="U48">
        <v>5</v>
      </c>
      <c r="V48">
        <v>7</v>
      </c>
      <c r="W48">
        <v>7</v>
      </c>
      <c r="X48">
        <v>7</v>
      </c>
      <c r="Y48">
        <v>3</v>
      </c>
      <c r="Z48">
        <v>3</v>
      </c>
      <c r="AA48">
        <v>10</v>
      </c>
      <c r="AB48">
        <v>2</v>
      </c>
      <c r="AC48">
        <v>5</v>
      </c>
      <c r="AD48">
        <v>8</v>
      </c>
      <c r="AE48">
        <v>4</v>
      </c>
      <c r="AF48">
        <v>9</v>
      </c>
      <c r="AG48">
        <v>6</v>
      </c>
      <c r="AH48">
        <v>1</v>
      </c>
      <c r="AI48">
        <v>7</v>
      </c>
      <c r="AJ48">
        <v>3</v>
      </c>
      <c r="AK48">
        <v>5</v>
      </c>
    </row>
    <row r="49" spans="1:37" x14ac:dyDescent="0.25">
      <c r="A49">
        <v>45438</v>
      </c>
      <c r="B49">
        <v>0</v>
      </c>
      <c r="C49">
        <v>1974</v>
      </c>
      <c r="D49">
        <f t="shared" si="0"/>
        <v>51</v>
      </c>
      <c r="E49" s="2">
        <v>45968.593831018516</v>
      </c>
      <c r="F49">
        <v>2</v>
      </c>
      <c r="G49">
        <v>4</v>
      </c>
      <c r="H49">
        <v>5</v>
      </c>
      <c r="I49">
        <v>4</v>
      </c>
      <c r="J49">
        <v>3</v>
      </c>
      <c r="K49">
        <v>5</v>
      </c>
      <c r="L49">
        <v>4</v>
      </c>
      <c r="M49">
        <v>4</v>
      </c>
      <c r="N49">
        <v>4</v>
      </c>
      <c r="O49">
        <v>3</v>
      </c>
      <c r="P49">
        <v>4</v>
      </c>
      <c r="Q49">
        <v>15</v>
      </c>
      <c r="R49">
        <v>7</v>
      </c>
      <c r="S49">
        <v>11</v>
      </c>
      <c r="T49">
        <v>11</v>
      </c>
      <c r="U49">
        <v>7</v>
      </c>
      <c r="V49">
        <v>14</v>
      </c>
      <c r="W49">
        <v>22</v>
      </c>
      <c r="X49">
        <v>8</v>
      </c>
      <c r="Y49">
        <v>5</v>
      </c>
      <c r="Z49">
        <v>9</v>
      </c>
      <c r="AA49">
        <v>1</v>
      </c>
      <c r="AB49">
        <v>8</v>
      </c>
      <c r="AC49">
        <v>4</v>
      </c>
      <c r="AD49">
        <v>9</v>
      </c>
      <c r="AE49">
        <v>6</v>
      </c>
      <c r="AF49">
        <v>10</v>
      </c>
      <c r="AG49">
        <v>2</v>
      </c>
      <c r="AH49">
        <v>7</v>
      </c>
      <c r="AI49">
        <v>5</v>
      </c>
      <c r="AJ49">
        <v>3</v>
      </c>
      <c r="AK49">
        <v>56</v>
      </c>
    </row>
    <row r="50" spans="1:37" x14ac:dyDescent="0.25">
      <c r="A50">
        <v>45999</v>
      </c>
      <c r="B50">
        <v>0</v>
      </c>
      <c r="C50">
        <v>1974</v>
      </c>
      <c r="D50">
        <f t="shared" si="0"/>
        <v>51</v>
      </c>
      <c r="E50" s="2">
        <v>45971.404456018521</v>
      </c>
      <c r="F50">
        <v>2</v>
      </c>
      <c r="G50">
        <v>4</v>
      </c>
      <c r="H50">
        <v>4</v>
      </c>
      <c r="I50">
        <v>5</v>
      </c>
      <c r="J50">
        <v>2</v>
      </c>
      <c r="K50">
        <v>4</v>
      </c>
      <c r="L50">
        <v>4</v>
      </c>
      <c r="M50">
        <v>2</v>
      </c>
      <c r="N50">
        <v>2</v>
      </c>
      <c r="O50">
        <v>4</v>
      </c>
      <c r="P50">
        <v>4</v>
      </c>
      <c r="Q50">
        <v>11</v>
      </c>
      <c r="R50">
        <v>3</v>
      </c>
      <c r="S50">
        <v>5</v>
      </c>
      <c r="T50">
        <v>7</v>
      </c>
      <c r="U50">
        <v>3</v>
      </c>
      <c r="V50">
        <v>3</v>
      </c>
      <c r="W50">
        <v>7</v>
      </c>
      <c r="X50">
        <v>3</v>
      </c>
      <c r="Y50">
        <v>6</v>
      </c>
      <c r="Z50">
        <v>2</v>
      </c>
      <c r="AA50">
        <v>3</v>
      </c>
      <c r="AB50">
        <v>8</v>
      </c>
      <c r="AC50">
        <v>10</v>
      </c>
      <c r="AD50">
        <v>1</v>
      </c>
      <c r="AE50">
        <v>5</v>
      </c>
      <c r="AF50">
        <v>6</v>
      </c>
      <c r="AG50">
        <v>2</v>
      </c>
      <c r="AH50">
        <v>4</v>
      </c>
      <c r="AI50">
        <v>7</v>
      </c>
      <c r="AJ50">
        <v>9</v>
      </c>
      <c r="AK50">
        <v>56</v>
      </c>
    </row>
    <row r="51" spans="1:37" x14ac:dyDescent="0.25">
      <c r="A51">
        <v>46589</v>
      </c>
      <c r="B51">
        <v>0</v>
      </c>
      <c r="C51">
        <v>1974</v>
      </c>
      <c r="D51">
        <f t="shared" si="0"/>
        <v>51</v>
      </c>
      <c r="E51" s="2">
        <v>45974.808657407404</v>
      </c>
      <c r="F51">
        <v>1</v>
      </c>
      <c r="G51">
        <v>4</v>
      </c>
      <c r="H51">
        <v>4</v>
      </c>
      <c r="I51">
        <v>4</v>
      </c>
      <c r="J51">
        <v>3</v>
      </c>
      <c r="K51">
        <v>4</v>
      </c>
      <c r="L51">
        <v>3</v>
      </c>
      <c r="M51">
        <v>2</v>
      </c>
      <c r="N51">
        <v>3</v>
      </c>
      <c r="O51">
        <v>4</v>
      </c>
      <c r="P51">
        <v>4</v>
      </c>
      <c r="Q51">
        <v>4</v>
      </c>
      <c r="R51">
        <v>18</v>
      </c>
      <c r="S51">
        <v>3</v>
      </c>
      <c r="T51">
        <v>5</v>
      </c>
      <c r="U51">
        <v>3</v>
      </c>
      <c r="V51">
        <v>7</v>
      </c>
      <c r="W51">
        <v>6</v>
      </c>
      <c r="X51">
        <v>6</v>
      </c>
      <c r="Y51">
        <v>3</v>
      </c>
      <c r="Z51">
        <v>2</v>
      </c>
      <c r="AA51">
        <v>7</v>
      </c>
      <c r="AB51">
        <v>3</v>
      </c>
      <c r="AC51">
        <v>10</v>
      </c>
      <c r="AD51">
        <v>8</v>
      </c>
      <c r="AE51">
        <v>6</v>
      </c>
      <c r="AF51">
        <v>5</v>
      </c>
      <c r="AG51">
        <v>2</v>
      </c>
      <c r="AH51">
        <v>1</v>
      </c>
      <c r="AI51">
        <v>4</v>
      </c>
      <c r="AJ51">
        <v>9</v>
      </c>
      <c r="AK51">
        <v>52</v>
      </c>
    </row>
    <row r="52" spans="1:37" x14ac:dyDescent="0.25">
      <c r="A52">
        <v>42559</v>
      </c>
      <c r="B52">
        <v>0</v>
      </c>
      <c r="C52">
        <v>1975</v>
      </c>
      <c r="D52">
        <f t="shared" si="0"/>
        <v>50</v>
      </c>
      <c r="E52" s="2">
        <v>45960.66505787037</v>
      </c>
      <c r="F52">
        <v>2</v>
      </c>
      <c r="G52">
        <v>4</v>
      </c>
      <c r="H52">
        <v>4</v>
      </c>
      <c r="I52">
        <v>5</v>
      </c>
      <c r="J52">
        <v>2</v>
      </c>
      <c r="K52">
        <v>4</v>
      </c>
      <c r="L52">
        <v>4</v>
      </c>
      <c r="M52">
        <v>4</v>
      </c>
      <c r="N52">
        <v>4</v>
      </c>
      <c r="O52">
        <v>4</v>
      </c>
      <c r="P52">
        <v>4</v>
      </c>
      <c r="Q52">
        <v>5</v>
      </c>
      <c r="R52">
        <v>3</v>
      </c>
      <c r="S52">
        <v>6</v>
      </c>
      <c r="T52">
        <v>92</v>
      </c>
      <c r="U52">
        <v>4</v>
      </c>
      <c r="V52">
        <v>4</v>
      </c>
      <c r="W52">
        <v>17</v>
      </c>
      <c r="X52">
        <v>4</v>
      </c>
      <c r="Y52">
        <v>3</v>
      </c>
      <c r="Z52">
        <v>2</v>
      </c>
      <c r="AA52">
        <v>7</v>
      </c>
      <c r="AB52">
        <v>5</v>
      </c>
      <c r="AC52">
        <v>2</v>
      </c>
      <c r="AD52">
        <v>1</v>
      </c>
      <c r="AE52">
        <v>3</v>
      </c>
      <c r="AF52">
        <v>6</v>
      </c>
      <c r="AG52">
        <v>10</v>
      </c>
      <c r="AH52">
        <v>9</v>
      </c>
      <c r="AI52">
        <v>8</v>
      </c>
      <c r="AJ52">
        <v>4</v>
      </c>
      <c r="AK52">
        <v>43</v>
      </c>
    </row>
    <row r="53" spans="1:37" x14ac:dyDescent="0.25">
      <c r="A53">
        <v>43680</v>
      </c>
      <c r="B53">
        <v>0</v>
      </c>
      <c r="C53">
        <v>1975</v>
      </c>
      <c r="D53">
        <f t="shared" si="0"/>
        <v>50</v>
      </c>
      <c r="E53" s="2">
        <v>45963.834907407407</v>
      </c>
      <c r="F53">
        <v>3</v>
      </c>
      <c r="G53">
        <v>4</v>
      </c>
      <c r="H53">
        <v>4</v>
      </c>
      <c r="I53">
        <v>4</v>
      </c>
      <c r="J53">
        <v>5</v>
      </c>
      <c r="K53">
        <v>5</v>
      </c>
      <c r="L53">
        <v>2</v>
      </c>
      <c r="M53">
        <v>3</v>
      </c>
      <c r="N53">
        <v>5</v>
      </c>
      <c r="O53">
        <v>5</v>
      </c>
      <c r="P53">
        <v>4</v>
      </c>
      <c r="Q53">
        <v>1</v>
      </c>
      <c r="R53">
        <v>38</v>
      </c>
      <c r="S53">
        <v>14</v>
      </c>
      <c r="T53">
        <v>22</v>
      </c>
      <c r="U53">
        <v>7</v>
      </c>
      <c r="V53">
        <v>63</v>
      </c>
      <c r="W53">
        <v>24</v>
      </c>
      <c r="X53">
        <v>6</v>
      </c>
      <c r="Y53">
        <v>5</v>
      </c>
      <c r="Z53">
        <v>4</v>
      </c>
      <c r="AA53">
        <v>2</v>
      </c>
      <c r="AB53">
        <v>1</v>
      </c>
      <c r="AC53">
        <v>7</v>
      </c>
      <c r="AD53">
        <v>4</v>
      </c>
      <c r="AE53">
        <v>6</v>
      </c>
      <c r="AF53">
        <v>3</v>
      </c>
      <c r="AG53">
        <v>5</v>
      </c>
      <c r="AH53">
        <v>10</v>
      </c>
      <c r="AI53">
        <v>8</v>
      </c>
      <c r="AJ53">
        <v>9</v>
      </c>
      <c r="AK53">
        <v>69</v>
      </c>
    </row>
    <row r="54" spans="1:37" x14ac:dyDescent="0.25">
      <c r="A54">
        <v>43855</v>
      </c>
      <c r="B54">
        <v>0</v>
      </c>
      <c r="C54">
        <v>1975</v>
      </c>
      <c r="D54">
        <f t="shared" si="0"/>
        <v>50</v>
      </c>
      <c r="E54" s="2">
        <v>45964.419791666667</v>
      </c>
      <c r="F54">
        <v>2</v>
      </c>
      <c r="G54">
        <v>4</v>
      </c>
      <c r="H54">
        <v>3</v>
      </c>
      <c r="I54">
        <v>4</v>
      </c>
      <c r="J54">
        <v>2</v>
      </c>
      <c r="K54">
        <v>4</v>
      </c>
      <c r="L54">
        <v>4</v>
      </c>
      <c r="M54">
        <v>2</v>
      </c>
      <c r="N54">
        <v>3</v>
      </c>
      <c r="O54">
        <v>4</v>
      </c>
      <c r="P54">
        <v>4</v>
      </c>
      <c r="Q54">
        <v>2</v>
      </c>
      <c r="R54">
        <v>4</v>
      </c>
      <c r="S54">
        <v>5</v>
      </c>
      <c r="T54">
        <v>2</v>
      </c>
      <c r="U54">
        <v>4</v>
      </c>
      <c r="V54">
        <v>3</v>
      </c>
      <c r="W54">
        <v>4</v>
      </c>
      <c r="X54">
        <v>6</v>
      </c>
      <c r="Y54">
        <v>3</v>
      </c>
      <c r="Z54">
        <v>2</v>
      </c>
      <c r="AA54">
        <v>3</v>
      </c>
      <c r="AB54">
        <v>7</v>
      </c>
      <c r="AC54">
        <v>1</v>
      </c>
      <c r="AD54">
        <v>4</v>
      </c>
      <c r="AE54">
        <v>5</v>
      </c>
      <c r="AF54">
        <v>2</v>
      </c>
      <c r="AG54">
        <v>10</v>
      </c>
      <c r="AH54">
        <v>8</v>
      </c>
      <c r="AI54">
        <v>6</v>
      </c>
      <c r="AJ54">
        <v>9</v>
      </c>
      <c r="AK54">
        <v>55</v>
      </c>
    </row>
    <row r="55" spans="1:37" x14ac:dyDescent="0.25">
      <c r="A55">
        <v>43924</v>
      </c>
      <c r="B55">
        <v>0</v>
      </c>
      <c r="C55">
        <v>1976</v>
      </c>
      <c r="D55">
        <f t="shared" si="0"/>
        <v>49</v>
      </c>
      <c r="E55" s="2">
        <v>45964.514490740738</v>
      </c>
      <c r="F55" t="s">
        <v>61</v>
      </c>
      <c r="G55">
        <v>4</v>
      </c>
      <c r="H55">
        <v>5</v>
      </c>
      <c r="I55">
        <v>4</v>
      </c>
      <c r="J55">
        <v>2</v>
      </c>
      <c r="K55">
        <v>5</v>
      </c>
      <c r="L55">
        <v>4</v>
      </c>
      <c r="M55">
        <v>2</v>
      </c>
      <c r="N55">
        <v>3</v>
      </c>
      <c r="O55">
        <v>4</v>
      </c>
      <c r="P55">
        <v>3</v>
      </c>
      <c r="Q55">
        <v>6</v>
      </c>
      <c r="R55">
        <v>9</v>
      </c>
      <c r="S55">
        <v>3</v>
      </c>
      <c r="T55">
        <v>21</v>
      </c>
      <c r="U55">
        <v>4</v>
      </c>
      <c r="V55">
        <v>6</v>
      </c>
      <c r="W55">
        <v>28</v>
      </c>
      <c r="X55">
        <v>7</v>
      </c>
      <c r="Y55">
        <v>5</v>
      </c>
      <c r="Z55">
        <v>10</v>
      </c>
      <c r="AA55">
        <v>1</v>
      </c>
      <c r="AB55">
        <v>5</v>
      </c>
      <c r="AC55">
        <v>7</v>
      </c>
      <c r="AD55">
        <v>6</v>
      </c>
      <c r="AE55">
        <v>10</v>
      </c>
      <c r="AF55">
        <v>9</v>
      </c>
      <c r="AG55">
        <v>4</v>
      </c>
      <c r="AH55">
        <v>8</v>
      </c>
      <c r="AI55">
        <v>2</v>
      </c>
      <c r="AJ55">
        <v>3</v>
      </c>
      <c r="AK55">
        <v>51</v>
      </c>
    </row>
    <row r="56" spans="1:37" x14ac:dyDescent="0.25">
      <c r="A56">
        <v>42464</v>
      </c>
      <c r="B56">
        <v>0</v>
      </c>
      <c r="C56">
        <v>1977</v>
      </c>
      <c r="D56">
        <f t="shared" si="0"/>
        <v>48</v>
      </c>
      <c r="E56" s="2">
        <v>45960.593622685185</v>
      </c>
      <c r="F56">
        <v>2</v>
      </c>
      <c r="G56">
        <v>5</v>
      </c>
      <c r="H56">
        <v>5</v>
      </c>
      <c r="I56">
        <v>5</v>
      </c>
      <c r="J56">
        <v>2</v>
      </c>
      <c r="K56">
        <v>2</v>
      </c>
      <c r="L56">
        <v>4</v>
      </c>
      <c r="M56">
        <v>2</v>
      </c>
      <c r="N56">
        <v>4</v>
      </c>
      <c r="O56">
        <v>4</v>
      </c>
      <c r="P56">
        <v>4</v>
      </c>
      <c r="Q56">
        <v>3</v>
      </c>
      <c r="R56">
        <v>6</v>
      </c>
      <c r="S56">
        <v>5</v>
      </c>
      <c r="T56">
        <v>6</v>
      </c>
      <c r="U56">
        <v>8</v>
      </c>
      <c r="V56">
        <v>7</v>
      </c>
      <c r="W56">
        <v>20</v>
      </c>
      <c r="X56">
        <v>7</v>
      </c>
      <c r="Y56">
        <v>3</v>
      </c>
      <c r="Z56">
        <v>3</v>
      </c>
      <c r="AA56">
        <v>7</v>
      </c>
      <c r="AB56">
        <v>3</v>
      </c>
      <c r="AC56">
        <v>5</v>
      </c>
      <c r="AD56">
        <v>10</v>
      </c>
      <c r="AE56">
        <v>8</v>
      </c>
      <c r="AF56">
        <v>4</v>
      </c>
      <c r="AG56">
        <v>1</v>
      </c>
      <c r="AH56">
        <v>2</v>
      </c>
      <c r="AI56">
        <v>9</v>
      </c>
      <c r="AJ56">
        <v>6</v>
      </c>
      <c r="AK56">
        <v>53</v>
      </c>
    </row>
    <row r="57" spans="1:37" x14ac:dyDescent="0.25">
      <c r="A57">
        <v>43507</v>
      </c>
      <c r="B57">
        <v>1</v>
      </c>
      <c r="C57">
        <v>1977</v>
      </c>
      <c r="D57">
        <f t="shared" si="0"/>
        <v>48</v>
      </c>
      <c r="E57" s="2">
        <v>45963.521018518521</v>
      </c>
      <c r="F57">
        <v>2</v>
      </c>
      <c r="G57">
        <v>5</v>
      </c>
      <c r="H57">
        <v>4</v>
      </c>
      <c r="I57">
        <v>5</v>
      </c>
      <c r="J57">
        <v>3</v>
      </c>
      <c r="K57">
        <v>5</v>
      </c>
      <c r="L57">
        <v>3</v>
      </c>
      <c r="M57">
        <v>4</v>
      </c>
      <c r="N57">
        <v>4</v>
      </c>
      <c r="O57">
        <v>5</v>
      </c>
      <c r="P57">
        <v>2</v>
      </c>
      <c r="Q57">
        <v>8</v>
      </c>
      <c r="R57">
        <v>4</v>
      </c>
      <c r="S57">
        <v>5</v>
      </c>
      <c r="T57">
        <v>4</v>
      </c>
      <c r="U57">
        <v>9</v>
      </c>
      <c r="V57">
        <v>7</v>
      </c>
      <c r="W57">
        <v>10</v>
      </c>
      <c r="X57">
        <v>5</v>
      </c>
      <c r="Y57">
        <v>4</v>
      </c>
      <c r="Z57">
        <v>4</v>
      </c>
      <c r="AA57">
        <v>10</v>
      </c>
      <c r="AB57">
        <v>9</v>
      </c>
      <c r="AC57">
        <v>8</v>
      </c>
      <c r="AD57">
        <v>6</v>
      </c>
      <c r="AE57">
        <v>1</v>
      </c>
      <c r="AF57">
        <v>5</v>
      </c>
      <c r="AG57">
        <v>7</v>
      </c>
      <c r="AH57">
        <v>2</v>
      </c>
      <c r="AI57">
        <v>4</v>
      </c>
      <c r="AJ57">
        <v>3</v>
      </c>
      <c r="AK57">
        <v>73</v>
      </c>
    </row>
    <row r="58" spans="1:37" x14ac:dyDescent="0.25">
      <c r="A58">
        <v>44327</v>
      </c>
      <c r="B58">
        <v>0</v>
      </c>
      <c r="C58">
        <v>1977</v>
      </c>
      <c r="D58">
        <f t="shared" si="0"/>
        <v>48</v>
      </c>
      <c r="E58" s="2">
        <v>45965.493101851855</v>
      </c>
      <c r="F58">
        <v>2</v>
      </c>
      <c r="G58">
        <v>3</v>
      </c>
      <c r="H58">
        <v>4</v>
      </c>
      <c r="I58">
        <v>4</v>
      </c>
      <c r="J58">
        <v>2</v>
      </c>
      <c r="K58">
        <v>4</v>
      </c>
      <c r="L58">
        <v>4</v>
      </c>
      <c r="M58">
        <v>3</v>
      </c>
      <c r="N58">
        <v>4</v>
      </c>
      <c r="O58">
        <v>3</v>
      </c>
      <c r="P58">
        <v>4</v>
      </c>
      <c r="Q58">
        <v>3</v>
      </c>
      <c r="R58">
        <v>4</v>
      </c>
      <c r="S58">
        <v>7</v>
      </c>
      <c r="T58">
        <v>4</v>
      </c>
      <c r="U58">
        <v>3</v>
      </c>
      <c r="V58">
        <v>8</v>
      </c>
      <c r="W58">
        <v>13</v>
      </c>
      <c r="X58">
        <v>5</v>
      </c>
      <c r="Y58">
        <v>5</v>
      </c>
      <c r="Z58">
        <v>3</v>
      </c>
      <c r="AA58">
        <v>9</v>
      </c>
      <c r="AB58">
        <v>6</v>
      </c>
      <c r="AC58">
        <v>1</v>
      </c>
      <c r="AD58">
        <v>2</v>
      </c>
      <c r="AE58">
        <v>7</v>
      </c>
      <c r="AF58">
        <v>10</v>
      </c>
      <c r="AG58">
        <v>4</v>
      </c>
      <c r="AH58">
        <v>8</v>
      </c>
      <c r="AI58">
        <v>3</v>
      </c>
      <c r="AJ58">
        <v>5</v>
      </c>
      <c r="AK58">
        <v>50</v>
      </c>
    </row>
    <row r="59" spans="1:37" x14ac:dyDescent="0.25">
      <c r="A59">
        <v>46167</v>
      </c>
      <c r="B59">
        <v>0</v>
      </c>
      <c r="C59">
        <v>1977</v>
      </c>
      <c r="D59">
        <f t="shared" si="0"/>
        <v>48</v>
      </c>
      <c r="E59" s="2">
        <v>45972.473958333336</v>
      </c>
      <c r="F59">
        <v>5</v>
      </c>
      <c r="G59">
        <v>2</v>
      </c>
      <c r="H59">
        <v>2</v>
      </c>
      <c r="I59">
        <v>4</v>
      </c>
      <c r="J59">
        <v>5</v>
      </c>
      <c r="K59">
        <v>4</v>
      </c>
      <c r="L59">
        <v>2</v>
      </c>
      <c r="M59">
        <v>4</v>
      </c>
      <c r="N59">
        <v>2</v>
      </c>
      <c r="O59">
        <v>3</v>
      </c>
      <c r="P59">
        <v>2</v>
      </c>
      <c r="Q59">
        <v>5</v>
      </c>
      <c r="R59">
        <v>15</v>
      </c>
      <c r="S59">
        <v>55</v>
      </c>
      <c r="T59">
        <v>3</v>
      </c>
      <c r="U59">
        <v>4</v>
      </c>
      <c r="V59">
        <v>5</v>
      </c>
      <c r="W59">
        <v>5</v>
      </c>
      <c r="X59">
        <v>4</v>
      </c>
      <c r="Y59">
        <v>8</v>
      </c>
      <c r="Z59">
        <v>4</v>
      </c>
      <c r="AA59">
        <v>3</v>
      </c>
      <c r="AB59">
        <v>9</v>
      </c>
      <c r="AC59">
        <v>2</v>
      </c>
      <c r="AD59">
        <v>7</v>
      </c>
      <c r="AE59">
        <v>6</v>
      </c>
      <c r="AF59">
        <v>10</v>
      </c>
      <c r="AG59">
        <v>4</v>
      </c>
      <c r="AH59">
        <v>1</v>
      </c>
      <c r="AI59">
        <v>8</v>
      </c>
      <c r="AJ59">
        <v>5</v>
      </c>
      <c r="AK59">
        <v>5</v>
      </c>
    </row>
    <row r="60" spans="1:37" x14ac:dyDescent="0.25">
      <c r="A60">
        <v>44959</v>
      </c>
      <c r="B60">
        <v>0</v>
      </c>
      <c r="C60">
        <v>1978</v>
      </c>
      <c r="D60">
        <f t="shared" si="0"/>
        <v>47</v>
      </c>
      <c r="E60" s="2">
        <v>45967.355428240742</v>
      </c>
      <c r="F60">
        <v>4</v>
      </c>
      <c r="G60">
        <v>3</v>
      </c>
      <c r="H60">
        <v>3</v>
      </c>
      <c r="I60">
        <v>3</v>
      </c>
      <c r="J60">
        <v>3</v>
      </c>
      <c r="K60">
        <v>2</v>
      </c>
      <c r="L60">
        <v>3</v>
      </c>
      <c r="M60">
        <v>5</v>
      </c>
      <c r="N60">
        <v>1</v>
      </c>
      <c r="O60">
        <v>1</v>
      </c>
      <c r="P60">
        <v>1</v>
      </c>
      <c r="Q60">
        <v>5</v>
      </c>
      <c r="R60">
        <v>7</v>
      </c>
      <c r="S60">
        <v>4</v>
      </c>
      <c r="T60">
        <v>3</v>
      </c>
      <c r="U60">
        <v>3</v>
      </c>
      <c r="V60">
        <v>5</v>
      </c>
      <c r="W60">
        <v>5</v>
      </c>
      <c r="X60">
        <v>3</v>
      </c>
      <c r="Y60">
        <v>6</v>
      </c>
      <c r="Z60">
        <v>2</v>
      </c>
      <c r="AA60">
        <v>8</v>
      </c>
      <c r="AB60">
        <v>3</v>
      </c>
      <c r="AC60">
        <v>2</v>
      </c>
      <c r="AD60">
        <v>4</v>
      </c>
      <c r="AE60">
        <v>10</v>
      </c>
      <c r="AF60">
        <v>6</v>
      </c>
      <c r="AG60">
        <v>5</v>
      </c>
      <c r="AH60">
        <v>1</v>
      </c>
      <c r="AI60">
        <v>9</v>
      </c>
      <c r="AJ60">
        <v>7</v>
      </c>
      <c r="AK60">
        <v>5</v>
      </c>
    </row>
    <row r="61" spans="1:37" x14ac:dyDescent="0.25">
      <c r="A61">
        <v>46712</v>
      </c>
      <c r="B61">
        <v>0</v>
      </c>
      <c r="C61">
        <v>1978</v>
      </c>
      <c r="D61">
        <f t="shared" si="0"/>
        <v>47</v>
      </c>
      <c r="E61" s="2">
        <v>45976.779872685183</v>
      </c>
      <c r="F61">
        <v>3</v>
      </c>
      <c r="G61">
        <v>2</v>
      </c>
      <c r="H61">
        <v>4</v>
      </c>
      <c r="I61">
        <v>3</v>
      </c>
      <c r="J61">
        <v>3</v>
      </c>
      <c r="K61">
        <v>4</v>
      </c>
      <c r="L61">
        <v>2</v>
      </c>
      <c r="M61">
        <v>4</v>
      </c>
      <c r="N61">
        <v>4</v>
      </c>
      <c r="O61">
        <v>5</v>
      </c>
      <c r="P61">
        <v>3</v>
      </c>
      <c r="Q61">
        <v>3</v>
      </c>
      <c r="R61">
        <v>5</v>
      </c>
      <c r="S61">
        <v>6</v>
      </c>
      <c r="T61">
        <v>5</v>
      </c>
      <c r="U61">
        <v>4</v>
      </c>
      <c r="V61">
        <v>10</v>
      </c>
      <c r="W61">
        <v>9</v>
      </c>
      <c r="X61">
        <v>4</v>
      </c>
      <c r="Y61">
        <v>8</v>
      </c>
      <c r="Z61">
        <v>6</v>
      </c>
      <c r="AA61">
        <v>5</v>
      </c>
      <c r="AB61">
        <v>3</v>
      </c>
      <c r="AC61">
        <v>2</v>
      </c>
      <c r="AD61">
        <v>6</v>
      </c>
      <c r="AE61">
        <v>4</v>
      </c>
      <c r="AF61">
        <v>8</v>
      </c>
      <c r="AG61">
        <v>9</v>
      </c>
      <c r="AH61">
        <v>10</v>
      </c>
      <c r="AI61">
        <v>1</v>
      </c>
      <c r="AJ61">
        <v>7</v>
      </c>
      <c r="AK61">
        <v>57</v>
      </c>
    </row>
    <row r="62" spans="1:37" x14ac:dyDescent="0.25">
      <c r="A62">
        <v>43043</v>
      </c>
      <c r="B62">
        <v>0</v>
      </c>
      <c r="C62">
        <v>1979</v>
      </c>
      <c r="D62">
        <f t="shared" si="0"/>
        <v>46</v>
      </c>
      <c r="E62" s="2">
        <v>45961.721099537041</v>
      </c>
      <c r="F62" t="s">
        <v>59</v>
      </c>
      <c r="G62">
        <v>4</v>
      </c>
      <c r="H62">
        <v>4</v>
      </c>
      <c r="I62">
        <v>4</v>
      </c>
      <c r="J62">
        <v>2</v>
      </c>
      <c r="K62">
        <v>4</v>
      </c>
      <c r="L62">
        <v>4</v>
      </c>
      <c r="M62">
        <v>3</v>
      </c>
      <c r="N62">
        <v>4</v>
      </c>
      <c r="O62">
        <v>4</v>
      </c>
      <c r="P62">
        <v>4</v>
      </c>
      <c r="Q62">
        <v>3</v>
      </c>
      <c r="R62">
        <v>7</v>
      </c>
      <c r="S62">
        <v>5</v>
      </c>
      <c r="T62">
        <v>3</v>
      </c>
      <c r="U62">
        <v>5</v>
      </c>
      <c r="V62">
        <v>22</v>
      </c>
      <c r="W62">
        <v>54</v>
      </c>
      <c r="X62">
        <v>5</v>
      </c>
      <c r="Y62">
        <v>5</v>
      </c>
      <c r="Z62">
        <v>2</v>
      </c>
      <c r="AA62">
        <v>3</v>
      </c>
      <c r="AB62">
        <v>1</v>
      </c>
      <c r="AC62">
        <v>8</v>
      </c>
      <c r="AD62">
        <v>9</v>
      </c>
      <c r="AE62">
        <v>7</v>
      </c>
      <c r="AF62">
        <v>10</v>
      </c>
      <c r="AG62">
        <v>6</v>
      </c>
      <c r="AH62">
        <v>4</v>
      </c>
      <c r="AI62">
        <v>5</v>
      </c>
      <c r="AJ62">
        <v>2</v>
      </c>
      <c r="AK62">
        <v>42</v>
      </c>
    </row>
    <row r="63" spans="1:37" x14ac:dyDescent="0.25">
      <c r="A63">
        <v>44944</v>
      </c>
      <c r="B63">
        <v>0</v>
      </c>
      <c r="C63">
        <v>1979</v>
      </c>
      <c r="D63">
        <f t="shared" si="0"/>
        <v>46</v>
      </c>
      <c r="E63" s="2">
        <v>45966.996145833335</v>
      </c>
      <c r="F63">
        <v>5</v>
      </c>
      <c r="G63">
        <v>2</v>
      </c>
      <c r="H63">
        <v>4</v>
      </c>
      <c r="I63">
        <v>4</v>
      </c>
      <c r="J63">
        <v>1</v>
      </c>
      <c r="K63">
        <v>4</v>
      </c>
      <c r="L63">
        <v>2</v>
      </c>
      <c r="M63">
        <v>5</v>
      </c>
      <c r="N63">
        <v>4</v>
      </c>
      <c r="O63">
        <v>4</v>
      </c>
      <c r="P63">
        <v>2</v>
      </c>
      <c r="Q63">
        <v>26</v>
      </c>
      <c r="R63">
        <v>10</v>
      </c>
      <c r="S63">
        <v>15</v>
      </c>
      <c r="T63">
        <v>15</v>
      </c>
      <c r="U63">
        <v>31</v>
      </c>
      <c r="V63">
        <v>12</v>
      </c>
      <c r="W63">
        <v>12</v>
      </c>
      <c r="X63">
        <v>13</v>
      </c>
      <c r="Y63">
        <v>35</v>
      </c>
      <c r="Z63">
        <v>72</v>
      </c>
      <c r="AA63">
        <v>1</v>
      </c>
      <c r="AB63">
        <v>9</v>
      </c>
      <c r="AC63">
        <v>3</v>
      </c>
      <c r="AD63">
        <v>5</v>
      </c>
      <c r="AE63">
        <v>4</v>
      </c>
      <c r="AF63">
        <v>2</v>
      </c>
      <c r="AG63">
        <v>7</v>
      </c>
      <c r="AH63">
        <v>10</v>
      </c>
      <c r="AI63">
        <v>8</v>
      </c>
      <c r="AJ63">
        <v>6</v>
      </c>
      <c r="AK63">
        <v>68</v>
      </c>
    </row>
    <row r="64" spans="1:37" x14ac:dyDescent="0.25">
      <c r="A64">
        <v>45741</v>
      </c>
      <c r="B64">
        <v>0</v>
      </c>
      <c r="C64">
        <v>1979</v>
      </c>
      <c r="D64">
        <f t="shared" si="0"/>
        <v>46</v>
      </c>
      <c r="E64" s="2">
        <v>45969.691608796296</v>
      </c>
      <c r="F64">
        <v>2</v>
      </c>
      <c r="G64">
        <v>3</v>
      </c>
      <c r="H64">
        <v>5</v>
      </c>
      <c r="I64">
        <v>4</v>
      </c>
      <c r="J64">
        <v>2</v>
      </c>
      <c r="K64">
        <v>5</v>
      </c>
      <c r="L64">
        <v>4</v>
      </c>
      <c r="M64">
        <v>3</v>
      </c>
      <c r="N64">
        <v>4</v>
      </c>
      <c r="O64">
        <v>4</v>
      </c>
      <c r="P64">
        <v>4</v>
      </c>
      <c r="Q64">
        <v>13</v>
      </c>
      <c r="R64">
        <v>8</v>
      </c>
      <c r="S64">
        <v>9</v>
      </c>
      <c r="T64">
        <v>4</v>
      </c>
      <c r="U64">
        <v>33</v>
      </c>
      <c r="V64">
        <v>5</v>
      </c>
      <c r="W64">
        <v>12</v>
      </c>
      <c r="X64">
        <v>5</v>
      </c>
      <c r="Y64">
        <v>2</v>
      </c>
      <c r="Z64">
        <v>4</v>
      </c>
      <c r="AA64">
        <v>6</v>
      </c>
      <c r="AB64">
        <v>1</v>
      </c>
      <c r="AC64">
        <v>9</v>
      </c>
      <c r="AD64">
        <v>3</v>
      </c>
      <c r="AE64">
        <v>7</v>
      </c>
      <c r="AF64">
        <v>8</v>
      </c>
      <c r="AG64">
        <v>10</v>
      </c>
      <c r="AH64">
        <v>2</v>
      </c>
      <c r="AI64">
        <v>5</v>
      </c>
      <c r="AJ64">
        <v>4</v>
      </c>
      <c r="AK64">
        <v>41</v>
      </c>
    </row>
    <row r="65" spans="1:37" x14ac:dyDescent="0.25">
      <c r="A65">
        <v>46785</v>
      </c>
      <c r="B65">
        <v>1</v>
      </c>
      <c r="C65">
        <v>1979</v>
      </c>
      <c r="D65">
        <f t="shared" si="0"/>
        <v>46</v>
      </c>
      <c r="E65" s="2">
        <v>45977.782650462963</v>
      </c>
      <c r="F65">
        <v>1</v>
      </c>
      <c r="G65">
        <v>4</v>
      </c>
      <c r="H65">
        <v>4</v>
      </c>
      <c r="I65">
        <v>4</v>
      </c>
      <c r="J65">
        <v>2</v>
      </c>
      <c r="K65">
        <v>4</v>
      </c>
      <c r="L65">
        <v>4</v>
      </c>
      <c r="M65">
        <v>3</v>
      </c>
      <c r="N65">
        <v>4</v>
      </c>
      <c r="O65">
        <v>3</v>
      </c>
      <c r="P65">
        <v>4</v>
      </c>
      <c r="Q65">
        <v>3</v>
      </c>
      <c r="R65">
        <v>4</v>
      </c>
      <c r="S65">
        <v>4</v>
      </c>
      <c r="T65">
        <v>4</v>
      </c>
      <c r="U65">
        <v>8</v>
      </c>
      <c r="V65">
        <v>10</v>
      </c>
      <c r="W65">
        <v>8</v>
      </c>
      <c r="X65">
        <v>10</v>
      </c>
      <c r="Y65">
        <v>3</v>
      </c>
      <c r="Z65">
        <v>3</v>
      </c>
      <c r="AA65">
        <v>6</v>
      </c>
      <c r="AB65">
        <v>5</v>
      </c>
      <c r="AC65">
        <v>7</v>
      </c>
      <c r="AD65">
        <v>9</v>
      </c>
      <c r="AE65">
        <v>10</v>
      </c>
      <c r="AF65">
        <v>1</v>
      </c>
      <c r="AG65">
        <v>3</v>
      </c>
      <c r="AH65">
        <v>2</v>
      </c>
      <c r="AI65">
        <v>4</v>
      </c>
      <c r="AJ65">
        <v>8</v>
      </c>
      <c r="AK65">
        <v>48</v>
      </c>
    </row>
    <row r="66" spans="1:37" x14ac:dyDescent="0.25">
      <c r="A66">
        <v>44949</v>
      </c>
      <c r="B66">
        <v>0</v>
      </c>
      <c r="C66">
        <v>1980</v>
      </c>
      <c r="D66">
        <f t="shared" si="0"/>
        <v>45</v>
      </c>
      <c r="E66" s="2">
        <v>45967.108032407406</v>
      </c>
      <c r="F66">
        <v>3</v>
      </c>
      <c r="G66">
        <v>2</v>
      </c>
      <c r="H66">
        <v>2</v>
      </c>
      <c r="I66">
        <v>4</v>
      </c>
      <c r="J66">
        <v>3</v>
      </c>
      <c r="K66">
        <v>4</v>
      </c>
      <c r="L66">
        <v>2</v>
      </c>
      <c r="M66">
        <v>5</v>
      </c>
      <c r="N66">
        <v>2</v>
      </c>
      <c r="O66">
        <v>2</v>
      </c>
      <c r="P66">
        <v>2</v>
      </c>
      <c r="Q66">
        <v>5</v>
      </c>
      <c r="R66">
        <v>4</v>
      </c>
      <c r="S66">
        <v>4</v>
      </c>
      <c r="T66">
        <v>5</v>
      </c>
      <c r="U66">
        <v>4</v>
      </c>
      <c r="V66">
        <v>7</v>
      </c>
      <c r="W66">
        <v>5</v>
      </c>
      <c r="X66">
        <v>4</v>
      </c>
      <c r="Y66">
        <v>3</v>
      </c>
      <c r="Z66">
        <v>3</v>
      </c>
      <c r="AA66">
        <v>2</v>
      </c>
      <c r="AB66">
        <v>9</v>
      </c>
      <c r="AC66">
        <v>3</v>
      </c>
      <c r="AD66">
        <v>4</v>
      </c>
      <c r="AE66">
        <v>7</v>
      </c>
      <c r="AF66">
        <v>6</v>
      </c>
      <c r="AG66">
        <v>1</v>
      </c>
      <c r="AH66">
        <v>8</v>
      </c>
      <c r="AI66">
        <v>5</v>
      </c>
      <c r="AJ66">
        <v>10</v>
      </c>
      <c r="AK66">
        <v>5</v>
      </c>
    </row>
    <row r="67" spans="1:37" x14ac:dyDescent="0.25">
      <c r="A67">
        <v>45281</v>
      </c>
      <c r="B67">
        <v>0</v>
      </c>
      <c r="C67">
        <v>1980</v>
      </c>
      <c r="D67">
        <f t="shared" si="0"/>
        <v>45</v>
      </c>
      <c r="E67" s="2">
        <v>45967.902939814812</v>
      </c>
      <c r="F67">
        <v>2</v>
      </c>
      <c r="G67">
        <v>4</v>
      </c>
      <c r="H67">
        <v>5</v>
      </c>
      <c r="I67">
        <v>5</v>
      </c>
      <c r="J67">
        <v>2</v>
      </c>
      <c r="K67">
        <v>4</v>
      </c>
      <c r="L67">
        <v>4</v>
      </c>
      <c r="M67">
        <v>5</v>
      </c>
      <c r="N67">
        <v>5</v>
      </c>
      <c r="O67">
        <v>5</v>
      </c>
      <c r="P67">
        <v>4</v>
      </c>
      <c r="Q67">
        <v>3</v>
      </c>
      <c r="R67">
        <v>3</v>
      </c>
      <c r="S67">
        <v>2</v>
      </c>
      <c r="T67">
        <v>3</v>
      </c>
      <c r="U67">
        <v>3</v>
      </c>
      <c r="V67">
        <v>8</v>
      </c>
      <c r="W67">
        <v>5</v>
      </c>
      <c r="X67">
        <v>3</v>
      </c>
      <c r="Y67">
        <v>2</v>
      </c>
      <c r="Z67">
        <v>4</v>
      </c>
      <c r="AA67">
        <v>9</v>
      </c>
      <c r="AB67">
        <v>3</v>
      </c>
      <c r="AC67">
        <v>6</v>
      </c>
      <c r="AD67">
        <v>4</v>
      </c>
      <c r="AE67">
        <v>5</v>
      </c>
      <c r="AF67">
        <v>10</v>
      </c>
      <c r="AG67">
        <v>8</v>
      </c>
      <c r="AH67">
        <v>7</v>
      </c>
      <c r="AI67">
        <v>2</v>
      </c>
      <c r="AJ67">
        <v>1</v>
      </c>
      <c r="AK67">
        <v>47</v>
      </c>
    </row>
    <row r="68" spans="1:37" x14ac:dyDescent="0.25">
      <c r="A68">
        <v>45828</v>
      </c>
      <c r="B68">
        <v>0</v>
      </c>
      <c r="C68">
        <v>1980</v>
      </c>
      <c r="D68">
        <f t="shared" si="0"/>
        <v>45</v>
      </c>
      <c r="E68" s="2">
        <v>45970.397604166668</v>
      </c>
      <c r="F68">
        <v>2</v>
      </c>
      <c r="G68">
        <v>4</v>
      </c>
      <c r="H68">
        <v>5</v>
      </c>
      <c r="I68">
        <v>2</v>
      </c>
      <c r="J68">
        <v>2</v>
      </c>
      <c r="K68">
        <v>4</v>
      </c>
      <c r="L68">
        <v>3</v>
      </c>
      <c r="M68">
        <v>2</v>
      </c>
      <c r="N68">
        <v>4</v>
      </c>
      <c r="O68">
        <v>4</v>
      </c>
      <c r="P68">
        <v>4</v>
      </c>
      <c r="Q68">
        <v>2</v>
      </c>
      <c r="R68">
        <v>7</v>
      </c>
      <c r="S68">
        <v>4</v>
      </c>
      <c r="T68">
        <v>5</v>
      </c>
      <c r="U68">
        <v>5</v>
      </c>
      <c r="V68">
        <v>9</v>
      </c>
      <c r="W68">
        <v>8</v>
      </c>
      <c r="X68">
        <v>6</v>
      </c>
      <c r="Y68">
        <v>2</v>
      </c>
      <c r="Z68">
        <v>3</v>
      </c>
      <c r="AA68">
        <v>4</v>
      </c>
      <c r="AB68">
        <v>5</v>
      </c>
      <c r="AC68">
        <v>2</v>
      </c>
      <c r="AD68">
        <v>1</v>
      </c>
      <c r="AE68">
        <v>6</v>
      </c>
      <c r="AF68">
        <v>10</v>
      </c>
      <c r="AG68">
        <v>9</v>
      </c>
      <c r="AH68">
        <v>3</v>
      </c>
      <c r="AI68">
        <v>8</v>
      </c>
      <c r="AJ68">
        <v>7</v>
      </c>
      <c r="AK68">
        <v>51</v>
      </c>
    </row>
    <row r="69" spans="1:37" x14ac:dyDescent="0.25">
      <c r="A69">
        <v>41087</v>
      </c>
      <c r="B69">
        <v>0</v>
      </c>
      <c r="C69">
        <v>1981</v>
      </c>
      <c r="D69">
        <f t="shared" si="0"/>
        <v>44</v>
      </c>
      <c r="E69" s="2">
        <v>45958.97934027778</v>
      </c>
      <c r="F69">
        <v>2</v>
      </c>
      <c r="G69">
        <v>4</v>
      </c>
      <c r="H69">
        <v>4</v>
      </c>
      <c r="I69">
        <v>4</v>
      </c>
      <c r="J69">
        <v>3</v>
      </c>
      <c r="K69">
        <v>4</v>
      </c>
      <c r="L69">
        <v>4</v>
      </c>
      <c r="M69">
        <v>2</v>
      </c>
      <c r="N69">
        <v>3</v>
      </c>
      <c r="O69">
        <v>4</v>
      </c>
      <c r="P69">
        <v>3</v>
      </c>
      <c r="Q69">
        <v>2</v>
      </c>
      <c r="R69">
        <v>3</v>
      </c>
      <c r="S69">
        <v>6</v>
      </c>
      <c r="T69">
        <v>3</v>
      </c>
      <c r="U69">
        <v>2</v>
      </c>
      <c r="V69">
        <v>6</v>
      </c>
      <c r="W69">
        <v>4</v>
      </c>
      <c r="X69">
        <v>4</v>
      </c>
      <c r="Y69">
        <v>2</v>
      </c>
      <c r="Z69">
        <v>7</v>
      </c>
      <c r="AA69">
        <v>10</v>
      </c>
      <c r="AB69">
        <v>8</v>
      </c>
      <c r="AC69">
        <v>2</v>
      </c>
      <c r="AD69">
        <v>9</v>
      </c>
      <c r="AE69">
        <v>4</v>
      </c>
      <c r="AF69">
        <v>1</v>
      </c>
      <c r="AG69">
        <v>7</v>
      </c>
      <c r="AH69">
        <v>5</v>
      </c>
      <c r="AI69">
        <v>3</v>
      </c>
      <c r="AJ69">
        <v>6</v>
      </c>
      <c r="AK69">
        <v>55</v>
      </c>
    </row>
    <row r="70" spans="1:37" x14ac:dyDescent="0.25">
      <c r="A70">
        <v>41105</v>
      </c>
      <c r="B70">
        <v>0</v>
      </c>
      <c r="C70">
        <v>1981</v>
      </c>
      <c r="D70">
        <f t="shared" si="0"/>
        <v>44</v>
      </c>
      <c r="E70" s="2">
        <v>45959.319502314815</v>
      </c>
      <c r="F70">
        <v>3</v>
      </c>
      <c r="G70">
        <v>1</v>
      </c>
      <c r="H70">
        <v>3</v>
      </c>
      <c r="I70">
        <v>5</v>
      </c>
      <c r="J70">
        <v>4</v>
      </c>
      <c r="K70">
        <v>4</v>
      </c>
      <c r="L70">
        <v>1</v>
      </c>
      <c r="M70">
        <v>3</v>
      </c>
      <c r="N70">
        <v>3</v>
      </c>
      <c r="O70">
        <v>4</v>
      </c>
      <c r="P70">
        <v>2</v>
      </c>
      <c r="Q70">
        <v>4</v>
      </c>
      <c r="R70">
        <v>5</v>
      </c>
      <c r="S70">
        <v>4</v>
      </c>
      <c r="T70">
        <v>3</v>
      </c>
      <c r="U70">
        <v>7</v>
      </c>
      <c r="V70">
        <v>3</v>
      </c>
      <c r="W70">
        <v>7</v>
      </c>
      <c r="X70">
        <v>4</v>
      </c>
      <c r="Y70">
        <v>3</v>
      </c>
      <c r="Z70">
        <v>3</v>
      </c>
      <c r="AA70">
        <v>5</v>
      </c>
      <c r="AB70">
        <v>6</v>
      </c>
      <c r="AC70">
        <v>10</v>
      </c>
      <c r="AD70">
        <v>7</v>
      </c>
      <c r="AE70">
        <v>9</v>
      </c>
      <c r="AF70">
        <v>3</v>
      </c>
      <c r="AG70">
        <v>1</v>
      </c>
      <c r="AH70">
        <v>8</v>
      </c>
      <c r="AI70">
        <v>4</v>
      </c>
      <c r="AJ70">
        <v>2</v>
      </c>
      <c r="AK70">
        <v>40</v>
      </c>
    </row>
    <row r="71" spans="1:37" x14ac:dyDescent="0.25">
      <c r="A71">
        <v>43796</v>
      </c>
      <c r="B71">
        <v>1</v>
      </c>
      <c r="C71">
        <v>1981</v>
      </c>
      <c r="D71">
        <f t="shared" si="0"/>
        <v>44</v>
      </c>
      <c r="E71" s="2">
        <v>45964.369872685187</v>
      </c>
      <c r="F71">
        <v>1</v>
      </c>
      <c r="G71">
        <v>5</v>
      </c>
      <c r="H71">
        <v>4</v>
      </c>
      <c r="I71">
        <v>5</v>
      </c>
      <c r="J71">
        <v>2</v>
      </c>
      <c r="K71">
        <v>5</v>
      </c>
      <c r="L71">
        <v>5</v>
      </c>
      <c r="M71">
        <v>3</v>
      </c>
      <c r="N71">
        <v>3</v>
      </c>
      <c r="O71">
        <v>4</v>
      </c>
      <c r="P71">
        <v>5</v>
      </c>
      <c r="Q71">
        <v>2</v>
      </c>
      <c r="R71">
        <v>3</v>
      </c>
      <c r="S71">
        <v>1</v>
      </c>
      <c r="T71">
        <v>3</v>
      </c>
      <c r="U71">
        <v>2</v>
      </c>
      <c r="V71">
        <v>2</v>
      </c>
      <c r="W71">
        <v>3</v>
      </c>
      <c r="X71">
        <v>2</v>
      </c>
      <c r="Y71">
        <v>2</v>
      </c>
      <c r="Z71">
        <v>2</v>
      </c>
      <c r="AA71">
        <v>7</v>
      </c>
      <c r="AB71">
        <v>4</v>
      </c>
      <c r="AC71">
        <v>8</v>
      </c>
      <c r="AD71">
        <v>10</v>
      </c>
      <c r="AE71">
        <v>5</v>
      </c>
      <c r="AF71">
        <v>6</v>
      </c>
      <c r="AG71">
        <v>2</v>
      </c>
      <c r="AH71">
        <v>3</v>
      </c>
      <c r="AI71">
        <v>9</v>
      </c>
      <c r="AJ71">
        <v>1</v>
      </c>
      <c r="AK71">
        <v>36</v>
      </c>
    </row>
    <row r="72" spans="1:37" x14ac:dyDescent="0.25">
      <c r="A72">
        <v>43831</v>
      </c>
      <c r="B72">
        <v>0</v>
      </c>
      <c r="C72">
        <v>1981</v>
      </c>
      <c r="D72">
        <f t="shared" si="0"/>
        <v>44</v>
      </c>
      <c r="E72" s="2">
        <v>45964.43236111111</v>
      </c>
      <c r="F72">
        <v>1</v>
      </c>
      <c r="G72">
        <v>4</v>
      </c>
      <c r="H72">
        <v>4</v>
      </c>
      <c r="I72">
        <v>4</v>
      </c>
      <c r="J72">
        <v>2</v>
      </c>
      <c r="K72">
        <v>4</v>
      </c>
      <c r="L72">
        <v>4</v>
      </c>
      <c r="M72">
        <v>3</v>
      </c>
      <c r="N72">
        <v>4</v>
      </c>
      <c r="O72">
        <v>4</v>
      </c>
      <c r="P72">
        <v>4</v>
      </c>
      <c r="Q72">
        <v>4</v>
      </c>
      <c r="R72">
        <v>3</v>
      </c>
      <c r="S72">
        <v>3</v>
      </c>
      <c r="T72">
        <v>7</v>
      </c>
      <c r="U72">
        <v>11</v>
      </c>
      <c r="V72">
        <v>5</v>
      </c>
      <c r="W72">
        <v>25</v>
      </c>
      <c r="X72">
        <v>4</v>
      </c>
      <c r="Y72">
        <v>2</v>
      </c>
      <c r="Z72">
        <v>2</v>
      </c>
      <c r="AA72">
        <v>2</v>
      </c>
      <c r="AB72">
        <v>7</v>
      </c>
      <c r="AC72">
        <v>6</v>
      </c>
      <c r="AD72">
        <v>8</v>
      </c>
      <c r="AE72">
        <v>9</v>
      </c>
      <c r="AF72">
        <v>3</v>
      </c>
      <c r="AG72">
        <v>1</v>
      </c>
      <c r="AH72">
        <v>4</v>
      </c>
      <c r="AI72">
        <v>5</v>
      </c>
      <c r="AJ72">
        <v>10</v>
      </c>
      <c r="AK72">
        <v>42</v>
      </c>
    </row>
    <row r="73" spans="1:37" x14ac:dyDescent="0.25">
      <c r="A73">
        <v>43081</v>
      </c>
      <c r="B73">
        <v>0</v>
      </c>
      <c r="C73">
        <v>1982</v>
      </c>
      <c r="D73">
        <f t="shared" si="0"/>
        <v>43</v>
      </c>
      <c r="E73" s="2">
        <v>45961.754247685189</v>
      </c>
      <c r="F73">
        <v>1</v>
      </c>
      <c r="G73">
        <v>3</v>
      </c>
      <c r="H73">
        <v>4</v>
      </c>
      <c r="I73">
        <v>4</v>
      </c>
      <c r="J73">
        <v>2</v>
      </c>
      <c r="K73">
        <v>4</v>
      </c>
      <c r="L73">
        <v>4</v>
      </c>
      <c r="M73">
        <v>2</v>
      </c>
      <c r="N73">
        <v>4</v>
      </c>
      <c r="O73">
        <v>5</v>
      </c>
      <c r="P73">
        <v>4</v>
      </c>
      <c r="Q73">
        <v>3</v>
      </c>
      <c r="R73">
        <v>4</v>
      </c>
      <c r="S73">
        <v>4</v>
      </c>
      <c r="T73">
        <v>3</v>
      </c>
      <c r="U73">
        <v>3</v>
      </c>
      <c r="V73">
        <v>4</v>
      </c>
      <c r="W73">
        <v>7</v>
      </c>
      <c r="X73">
        <v>5</v>
      </c>
      <c r="Y73">
        <v>5</v>
      </c>
      <c r="Z73">
        <v>3</v>
      </c>
      <c r="AA73">
        <v>6</v>
      </c>
      <c r="AB73">
        <v>5</v>
      </c>
      <c r="AC73">
        <v>7</v>
      </c>
      <c r="AD73">
        <v>8</v>
      </c>
      <c r="AE73">
        <v>4</v>
      </c>
      <c r="AF73">
        <v>9</v>
      </c>
      <c r="AG73">
        <v>10</v>
      </c>
      <c r="AH73">
        <v>2</v>
      </c>
      <c r="AI73">
        <v>1</v>
      </c>
      <c r="AJ73">
        <v>3</v>
      </c>
      <c r="AK73">
        <v>46</v>
      </c>
    </row>
    <row r="74" spans="1:37" x14ac:dyDescent="0.25">
      <c r="A74">
        <v>43106</v>
      </c>
      <c r="B74">
        <v>1</v>
      </c>
      <c r="C74">
        <v>1982</v>
      </c>
      <c r="D74">
        <f t="shared" si="0"/>
        <v>43</v>
      </c>
      <c r="E74" s="2">
        <v>45961.812581018516</v>
      </c>
      <c r="F74">
        <v>2</v>
      </c>
      <c r="G74">
        <v>4</v>
      </c>
      <c r="H74">
        <v>4</v>
      </c>
      <c r="I74">
        <v>4</v>
      </c>
      <c r="J74">
        <v>2</v>
      </c>
      <c r="K74">
        <v>3</v>
      </c>
      <c r="L74">
        <v>2</v>
      </c>
      <c r="M74">
        <v>4</v>
      </c>
      <c r="N74">
        <v>4</v>
      </c>
      <c r="O74">
        <v>4</v>
      </c>
      <c r="P74">
        <v>4</v>
      </c>
      <c r="Q74">
        <v>7</v>
      </c>
      <c r="R74">
        <v>10</v>
      </c>
      <c r="S74">
        <v>3</v>
      </c>
      <c r="T74">
        <v>3</v>
      </c>
      <c r="U74">
        <v>3</v>
      </c>
      <c r="V74">
        <v>6</v>
      </c>
      <c r="W74">
        <v>8</v>
      </c>
      <c r="X74">
        <v>8</v>
      </c>
      <c r="Y74">
        <v>4</v>
      </c>
      <c r="Z74">
        <v>3</v>
      </c>
      <c r="AA74">
        <v>5</v>
      </c>
      <c r="AB74">
        <v>1</v>
      </c>
      <c r="AC74">
        <v>6</v>
      </c>
      <c r="AD74">
        <v>8</v>
      </c>
      <c r="AE74">
        <v>7</v>
      </c>
      <c r="AF74">
        <v>10</v>
      </c>
      <c r="AG74">
        <v>4</v>
      </c>
      <c r="AH74">
        <v>2</v>
      </c>
      <c r="AI74">
        <v>9</v>
      </c>
      <c r="AJ74">
        <v>3</v>
      </c>
      <c r="AK74">
        <v>53</v>
      </c>
    </row>
    <row r="75" spans="1:37" x14ac:dyDescent="0.25">
      <c r="A75">
        <v>45095</v>
      </c>
      <c r="B75">
        <v>0</v>
      </c>
      <c r="C75">
        <v>1982</v>
      </c>
      <c r="D75">
        <f t="shared" si="0"/>
        <v>43</v>
      </c>
      <c r="E75" s="2">
        <v>45967.644733796296</v>
      </c>
      <c r="F75" t="s">
        <v>59</v>
      </c>
      <c r="G75">
        <v>3</v>
      </c>
      <c r="H75">
        <v>5</v>
      </c>
      <c r="I75">
        <v>4</v>
      </c>
      <c r="J75">
        <v>2</v>
      </c>
      <c r="K75">
        <v>4</v>
      </c>
      <c r="L75">
        <v>4</v>
      </c>
      <c r="M75">
        <v>4</v>
      </c>
      <c r="N75">
        <v>4</v>
      </c>
      <c r="O75">
        <v>5</v>
      </c>
      <c r="P75">
        <v>4</v>
      </c>
      <c r="Q75">
        <v>3</v>
      </c>
      <c r="R75">
        <v>8</v>
      </c>
      <c r="S75">
        <v>4</v>
      </c>
      <c r="T75">
        <v>2</v>
      </c>
      <c r="U75">
        <v>3</v>
      </c>
      <c r="V75">
        <v>4</v>
      </c>
      <c r="W75">
        <v>8</v>
      </c>
      <c r="X75">
        <v>2</v>
      </c>
      <c r="Y75">
        <v>1</v>
      </c>
      <c r="Z75">
        <v>2</v>
      </c>
      <c r="AA75">
        <v>8</v>
      </c>
      <c r="AB75">
        <v>1</v>
      </c>
      <c r="AC75">
        <v>2</v>
      </c>
      <c r="AD75">
        <v>5</v>
      </c>
      <c r="AE75">
        <v>9</v>
      </c>
      <c r="AF75">
        <v>7</v>
      </c>
      <c r="AG75">
        <v>4</v>
      </c>
      <c r="AH75">
        <v>10</v>
      </c>
      <c r="AI75">
        <v>3</v>
      </c>
      <c r="AJ75">
        <v>6</v>
      </c>
      <c r="AK75">
        <v>48</v>
      </c>
    </row>
    <row r="76" spans="1:37" x14ac:dyDescent="0.25">
      <c r="A76">
        <v>45122</v>
      </c>
      <c r="B76">
        <v>1</v>
      </c>
      <c r="C76">
        <v>1982</v>
      </c>
      <c r="D76">
        <f t="shared" si="0"/>
        <v>43</v>
      </c>
      <c r="E76" s="2">
        <v>45967.665555555555</v>
      </c>
      <c r="F76">
        <v>3</v>
      </c>
      <c r="G76">
        <v>3</v>
      </c>
      <c r="H76">
        <v>3</v>
      </c>
      <c r="I76">
        <v>3</v>
      </c>
      <c r="J76">
        <v>2</v>
      </c>
      <c r="K76">
        <v>4</v>
      </c>
      <c r="L76">
        <v>4</v>
      </c>
      <c r="M76">
        <v>4</v>
      </c>
      <c r="N76">
        <v>4</v>
      </c>
      <c r="O76">
        <v>2</v>
      </c>
      <c r="P76">
        <v>2</v>
      </c>
      <c r="Q76">
        <v>3</v>
      </c>
      <c r="R76">
        <v>3</v>
      </c>
      <c r="S76">
        <v>2</v>
      </c>
      <c r="T76">
        <v>3</v>
      </c>
      <c r="U76">
        <v>3</v>
      </c>
      <c r="V76">
        <v>4</v>
      </c>
      <c r="W76">
        <v>5</v>
      </c>
      <c r="X76">
        <v>3</v>
      </c>
      <c r="Y76">
        <v>3</v>
      </c>
      <c r="Z76">
        <v>3</v>
      </c>
      <c r="AA76">
        <v>3</v>
      </c>
      <c r="AB76">
        <v>6</v>
      </c>
      <c r="AC76">
        <v>10</v>
      </c>
      <c r="AD76">
        <v>2</v>
      </c>
      <c r="AE76">
        <v>9</v>
      </c>
      <c r="AF76">
        <v>1</v>
      </c>
      <c r="AG76">
        <v>5</v>
      </c>
      <c r="AH76">
        <v>7</v>
      </c>
      <c r="AI76">
        <v>8</v>
      </c>
      <c r="AJ76">
        <v>4</v>
      </c>
      <c r="AK76">
        <v>53</v>
      </c>
    </row>
    <row r="77" spans="1:37" x14ac:dyDescent="0.25">
      <c r="A77">
        <v>46512</v>
      </c>
      <c r="B77">
        <v>0</v>
      </c>
      <c r="C77">
        <v>1982</v>
      </c>
      <c r="D77">
        <f t="shared" si="0"/>
        <v>43</v>
      </c>
      <c r="E77" s="2">
        <v>45973.702256944445</v>
      </c>
      <c r="F77">
        <v>2</v>
      </c>
      <c r="G77">
        <v>3</v>
      </c>
      <c r="H77">
        <v>5</v>
      </c>
      <c r="I77">
        <v>5</v>
      </c>
      <c r="J77">
        <v>4</v>
      </c>
      <c r="K77">
        <v>5</v>
      </c>
      <c r="L77">
        <v>4</v>
      </c>
      <c r="M77">
        <v>5</v>
      </c>
      <c r="N77">
        <v>3</v>
      </c>
      <c r="O77">
        <v>5</v>
      </c>
      <c r="P77">
        <v>4</v>
      </c>
      <c r="Q77">
        <v>4</v>
      </c>
      <c r="R77">
        <v>4</v>
      </c>
      <c r="S77">
        <v>3</v>
      </c>
      <c r="T77">
        <v>3</v>
      </c>
      <c r="U77">
        <v>4</v>
      </c>
      <c r="V77">
        <v>4</v>
      </c>
      <c r="W77">
        <v>5</v>
      </c>
      <c r="X77">
        <v>3</v>
      </c>
      <c r="Y77">
        <v>3</v>
      </c>
      <c r="Z77">
        <v>2</v>
      </c>
      <c r="AA77">
        <v>7</v>
      </c>
      <c r="AB77">
        <v>5</v>
      </c>
      <c r="AC77">
        <v>4</v>
      </c>
      <c r="AD77">
        <v>9</v>
      </c>
      <c r="AE77">
        <v>1</v>
      </c>
      <c r="AF77">
        <v>6</v>
      </c>
      <c r="AG77">
        <v>10</v>
      </c>
      <c r="AH77">
        <v>8</v>
      </c>
      <c r="AI77">
        <v>2</v>
      </c>
      <c r="AJ77">
        <v>3</v>
      </c>
      <c r="AK77">
        <v>78</v>
      </c>
    </row>
    <row r="78" spans="1:37" x14ac:dyDescent="0.25">
      <c r="A78">
        <v>40854</v>
      </c>
      <c r="B78">
        <v>0</v>
      </c>
      <c r="C78">
        <v>1983</v>
      </c>
      <c r="D78">
        <f t="shared" si="0"/>
        <v>42</v>
      </c>
      <c r="E78" s="2">
        <v>45962.741516203707</v>
      </c>
      <c r="F78">
        <v>2</v>
      </c>
      <c r="G78">
        <v>4</v>
      </c>
      <c r="H78">
        <v>3</v>
      </c>
      <c r="I78">
        <v>4</v>
      </c>
      <c r="J78">
        <v>2</v>
      </c>
      <c r="K78">
        <v>4</v>
      </c>
      <c r="L78">
        <v>3</v>
      </c>
      <c r="M78">
        <v>2</v>
      </c>
      <c r="N78">
        <v>4</v>
      </c>
      <c r="O78">
        <v>4</v>
      </c>
      <c r="P78">
        <v>4</v>
      </c>
      <c r="Q78">
        <v>3</v>
      </c>
      <c r="R78">
        <v>5</v>
      </c>
      <c r="S78">
        <v>3</v>
      </c>
      <c r="T78">
        <v>3</v>
      </c>
      <c r="U78">
        <v>2</v>
      </c>
      <c r="V78">
        <v>3</v>
      </c>
      <c r="W78">
        <v>4</v>
      </c>
      <c r="X78">
        <v>2</v>
      </c>
      <c r="Y78">
        <v>2</v>
      </c>
      <c r="Z78">
        <v>2</v>
      </c>
      <c r="AA78">
        <v>1</v>
      </c>
      <c r="AB78">
        <v>7</v>
      </c>
      <c r="AC78">
        <v>10</v>
      </c>
      <c r="AD78">
        <v>6</v>
      </c>
      <c r="AE78">
        <v>2</v>
      </c>
      <c r="AF78">
        <v>3</v>
      </c>
      <c r="AG78">
        <v>5</v>
      </c>
      <c r="AH78">
        <v>4</v>
      </c>
      <c r="AI78">
        <v>8</v>
      </c>
      <c r="AJ78">
        <v>9</v>
      </c>
      <c r="AK78">
        <v>53</v>
      </c>
    </row>
    <row r="79" spans="1:37" x14ac:dyDescent="0.25">
      <c r="A79">
        <v>44972</v>
      </c>
      <c r="B79">
        <v>1</v>
      </c>
      <c r="C79">
        <v>1983</v>
      </c>
      <c r="D79">
        <f t="shared" si="0"/>
        <v>42</v>
      </c>
      <c r="E79" s="2">
        <v>45967.415868055556</v>
      </c>
      <c r="F79" t="s">
        <v>59</v>
      </c>
      <c r="G79">
        <v>4</v>
      </c>
      <c r="H79">
        <v>5</v>
      </c>
      <c r="I79">
        <v>4</v>
      </c>
      <c r="J79">
        <v>2</v>
      </c>
      <c r="K79">
        <v>5</v>
      </c>
      <c r="L79">
        <v>4</v>
      </c>
      <c r="M79">
        <v>2</v>
      </c>
      <c r="N79">
        <v>4</v>
      </c>
      <c r="O79">
        <v>5</v>
      </c>
      <c r="P79">
        <v>5</v>
      </c>
      <c r="Q79">
        <v>4</v>
      </c>
      <c r="R79">
        <v>5</v>
      </c>
      <c r="S79">
        <v>12</v>
      </c>
      <c r="T79">
        <v>9</v>
      </c>
      <c r="U79">
        <v>8</v>
      </c>
      <c r="V79">
        <v>4</v>
      </c>
      <c r="W79">
        <v>26</v>
      </c>
      <c r="X79">
        <v>6</v>
      </c>
      <c r="Y79">
        <v>5</v>
      </c>
      <c r="Z79">
        <v>7</v>
      </c>
      <c r="AA79">
        <v>6</v>
      </c>
      <c r="AB79">
        <v>3</v>
      </c>
      <c r="AC79">
        <v>1</v>
      </c>
      <c r="AD79">
        <v>4</v>
      </c>
      <c r="AE79">
        <v>10</v>
      </c>
      <c r="AF79">
        <v>7</v>
      </c>
      <c r="AG79">
        <v>8</v>
      </c>
      <c r="AH79">
        <v>9</v>
      </c>
      <c r="AI79">
        <v>2</v>
      </c>
      <c r="AJ79">
        <v>5</v>
      </c>
      <c r="AK79">
        <v>8</v>
      </c>
    </row>
    <row r="80" spans="1:37" x14ac:dyDescent="0.25">
      <c r="A80">
        <v>40852</v>
      </c>
      <c r="B80">
        <v>1</v>
      </c>
      <c r="C80">
        <v>1984</v>
      </c>
      <c r="D80">
        <f t="shared" si="0"/>
        <v>41</v>
      </c>
      <c r="E80" s="2">
        <v>45958.525729166664</v>
      </c>
      <c r="F80">
        <v>2</v>
      </c>
      <c r="G80">
        <v>3</v>
      </c>
      <c r="H80">
        <v>4</v>
      </c>
      <c r="I80">
        <v>4</v>
      </c>
      <c r="J80">
        <v>2</v>
      </c>
      <c r="K80">
        <v>4</v>
      </c>
      <c r="L80">
        <v>3</v>
      </c>
      <c r="M80">
        <v>5</v>
      </c>
      <c r="N80">
        <v>4</v>
      </c>
      <c r="O80">
        <v>4</v>
      </c>
      <c r="P80">
        <v>4</v>
      </c>
      <c r="Q80">
        <v>3</v>
      </c>
      <c r="R80">
        <v>3</v>
      </c>
      <c r="S80">
        <v>8</v>
      </c>
      <c r="T80">
        <v>5</v>
      </c>
      <c r="U80">
        <v>4</v>
      </c>
      <c r="V80">
        <v>4</v>
      </c>
      <c r="W80">
        <v>8</v>
      </c>
      <c r="X80">
        <v>3</v>
      </c>
      <c r="Y80">
        <v>3</v>
      </c>
      <c r="Z80">
        <v>2</v>
      </c>
      <c r="AA80">
        <v>8</v>
      </c>
      <c r="AB80">
        <v>10</v>
      </c>
      <c r="AC80">
        <v>9</v>
      </c>
      <c r="AD80">
        <v>6</v>
      </c>
      <c r="AE80">
        <v>2</v>
      </c>
      <c r="AF80">
        <v>5</v>
      </c>
      <c r="AG80">
        <v>1</v>
      </c>
      <c r="AH80">
        <v>7</v>
      </c>
      <c r="AI80">
        <v>4</v>
      </c>
      <c r="AJ80">
        <v>3</v>
      </c>
      <c r="AK80">
        <v>52</v>
      </c>
    </row>
    <row r="81" spans="1:37" x14ac:dyDescent="0.25">
      <c r="A81">
        <v>42442</v>
      </c>
      <c r="B81">
        <v>0</v>
      </c>
      <c r="C81">
        <v>1984</v>
      </c>
      <c r="D81">
        <f t="shared" si="0"/>
        <v>41</v>
      </c>
      <c r="E81" s="2">
        <v>45960.566087962965</v>
      </c>
      <c r="F81">
        <v>1</v>
      </c>
      <c r="G81">
        <v>5</v>
      </c>
      <c r="H81">
        <v>5</v>
      </c>
      <c r="I81">
        <v>5</v>
      </c>
      <c r="J81">
        <v>5</v>
      </c>
      <c r="K81">
        <v>5</v>
      </c>
      <c r="L81">
        <v>5</v>
      </c>
      <c r="M81">
        <v>2</v>
      </c>
      <c r="N81">
        <v>5</v>
      </c>
      <c r="O81">
        <v>5</v>
      </c>
      <c r="P81">
        <v>5</v>
      </c>
      <c r="Q81">
        <v>3</v>
      </c>
      <c r="R81">
        <v>4</v>
      </c>
      <c r="S81">
        <v>5</v>
      </c>
      <c r="T81">
        <v>3</v>
      </c>
      <c r="U81">
        <v>3</v>
      </c>
      <c r="V81">
        <v>5</v>
      </c>
      <c r="W81">
        <v>12</v>
      </c>
      <c r="X81">
        <v>2</v>
      </c>
      <c r="Y81">
        <v>4</v>
      </c>
      <c r="Z81">
        <v>1</v>
      </c>
      <c r="AA81">
        <v>6</v>
      </c>
      <c r="AB81">
        <v>4</v>
      </c>
      <c r="AC81">
        <v>1</v>
      </c>
      <c r="AD81">
        <v>7</v>
      </c>
      <c r="AE81">
        <v>10</v>
      </c>
      <c r="AF81">
        <v>3</v>
      </c>
      <c r="AG81">
        <v>2</v>
      </c>
      <c r="AH81">
        <v>9</v>
      </c>
      <c r="AI81">
        <v>8</v>
      </c>
      <c r="AJ81">
        <v>5</v>
      </c>
      <c r="AK81">
        <v>5</v>
      </c>
    </row>
    <row r="82" spans="1:37" x14ac:dyDescent="0.25">
      <c r="A82">
        <v>45916</v>
      </c>
      <c r="B82">
        <v>0</v>
      </c>
      <c r="C82">
        <v>1984</v>
      </c>
      <c r="D82">
        <f t="shared" si="0"/>
        <v>41</v>
      </c>
      <c r="E82" s="2">
        <v>45970.766284722224</v>
      </c>
      <c r="F82" t="s">
        <v>59</v>
      </c>
      <c r="G82">
        <v>4</v>
      </c>
      <c r="H82">
        <v>4</v>
      </c>
      <c r="I82">
        <v>4</v>
      </c>
      <c r="J82">
        <v>3</v>
      </c>
      <c r="K82">
        <v>3</v>
      </c>
      <c r="L82">
        <v>4</v>
      </c>
      <c r="M82">
        <v>5</v>
      </c>
      <c r="N82">
        <v>4</v>
      </c>
      <c r="O82">
        <v>3</v>
      </c>
      <c r="P82">
        <v>2</v>
      </c>
      <c r="Q82">
        <v>2</v>
      </c>
      <c r="R82">
        <v>3</v>
      </c>
      <c r="S82">
        <v>3</v>
      </c>
      <c r="T82">
        <v>3</v>
      </c>
      <c r="U82">
        <v>4</v>
      </c>
      <c r="V82">
        <v>4</v>
      </c>
      <c r="W82">
        <v>3</v>
      </c>
      <c r="X82">
        <v>2</v>
      </c>
      <c r="Y82">
        <v>2</v>
      </c>
      <c r="Z82">
        <v>2</v>
      </c>
      <c r="AA82">
        <v>5</v>
      </c>
      <c r="AB82">
        <v>1</v>
      </c>
      <c r="AC82">
        <v>8</v>
      </c>
      <c r="AD82">
        <v>3</v>
      </c>
      <c r="AE82">
        <v>9</v>
      </c>
      <c r="AF82">
        <v>2</v>
      </c>
      <c r="AG82">
        <v>6</v>
      </c>
      <c r="AH82">
        <v>7</v>
      </c>
      <c r="AI82">
        <v>4</v>
      </c>
      <c r="AJ82">
        <v>10</v>
      </c>
      <c r="AK82">
        <v>53</v>
      </c>
    </row>
    <row r="83" spans="1:37" x14ac:dyDescent="0.25">
      <c r="A83">
        <v>45561</v>
      </c>
      <c r="B83">
        <v>0</v>
      </c>
      <c r="C83">
        <v>1985</v>
      </c>
      <c r="D83">
        <f t="shared" si="0"/>
        <v>40</v>
      </c>
      <c r="E83" s="2">
        <v>45968.842939814815</v>
      </c>
      <c r="F83">
        <v>2</v>
      </c>
      <c r="G83">
        <v>4</v>
      </c>
      <c r="H83">
        <v>2</v>
      </c>
      <c r="I83">
        <v>4</v>
      </c>
      <c r="J83">
        <v>2</v>
      </c>
      <c r="K83">
        <v>4</v>
      </c>
      <c r="L83">
        <v>4</v>
      </c>
      <c r="M83">
        <v>2</v>
      </c>
      <c r="N83">
        <v>4</v>
      </c>
      <c r="O83">
        <v>4</v>
      </c>
      <c r="P83">
        <v>5</v>
      </c>
      <c r="Q83">
        <v>4</v>
      </c>
      <c r="R83">
        <v>7</v>
      </c>
      <c r="S83">
        <v>3</v>
      </c>
      <c r="T83">
        <v>5</v>
      </c>
      <c r="U83">
        <v>3</v>
      </c>
      <c r="V83">
        <v>18</v>
      </c>
      <c r="W83">
        <v>5</v>
      </c>
      <c r="X83">
        <v>2</v>
      </c>
      <c r="Y83">
        <v>2</v>
      </c>
      <c r="Z83">
        <v>2</v>
      </c>
      <c r="AA83">
        <v>5</v>
      </c>
      <c r="AB83">
        <v>4</v>
      </c>
      <c r="AC83">
        <v>9</v>
      </c>
      <c r="AD83">
        <v>1</v>
      </c>
      <c r="AE83">
        <v>2</v>
      </c>
      <c r="AF83">
        <v>7</v>
      </c>
      <c r="AG83">
        <v>8</v>
      </c>
      <c r="AH83">
        <v>6</v>
      </c>
      <c r="AI83">
        <v>3</v>
      </c>
      <c r="AJ83">
        <v>10</v>
      </c>
      <c r="AK83">
        <v>68</v>
      </c>
    </row>
    <row r="84" spans="1:37" x14ac:dyDescent="0.25">
      <c r="A84">
        <v>45871</v>
      </c>
      <c r="B84">
        <v>0</v>
      </c>
      <c r="C84">
        <v>1985</v>
      </c>
      <c r="D84">
        <f t="shared" si="0"/>
        <v>40</v>
      </c>
      <c r="E84" s="2">
        <v>45970.577592592592</v>
      </c>
      <c r="F84">
        <v>2</v>
      </c>
      <c r="G84">
        <v>5</v>
      </c>
      <c r="H84">
        <v>4</v>
      </c>
      <c r="I84">
        <v>4</v>
      </c>
      <c r="J84">
        <v>3</v>
      </c>
      <c r="K84">
        <v>4</v>
      </c>
      <c r="L84">
        <v>4</v>
      </c>
      <c r="M84">
        <v>4</v>
      </c>
      <c r="N84">
        <v>5</v>
      </c>
      <c r="O84">
        <v>4</v>
      </c>
      <c r="P84">
        <v>4</v>
      </c>
      <c r="Q84">
        <v>5</v>
      </c>
      <c r="R84">
        <v>4</v>
      </c>
      <c r="S84">
        <v>6</v>
      </c>
      <c r="T84">
        <v>3</v>
      </c>
      <c r="U84">
        <v>4</v>
      </c>
      <c r="V84">
        <v>3</v>
      </c>
      <c r="W84">
        <v>15</v>
      </c>
      <c r="X84">
        <v>2</v>
      </c>
      <c r="Y84">
        <v>12</v>
      </c>
      <c r="Z84">
        <v>3</v>
      </c>
      <c r="AA84">
        <v>6</v>
      </c>
      <c r="AB84">
        <v>7</v>
      </c>
      <c r="AC84">
        <v>5</v>
      </c>
      <c r="AD84">
        <v>10</v>
      </c>
      <c r="AE84">
        <v>9</v>
      </c>
      <c r="AF84">
        <v>3</v>
      </c>
      <c r="AG84">
        <v>2</v>
      </c>
      <c r="AH84">
        <v>8</v>
      </c>
      <c r="AI84">
        <v>4</v>
      </c>
      <c r="AJ84">
        <v>1</v>
      </c>
      <c r="AK84">
        <v>57</v>
      </c>
    </row>
    <row r="85" spans="1:37" x14ac:dyDescent="0.25">
      <c r="A85">
        <v>46691</v>
      </c>
      <c r="B85">
        <v>0</v>
      </c>
      <c r="C85">
        <v>1985</v>
      </c>
      <c r="D85">
        <f t="shared" si="0"/>
        <v>40</v>
      </c>
      <c r="E85" s="2">
        <v>45976.572604166664</v>
      </c>
      <c r="F85">
        <v>3</v>
      </c>
      <c r="G85">
        <v>3</v>
      </c>
      <c r="H85">
        <v>4</v>
      </c>
      <c r="I85">
        <v>4</v>
      </c>
      <c r="J85">
        <v>3</v>
      </c>
      <c r="K85">
        <v>3</v>
      </c>
      <c r="L85">
        <v>2</v>
      </c>
      <c r="M85">
        <v>4</v>
      </c>
      <c r="N85">
        <v>4</v>
      </c>
      <c r="O85">
        <v>5</v>
      </c>
      <c r="P85">
        <v>3</v>
      </c>
      <c r="Q85">
        <v>4</v>
      </c>
      <c r="R85">
        <v>10</v>
      </c>
      <c r="S85">
        <v>3</v>
      </c>
      <c r="T85">
        <v>3</v>
      </c>
      <c r="U85">
        <v>5</v>
      </c>
      <c r="V85">
        <v>4</v>
      </c>
      <c r="W85">
        <v>63</v>
      </c>
      <c r="X85">
        <v>15</v>
      </c>
      <c r="Y85">
        <v>3</v>
      </c>
      <c r="Z85">
        <v>3</v>
      </c>
      <c r="AA85">
        <v>5</v>
      </c>
      <c r="AB85">
        <v>2</v>
      </c>
      <c r="AC85">
        <v>6</v>
      </c>
      <c r="AD85">
        <v>4</v>
      </c>
      <c r="AE85">
        <v>9</v>
      </c>
      <c r="AF85">
        <v>3</v>
      </c>
      <c r="AG85">
        <v>10</v>
      </c>
      <c r="AH85">
        <v>1</v>
      </c>
      <c r="AI85">
        <v>8</v>
      </c>
      <c r="AJ85">
        <v>7</v>
      </c>
      <c r="AK85">
        <v>58</v>
      </c>
    </row>
    <row r="86" spans="1:37" x14ac:dyDescent="0.25">
      <c r="A86">
        <v>44727</v>
      </c>
      <c r="B86">
        <v>1</v>
      </c>
      <c r="C86">
        <v>1986</v>
      </c>
      <c r="D86">
        <f t="shared" si="0"/>
        <v>39</v>
      </c>
      <c r="E86" s="2">
        <v>45966.290868055556</v>
      </c>
      <c r="F86">
        <v>4</v>
      </c>
      <c r="G86">
        <v>4</v>
      </c>
      <c r="H86">
        <v>5</v>
      </c>
      <c r="I86">
        <v>3</v>
      </c>
      <c r="J86">
        <v>1</v>
      </c>
      <c r="K86">
        <v>4</v>
      </c>
      <c r="L86">
        <v>2</v>
      </c>
      <c r="M86">
        <v>4</v>
      </c>
      <c r="N86">
        <v>3</v>
      </c>
      <c r="O86">
        <v>3</v>
      </c>
      <c r="P86">
        <v>4</v>
      </c>
      <c r="Q86">
        <v>3</v>
      </c>
      <c r="R86">
        <v>2</v>
      </c>
      <c r="S86">
        <v>5</v>
      </c>
      <c r="T86">
        <v>3</v>
      </c>
      <c r="U86">
        <v>8</v>
      </c>
      <c r="V86">
        <v>3</v>
      </c>
      <c r="W86">
        <v>6</v>
      </c>
      <c r="X86">
        <v>3</v>
      </c>
      <c r="Y86">
        <v>2</v>
      </c>
      <c r="Z86">
        <v>2</v>
      </c>
      <c r="AA86">
        <v>9</v>
      </c>
      <c r="AB86">
        <v>5</v>
      </c>
      <c r="AC86">
        <v>7</v>
      </c>
      <c r="AD86">
        <v>10</v>
      </c>
      <c r="AE86">
        <v>3</v>
      </c>
      <c r="AF86">
        <v>8</v>
      </c>
      <c r="AG86">
        <v>1</v>
      </c>
      <c r="AH86">
        <v>4</v>
      </c>
      <c r="AI86">
        <v>6</v>
      </c>
      <c r="AJ86">
        <v>2</v>
      </c>
      <c r="AK86">
        <v>71</v>
      </c>
    </row>
    <row r="87" spans="1:37" x14ac:dyDescent="0.25">
      <c r="A87">
        <v>44745</v>
      </c>
      <c r="B87">
        <v>0</v>
      </c>
      <c r="C87">
        <v>1986</v>
      </c>
      <c r="D87">
        <f t="shared" si="0"/>
        <v>39</v>
      </c>
      <c r="E87" s="2">
        <v>45966.406284722223</v>
      </c>
      <c r="F87">
        <v>3</v>
      </c>
      <c r="G87">
        <v>4</v>
      </c>
      <c r="H87">
        <v>5</v>
      </c>
      <c r="I87">
        <v>4</v>
      </c>
      <c r="J87">
        <v>2</v>
      </c>
      <c r="K87">
        <v>4</v>
      </c>
      <c r="L87">
        <v>2</v>
      </c>
      <c r="M87">
        <v>3</v>
      </c>
      <c r="N87">
        <v>4</v>
      </c>
      <c r="O87">
        <v>4</v>
      </c>
      <c r="P87">
        <v>3</v>
      </c>
      <c r="Q87">
        <v>5</v>
      </c>
      <c r="R87">
        <v>6</v>
      </c>
      <c r="S87">
        <v>4</v>
      </c>
      <c r="T87">
        <v>5</v>
      </c>
      <c r="U87">
        <v>8</v>
      </c>
      <c r="V87">
        <v>5</v>
      </c>
      <c r="W87">
        <v>9</v>
      </c>
      <c r="X87">
        <v>7</v>
      </c>
      <c r="Y87">
        <v>4</v>
      </c>
      <c r="Z87">
        <v>4</v>
      </c>
      <c r="AA87">
        <v>8</v>
      </c>
      <c r="AB87">
        <v>6</v>
      </c>
      <c r="AC87">
        <v>7</v>
      </c>
      <c r="AD87">
        <v>2</v>
      </c>
      <c r="AE87">
        <v>3</v>
      </c>
      <c r="AF87">
        <v>1</v>
      </c>
      <c r="AG87">
        <v>5</v>
      </c>
      <c r="AH87">
        <v>4</v>
      </c>
      <c r="AI87">
        <v>9</v>
      </c>
      <c r="AJ87">
        <v>10</v>
      </c>
      <c r="AK87">
        <v>55</v>
      </c>
    </row>
    <row r="88" spans="1:37" x14ac:dyDescent="0.25">
      <c r="A88">
        <v>44968</v>
      </c>
      <c r="B88">
        <v>1</v>
      </c>
      <c r="C88">
        <v>1986</v>
      </c>
      <c r="D88">
        <f t="shared" si="0"/>
        <v>39</v>
      </c>
      <c r="E88" s="2">
        <v>45972.381666666668</v>
      </c>
      <c r="F88">
        <v>2</v>
      </c>
      <c r="G88">
        <v>3</v>
      </c>
      <c r="H88">
        <v>4</v>
      </c>
      <c r="I88">
        <v>5</v>
      </c>
      <c r="J88">
        <v>2</v>
      </c>
      <c r="K88">
        <v>4</v>
      </c>
      <c r="L88">
        <v>4</v>
      </c>
      <c r="M88">
        <v>3</v>
      </c>
      <c r="N88">
        <v>3</v>
      </c>
      <c r="O88">
        <v>4</v>
      </c>
      <c r="P88">
        <v>4</v>
      </c>
      <c r="Q88">
        <v>2</v>
      </c>
      <c r="R88">
        <v>2</v>
      </c>
      <c r="S88">
        <v>38</v>
      </c>
      <c r="T88">
        <v>4</v>
      </c>
      <c r="U88">
        <v>3</v>
      </c>
      <c r="V88">
        <v>3</v>
      </c>
      <c r="W88">
        <v>4</v>
      </c>
      <c r="X88">
        <v>29</v>
      </c>
      <c r="Y88">
        <v>2</v>
      </c>
      <c r="Z88">
        <v>2</v>
      </c>
      <c r="AA88">
        <v>8</v>
      </c>
      <c r="AB88">
        <v>4</v>
      </c>
      <c r="AC88">
        <v>5</v>
      </c>
      <c r="AD88">
        <v>1</v>
      </c>
      <c r="AE88">
        <v>2</v>
      </c>
      <c r="AF88">
        <v>7</v>
      </c>
      <c r="AG88">
        <v>10</v>
      </c>
      <c r="AH88">
        <v>6</v>
      </c>
      <c r="AI88">
        <v>3</v>
      </c>
      <c r="AJ88">
        <v>9</v>
      </c>
      <c r="AK88">
        <v>48</v>
      </c>
    </row>
    <row r="89" spans="1:37" x14ac:dyDescent="0.25">
      <c r="A89">
        <v>44303</v>
      </c>
      <c r="B89">
        <v>0</v>
      </c>
      <c r="C89">
        <v>1987</v>
      </c>
      <c r="D89">
        <f t="shared" si="0"/>
        <v>38</v>
      </c>
      <c r="E89" s="2">
        <v>45965.442673611113</v>
      </c>
      <c r="F89">
        <v>2</v>
      </c>
      <c r="G89">
        <v>4</v>
      </c>
      <c r="H89">
        <v>3</v>
      </c>
      <c r="I89">
        <v>4</v>
      </c>
      <c r="J89">
        <v>2</v>
      </c>
      <c r="K89">
        <v>4</v>
      </c>
      <c r="L89">
        <v>3</v>
      </c>
      <c r="M89">
        <v>3</v>
      </c>
      <c r="N89">
        <v>4</v>
      </c>
      <c r="O89">
        <v>4</v>
      </c>
      <c r="P89">
        <v>4</v>
      </c>
      <c r="Q89">
        <v>4</v>
      </c>
      <c r="R89">
        <v>5</v>
      </c>
      <c r="S89">
        <v>2</v>
      </c>
      <c r="T89">
        <v>3</v>
      </c>
      <c r="U89">
        <v>2</v>
      </c>
      <c r="V89">
        <v>5</v>
      </c>
      <c r="W89">
        <v>5</v>
      </c>
      <c r="X89">
        <v>4</v>
      </c>
      <c r="Y89">
        <v>4</v>
      </c>
      <c r="Z89">
        <v>2</v>
      </c>
      <c r="AA89">
        <v>6</v>
      </c>
      <c r="AB89">
        <v>8</v>
      </c>
      <c r="AC89">
        <v>2</v>
      </c>
      <c r="AD89">
        <v>10</v>
      </c>
      <c r="AE89">
        <v>9</v>
      </c>
      <c r="AF89">
        <v>4</v>
      </c>
      <c r="AG89">
        <v>5</v>
      </c>
      <c r="AH89">
        <v>1</v>
      </c>
      <c r="AI89">
        <v>3</v>
      </c>
      <c r="AJ89">
        <v>7</v>
      </c>
      <c r="AK89">
        <v>50</v>
      </c>
    </row>
    <row r="90" spans="1:37" x14ac:dyDescent="0.25">
      <c r="A90">
        <v>45001</v>
      </c>
      <c r="B90">
        <v>1</v>
      </c>
      <c r="C90">
        <v>1987</v>
      </c>
      <c r="D90">
        <f t="shared" ref="D90:D153" si="1">2025-C90</f>
        <v>38</v>
      </c>
      <c r="E90" s="2">
        <v>45967.497557870367</v>
      </c>
      <c r="F90">
        <v>3</v>
      </c>
      <c r="G90">
        <v>4</v>
      </c>
      <c r="H90">
        <v>4</v>
      </c>
      <c r="I90">
        <v>4</v>
      </c>
      <c r="J90">
        <v>3</v>
      </c>
      <c r="K90">
        <v>4</v>
      </c>
      <c r="L90">
        <v>4</v>
      </c>
      <c r="M90">
        <v>2</v>
      </c>
      <c r="N90">
        <v>3</v>
      </c>
      <c r="O90">
        <v>4</v>
      </c>
      <c r="P90">
        <v>4</v>
      </c>
      <c r="Q90">
        <v>5</v>
      </c>
      <c r="R90">
        <v>9</v>
      </c>
      <c r="S90">
        <v>4</v>
      </c>
      <c r="T90">
        <v>3</v>
      </c>
      <c r="U90">
        <v>12</v>
      </c>
      <c r="V90">
        <v>3</v>
      </c>
      <c r="W90">
        <v>5</v>
      </c>
      <c r="X90">
        <v>4</v>
      </c>
      <c r="Y90">
        <v>4</v>
      </c>
      <c r="Z90">
        <v>3</v>
      </c>
      <c r="AA90">
        <v>5</v>
      </c>
      <c r="AB90">
        <v>3</v>
      </c>
      <c r="AC90">
        <v>4</v>
      </c>
      <c r="AD90">
        <v>9</v>
      </c>
      <c r="AE90">
        <v>1</v>
      </c>
      <c r="AF90">
        <v>7</v>
      </c>
      <c r="AG90">
        <v>6</v>
      </c>
      <c r="AH90">
        <v>8</v>
      </c>
      <c r="AI90">
        <v>10</v>
      </c>
      <c r="AJ90">
        <v>2</v>
      </c>
      <c r="AK90">
        <v>52</v>
      </c>
    </row>
    <row r="91" spans="1:37" x14ac:dyDescent="0.25">
      <c r="A91">
        <v>45021</v>
      </c>
      <c r="B91">
        <v>0</v>
      </c>
      <c r="C91">
        <v>1987</v>
      </c>
      <c r="D91">
        <f t="shared" si="1"/>
        <v>38</v>
      </c>
      <c r="E91" s="2">
        <v>45976.501354166663</v>
      </c>
      <c r="F91" t="s">
        <v>59</v>
      </c>
      <c r="G91">
        <v>2</v>
      </c>
      <c r="H91">
        <v>4</v>
      </c>
      <c r="I91">
        <v>4</v>
      </c>
      <c r="J91">
        <v>2</v>
      </c>
      <c r="K91">
        <v>5</v>
      </c>
      <c r="L91">
        <v>4</v>
      </c>
      <c r="M91">
        <v>3</v>
      </c>
      <c r="N91">
        <v>4</v>
      </c>
      <c r="O91">
        <v>4</v>
      </c>
      <c r="P91">
        <v>4</v>
      </c>
      <c r="Q91">
        <v>2</v>
      </c>
      <c r="R91">
        <v>13</v>
      </c>
      <c r="S91">
        <v>3</v>
      </c>
      <c r="T91">
        <v>3</v>
      </c>
      <c r="U91">
        <v>2</v>
      </c>
      <c r="V91">
        <v>5</v>
      </c>
      <c r="W91">
        <v>7</v>
      </c>
      <c r="X91">
        <v>2</v>
      </c>
      <c r="Y91">
        <v>2</v>
      </c>
      <c r="Z91">
        <v>2</v>
      </c>
      <c r="AA91">
        <v>9</v>
      </c>
      <c r="AB91">
        <v>1</v>
      </c>
      <c r="AC91">
        <v>10</v>
      </c>
      <c r="AD91">
        <v>5</v>
      </c>
      <c r="AE91">
        <v>6</v>
      </c>
      <c r="AF91">
        <v>8</v>
      </c>
      <c r="AG91">
        <v>7</v>
      </c>
      <c r="AH91">
        <v>3</v>
      </c>
      <c r="AI91">
        <v>4</v>
      </c>
      <c r="AJ91">
        <v>2</v>
      </c>
      <c r="AK91">
        <v>54</v>
      </c>
    </row>
    <row r="92" spans="1:37" x14ac:dyDescent="0.25">
      <c r="A92">
        <v>46000</v>
      </c>
      <c r="B92">
        <v>0</v>
      </c>
      <c r="C92">
        <v>1987</v>
      </c>
      <c r="D92">
        <f t="shared" si="1"/>
        <v>38</v>
      </c>
      <c r="E92" s="2">
        <v>45971.384398148148</v>
      </c>
      <c r="F92" t="s">
        <v>66</v>
      </c>
      <c r="G92">
        <v>4</v>
      </c>
      <c r="H92">
        <v>5</v>
      </c>
      <c r="I92">
        <v>4</v>
      </c>
      <c r="J92">
        <v>1</v>
      </c>
      <c r="K92">
        <v>4</v>
      </c>
      <c r="L92">
        <v>4</v>
      </c>
      <c r="M92">
        <v>1</v>
      </c>
      <c r="N92">
        <v>5</v>
      </c>
      <c r="O92">
        <v>5</v>
      </c>
      <c r="P92">
        <v>5</v>
      </c>
      <c r="Q92">
        <v>2</v>
      </c>
      <c r="R92">
        <v>3</v>
      </c>
      <c r="S92">
        <v>3</v>
      </c>
      <c r="T92">
        <v>2</v>
      </c>
      <c r="U92">
        <v>8</v>
      </c>
      <c r="V92">
        <v>2</v>
      </c>
      <c r="W92">
        <v>14</v>
      </c>
      <c r="X92">
        <v>3</v>
      </c>
      <c r="Y92">
        <v>2</v>
      </c>
      <c r="Z92">
        <v>2</v>
      </c>
      <c r="AA92">
        <v>8</v>
      </c>
      <c r="AB92">
        <v>3</v>
      </c>
      <c r="AC92">
        <v>4</v>
      </c>
      <c r="AD92">
        <v>7</v>
      </c>
      <c r="AE92">
        <v>1</v>
      </c>
      <c r="AF92">
        <v>5</v>
      </c>
      <c r="AG92">
        <v>2</v>
      </c>
      <c r="AH92">
        <v>9</v>
      </c>
      <c r="AI92">
        <v>10</v>
      </c>
      <c r="AJ92">
        <v>6</v>
      </c>
      <c r="AK92">
        <v>5</v>
      </c>
    </row>
    <row r="93" spans="1:37" x14ac:dyDescent="0.25">
      <c r="A93">
        <v>42179</v>
      </c>
      <c r="B93">
        <v>0</v>
      </c>
      <c r="C93">
        <v>1988</v>
      </c>
      <c r="D93">
        <f t="shared" si="1"/>
        <v>37</v>
      </c>
      <c r="E93" s="2">
        <v>45960.043865740743</v>
      </c>
      <c r="F93">
        <v>3</v>
      </c>
      <c r="G93">
        <v>3</v>
      </c>
      <c r="H93">
        <v>4</v>
      </c>
      <c r="I93">
        <v>4</v>
      </c>
      <c r="J93">
        <v>1</v>
      </c>
      <c r="K93">
        <v>4</v>
      </c>
      <c r="L93">
        <v>4</v>
      </c>
      <c r="M93">
        <v>4</v>
      </c>
      <c r="N93">
        <v>5</v>
      </c>
      <c r="O93">
        <v>4</v>
      </c>
      <c r="P93">
        <v>4</v>
      </c>
      <c r="Q93">
        <v>7</v>
      </c>
      <c r="R93">
        <v>3</v>
      </c>
      <c r="S93">
        <v>3</v>
      </c>
      <c r="T93">
        <v>6</v>
      </c>
      <c r="U93">
        <v>9</v>
      </c>
      <c r="V93">
        <v>27</v>
      </c>
      <c r="W93">
        <v>9</v>
      </c>
      <c r="X93">
        <v>4</v>
      </c>
      <c r="Y93">
        <v>3</v>
      </c>
      <c r="Z93">
        <v>3</v>
      </c>
      <c r="AA93">
        <v>6</v>
      </c>
      <c r="AB93">
        <v>10</v>
      </c>
      <c r="AC93">
        <v>5</v>
      </c>
      <c r="AD93">
        <v>1</v>
      </c>
      <c r="AE93">
        <v>2</v>
      </c>
      <c r="AF93">
        <v>8</v>
      </c>
      <c r="AG93">
        <v>9</v>
      </c>
      <c r="AH93">
        <v>3</v>
      </c>
      <c r="AI93">
        <v>4</v>
      </c>
      <c r="AJ93">
        <v>7</v>
      </c>
      <c r="AK93">
        <v>56</v>
      </c>
    </row>
    <row r="94" spans="1:37" x14ac:dyDescent="0.25">
      <c r="A94">
        <v>44028</v>
      </c>
      <c r="B94">
        <v>1</v>
      </c>
      <c r="C94">
        <v>1988</v>
      </c>
      <c r="D94">
        <f t="shared" si="1"/>
        <v>37</v>
      </c>
      <c r="E94" s="2">
        <v>45965.446620370371</v>
      </c>
      <c r="F94">
        <v>2</v>
      </c>
      <c r="G94">
        <v>4</v>
      </c>
      <c r="H94">
        <v>5</v>
      </c>
      <c r="I94">
        <v>4</v>
      </c>
      <c r="J94">
        <v>2</v>
      </c>
      <c r="K94">
        <v>5</v>
      </c>
      <c r="L94">
        <v>5</v>
      </c>
      <c r="M94">
        <v>2</v>
      </c>
      <c r="N94">
        <v>4</v>
      </c>
      <c r="O94">
        <v>4</v>
      </c>
      <c r="P94">
        <v>4</v>
      </c>
      <c r="Q94">
        <v>2</v>
      </c>
      <c r="R94">
        <v>3</v>
      </c>
      <c r="S94">
        <v>3</v>
      </c>
      <c r="T94">
        <v>4</v>
      </c>
      <c r="U94">
        <v>3</v>
      </c>
      <c r="V94">
        <v>3</v>
      </c>
      <c r="W94">
        <v>9</v>
      </c>
      <c r="X94">
        <v>5</v>
      </c>
      <c r="Y94">
        <v>9</v>
      </c>
      <c r="Z94">
        <v>3</v>
      </c>
      <c r="AA94">
        <v>3</v>
      </c>
      <c r="AB94">
        <v>9</v>
      </c>
      <c r="AC94">
        <v>2</v>
      </c>
      <c r="AD94">
        <v>6</v>
      </c>
      <c r="AE94">
        <v>5</v>
      </c>
      <c r="AF94">
        <v>7</v>
      </c>
      <c r="AG94">
        <v>10</v>
      </c>
      <c r="AH94">
        <v>4</v>
      </c>
      <c r="AI94">
        <v>1</v>
      </c>
      <c r="AJ94">
        <v>8</v>
      </c>
      <c r="AK94">
        <v>24</v>
      </c>
    </row>
    <row r="95" spans="1:37" x14ac:dyDescent="0.25">
      <c r="A95">
        <v>46170</v>
      </c>
      <c r="B95">
        <v>0</v>
      </c>
      <c r="C95">
        <v>1988</v>
      </c>
      <c r="D95">
        <f t="shared" si="1"/>
        <v>37</v>
      </c>
      <c r="E95" s="2">
        <v>45972.432349537034</v>
      </c>
      <c r="F95">
        <v>4</v>
      </c>
      <c r="G95">
        <v>3</v>
      </c>
      <c r="H95">
        <v>4</v>
      </c>
      <c r="I95">
        <v>4</v>
      </c>
      <c r="J95">
        <v>2</v>
      </c>
      <c r="K95">
        <v>5</v>
      </c>
      <c r="L95">
        <v>4</v>
      </c>
      <c r="M95">
        <v>4</v>
      </c>
      <c r="N95">
        <v>4</v>
      </c>
      <c r="O95">
        <v>4</v>
      </c>
      <c r="P95">
        <v>4</v>
      </c>
      <c r="Q95">
        <v>8</v>
      </c>
      <c r="R95">
        <v>3</v>
      </c>
      <c r="S95">
        <v>11</v>
      </c>
      <c r="T95">
        <v>8</v>
      </c>
      <c r="U95">
        <v>2</v>
      </c>
      <c r="V95">
        <v>5</v>
      </c>
      <c r="W95">
        <v>8</v>
      </c>
      <c r="X95">
        <v>5</v>
      </c>
      <c r="Y95">
        <v>3</v>
      </c>
      <c r="Z95">
        <v>3</v>
      </c>
      <c r="AA95">
        <v>10</v>
      </c>
      <c r="AB95">
        <v>9</v>
      </c>
      <c r="AC95">
        <v>1</v>
      </c>
      <c r="AD95">
        <v>2</v>
      </c>
      <c r="AE95">
        <v>8</v>
      </c>
      <c r="AF95">
        <v>5</v>
      </c>
      <c r="AG95">
        <v>3</v>
      </c>
      <c r="AH95">
        <v>7</v>
      </c>
      <c r="AI95">
        <v>4</v>
      </c>
      <c r="AJ95">
        <v>6</v>
      </c>
      <c r="AK95">
        <v>48</v>
      </c>
    </row>
    <row r="96" spans="1:37" x14ac:dyDescent="0.25">
      <c r="A96">
        <v>46549</v>
      </c>
      <c r="B96">
        <v>1</v>
      </c>
      <c r="C96">
        <v>1988</v>
      </c>
      <c r="D96">
        <f t="shared" si="1"/>
        <v>37</v>
      </c>
      <c r="E96" s="2">
        <v>45974.347500000003</v>
      </c>
      <c r="F96" t="s">
        <v>70</v>
      </c>
      <c r="G96">
        <v>5</v>
      </c>
      <c r="H96">
        <v>3</v>
      </c>
      <c r="I96">
        <v>5</v>
      </c>
      <c r="J96">
        <v>4</v>
      </c>
      <c r="K96">
        <v>4</v>
      </c>
      <c r="L96">
        <v>2</v>
      </c>
      <c r="M96">
        <v>2</v>
      </c>
      <c r="N96">
        <v>1</v>
      </c>
      <c r="O96">
        <v>3</v>
      </c>
      <c r="P96">
        <v>1</v>
      </c>
      <c r="Q96">
        <v>6</v>
      </c>
      <c r="R96">
        <v>16</v>
      </c>
      <c r="S96">
        <v>4</v>
      </c>
      <c r="T96">
        <v>8</v>
      </c>
      <c r="U96">
        <v>5</v>
      </c>
      <c r="V96">
        <v>14</v>
      </c>
      <c r="W96">
        <v>14</v>
      </c>
      <c r="X96">
        <v>7</v>
      </c>
      <c r="Y96">
        <v>5</v>
      </c>
      <c r="Z96">
        <v>13</v>
      </c>
      <c r="AA96">
        <v>8</v>
      </c>
      <c r="AB96">
        <v>4</v>
      </c>
      <c r="AC96">
        <v>9</v>
      </c>
      <c r="AD96">
        <v>10</v>
      </c>
      <c r="AE96">
        <v>5</v>
      </c>
      <c r="AF96">
        <v>1</v>
      </c>
      <c r="AG96">
        <v>2</v>
      </c>
      <c r="AH96">
        <v>3</v>
      </c>
      <c r="AI96">
        <v>7</v>
      </c>
      <c r="AJ96">
        <v>6</v>
      </c>
      <c r="AK96">
        <v>76</v>
      </c>
    </row>
    <row r="97" spans="1:37" x14ac:dyDescent="0.25">
      <c r="A97">
        <v>40207</v>
      </c>
      <c r="B97">
        <v>1</v>
      </c>
      <c r="C97">
        <v>1989</v>
      </c>
      <c r="D97">
        <f t="shared" si="1"/>
        <v>36</v>
      </c>
      <c r="E97" s="2">
        <v>45969.573553240742</v>
      </c>
      <c r="F97">
        <v>4</v>
      </c>
      <c r="G97">
        <v>2</v>
      </c>
      <c r="H97">
        <v>2</v>
      </c>
      <c r="I97">
        <v>2</v>
      </c>
      <c r="J97">
        <v>4</v>
      </c>
      <c r="K97">
        <v>4</v>
      </c>
      <c r="L97">
        <v>4</v>
      </c>
      <c r="M97">
        <v>4</v>
      </c>
      <c r="N97">
        <v>2</v>
      </c>
      <c r="O97">
        <v>2</v>
      </c>
      <c r="P97">
        <v>4</v>
      </c>
      <c r="Q97">
        <v>3</v>
      </c>
      <c r="R97">
        <v>3</v>
      </c>
      <c r="S97">
        <v>3</v>
      </c>
      <c r="T97">
        <v>3</v>
      </c>
      <c r="U97">
        <v>6</v>
      </c>
      <c r="V97">
        <v>4</v>
      </c>
      <c r="W97">
        <v>8</v>
      </c>
      <c r="X97">
        <v>4</v>
      </c>
      <c r="Y97">
        <v>3</v>
      </c>
      <c r="Z97">
        <v>3</v>
      </c>
      <c r="AA97">
        <v>4</v>
      </c>
      <c r="AB97">
        <v>6</v>
      </c>
      <c r="AC97">
        <v>10</v>
      </c>
      <c r="AD97">
        <v>8</v>
      </c>
      <c r="AE97">
        <v>1</v>
      </c>
      <c r="AF97">
        <v>5</v>
      </c>
      <c r="AG97">
        <v>2</v>
      </c>
      <c r="AH97">
        <v>3</v>
      </c>
      <c r="AI97">
        <v>9</v>
      </c>
      <c r="AJ97">
        <v>7</v>
      </c>
      <c r="AK97">
        <v>25</v>
      </c>
    </row>
    <row r="98" spans="1:37" x14ac:dyDescent="0.25">
      <c r="A98">
        <v>41008</v>
      </c>
      <c r="B98">
        <v>0</v>
      </c>
      <c r="C98">
        <v>1989</v>
      </c>
      <c r="D98">
        <f t="shared" si="1"/>
        <v>36</v>
      </c>
      <c r="E98" s="2">
        <v>45970.871805555558</v>
      </c>
      <c r="F98">
        <v>2</v>
      </c>
      <c r="G98">
        <v>5</v>
      </c>
      <c r="H98">
        <v>5</v>
      </c>
      <c r="I98">
        <v>5</v>
      </c>
      <c r="J98">
        <v>2</v>
      </c>
      <c r="K98">
        <v>5</v>
      </c>
      <c r="L98">
        <v>4</v>
      </c>
      <c r="M98">
        <v>2</v>
      </c>
      <c r="N98">
        <v>4</v>
      </c>
      <c r="O98">
        <v>4</v>
      </c>
      <c r="P98">
        <v>5</v>
      </c>
      <c r="Q98">
        <v>4</v>
      </c>
      <c r="R98">
        <v>29</v>
      </c>
      <c r="S98">
        <v>7</v>
      </c>
      <c r="T98">
        <v>2</v>
      </c>
      <c r="U98">
        <v>9</v>
      </c>
      <c r="V98">
        <v>11</v>
      </c>
      <c r="W98">
        <v>19</v>
      </c>
      <c r="X98">
        <v>2</v>
      </c>
      <c r="Y98">
        <v>7</v>
      </c>
      <c r="Z98">
        <v>7</v>
      </c>
      <c r="AA98">
        <v>5</v>
      </c>
      <c r="AB98">
        <v>6</v>
      </c>
      <c r="AC98">
        <v>10</v>
      </c>
      <c r="AD98">
        <v>3</v>
      </c>
      <c r="AE98">
        <v>8</v>
      </c>
      <c r="AF98">
        <v>9</v>
      </c>
      <c r="AG98">
        <v>2</v>
      </c>
      <c r="AH98">
        <v>4</v>
      </c>
      <c r="AI98">
        <v>1</v>
      </c>
      <c r="AJ98">
        <v>7</v>
      </c>
      <c r="AK98">
        <v>5</v>
      </c>
    </row>
    <row r="99" spans="1:37" x14ac:dyDescent="0.25">
      <c r="A99">
        <v>43867</v>
      </c>
      <c r="B99">
        <v>1</v>
      </c>
      <c r="C99">
        <v>1989</v>
      </c>
      <c r="D99">
        <f t="shared" si="1"/>
        <v>36</v>
      </c>
      <c r="E99" s="2">
        <v>45964.514097222222</v>
      </c>
      <c r="F99">
        <v>2</v>
      </c>
      <c r="G99">
        <v>4</v>
      </c>
      <c r="H99">
        <v>2</v>
      </c>
      <c r="I99">
        <v>5</v>
      </c>
      <c r="J99">
        <v>2</v>
      </c>
      <c r="K99">
        <v>4</v>
      </c>
      <c r="L99">
        <v>4</v>
      </c>
      <c r="M99">
        <v>5</v>
      </c>
      <c r="N99">
        <v>4</v>
      </c>
      <c r="O99">
        <v>5</v>
      </c>
      <c r="P99">
        <v>4</v>
      </c>
      <c r="Q99">
        <v>2</v>
      </c>
      <c r="R99">
        <v>3</v>
      </c>
      <c r="S99">
        <v>3</v>
      </c>
      <c r="T99">
        <v>3</v>
      </c>
      <c r="U99">
        <v>2</v>
      </c>
      <c r="V99">
        <v>4</v>
      </c>
      <c r="W99">
        <v>4</v>
      </c>
      <c r="X99">
        <v>3</v>
      </c>
      <c r="Y99">
        <v>2</v>
      </c>
      <c r="Z99">
        <v>1</v>
      </c>
      <c r="AA99">
        <v>1</v>
      </c>
      <c r="AB99">
        <v>7</v>
      </c>
      <c r="AC99">
        <v>3</v>
      </c>
      <c r="AD99">
        <v>5</v>
      </c>
      <c r="AE99">
        <v>4</v>
      </c>
      <c r="AF99">
        <v>8</v>
      </c>
      <c r="AG99">
        <v>9</v>
      </c>
      <c r="AH99">
        <v>10</v>
      </c>
      <c r="AI99">
        <v>2</v>
      </c>
      <c r="AJ99">
        <v>6</v>
      </c>
      <c r="AK99">
        <v>73</v>
      </c>
    </row>
    <row r="100" spans="1:37" x14ac:dyDescent="0.25">
      <c r="A100">
        <v>46176</v>
      </c>
      <c r="B100">
        <v>0</v>
      </c>
      <c r="C100">
        <v>1989</v>
      </c>
      <c r="D100">
        <f t="shared" si="1"/>
        <v>36</v>
      </c>
      <c r="E100" s="2">
        <v>45972.44798611111</v>
      </c>
      <c r="F100">
        <v>4</v>
      </c>
      <c r="G100">
        <v>3</v>
      </c>
      <c r="H100">
        <v>5</v>
      </c>
      <c r="I100">
        <v>4</v>
      </c>
      <c r="J100">
        <v>2</v>
      </c>
      <c r="K100">
        <v>5</v>
      </c>
      <c r="L100">
        <v>3</v>
      </c>
      <c r="M100">
        <v>4</v>
      </c>
      <c r="N100">
        <v>2</v>
      </c>
      <c r="O100">
        <v>4</v>
      </c>
      <c r="P100">
        <v>4</v>
      </c>
      <c r="Q100">
        <v>4</v>
      </c>
      <c r="R100">
        <v>4</v>
      </c>
      <c r="S100">
        <v>5</v>
      </c>
      <c r="T100">
        <v>6</v>
      </c>
      <c r="U100">
        <v>7</v>
      </c>
      <c r="V100">
        <v>4</v>
      </c>
      <c r="W100">
        <v>105</v>
      </c>
      <c r="X100">
        <v>7</v>
      </c>
      <c r="Y100">
        <v>4</v>
      </c>
      <c r="Z100">
        <v>9</v>
      </c>
      <c r="AA100">
        <v>2</v>
      </c>
      <c r="AB100">
        <v>4</v>
      </c>
      <c r="AC100">
        <v>7</v>
      </c>
      <c r="AD100">
        <v>9</v>
      </c>
      <c r="AE100">
        <v>5</v>
      </c>
      <c r="AF100">
        <v>6</v>
      </c>
      <c r="AG100">
        <v>1</v>
      </c>
      <c r="AH100">
        <v>8</v>
      </c>
      <c r="AI100">
        <v>10</v>
      </c>
      <c r="AJ100">
        <v>3</v>
      </c>
      <c r="AK100">
        <v>64</v>
      </c>
    </row>
    <row r="101" spans="1:37" x14ac:dyDescent="0.25">
      <c r="A101">
        <v>45053</v>
      </c>
      <c r="B101">
        <v>0</v>
      </c>
      <c r="C101">
        <v>1990</v>
      </c>
      <c r="D101">
        <f t="shared" si="1"/>
        <v>35</v>
      </c>
      <c r="E101" s="2">
        <v>45967.606932870367</v>
      </c>
      <c r="F101">
        <v>2</v>
      </c>
      <c r="G101">
        <v>5</v>
      </c>
      <c r="H101">
        <v>5</v>
      </c>
      <c r="I101">
        <v>5</v>
      </c>
      <c r="J101">
        <v>2</v>
      </c>
      <c r="K101">
        <v>5</v>
      </c>
      <c r="L101">
        <v>4</v>
      </c>
      <c r="M101">
        <v>2</v>
      </c>
      <c r="N101">
        <v>5</v>
      </c>
      <c r="O101">
        <v>5</v>
      </c>
      <c r="P101">
        <v>5</v>
      </c>
      <c r="Q101">
        <v>6</v>
      </c>
      <c r="R101">
        <v>5</v>
      </c>
      <c r="S101">
        <v>4</v>
      </c>
      <c r="T101">
        <v>3</v>
      </c>
      <c r="U101">
        <v>3</v>
      </c>
      <c r="V101">
        <v>4</v>
      </c>
      <c r="W101">
        <v>7</v>
      </c>
      <c r="X101">
        <v>3</v>
      </c>
      <c r="Y101">
        <v>3</v>
      </c>
      <c r="Z101">
        <v>2</v>
      </c>
      <c r="AA101">
        <v>7</v>
      </c>
      <c r="AB101">
        <v>9</v>
      </c>
      <c r="AC101">
        <v>8</v>
      </c>
      <c r="AD101">
        <v>4</v>
      </c>
      <c r="AE101">
        <v>5</v>
      </c>
      <c r="AF101">
        <v>3</v>
      </c>
      <c r="AG101">
        <v>6</v>
      </c>
      <c r="AH101">
        <v>2</v>
      </c>
      <c r="AI101">
        <v>1</v>
      </c>
      <c r="AJ101">
        <v>10</v>
      </c>
      <c r="AK101">
        <v>5</v>
      </c>
    </row>
    <row r="102" spans="1:37" x14ac:dyDescent="0.25">
      <c r="A102">
        <v>45108</v>
      </c>
      <c r="B102">
        <v>0</v>
      </c>
      <c r="C102">
        <v>1990</v>
      </c>
      <c r="D102">
        <f t="shared" si="1"/>
        <v>35</v>
      </c>
      <c r="E102" s="2">
        <v>45967.653240740743</v>
      </c>
      <c r="F102" t="s">
        <v>59</v>
      </c>
      <c r="G102">
        <v>4</v>
      </c>
      <c r="H102">
        <v>3</v>
      </c>
      <c r="I102">
        <v>3</v>
      </c>
      <c r="J102">
        <v>4</v>
      </c>
      <c r="K102">
        <v>3</v>
      </c>
      <c r="L102">
        <v>4</v>
      </c>
      <c r="M102">
        <v>4</v>
      </c>
      <c r="N102">
        <v>4</v>
      </c>
      <c r="O102">
        <v>3</v>
      </c>
      <c r="P102">
        <v>3</v>
      </c>
      <c r="Q102">
        <v>10</v>
      </c>
      <c r="R102">
        <v>6</v>
      </c>
      <c r="S102">
        <v>4</v>
      </c>
      <c r="T102">
        <v>7</v>
      </c>
      <c r="U102">
        <v>4</v>
      </c>
      <c r="V102">
        <v>9</v>
      </c>
      <c r="W102">
        <v>10</v>
      </c>
      <c r="X102">
        <v>9</v>
      </c>
      <c r="Y102">
        <v>5</v>
      </c>
      <c r="Z102">
        <v>2</v>
      </c>
      <c r="AA102">
        <v>1</v>
      </c>
      <c r="AB102">
        <v>5</v>
      </c>
      <c r="AC102">
        <v>8</v>
      </c>
      <c r="AD102">
        <v>7</v>
      </c>
      <c r="AE102">
        <v>3</v>
      </c>
      <c r="AF102">
        <v>6</v>
      </c>
      <c r="AG102">
        <v>4</v>
      </c>
      <c r="AH102">
        <v>2</v>
      </c>
      <c r="AI102">
        <v>9</v>
      </c>
      <c r="AJ102">
        <v>10</v>
      </c>
      <c r="AK102">
        <v>47</v>
      </c>
    </row>
    <row r="103" spans="1:37" x14ac:dyDescent="0.25">
      <c r="A103">
        <v>46509</v>
      </c>
      <c r="B103">
        <v>0</v>
      </c>
      <c r="C103">
        <v>1990</v>
      </c>
      <c r="D103">
        <f t="shared" si="1"/>
        <v>35</v>
      </c>
      <c r="E103" s="2">
        <v>45973.690127314818</v>
      </c>
      <c r="F103">
        <v>2</v>
      </c>
      <c r="G103">
        <v>4</v>
      </c>
      <c r="H103">
        <v>3</v>
      </c>
      <c r="I103">
        <v>4</v>
      </c>
      <c r="J103">
        <v>2</v>
      </c>
      <c r="K103">
        <v>4</v>
      </c>
      <c r="L103">
        <v>3</v>
      </c>
      <c r="M103">
        <v>2</v>
      </c>
      <c r="N103">
        <v>4</v>
      </c>
      <c r="O103">
        <v>4</v>
      </c>
      <c r="P103">
        <v>3</v>
      </c>
      <c r="Q103">
        <v>2</v>
      </c>
      <c r="R103">
        <v>3</v>
      </c>
      <c r="S103">
        <v>2</v>
      </c>
      <c r="T103">
        <v>3</v>
      </c>
      <c r="U103">
        <v>3</v>
      </c>
      <c r="V103">
        <v>2</v>
      </c>
      <c r="W103">
        <v>4</v>
      </c>
      <c r="X103">
        <v>13</v>
      </c>
      <c r="Y103">
        <v>2</v>
      </c>
      <c r="Z103">
        <v>3</v>
      </c>
      <c r="AA103">
        <v>3</v>
      </c>
      <c r="AB103">
        <v>4</v>
      </c>
      <c r="AC103">
        <v>5</v>
      </c>
      <c r="AD103">
        <v>6</v>
      </c>
      <c r="AE103">
        <v>10</v>
      </c>
      <c r="AF103">
        <v>8</v>
      </c>
      <c r="AG103">
        <v>9</v>
      </c>
      <c r="AH103">
        <v>2</v>
      </c>
      <c r="AI103">
        <v>7</v>
      </c>
      <c r="AJ103">
        <v>1</v>
      </c>
      <c r="AK103">
        <v>56</v>
      </c>
    </row>
    <row r="104" spans="1:37" x14ac:dyDescent="0.25">
      <c r="A104">
        <v>42249</v>
      </c>
      <c r="B104">
        <v>0</v>
      </c>
      <c r="C104">
        <v>1991</v>
      </c>
      <c r="D104">
        <f t="shared" si="1"/>
        <v>34</v>
      </c>
      <c r="E104" s="2">
        <v>45965.569050925929</v>
      </c>
      <c r="F104">
        <v>2</v>
      </c>
      <c r="G104">
        <v>4</v>
      </c>
      <c r="H104">
        <v>4</v>
      </c>
      <c r="I104">
        <v>2</v>
      </c>
      <c r="J104">
        <v>2</v>
      </c>
      <c r="K104">
        <v>5</v>
      </c>
      <c r="L104">
        <v>3</v>
      </c>
      <c r="M104">
        <v>3</v>
      </c>
      <c r="N104">
        <v>5</v>
      </c>
      <c r="O104">
        <v>4</v>
      </c>
      <c r="P104">
        <v>3</v>
      </c>
      <c r="Q104">
        <v>8</v>
      </c>
      <c r="R104">
        <v>4</v>
      </c>
      <c r="S104">
        <v>3</v>
      </c>
      <c r="T104">
        <v>8</v>
      </c>
      <c r="U104">
        <v>7</v>
      </c>
      <c r="V104">
        <v>5</v>
      </c>
      <c r="W104">
        <v>8</v>
      </c>
      <c r="X104">
        <v>3</v>
      </c>
      <c r="Y104">
        <v>3</v>
      </c>
      <c r="Z104">
        <v>3</v>
      </c>
      <c r="AA104">
        <v>6</v>
      </c>
      <c r="AB104">
        <v>4</v>
      </c>
      <c r="AC104">
        <v>7</v>
      </c>
      <c r="AD104">
        <v>1</v>
      </c>
      <c r="AE104">
        <v>2</v>
      </c>
      <c r="AF104">
        <v>3</v>
      </c>
      <c r="AG104">
        <v>5</v>
      </c>
      <c r="AH104">
        <v>9</v>
      </c>
      <c r="AI104">
        <v>8</v>
      </c>
      <c r="AJ104">
        <v>10</v>
      </c>
      <c r="AK104">
        <v>62</v>
      </c>
    </row>
    <row r="105" spans="1:37" x14ac:dyDescent="0.25">
      <c r="A105">
        <v>44011</v>
      </c>
      <c r="B105">
        <v>0</v>
      </c>
      <c r="C105">
        <v>1991</v>
      </c>
      <c r="D105">
        <f t="shared" si="1"/>
        <v>34</v>
      </c>
      <c r="E105" s="2">
        <v>45964.595682870371</v>
      </c>
      <c r="F105">
        <v>2</v>
      </c>
      <c r="G105">
        <v>2</v>
      </c>
      <c r="H105">
        <v>4</v>
      </c>
      <c r="I105">
        <v>5</v>
      </c>
      <c r="J105">
        <v>2</v>
      </c>
      <c r="K105">
        <v>4</v>
      </c>
      <c r="L105">
        <v>4</v>
      </c>
      <c r="M105">
        <v>4</v>
      </c>
      <c r="N105">
        <v>4</v>
      </c>
      <c r="O105">
        <v>2</v>
      </c>
      <c r="P105">
        <v>2</v>
      </c>
      <c r="Q105">
        <v>3</v>
      </c>
      <c r="R105">
        <v>3</v>
      </c>
      <c r="S105">
        <v>4</v>
      </c>
      <c r="T105">
        <v>2</v>
      </c>
      <c r="U105">
        <v>3</v>
      </c>
      <c r="V105">
        <v>3</v>
      </c>
      <c r="W105">
        <v>3</v>
      </c>
      <c r="X105">
        <v>2</v>
      </c>
      <c r="Y105">
        <v>2</v>
      </c>
      <c r="Z105">
        <v>2</v>
      </c>
      <c r="AA105">
        <v>6</v>
      </c>
      <c r="AB105">
        <v>8</v>
      </c>
      <c r="AC105">
        <v>4</v>
      </c>
      <c r="AD105">
        <v>9</v>
      </c>
      <c r="AE105">
        <v>3</v>
      </c>
      <c r="AF105">
        <v>1</v>
      </c>
      <c r="AG105">
        <v>7</v>
      </c>
      <c r="AH105">
        <v>10</v>
      </c>
      <c r="AI105">
        <v>2</v>
      </c>
      <c r="AJ105">
        <v>5</v>
      </c>
      <c r="AK105">
        <v>63</v>
      </c>
    </row>
    <row r="106" spans="1:37" x14ac:dyDescent="0.25">
      <c r="A106">
        <v>44559</v>
      </c>
      <c r="B106">
        <v>1</v>
      </c>
      <c r="C106">
        <v>1991</v>
      </c>
      <c r="D106">
        <f t="shared" si="1"/>
        <v>34</v>
      </c>
      <c r="E106" s="2">
        <v>45965.674525462964</v>
      </c>
      <c r="F106">
        <v>3</v>
      </c>
      <c r="G106">
        <v>3</v>
      </c>
      <c r="H106">
        <v>4</v>
      </c>
      <c r="I106">
        <v>3</v>
      </c>
      <c r="J106">
        <v>2</v>
      </c>
      <c r="K106">
        <v>2</v>
      </c>
      <c r="L106">
        <v>2</v>
      </c>
      <c r="M106">
        <v>2</v>
      </c>
      <c r="N106">
        <v>5</v>
      </c>
      <c r="O106">
        <v>4</v>
      </c>
      <c r="P106">
        <v>4</v>
      </c>
      <c r="Q106">
        <v>3</v>
      </c>
      <c r="R106">
        <v>3</v>
      </c>
      <c r="S106">
        <v>3</v>
      </c>
      <c r="T106">
        <v>3</v>
      </c>
      <c r="U106">
        <v>3</v>
      </c>
      <c r="V106">
        <v>3</v>
      </c>
      <c r="W106">
        <v>4</v>
      </c>
      <c r="X106">
        <v>2</v>
      </c>
      <c r="Y106">
        <v>2</v>
      </c>
      <c r="Z106">
        <v>4</v>
      </c>
      <c r="AA106">
        <v>4</v>
      </c>
      <c r="AB106">
        <v>9</v>
      </c>
      <c r="AC106">
        <v>7</v>
      </c>
      <c r="AD106">
        <v>8</v>
      </c>
      <c r="AE106">
        <v>3</v>
      </c>
      <c r="AF106">
        <v>5</v>
      </c>
      <c r="AG106">
        <v>2</v>
      </c>
      <c r="AH106">
        <v>6</v>
      </c>
      <c r="AI106">
        <v>10</v>
      </c>
      <c r="AJ106">
        <v>1</v>
      </c>
      <c r="AK106">
        <v>73</v>
      </c>
    </row>
    <row r="107" spans="1:37" x14ac:dyDescent="0.25">
      <c r="A107">
        <v>40727</v>
      </c>
      <c r="B107">
        <v>1</v>
      </c>
      <c r="C107">
        <v>1992</v>
      </c>
      <c r="D107">
        <f t="shared" si="1"/>
        <v>33</v>
      </c>
      <c r="E107" s="2">
        <v>45974.766898148147</v>
      </c>
      <c r="F107">
        <v>2</v>
      </c>
      <c r="G107">
        <v>4</v>
      </c>
      <c r="H107">
        <v>4</v>
      </c>
      <c r="I107">
        <v>4</v>
      </c>
      <c r="J107">
        <v>3</v>
      </c>
      <c r="K107">
        <v>4</v>
      </c>
      <c r="L107">
        <v>4</v>
      </c>
      <c r="M107">
        <v>3</v>
      </c>
      <c r="N107">
        <v>5</v>
      </c>
      <c r="O107">
        <v>4</v>
      </c>
      <c r="P107">
        <v>4</v>
      </c>
      <c r="Q107">
        <v>10</v>
      </c>
      <c r="R107">
        <v>5</v>
      </c>
      <c r="S107">
        <v>6</v>
      </c>
      <c r="T107">
        <v>3</v>
      </c>
      <c r="U107">
        <v>2</v>
      </c>
      <c r="V107">
        <v>4</v>
      </c>
      <c r="W107">
        <v>18</v>
      </c>
      <c r="X107">
        <v>7</v>
      </c>
      <c r="Y107">
        <v>3</v>
      </c>
      <c r="Z107">
        <v>4</v>
      </c>
      <c r="AA107">
        <v>1</v>
      </c>
      <c r="AB107">
        <v>9</v>
      </c>
      <c r="AC107">
        <v>10</v>
      </c>
      <c r="AD107">
        <v>8</v>
      </c>
      <c r="AE107">
        <v>7</v>
      </c>
      <c r="AF107">
        <v>6</v>
      </c>
      <c r="AG107">
        <v>4</v>
      </c>
      <c r="AH107">
        <v>3</v>
      </c>
      <c r="AI107">
        <v>5</v>
      </c>
      <c r="AJ107">
        <v>2</v>
      </c>
      <c r="AK107">
        <v>50</v>
      </c>
    </row>
    <row r="108" spans="1:37" x14ac:dyDescent="0.25">
      <c r="A108">
        <v>41006</v>
      </c>
      <c r="B108">
        <v>0</v>
      </c>
      <c r="C108">
        <v>1992</v>
      </c>
      <c r="D108">
        <f t="shared" si="1"/>
        <v>33</v>
      </c>
      <c r="E108" s="2">
        <v>45958.766863425924</v>
      </c>
      <c r="F108">
        <v>3</v>
      </c>
      <c r="G108">
        <v>4</v>
      </c>
      <c r="H108">
        <v>3</v>
      </c>
      <c r="I108">
        <v>4</v>
      </c>
      <c r="J108">
        <v>2</v>
      </c>
      <c r="K108">
        <v>5</v>
      </c>
      <c r="L108">
        <v>3</v>
      </c>
      <c r="M108">
        <v>2</v>
      </c>
      <c r="N108">
        <v>4</v>
      </c>
      <c r="O108">
        <v>5</v>
      </c>
      <c r="P108">
        <v>4</v>
      </c>
      <c r="Q108">
        <v>3</v>
      </c>
      <c r="R108">
        <v>5</v>
      </c>
      <c r="S108">
        <v>8</v>
      </c>
      <c r="T108">
        <v>5</v>
      </c>
      <c r="U108">
        <v>5</v>
      </c>
      <c r="V108">
        <v>13</v>
      </c>
      <c r="W108">
        <v>7</v>
      </c>
      <c r="X108">
        <v>3</v>
      </c>
      <c r="Y108">
        <v>2</v>
      </c>
      <c r="Z108">
        <v>4</v>
      </c>
      <c r="AA108">
        <v>10</v>
      </c>
      <c r="AB108">
        <v>3</v>
      </c>
      <c r="AC108">
        <v>5</v>
      </c>
      <c r="AD108">
        <v>9</v>
      </c>
      <c r="AE108">
        <v>1</v>
      </c>
      <c r="AF108">
        <v>8</v>
      </c>
      <c r="AG108">
        <v>7</v>
      </c>
      <c r="AH108">
        <v>4</v>
      </c>
      <c r="AI108">
        <v>2</v>
      </c>
      <c r="AJ108">
        <v>6</v>
      </c>
      <c r="AK108">
        <v>52</v>
      </c>
    </row>
    <row r="109" spans="1:37" x14ac:dyDescent="0.25">
      <c r="A109">
        <v>43663</v>
      </c>
      <c r="B109">
        <v>1</v>
      </c>
      <c r="C109">
        <v>1992</v>
      </c>
      <c r="D109">
        <f t="shared" si="1"/>
        <v>33</v>
      </c>
      <c r="E109" s="2">
        <v>45963.818194444444</v>
      </c>
      <c r="F109">
        <v>5</v>
      </c>
      <c r="G109">
        <v>3</v>
      </c>
      <c r="H109">
        <v>3</v>
      </c>
      <c r="I109">
        <v>4</v>
      </c>
      <c r="J109">
        <v>4</v>
      </c>
      <c r="K109">
        <v>3</v>
      </c>
      <c r="L109">
        <v>2</v>
      </c>
      <c r="M109">
        <v>5</v>
      </c>
      <c r="N109">
        <v>3</v>
      </c>
      <c r="O109">
        <v>4</v>
      </c>
      <c r="P109">
        <v>2</v>
      </c>
      <c r="Q109">
        <v>4</v>
      </c>
      <c r="R109">
        <v>4</v>
      </c>
      <c r="S109">
        <v>3</v>
      </c>
      <c r="T109">
        <v>3</v>
      </c>
      <c r="U109">
        <v>3</v>
      </c>
      <c r="V109">
        <v>4</v>
      </c>
      <c r="W109">
        <v>5</v>
      </c>
      <c r="X109">
        <v>4</v>
      </c>
      <c r="Y109">
        <v>5</v>
      </c>
      <c r="Z109">
        <v>2</v>
      </c>
      <c r="AA109">
        <v>4</v>
      </c>
      <c r="AB109">
        <v>2</v>
      </c>
      <c r="AC109">
        <v>1</v>
      </c>
      <c r="AD109">
        <v>3</v>
      </c>
      <c r="AE109">
        <v>7</v>
      </c>
      <c r="AF109">
        <v>6</v>
      </c>
      <c r="AG109">
        <v>8</v>
      </c>
      <c r="AH109">
        <v>5</v>
      </c>
      <c r="AI109">
        <v>9</v>
      </c>
      <c r="AJ109">
        <v>10</v>
      </c>
      <c r="AK109">
        <v>10</v>
      </c>
    </row>
    <row r="110" spans="1:37" x14ac:dyDescent="0.25">
      <c r="A110">
        <v>43944</v>
      </c>
      <c r="B110">
        <v>0</v>
      </c>
      <c r="C110">
        <v>1992</v>
      </c>
      <c r="D110">
        <f t="shared" si="1"/>
        <v>33</v>
      </c>
      <c r="E110" s="2">
        <v>45964.529942129629</v>
      </c>
      <c r="F110" t="s">
        <v>62</v>
      </c>
      <c r="G110">
        <v>3</v>
      </c>
      <c r="H110">
        <v>4</v>
      </c>
      <c r="I110">
        <v>3</v>
      </c>
      <c r="J110">
        <v>3</v>
      </c>
      <c r="K110">
        <v>4</v>
      </c>
      <c r="L110">
        <v>4</v>
      </c>
      <c r="M110">
        <v>4</v>
      </c>
      <c r="N110">
        <v>4</v>
      </c>
      <c r="O110">
        <v>3</v>
      </c>
      <c r="P110">
        <v>4</v>
      </c>
      <c r="Q110">
        <v>6</v>
      </c>
      <c r="R110">
        <v>3</v>
      </c>
      <c r="S110">
        <v>5</v>
      </c>
      <c r="T110">
        <v>4</v>
      </c>
      <c r="U110">
        <v>4</v>
      </c>
      <c r="V110">
        <v>7</v>
      </c>
      <c r="W110">
        <v>6</v>
      </c>
      <c r="X110">
        <v>2</v>
      </c>
      <c r="Y110">
        <v>3</v>
      </c>
      <c r="Z110">
        <v>2</v>
      </c>
      <c r="AA110">
        <v>10</v>
      </c>
      <c r="AB110">
        <v>7</v>
      </c>
      <c r="AC110">
        <v>8</v>
      </c>
      <c r="AD110">
        <v>2</v>
      </c>
      <c r="AE110">
        <v>3</v>
      </c>
      <c r="AF110">
        <v>1</v>
      </c>
      <c r="AG110">
        <v>4</v>
      </c>
      <c r="AH110">
        <v>6</v>
      </c>
      <c r="AI110">
        <v>5</v>
      </c>
      <c r="AJ110">
        <v>9</v>
      </c>
      <c r="AK110">
        <v>50</v>
      </c>
    </row>
    <row r="111" spans="1:37" x14ac:dyDescent="0.25">
      <c r="A111">
        <v>44138</v>
      </c>
      <c r="B111">
        <v>0</v>
      </c>
      <c r="C111">
        <v>1992</v>
      </c>
      <c r="D111">
        <f t="shared" si="1"/>
        <v>33</v>
      </c>
      <c r="E111" s="2">
        <v>45964.773182870369</v>
      </c>
      <c r="F111">
        <v>1</v>
      </c>
      <c r="G111">
        <v>4</v>
      </c>
      <c r="H111">
        <v>5</v>
      </c>
      <c r="I111">
        <v>5</v>
      </c>
      <c r="J111">
        <v>1</v>
      </c>
      <c r="K111">
        <v>4</v>
      </c>
      <c r="L111">
        <v>2</v>
      </c>
      <c r="M111">
        <v>3</v>
      </c>
      <c r="N111">
        <v>5</v>
      </c>
      <c r="O111">
        <v>4</v>
      </c>
      <c r="P111">
        <v>3</v>
      </c>
      <c r="Q111">
        <v>7</v>
      </c>
      <c r="R111">
        <v>24</v>
      </c>
      <c r="S111">
        <v>9</v>
      </c>
      <c r="T111">
        <v>3</v>
      </c>
      <c r="U111">
        <v>69</v>
      </c>
      <c r="V111">
        <v>58</v>
      </c>
      <c r="W111">
        <v>31</v>
      </c>
      <c r="X111">
        <v>6</v>
      </c>
      <c r="Y111">
        <v>5</v>
      </c>
      <c r="Z111">
        <v>22</v>
      </c>
      <c r="AA111">
        <v>4</v>
      </c>
      <c r="AB111">
        <v>2</v>
      </c>
      <c r="AC111">
        <v>5</v>
      </c>
      <c r="AD111">
        <v>3</v>
      </c>
      <c r="AE111">
        <v>6</v>
      </c>
      <c r="AF111">
        <v>1</v>
      </c>
      <c r="AG111">
        <v>9</v>
      </c>
      <c r="AH111">
        <v>8</v>
      </c>
      <c r="AI111">
        <v>7</v>
      </c>
      <c r="AJ111">
        <v>10</v>
      </c>
      <c r="AK111">
        <v>59</v>
      </c>
    </row>
    <row r="112" spans="1:37" x14ac:dyDescent="0.25">
      <c r="A112">
        <v>44654</v>
      </c>
      <c r="B112">
        <v>0</v>
      </c>
      <c r="C112">
        <v>1992</v>
      </c>
      <c r="D112">
        <f t="shared" si="1"/>
        <v>33</v>
      </c>
      <c r="E112" s="2">
        <v>45965.852662037039</v>
      </c>
      <c r="F112" t="s">
        <v>64</v>
      </c>
      <c r="G112">
        <v>4</v>
      </c>
      <c r="H112">
        <v>4</v>
      </c>
      <c r="I112">
        <v>3</v>
      </c>
      <c r="J112">
        <v>4</v>
      </c>
      <c r="K112">
        <v>5</v>
      </c>
      <c r="L112">
        <v>2</v>
      </c>
      <c r="M112">
        <v>4</v>
      </c>
      <c r="N112">
        <v>2</v>
      </c>
      <c r="O112">
        <v>4</v>
      </c>
      <c r="P112">
        <v>4</v>
      </c>
      <c r="Q112">
        <v>3</v>
      </c>
      <c r="R112">
        <v>3</v>
      </c>
      <c r="S112">
        <v>4</v>
      </c>
      <c r="T112">
        <v>3</v>
      </c>
      <c r="U112">
        <v>2</v>
      </c>
      <c r="V112">
        <v>2</v>
      </c>
      <c r="W112">
        <v>6</v>
      </c>
      <c r="X112">
        <v>3</v>
      </c>
      <c r="Y112">
        <v>4</v>
      </c>
      <c r="Z112">
        <v>2</v>
      </c>
      <c r="AA112">
        <v>2</v>
      </c>
      <c r="AB112">
        <v>8</v>
      </c>
      <c r="AC112">
        <v>10</v>
      </c>
      <c r="AD112">
        <v>9</v>
      </c>
      <c r="AE112">
        <v>7</v>
      </c>
      <c r="AF112">
        <v>3</v>
      </c>
      <c r="AG112">
        <v>4</v>
      </c>
      <c r="AH112">
        <v>5</v>
      </c>
      <c r="AI112">
        <v>1</v>
      </c>
      <c r="AJ112">
        <v>6</v>
      </c>
      <c r="AK112">
        <v>62</v>
      </c>
    </row>
    <row r="113" spans="1:37" x14ac:dyDescent="0.25">
      <c r="A113">
        <v>41459</v>
      </c>
      <c r="B113">
        <v>0</v>
      </c>
      <c r="C113">
        <v>1993</v>
      </c>
      <c r="D113">
        <f t="shared" si="1"/>
        <v>32</v>
      </c>
      <c r="E113" s="2">
        <v>45964.724328703705</v>
      </c>
      <c r="F113">
        <v>2</v>
      </c>
      <c r="G113">
        <v>4</v>
      </c>
      <c r="H113">
        <v>4</v>
      </c>
      <c r="I113">
        <v>4</v>
      </c>
      <c r="J113">
        <v>3</v>
      </c>
      <c r="K113">
        <v>4</v>
      </c>
      <c r="L113">
        <v>4</v>
      </c>
      <c r="M113">
        <v>3</v>
      </c>
      <c r="N113">
        <v>4</v>
      </c>
      <c r="O113">
        <v>4</v>
      </c>
      <c r="P113">
        <v>3</v>
      </c>
      <c r="Q113">
        <v>2</v>
      </c>
      <c r="R113">
        <v>4</v>
      </c>
      <c r="S113">
        <v>3</v>
      </c>
      <c r="T113">
        <v>2</v>
      </c>
      <c r="U113">
        <v>4</v>
      </c>
      <c r="V113">
        <v>3</v>
      </c>
      <c r="W113">
        <v>5</v>
      </c>
      <c r="X113">
        <v>3</v>
      </c>
      <c r="Y113">
        <v>1</v>
      </c>
      <c r="Z113">
        <v>5</v>
      </c>
      <c r="AA113">
        <v>9</v>
      </c>
      <c r="AB113">
        <v>5</v>
      </c>
      <c r="AC113">
        <v>7</v>
      </c>
      <c r="AD113">
        <v>6</v>
      </c>
      <c r="AE113">
        <v>2</v>
      </c>
      <c r="AF113">
        <v>10</v>
      </c>
      <c r="AG113">
        <v>4</v>
      </c>
      <c r="AH113">
        <v>8</v>
      </c>
      <c r="AI113">
        <v>3</v>
      </c>
      <c r="AJ113">
        <v>1</v>
      </c>
      <c r="AK113">
        <v>49</v>
      </c>
    </row>
    <row r="114" spans="1:37" x14ac:dyDescent="0.25">
      <c r="A114">
        <v>43450</v>
      </c>
      <c r="B114">
        <v>1</v>
      </c>
      <c r="C114">
        <v>1993</v>
      </c>
      <c r="D114">
        <f t="shared" si="1"/>
        <v>32</v>
      </c>
      <c r="E114" s="2">
        <v>45970.810578703706</v>
      </c>
      <c r="F114">
        <v>2</v>
      </c>
      <c r="G114">
        <v>2</v>
      </c>
      <c r="H114">
        <v>5</v>
      </c>
      <c r="I114">
        <v>5</v>
      </c>
      <c r="J114">
        <v>3</v>
      </c>
      <c r="K114">
        <v>2</v>
      </c>
      <c r="L114">
        <v>3</v>
      </c>
      <c r="M114">
        <v>2</v>
      </c>
      <c r="N114">
        <v>2</v>
      </c>
      <c r="O114">
        <v>4</v>
      </c>
      <c r="P114">
        <v>4</v>
      </c>
      <c r="Q114">
        <v>3</v>
      </c>
      <c r="R114">
        <v>3</v>
      </c>
      <c r="S114">
        <v>3</v>
      </c>
      <c r="T114">
        <v>7</v>
      </c>
      <c r="U114">
        <v>3</v>
      </c>
      <c r="V114">
        <v>7</v>
      </c>
      <c r="W114">
        <v>15</v>
      </c>
      <c r="X114">
        <v>4</v>
      </c>
      <c r="Y114">
        <v>2</v>
      </c>
      <c r="Z114">
        <v>3</v>
      </c>
      <c r="AA114">
        <v>10</v>
      </c>
      <c r="AB114">
        <v>9</v>
      </c>
      <c r="AC114">
        <v>3</v>
      </c>
      <c r="AD114">
        <v>4</v>
      </c>
      <c r="AE114">
        <v>2</v>
      </c>
      <c r="AF114">
        <v>8</v>
      </c>
      <c r="AG114">
        <v>1</v>
      </c>
      <c r="AH114">
        <v>5</v>
      </c>
      <c r="AI114">
        <v>7</v>
      </c>
      <c r="AJ114">
        <v>6</v>
      </c>
      <c r="AK114">
        <v>76</v>
      </c>
    </row>
    <row r="115" spans="1:37" x14ac:dyDescent="0.25">
      <c r="A115">
        <v>44407</v>
      </c>
      <c r="B115">
        <v>1</v>
      </c>
      <c r="C115">
        <v>1993</v>
      </c>
      <c r="D115">
        <f t="shared" si="1"/>
        <v>32</v>
      </c>
      <c r="E115" s="2">
        <v>45965.530150462961</v>
      </c>
      <c r="F115" t="s">
        <v>59</v>
      </c>
      <c r="G115">
        <v>4</v>
      </c>
      <c r="H115">
        <v>5</v>
      </c>
      <c r="I115">
        <v>5</v>
      </c>
      <c r="J115">
        <v>3</v>
      </c>
      <c r="K115">
        <v>2</v>
      </c>
      <c r="L115">
        <v>4</v>
      </c>
      <c r="M115">
        <v>4</v>
      </c>
      <c r="N115">
        <v>4</v>
      </c>
      <c r="O115">
        <v>4</v>
      </c>
      <c r="P115">
        <v>5</v>
      </c>
      <c r="Q115">
        <v>4</v>
      </c>
      <c r="R115">
        <v>2</v>
      </c>
      <c r="S115">
        <v>5</v>
      </c>
      <c r="T115">
        <v>7</v>
      </c>
      <c r="U115">
        <v>5</v>
      </c>
      <c r="V115">
        <v>6</v>
      </c>
      <c r="W115">
        <v>7</v>
      </c>
      <c r="X115">
        <v>3</v>
      </c>
      <c r="Y115">
        <v>3</v>
      </c>
      <c r="Z115">
        <v>3</v>
      </c>
      <c r="AA115">
        <v>3</v>
      </c>
      <c r="AB115">
        <v>9</v>
      </c>
      <c r="AC115">
        <v>1</v>
      </c>
      <c r="AD115">
        <v>5</v>
      </c>
      <c r="AE115">
        <v>4</v>
      </c>
      <c r="AF115">
        <v>2</v>
      </c>
      <c r="AG115">
        <v>6</v>
      </c>
      <c r="AH115">
        <v>10</v>
      </c>
      <c r="AI115">
        <v>7</v>
      </c>
      <c r="AJ115">
        <v>8</v>
      </c>
      <c r="AK115">
        <v>71</v>
      </c>
    </row>
    <row r="116" spans="1:37" x14ac:dyDescent="0.25">
      <c r="A116">
        <v>43272</v>
      </c>
      <c r="B116">
        <v>0</v>
      </c>
      <c r="C116">
        <v>1994</v>
      </c>
      <c r="D116">
        <f t="shared" si="1"/>
        <v>31</v>
      </c>
      <c r="E116" s="2">
        <v>45962.713472222225</v>
      </c>
      <c r="F116">
        <v>3</v>
      </c>
      <c r="G116">
        <v>3</v>
      </c>
      <c r="H116">
        <v>4</v>
      </c>
      <c r="I116">
        <v>4</v>
      </c>
      <c r="J116">
        <v>2</v>
      </c>
      <c r="K116">
        <v>4</v>
      </c>
      <c r="L116">
        <v>3</v>
      </c>
      <c r="M116">
        <v>4</v>
      </c>
      <c r="N116">
        <v>3</v>
      </c>
      <c r="O116">
        <v>5</v>
      </c>
      <c r="P116">
        <v>4</v>
      </c>
      <c r="Q116">
        <v>36</v>
      </c>
      <c r="R116">
        <v>7</v>
      </c>
      <c r="S116">
        <v>4</v>
      </c>
      <c r="T116">
        <v>3</v>
      </c>
      <c r="U116">
        <v>92</v>
      </c>
      <c r="V116">
        <v>5</v>
      </c>
      <c r="W116">
        <v>8</v>
      </c>
      <c r="X116">
        <v>6</v>
      </c>
      <c r="Y116">
        <v>4</v>
      </c>
      <c r="Z116">
        <v>4</v>
      </c>
      <c r="AA116">
        <v>9</v>
      </c>
      <c r="AB116">
        <v>5</v>
      </c>
      <c r="AC116">
        <v>10</v>
      </c>
      <c r="AD116">
        <v>4</v>
      </c>
      <c r="AE116">
        <v>1</v>
      </c>
      <c r="AF116">
        <v>8</v>
      </c>
      <c r="AG116">
        <v>6</v>
      </c>
      <c r="AH116">
        <v>7</v>
      </c>
      <c r="AI116">
        <v>3</v>
      </c>
      <c r="AJ116">
        <v>2</v>
      </c>
      <c r="AK116">
        <v>55</v>
      </c>
    </row>
    <row r="117" spans="1:37" x14ac:dyDescent="0.25">
      <c r="A117">
        <v>45435</v>
      </c>
      <c r="B117">
        <v>1</v>
      </c>
      <c r="C117">
        <v>1994</v>
      </c>
      <c r="D117">
        <f t="shared" si="1"/>
        <v>31</v>
      </c>
      <c r="E117" s="2">
        <v>45968.581284722219</v>
      </c>
      <c r="F117">
        <v>3</v>
      </c>
      <c r="G117">
        <v>3</v>
      </c>
      <c r="H117">
        <v>4</v>
      </c>
      <c r="I117">
        <v>5</v>
      </c>
      <c r="J117">
        <v>3</v>
      </c>
      <c r="K117">
        <v>4</v>
      </c>
      <c r="L117">
        <v>2</v>
      </c>
      <c r="M117">
        <v>5</v>
      </c>
      <c r="N117">
        <v>5</v>
      </c>
      <c r="O117">
        <v>4</v>
      </c>
      <c r="P117">
        <v>4</v>
      </c>
      <c r="Q117">
        <v>3</v>
      </c>
      <c r="R117">
        <v>5</v>
      </c>
      <c r="S117">
        <v>5</v>
      </c>
      <c r="T117">
        <v>16</v>
      </c>
      <c r="U117">
        <v>5</v>
      </c>
      <c r="V117">
        <v>8</v>
      </c>
      <c r="W117">
        <v>5</v>
      </c>
      <c r="X117">
        <v>8</v>
      </c>
      <c r="Y117">
        <v>3</v>
      </c>
      <c r="Z117">
        <v>15</v>
      </c>
      <c r="AA117">
        <v>6</v>
      </c>
      <c r="AB117">
        <v>5</v>
      </c>
      <c r="AC117">
        <v>9</v>
      </c>
      <c r="AD117">
        <v>1</v>
      </c>
      <c r="AE117">
        <v>3</v>
      </c>
      <c r="AF117">
        <v>4</v>
      </c>
      <c r="AG117">
        <v>10</v>
      </c>
      <c r="AH117">
        <v>7</v>
      </c>
      <c r="AI117">
        <v>8</v>
      </c>
      <c r="AJ117">
        <v>2</v>
      </c>
      <c r="AK117">
        <v>68</v>
      </c>
    </row>
    <row r="118" spans="1:37" x14ac:dyDescent="0.25">
      <c r="A118">
        <v>40994</v>
      </c>
      <c r="B118">
        <v>0</v>
      </c>
      <c r="C118">
        <v>1995</v>
      </c>
      <c r="D118">
        <f t="shared" si="1"/>
        <v>30</v>
      </c>
      <c r="E118" s="2">
        <v>45958.744039351855</v>
      </c>
      <c r="F118">
        <v>3</v>
      </c>
      <c r="G118">
        <v>3</v>
      </c>
      <c r="H118">
        <v>3</v>
      </c>
      <c r="I118">
        <v>4</v>
      </c>
      <c r="J118">
        <v>4</v>
      </c>
      <c r="K118">
        <v>1</v>
      </c>
      <c r="L118">
        <v>3</v>
      </c>
      <c r="M118">
        <v>3</v>
      </c>
      <c r="N118">
        <v>1</v>
      </c>
      <c r="O118">
        <v>4</v>
      </c>
      <c r="P118">
        <v>1</v>
      </c>
      <c r="Q118">
        <v>6</v>
      </c>
      <c r="R118">
        <v>3</v>
      </c>
      <c r="S118">
        <v>5</v>
      </c>
      <c r="T118">
        <v>4</v>
      </c>
      <c r="U118">
        <v>4</v>
      </c>
      <c r="V118">
        <v>3</v>
      </c>
      <c r="W118">
        <v>8</v>
      </c>
      <c r="X118">
        <v>5</v>
      </c>
      <c r="Y118">
        <v>3</v>
      </c>
      <c r="Z118">
        <v>2</v>
      </c>
      <c r="AA118">
        <v>10</v>
      </c>
      <c r="AB118">
        <v>6</v>
      </c>
      <c r="AC118">
        <v>1</v>
      </c>
      <c r="AD118">
        <v>7</v>
      </c>
      <c r="AE118">
        <v>2</v>
      </c>
      <c r="AF118">
        <v>8</v>
      </c>
      <c r="AG118">
        <v>5</v>
      </c>
      <c r="AH118">
        <v>9</v>
      </c>
      <c r="AI118">
        <v>3</v>
      </c>
      <c r="AJ118">
        <v>4</v>
      </c>
      <c r="AK118">
        <v>28</v>
      </c>
    </row>
    <row r="119" spans="1:37" x14ac:dyDescent="0.25">
      <c r="A119">
        <v>42333</v>
      </c>
      <c r="B119">
        <v>0</v>
      </c>
      <c r="C119">
        <v>1995</v>
      </c>
      <c r="D119">
        <f t="shared" si="1"/>
        <v>30</v>
      </c>
      <c r="E119" s="2">
        <v>45960.440324074072</v>
      </c>
      <c r="F119">
        <v>4</v>
      </c>
      <c r="G119">
        <v>2</v>
      </c>
      <c r="H119">
        <v>2</v>
      </c>
      <c r="I119">
        <v>2</v>
      </c>
      <c r="J119">
        <v>4</v>
      </c>
      <c r="K119">
        <v>5</v>
      </c>
      <c r="L119">
        <v>1</v>
      </c>
      <c r="M119">
        <v>5</v>
      </c>
      <c r="N119">
        <v>4</v>
      </c>
      <c r="O119">
        <v>2</v>
      </c>
      <c r="P119">
        <v>2</v>
      </c>
      <c r="Q119">
        <v>2</v>
      </c>
      <c r="R119">
        <v>2</v>
      </c>
      <c r="S119">
        <v>2</v>
      </c>
      <c r="T119">
        <v>6</v>
      </c>
      <c r="U119">
        <v>2</v>
      </c>
      <c r="V119">
        <v>3</v>
      </c>
      <c r="W119">
        <v>4</v>
      </c>
      <c r="X119">
        <v>5</v>
      </c>
      <c r="Y119">
        <v>2</v>
      </c>
      <c r="Z119">
        <v>3</v>
      </c>
      <c r="AA119">
        <v>3</v>
      </c>
      <c r="AB119">
        <v>6</v>
      </c>
      <c r="AC119">
        <v>10</v>
      </c>
      <c r="AD119">
        <v>1</v>
      </c>
      <c r="AE119">
        <v>8</v>
      </c>
      <c r="AF119">
        <v>7</v>
      </c>
      <c r="AG119">
        <v>2</v>
      </c>
      <c r="AH119">
        <v>9</v>
      </c>
      <c r="AI119">
        <v>5</v>
      </c>
      <c r="AJ119">
        <v>4</v>
      </c>
      <c r="AK119">
        <v>10</v>
      </c>
    </row>
    <row r="120" spans="1:37" x14ac:dyDescent="0.25">
      <c r="A120">
        <v>42622</v>
      </c>
      <c r="B120">
        <v>1</v>
      </c>
      <c r="C120">
        <v>1995</v>
      </c>
      <c r="D120">
        <f t="shared" si="1"/>
        <v>30</v>
      </c>
      <c r="E120" s="2">
        <v>45960.779710648145</v>
      </c>
      <c r="F120">
        <v>3</v>
      </c>
      <c r="G120">
        <v>4</v>
      </c>
      <c r="H120">
        <v>5</v>
      </c>
      <c r="I120">
        <v>4</v>
      </c>
      <c r="J120">
        <v>2</v>
      </c>
      <c r="K120">
        <v>5</v>
      </c>
      <c r="L120">
        <v>5</v>
      </c>
      <c r="M120">
        <v>5</v>
      </c>
      <c r="N120">
        <v>5</v>
      </c>
      <c r="O120">
        <v>4</v>
      </c>
      <c r="P120">
        <v>4</v>
      </c>
      <c r="Q120">
        <v>4</v>
      </c>
      <c r="R120">
        <v>2</v>
      </c>
      <c r="S120">
        <v>3</v>
      </c>
      <c r="T120">
        <v>2</v>
      </c>
      <c r="U120">
        <v>2</v>
      </c>
      <c r="V120">
        <v>2</v>
      </c>
      <c r="W120">
        <v>4</v>
      </c>
      <c r="X120">
        <v>2</v>
      </c>
      <c r="Y120">
        <v>5</v>
      </c>
      <c r="Z120">
        <v>3</v>
      </c>
      <c r="AA120">
        <v>1</v>
      </c>
      <c r="AB120">
        <v>4</v>
      </c>
      <c r="AC120">
        <v>8</v>
      </c>
      <c r="AD120">
        <v>9</v>
      </c>
      <c r="AE120">
        <v>5</v>
      </c>
      <c r="AF120">
        <v>6</v>
      </c>
      <c r="AG120">
        <v>7</v>
      </c>
      <c r="AH120">
        <v>3</v>
      </c>
      <c r="AI120">
        <v>2</v>
      </c>
      <c r="AJ120">
        <v>10</v>
      </c>
      <c r="AK120">
        <v>50</v>
      </c>
    </row>
    <row r="121" spans="1:37" x14ac:dyDescent="0.25">
      <c r="A121">
        <v>44432</v>
      </c>
      <c r="B121">
        <v>0</v>
      </c>
      <c r="C121">
        <v>1995</v>
      </c>
      <c r="D121">
        <f t="shared" si="1"/>
        <v>30</v>
      </c>
      <c r="E121" s="2">
        <v>45965.567511574074</v>
      </c>
      <c r="F121">
        <v>5</v>
      </c>
      <c r="G121">
        <v>2</v>
      </c>
      <c r="H121">
        <v>2</v>
      </c>
      <c r="I121">
        <v>3</v>
      </c>
      <c r="J121">
        <v>4</v>
      </c>
      <c r="K121">
        <v>4</v>
      </c>
      <c r="L121">
        <v>2</v>
      </c>
      <c r="M121">
        <v>4</v>
      </c>
      <c r="N121">
        <v>3</v>
      </c>
      <c r="O121">
        <v>2</v>
      </c>
      <c r="P121">
        <v>2</v>
      </c>
      <c r="Q121">
        <v>3</v>
      </c>
      <c r="R121">
        <v>4</v>
      </c>
      <c r="S121">
        <v>6</v>
      </c>
      <c r="T121">
        <v>2</v>
      </c>
      <c r="U121">
        <v>2</v>
      </c>
      <c r="V121">
        <v>7</v>
      </c>
      <c r="W121">
        <v>5</v>
      </c>
      <c r="X121">
        <v>2</v>
      </c>
      <c r="Y121">
        <v>2</v>
      </c>
      <c r="Z121">
        <v>4</v>
      </c>
      <c r="AA121">
        <v>8</v>
      </c>
      <c r="AB121">
        <v>5</v>
      </c>
      <c r="AC121">
        <v>1</v>
      </c>
      <c r="AD121">
        <v>9</v>
      </c>
      <c r="AE121">
        <v>4</v>
      </c>
      <c r="AF121">
        <v>7</v>
      </c>
      <c r="AG121">
        <v>6</v>
      </c>
      <c r="AH121">
        <v>2</v>
      </c>
      <c r="AI121">
        <v>10</v>
      </c>
      <c r="AJ121">
        <v>3</v>
      </c>
      <c r="AK121">
        <v>5</v>
      </c>
    </row>
    <row r="122" spans="1:37" x14ac:dyDescent="0.25">
      <c r="A122">
        <v>45689</v>
      </c>
      <c r="B122">
        <v>0</v>
      </c>
      <c r="C122">
        <v>1995</v>
      </c>
      <c r="D122">
        <f t="shared" si="1"/>
        <v>30</v>
      </c>
      <c r="E122" s="2">
        <v>45969.505196759259</v>
      </c>
      <c r="F122" t="s">
        <v>59</v>
      </c>
      <c r="G122">
        <v>4</v>
      </c>
      <c r="H122">
        <v>5</v>
      </c>
      <c r="I122">
        <v>4</v>
      </c>
      <c r="J122">
        <v>2</v>
      </c>
      <c r="K122">
        <v>4</v>
      </c>
      <c r="L122">
        <v>3</v>
      </c>
      <c r="M122">
        <v>4</v>
      </c>
      <c r="N122">
        <v>2</v>
      </c>
      <c r="O122">
        <v>4</v>
      </c>
      <c r="P122">
        <v>3</v>
      </c>
      <c r="Q122">
        <v>4</v>
      </c>
      <c r="R122">
        <v>7</v>
      </c>
      <c r="S122">
        <v>3</v>
      </c>
      <c r="T122">
        <v>5</v>
      </c>
      <c r="U122">
        <v>4</v>
      </c>
      <c r="V122">
        <v>5</v>
      </c>
      <c r="W122">
        <v>14</v>
      </c>
      <c r="X122">
        <v>9</v>
      </c>
      <c r="Y122">
        <v>2</v>
      </c>
      <c r="Z122">
        <v>2</v>
      </c>
      <c r="AA122">
        <v>10</v>
      </c>
      <c r="AB122">
        <v>4</v>
      </c>
      <c r="AC122">
        <v>5</v>
      </c>
      <c r="AD122">
        <v>3</v>
      </c>
      <c r="AE122">
        <v>8</v>
      </c>
      <c r="AF122">
        <v>2</v>
      </c>
      <c r="AG122">
        <v>6</v>
      </c>
      <c r="AH122">
        <v>1</v>
      </c>
      <c r="AI122">
        <v>9</v>
      </c>
      <c r="AJ122">
        <v>7</v>
      </c>
      <c r="AK122">
        <v>60</v>
      </c>
    </row>
    <row r="123" spans="1:37" x14ac:dyDescent="0.25">
      <c r="A123">
        <v>42276</v>
      </c>
      <c r="B123">
        <v>0</v>
      </c>
      <c r="C123">
        <v>1996</v>
      </c>
      <c r="D123">
        <f t="shared" si="1"/>
        <v>29</v>
      </c>
      <c r="E123" s="2">
        <v>45960.371030092596</v>
      </c>
      <c r="F123">
        <v>4</v>
      </c>
      <c r="G123">
        <v>2</v>
      </c>
      <c r="H123">
        <v>2</v>
      </c>
      <c r="I123">
        <v>4</v>
      </c>
      <c r="J123">
        <v>4</v>
      </c>
      <c r="K123">
        <v>4</v>
      </c>
      <c r="L123">
        <v>2</v>
      </c>
      <c r="M123">
        <v>5</v>
      </c>
      <c r="N123">
        <v>4</v>
      </c>
      <c r="O123">
        <v>4</v>
      </c>
      <c r="P123">
        <v>2</v>
      </c>
      <c r="Q123">
        <v>3</v>
      </c>
      <c r="R123">
        <v>6</v>
      </c>
      <c r="S123">
        <v>5</v>
      </c>
      <c r="T123">
        <v>4</v>
      </c>
      <c r="U123">
        <v>4</v>
      </c>
      <c r="V123">
        <v>4</v>
      </c>
      <c r="W123">
        <v>11</v>
      </c>
      <c r="X123">
        <v>5</v>
      </c>
      <c r="Y123">
        <v>4</v>
      </c>
      <c r="Z123">
        <v>5</v>
      </c>
      <c r="AA123">
        <v>10</v>
      </c>
      <c r="AB123">
        <v>4</v>
      </c>
      <c r="AC123">
        <v>1</v>
      </c>
      <c r="AD123">
        <v>5</v>
      </c>
      <c r="AE123">
        <v>7</v>
      </c>
      <c r="AF123">
        <v>8</v>
      </c>
      <c r="AG123">
        <v>9</v>
      </c>
      <c r="AH123">
        <v>6</v>
      </c>
      <c r="AI123">
        <v>3</v>
      </c>
      <c r="AJ123">
        <v>2</v>
      </c>
      <c r="AK123">
        <v>18</v>
      </c>
    </row>
    <row r="124" spans="1:37" x14ac:dyDescent="0.25">
      <c r="A124">
        <v>44005</v>
      </c>
      <c r="B124">
        <v>0</v>
      </c>
      <c r="C124">
        <v>1996</v>
      </c>
      <c r="D124">
        <f t="shared" si="1"/>
        <v>29</v>
      </c>
      <c r="E124" s="2">
        <v>45964.636805555558</v>
      </c>
      <c r="F124">
        <v>4</v>
      </c>
      <c r="G124">
        <v>3</v>
      </c>
      <c r="H124">
        <v>4</v>
      </c>
      <c r="I124">
        <v>4</v>
      </c>
      <c r="J124">
        <v>5</v>
      </c>
      <c r="K124">
        <v>2</v>
      </c>
      <c r="L124">
        <v>2</v>
      </c>
      <c r="M124">
        <v>4</v>
      </c>
      <c r="N124">
        <v>2</v>
      </c>
      <c r="O124">
        <v>3</v>
      </c>
      <c r="P124">
        <v>2</v>
      </c>
      <c r="Q124">
        <v>6</v>
      </c>
      <c r="R124">
        <v>5</v>
      </c>
      <c r="S124">
        <v>4</v>
      </c>
      <c r="T124">
        <v>2</v>
      </c>
      <c r="U124">
        <v>5</v>
      </c>
      <c r="V124">
        <v>4</v>
      </c>
      <c r="W124">
        <v>9</v>
      </c>
      <c r="X124">
        <v>4</v>
      </c>
      <c r="Y124">
        <v>4</v>
      </c>
      <c r="Z124">
        <v>1</v>
      </c>
      <c r="AA124">
        <v>5</v>
      </c>
      <c r="AB124">
        <v>7</v>
      </c>
      <c r="AC124">
        <v>6</v>
      </c>
      <c r="AD124">
        <v>9</v>
      </c>
      <c r="AE124">
        <v>2</v>
      </c>
      <c r="AF124">
        <v>3</v>
      </c>
      <c r="AG124">
        <v>8</v>
      </c>
      <c r="AH124">
        <v>1</v>
      </c>
      <c r="AI124">
        <v>10</v>
      </c>
      <c r="AJ124">
        <v>4</v>
      </c>
      <c r="AK124">
        <v>5</v>
      </c>
    </row>
    <row r="125" spans="1:37" x14ac:dyDescent="0.25">
      <c r="A125">
        <v>44205</v>
      </c>
      <c r="B125">
        <v>1</v>
      </c>
      <c r="C125">
        <v>1996</v>
      </c>
      <c r="D125">
        <f t="shared" si="1"/>
        <v>29</v>
      </c>
      <c r="E125" s="2">
        <v>45964.905706018515</v>
      </c>
      <c r="F125">
        <v>5</v>
      </c>
      <c r="G125">
        <v>5</v>
      </c>
      <c r="H125">
        <v>5</v>
      </c>
      <c r="I125">
        <v>5</v>
      </c>
      <c r="J125">
        <v>1</v>
      </c>
      <c r="K125">
        <v>5</v>
      </c>
      <c r="L125">
        <v>5</v>
      </c>
      <c r="M125">
        <v>5</v>
      </c>
      <c r="N125">
        <v>5</v>
      </c>
      <c r="O125">
        <v>5</v>
      </c>
      <c r="P125">
        <v>5</v>
      </c>
      <c r="Q125">
        <v>1</v>
      </c>
      <c r="R125">
        <v>2</v>
      </c>
      <c r="S125">
        <v>2</v>
      </c>
      <c r="T125">
        <v>2</v>
      </c>
      <c r="U125">
        <v>12</v>
      </c>
      <c r="V125">
        <v>2</v>
      </c>
      <c r="W125">
        <v>7</v>
      </c>
      <c r="X125">
        <v>1</v>
      </c>
      <c r="Y125">
        <v>1</v>
      </c>
      <c r="Z125">
        <v>1</v>
      </c>
      <c r="AA125">
        <v>9</v>
      </c>
      <c r="AB125">
        <v>3</v>
      </c>
      <c r="AC125">
        <v>2</v>
      </c>
      <c r="AD125">
        <v>7</v>
      </c>
      <c r="AE125">
        <v>1</v>
      </c>
      <c r="AF125">
        <v>6</v>
      </c>
      <c r="AG125">
        <v>8</v>
      </c>
      <c r="AH125">
        <v>4</v>
      </c>
      <c r="AI125">
        <v>5</v>
      </c>
      <c r="AJ125">
        <v>10</v>
      </c>
      <c r="AK125">
        <v>5</v>
      </c>
    </row>
    <row r="126" spans="1:37" x14ac:dyDescent="0.25">
      <c r="A126">
        <v>44689</v>
      </c>
      <c r="B126">
        <v>0</v>
      </c>
      <c r="C126">
        <v>1996</v>
      </c>
      <c r="D126">
        <f t="shared" si="1"/>
        <v>29</v>
      </c>
      <c r="E126" s="2">
        <v>45965.929375</v>
      </c>
      <c r="F126">
        <v>4</v>
      </c>
      <c r="G126">
        <v>4</v>
      </c>
      <c r="H126">
        <v>3</v>
      </c>
      <c r="I126">
        <v>2</v>
      </c>
      <c r="J126">
        <v>4</v>
      </c>
      <c r="K126">
        <v>4</v>
      </c>
      <c r="L126">
        <v>3</v>
      </c>
      <c r="M126">
        <v>3</v>
      </c>
      <c r="N126">
        <v>4</v>
      </c>
      <c r="O126">
        <v>4</v>
      </c>
      <c r="P126">
        <v>4</v>
      </c>
      <c r="Q126">
        <v>2</v>
      </c>
      <c r="R126">
        <v>2</v>
      </c>
      <c r="S126">
        <v>3</v>
      </c>
      <c r="T126">
        <v>2</v>
      </c>
      <c r="U126">
        <v>2</v>
      </c>
      <c r="V126">
        <v>1</v>
      </c>
      <c r="W126">
        <v>8</v>
      </c>
      <c r="X126">
        <v>3</v>
      </c>
      <c r="Y126">
        <v>1</v>
      </c>
      <c r="Z126">
        <v>2</v>
      </c>
      <c r="AA126">
        <v>10</v>
      </c>
      <c r="AB126">
        <v>4</v>
      </c>
      <c r="AC126">
        <v>7</v>
      </c>
      <c r="AD126">
        <v>2</v>
      </c>
      <c r="AE126">
        <v>8</v>
      </c>
      <c r="AF126">
        <v>9</v>
      </c>
      <c r="AG126">
        <v>1</v>
      </c>
      <c r="AH126">
        <v>6</v>
      </c>
      <c r="AI126">
        <v>5</v>
      </c>
      <c r="AJ126">
        <v>3</v>
      </c>
      <c r="AK126">
        <v>56</v>
      </c>
    </row>
    <row r="127" spans="1:37" x14ac:dyDescent="0.25">
      <c r="A127">
        <v>45416</v>
      </c>
      <c r="B127">
        <v>1</v>
      </c>
      <c r="C127">
        <v>1996</v>
      </c>
      <c r="D127">
        <f t="shared" si="1"/>
        <v>29</v>
      </c>
      <c r="E127" s="2">
        <v>45968.671979166669</v>
      </c>
      <c r="F127">
        <v>3</v>
      </c>
      <c r="G127">
        <v>4</v>
      </c>
      <c r="H127">
        <v>4</v>
      </c>
      <c r="I127">
        <v>5</v>
      </c>
      <c r="J127">
        <v>1</v>
      </c>
      <c r="K127">
        <v>2</v>
      </c>
      <c r="L127">
        <v>4</v>
      </c>
      <c r="M127">
        <v>5</v>
      </c>
      <c r="N127">
        <v>4</v>
      </c>
      <c r="O127">
        <v>4</v>
      </c>
      <c r="P127">
        <v>1</v>
      </c>
      <c r="Q127">
        <v>3</v>
      </c>
      <c r="R127">
        <v>6</v>
      </c>
      <c r="S127">
        <v>2</v>
      </c>
      <c r="T127">
        <v>4</v>
      </c>
      <c r="U127">
        <v>3</v>
      </c>
      <c r="V127">
        <v>155</v>
      </c>
      <c r="W127">
        <v>4</v>
      </c>
      <c r="X127">
        <v>7</v>
      </c>
      <c r="Y127">
        <v>2</v>
      </c>
      <c r="Z127">
        <v>3</v>
      </c>
      <c r="AA127">
        <v>4</v>
      </c>
      <c r="AB127">
        <v>3</v>
      </c>
      <c r="AC127">
        <v>6</v>
      </c>
      <c r="AD127">
        <v>7</v>
      </c>
      <c r="AE127">
        <v>10</v>
      </c>
      <c r="AF127">
        <v>9</v>
      </c>
      <c r="AG127">
        <v>2</v>
      </c>
      <c r="AH127">
        <v>1</v>
      </c>
      <c r="AI127">
        <v>5</v>
      </c>
      <c r="AJ127">
        <v>8</v>
      </c>
      <c r="AK127">
        <v>82</v>
      </c>
    </row>
    <row r="128" spans="1:37" x14ac:dyDescent="0.25">
      <c r="A128">
        <v>45434</v>
      </c>
      <c r="B128">
        <v>0</v>
      </c>
      <c r="C128">
        <v>1996</v>
      </c>
      <c r="D128">
        <f t="shared" si="1"/>
        <v>29</v>
      </c>
      <c r="E128" s="2">
        <v>45968.586215277777</v>
      </c>
      <c r="F128">
        <v>4</v>
      </c>
      <c r="G128">
        <v>1</v>
      </c>
      <c r="H128">
        <v>5</v>
      </c>
      <c r="I128">
        <v>4</v>
      </c>
      <c r="J128">
        <v>3</v>
      </c>
      <c r="K128">
        <v>4</v>
      </c>
      <c r="L128">
        <v>2</v>
      </c>
      <c r="M128">
        <v>5</v>
      </c>
      <c r="N128">
        <v>4</v>
      </c>
      <c r="O128">
        <v>5</v>
      </c>
      <c r="P128">
        <v>4</v>
      </c>
      <c r="Q128">
        <v>3</v>
      </c>
      <c r="R128">
        <v>3</v>
      </c>
      <c r="S128">
        <v>3</v>
      </c>
      <c r="T128">
        <v>4</v>
      </c>
      <c r="U128">
        <v>5</v>
      </c>
      <c r="V128">
        <v>4</v>
      </c>
      <c r="W128">
        <v>4</v>
      </c>
      <c r="X128">
        <v>4</v>
      </c>
      <c r="Y128">
        <v>2</v>
      </c>
      <c r="Z128">
        <v>8</v>
      </c>
      <c r="AA128">
        <v>10</v>
      </c>
      <c r="AB128">
        <v>8</v>
      </c>
      <c r="AC128">
        <v>2</v>
      </c>
      <c r="AD128">
        <v>4</v>
      </c>
      <c r="AE128">
        <v>1</v>
      </c>
      <c r="AF128">
        <v>5</v>
      </c>
      <c r="AG128">
        <v>7</v>
      </c>
      <c r="AH128">
        <v>9</v>
      </c>
      <c r="AI128">
        <v>3</v>
      </c>
      <c r="AJ128">
        <v>6</v>
      </c>
      <c r="AK128">
        <v>73</v>
      </c>
    </row>
    <row r="129" spans="1:37" x14ac:dyDescent="0.25">
      <c r="A129">
        <v>45508</v>
      </c>
      <c r="B129">
        <v>1</v>
      </c>
      <c r="C129">
        <v>1996</v>
      </c>
      <c r="D129">
        <f t="shared" si="1"/>
        <v>29</v>
      </c>
      <c r="E129" s="2">
        <v>45968.720497685186</v>
      </c>
      <c r="F129">
        <v>3</v>
      </c>
      <c r="G129">
        <v>4</v>
      </c>
      <c r="H129">
        <v>4</v>
      </c>
      <c r="I129">
        <v>5</v>
      </c>
      <c r="J129">
        <v>1</v>
      </c>
      <c r="K129">
        <v>4</v>
      </c>
      <c r="L129">
        <v>5</v>
      </c>
      <c r="M129">
        <v>4</v>
      </c>
      <c r="N129">
        <v>3</v>
      </c>
      <c r="O129">
        <v>2</v>
      </c>
      <c r="P129">
        <v>4</v>
      </c>
      <c r="Q129">
        <v>6</v>
      </c>
      <c r="R129">
        <v>25</v>
      </c>
      <c r="S129">
        <v>8</v>
      </c>
      <c r="T129">
        <v>13</v>
      </c>
      <c r="U129">
        <v>8</v>
      </c>
      <c r="V129">
        <v>7</v>
      </c>
      <c r="W129">
        <v>23</v>
      </c>
      <c r="X129">
        <v>7</v>
      </c>
      <c r="Y129">
        <v>12</v>
      </c>
      <c r="Z129">
        <v>14</v>
      </c>
      <c r="AA129">
        <v>2</v>
      </c>
      <c r="AB129">
        <v>1</v>
      </c>
      <c r="AC129">
        <v>3</v>
      </c>
      <c r="AD129">
        <v>4</v>
      </c>
      <c r="AE129">
        <v>5</v>
      </c>
      <c r="AF129">
        <v>9</v>
      </c>
      <c r="AG129">
        <v>10</v>
      </c>
      <c r="AH129">
        <v>7</v>
      </c>
      <c r="AI129">
        <v>6</v>
      </c>
      <c r="AJ129">
        <v>8</v>
      </c>
      <c r="AK129">
        <v>80</v>
      </c>
    </row>
    <row r="130" spans="1:37" x14ac:dyDescent="0.25">
      <c r="A130">
        <v>45945</v>
      </c>
      <c r="B130">
        <v>1</v>
      </c>
      <c r="C130">
        <v>1996</v>
      </c>
      <c r="D130">
        <f t="shared" si="1"/>
        <v>29</v>
      </c>
      <c r="E130" s="2">
        <v>45970.863935185182</v>
      </c>
      <c r="F130" t="s">
        <v>59</v>
      </c>
      <c r="G130">
        <v>1</v>
      </c>
      <c r="H130">
        <v>2</v>
      </c>
      <c r="I130">
        <v>1</v>
      </c>
      <c r="J130">
        <v>5</v>
      </c>
      <c r="K130">
        <v>3</v>
      </c>
      <c r="L130">
        <v>2</v>
      </c>
      <c r="M130">
        <v>4</v>
      </c>
      <c r="N130">
        <v>2</v>
      </c>
      <c r="O130">
        <v>3</v>
      </c>
      <c r="P130">
        <v>2</v>
      </c>
      <c r="Q130">
        <v>3</v>
      </c>
      <c r="R130">
        <v>7</v>
      </c>
      <c r="S130">
        <v>5</v>
      </c>
      <c r="T130">
        <v>3</v>
      </c>
      <c r="U130">
        <v>7</v>
      </c>
      <c r="V130">
        <v>10</v>
      </c>
      <c r="W130">
        <v>9</v>
      </c>
      <c r="X130">
        <v>6</v>
      </c>
      <c r="Y130">
        <v>6</v>
      </c>
      <c r="Z130">
        <v>3</v>
      </c>
      <c r="AA130">
        <v>9</v>
      </c>
      <c r="AB130">
        <v>3</v>
      </c>
      <c r="AC130">
        <v>2</v>
      </c>
      <c r="AD130">
        <v>7</v>
      </c>
      <c r="AE130">
        <v>1</v>
      </c>
      <c r="AF130">
        <v>6</v>
      </c>
      <c r="AG130">
        <v>4</v>
      </c>
      <c r="AH130">
        <v>5</v>
      </c>
      <c r="AI130">
        <v>8</v>
      </c>
      <c r="AJ130">
        <v>10</v>
      </c>
      <c r="AK130">
        <v>5</v>
      </c>
    </row>
    <row r="131" spans="1:37" x14ac:dyDescent="0.25">
      <c r="A131">
        <v>45960</v>
      </c>
      <c r="B131">
        <v>0</v>
      </c>
      <c r="C131">
        <v>1996</v>
      </c>
      <c r="D131">
        <f t="shared" si="1"/>
        <v>29</v>
      </c>
      <c r="E131" s="2">
        <v>45970.918738425928</v>
      </c>
      <c r="F131">
        <v>1</v>
      </c>
      <c r="G131">
        <v>4</v>
      </c>
      <c r="H131">
        <v>5</v>
      </c>
      <c r="I131">
        <v>5</v>
      </c>
      <c r="J131">
        <v>1</v>
      </c>
      <c r="K131">
        <v>5</v>
      </c>
      <c r="L131">
        <v>4</v>
      </c>
      <c r="M131">
        <v>1</v>
      </c>
      <c r="N131">
        <v>2</v>
      </c>
      <c r="O131">
        <v>4</v>
      </c>
      <c r="P131">
        <v>4</v>
      </c>
      <c r="Q131">
        <v>3</v>
      </c>
      <c r="R131">
        <v>2</v>
      </c>
      <c r="S131">
        <v>3</v>
      </c>
      <c r="T131">
        <v>8</v>
      </c>
      <c r="U131">
        <v>4</v>
      </c>
      <c r="V131">
        <v>11</v>
      </c>
      <c r="W131">
        <v>9</v>
      </c>
      <c r="X131">
        <v>3</v>
      </c>
      <c r="Y131">
        <v>3</v>
      </c>
      <c r="Z131">
        <v>7</v>
      </c>
      <c r="AA131">
        <v>2</v>
      </c>
      <c r="AB131">
        <v>8</v>
      </c>
      <c r="AC131">
        <v>10</v>
      </c>
      <c r="AD131">
        <v>9</v>
      </c>
      <c r="AE131">
        <v>7</v>
      </c>
      <c r="AF131">
        <v>5</v>
      </c>
      <c r="AG131">
        <v>3</v>
      </c>
      <c r="AH131">
        <v>6</v>
      </c>
      <c r="AI131">
        <v>4</v>
      </c>
      <c r="AJ131">
        <v>1</v>
      </c>
      <c r="AK131">
        <v>44</v>
      </c>
    </row>
    <row r="132" spans="1:37" x14ac:dyDescent="0.25">
      <c r="A132">
        <v>40679</v>
      </c>
      <c r="B132">
        <v>1</v>
      </c>
      <c r="C132">
        <v>1997</v>
      </c>
      <c r="D132">
        <f t="shared" si="1"/>
        <v>28</v>
      </c>
      <c r="E132" s="2">
        <v>45958.329398148147</v>
      </c>
      <c r="F132">
        <v>2</v>
      </c>
      <c r="G132">
        <v>4</v>
      </c>
      <c r="H132">
        <v>4</v>
      </c>
      <c r="I132">
        <v>5</v>
      </c>
      <c r="J132">
        <v>2</v>
      </c>
      <c r="K132">
        <v>4</v>
      </c>
      <c r="L132">
        <v>3</v>
      </c>
      <c r="M132">
        <v>3</v>
      </c>
      <c r="N132">
        <v>4</v>
      </c>
      <c r="O132">
        <v>4</v>
      </c>
      <c r="P132">
        <v>1</v>
      </c>
      <c r="Q132">
        <v>4</v>
      </c>
      <c r="R132">
        <v>9</v>
      </c>
      <c r="S132">
        <v>3</v>
      </c>
      <c r="T132">
        <v>4</v>
      </c>
      <c r="U132">
        <v>3</v>
      </c>
      <c r="V132">
        <v>5</v>
      </c>
      <c r="W132">
        <v>7</v>
      </c>
      <c r="X132">
        <v>5</v>
      </c>
      <c r="Y132">
        <v>2</v>
      </c>
      <c r="Z132">
        <v>2</v>
      </c>
      <c r="AA132">
        <v>10</v>
      </c>
      <c r="AB132">
        <v>3</v>
      </c>
      <c r="AC132">
        <v>5</v>
      </c>
      <c r="AD132">
        <v>9</v>
      </c>
      <c r="AE132">
        <v>7</v>
      </c>
      <c r="AF132">
        <v>1</v>
      </c>
      <c r="AG132">
        <v>4</v>
      </c>
      <c r="AH132">
        <v>8</v>
      </c>
      <c r="AI132">
        <v>6</v>
      </c>
      <c r="AJ132">
        <v>2</v>
      </c>
      <c r="AK132">
        <v>56</v>
      </c>
    </row>
    <row r="133" spans="1:37" x14ac:dyDescent="0.25">
      <c r="A133">
        <v>41026</v>
      </c>
      <c r="B133">
        <v>0</v>
      </c>
      <c r="C133">
        <v>1997</v>
      </c>
      <c r="D133">
        <f t="shared" si="1"/>
        <v>28</v>
      </c>
      <c r="E133" s="2">
        <v>45977.55673611111</v>
      </c>
      <c r="F133">
        <v>2</v>
      </c>
      <c r="G133">
        <v>2</v>
      </c>
      <c r="H133">
        <v>2</v>
      </c>
      <c r="I133">
        <v>3</v>
      </c>
      <c r="J133">
        <v>4</v>
      </c>
      <c r="K133">
        <v>4</v>
      </c>
      <c r="L133">
        <v>1</v>
      </c>
      <c r="M133">
        <v>4</v>
      </c>
      <c r="N133">
        <v>1</v>
      </c>
      <c r="O133">
        <v>5</v>
      </c>
      <c r="P133">
        <v>4</v>
      </c>
      <c r="Q133">
        <v>14</v>
      </c>
      <c r="R133">
        <v>6</v>
      </c>
      <c r="S133">
        <v>5</v>
      </c>
      <c r="T133">
        <v>5</v>
      </c>
      <c r="U133">
        <v>2</v>
      </c>
      <c r="V133">
        <v>64</v>
      </c>
      <c r="W133">
        <v>8</v>
      </c>
      <c r="X133">
        <v>6</v>
      </c>
      <c r="Y133">
        <v>4</v>
      </c>
      <c r="Z133">
        <v>3</v>
      </c>
      <c r="AA133">
        <v>4</v>
      </c>
      <c r="AB133">
        <v>7</v>
      </c>
      <c r="AC133">
        <v>10</v>
      </c>
      <c r="AD133">
        <v>1</v>
      </c>
      <c r="AE133">
        <v>6</v>
      </c>
      <c r="AF133">
        <v>3</v>
      </c>
      <c r="AG133">
        <v>9</v>
      </c>
      <c r="AH133">
        <v>8</v>
      </c>
      <c r="AI133">
        <v>2</v>
      </c>
      <c r="AJ133">
        <v>5</v>
      </c>
      <c r="AK133">
        <v>48</v>
      </c>
    </row>
    <row r="134" spans="1:37" x14ac:dyDescent="0.25">
      <c r="A134">
        <v>44919</v>
      </c>
      <c r="B134">
        <v>0</v>
      </c>
      <c r="C134">
        <v>1997</v>
      </c>
      <c r="D134">
        <f t="shared" si="1"/>
        <v>28</v>
      </c>
      <c r="E134" s="2">
        <v>45976.624942129631</v>
      </c>
      <c r="F134">
        <v>2</v>
      </c>
      <c r="G134">
        <v>4</v>
      </c>
      <c r="H134">
        <v>5</v>
      </c>
      <c r="I134">
        <v>4</v>
      </c>
      <c r="J134">
        <v>1</v>
      </c>
      <c r="K134">
        <v>5</v>
      </c>
      <c r="L134">
        <v>4</v>
      </c>
      <c r="M134">
        <v>2</v>
      </c>
      <c r="N134">
        <v>5</v>
      </c>
      <c r="O134">
        <v>5</v>
      </c>
      <c r="P134">
        <v>4</v>
      </c>
      <c r="Q134">
        <v>3</v>
      </c>
      <c r="R134">
        <v>2</v>
      </c>
      <c r="S134">
        <v>3</v>
      </c>
      <c r="T134">
        <v>3</v>
      </c>
      <c r="U134">
        <v>3</v>
      </c>
      <c r="V134">
        <v>5</v>
      </c>
      <c r="W134">
        <v>6</v>
      </c>
      <c r="X134">
        <v>2</v>
      </c>
      <c r="Y134">
        <v>2</v>
      </c>
      <c r="Z134">
        <v>2</v>
      </c>
      <c r="AA134">
        <v>6</v>
      </c>
      <c r="AB134">
        <v>4</v>
      </c>
      <c r="AC134">
        <v>5</v>
      </c>
      <c r="AD134">
        <v>10</v>
      </c>
      <c r="AE134">
        <v>3</v>
      </c>
      <c r="AF134">
        <v>1</v>
      </c>
      <c r="AG134">
        <v>2</v>
      </c>
      <c r="AH134">
        <v>8</v>
      </c>
      <c r="AI134">
        <v>9</v>
      </c>
      <c r="AJ134">
        <v>7</v>
      </c>
      <c r="AK134">
        <v>5</v>
      </c>
    </row>
    <row r="135" spans="1:37" x14ac:dyDescent="0.25">
      <c r="A135">
        <v>45272</v>
      </c>
      <c r="B135">
        <v>0</v>
      </c>
      <c r="C135">
        <v>1997</v>
      </c>
      <c r="D135">
        <f t="shared" si="1"/>
        <v>28</v>
      </c>
      <c r="E135" s="2">
        <v>45967.976006944446</v>
      </c>
      <c r="F135">
        <v>2</v>
      </c>
      <c r="G135">
        <v>4</v>
      </c>
      <c r="H135">
        <v>5</v>
      </c>
      <c r="I135">
        <v>4</v>
      </c>
      <c r="J135">
        <v>4</v>
      </c>
      <c r="K135">
        <v>3</v>
      </c>
      <c r="L135">
        <v>2</v>
      </c>
      <c r="M135">
        <v>4</v>
      </c>
      <c r="N135">
        <v>4</v>
      </c>
      <c r="O135">
        <v>2</v>
      </c>
      <c r="P135">
        <v>4</v>
      </c>
      <c r="Q135">
        <v>3</v>
      </c>
      <c r="R135">
        <v>3</v>
      </c>
      <c r="S135">
        <v>3</v>
      </c>
      <c r="T135">
        <v>3</v>
      </c>
      <c r="U135">
        <v>3</v>
      </c>
      <c r="V135">
        <v>3</v>
      </c>
      <c r="W135">
        <v>4</v>
      </c>
      <c r="X135">
        <v>5</v>
      </c>
      <c r="Y135">
        <v>2</v>
      </c>
      <c r="Z135">
        <v>3</v>
      </c>
      <c r="AA135">
        <v>9</v>
      </c>
      <c r="AB135">
        <v>7</v>
      </c>
      <c r="AC135">
        <v>10</v>
      </c>
      <c r="AD135">
        <v>6</v>
      </c>
      <c r="AE135">
        <v>2</v>
      </c>
      <c r="AF135">
        <v>8</v>
      </c>
      <c r="AG135">
        <v>5</v>
      </c>
      <c r="AH135">
        <v>4</v>
      </c>
      <c r="AI135">
        <v>3</v>
      </c>
      <c r="AJ135">
        <v>1</v>
      </c>
      <c r="AK135">
        <v>65</v>
      </c>
    </row>
    <row r="136" spans="1:37" x14ac:dyDescent="0.25">
      <c r="A136">
        <v>45422</v>
      </c>
      <c r="B136">
        <v>1</v>
      </c>
      <c r="C136">
        <v>1997</v>
      </c>
      <c r="D136">
        <f t="shared" si="1"/>
        <v>28</v>
      </c>
      <c r="E136" s="2">
        <v>45968.563483796293</v>
      </c>
      <c r="F136">
        <v>3</v>
      </c>
      <c r="G136">
        <v>3</v>
      </c>
      <c r="H136">
        <v>4</v>
      </c>
      <c r="I136">
        <v>2</v>
      </c>
      <c r="J136">
        <v>3</v>
      </c>
      <c r="K136">
        <v>4</v>
      </c>
      <c r="L136">
        <v>3</v>
      </c>
      <c r="M136">
        <v>3</v>
      </c>
      <c r="N136">
        <v>3</v>
      </c>
      <c r="O136">
        <v>4</v>
      </c>
      <c r="P136">
        <v>2</v>
      </c>
      <c r="Q136">
        <v>21</v>
      </c>
      <c r="R136">
        <v>28</v>
      </c>
      <c r="S136">
        <v>10</v>
      </c>
      <c r="T136">
        <v>8</v>
      </c>
      <c r="U136">
        <v>6</v>
      </c>
      <c r="V136">
        <v>12</v>
      </c>
      <c r="W136">
        <v>30</v>
      </c>
      <c r="X136">
        <v>6</v>
      </c>
      <c r="Y136">
        <v>6</v>
      </c>
      <c r="Z136">
        <v>26</v>
      </c>
      <c r="AA136">
        <v>8</v>
      </c>
      <c r="AB136">
        <v>1</v>
      </c>
      <c r="AC136">
        <v>9</v>
      </c>
      <c r="AD136">
        <v>3</v>
      </c>
      <c r="AE136">
        <v>2</v>
      </c>
      <c r="AF136">
        <v>10</v>
      </c>
      <c r="AG136">
        <v>6</v>
      </c>
      <c r="AH136">
        <v>5</v>
      </c>
      <c r="AI136">
        <v>4</v>
      </c>
      <c r="AJ136">
        <v>7</v>
      </c>
      <c r="AK136">
        <v>44</v>
      </c>
    </row>
    <row r="137" spans="1:37" x14ac:dyDescent="0.25">
      <c r="A137">
        <v>45430</v>
      </c>
      <c r="B137">
        <v>1</v>
      </c>
      <c r="C137">
        <v>1997</v>
      </c>
      <c r="D137">
        <f t="shared" si="1"/>
        <v>28</v>
      </c>
      <c r="E137" s="2">
        <v>45968.576458333337</v>
      </c>
      <c r="F137" t="s">
        <v>59</v>
      </c>
      <c r="G137">
        <v>3</v>
      </c>
      <c r="H137">
        <v>4</v>
      </c>
      <c r="I137">
        <v>5</v>
      </c>
      <c r="J137">
        <v>3</v>
      </c>
      <c r="K137">
        <v>3</v>
      </c>
      <c r="L137">
        <v>2</v>
      </c>
      <c r="M137">
        <v>4</v>
      </c>
      <c r="N137">
        <v>2</v>
      </c>
      <c r="O137">
        <v>3</v>
      </c>
      <c r="P137">
        <v>2</v>
      </c>
      <c r="Q137">
        <v>9</v>
      </c>
      <c r="R137">
        <v>3</v>
      </c>
      <c r="S137">
        <v>3</v>
      </c>
      <c r="T137">
        <v>6</v>
      </c>
      <c r="U137">
        <v>6</v>
      </c>
      <c r="V137">
        <v>7</v>
      </c>
      <c r="W137">
        <v>7</v>
      </c>
      <c r="X137">
        <v>4</v>
      </c>
      <c r="Y137">
        <v>4</v>
      </c>
      <c r="Z137">
        <v>7</v>
      </c>
      <c r="AA137">
        <v>2</v>
      </c>
      <c r="AB137">
        <v>7</v>
      </c>
      <c r="AC137">
        <v>5</v>
      </c>
      <c r="AD137">
        <v>6</v>
      </c>
      <c r="AE137">
        <v>8</v>
      </c>
      <c r="AF137">
        <v>3</v>
      </c>
      <c r="AG137">
        <v>4</v>
      </c>
      <c r="AH137">
        <v>9</v>
      </c>
      <c r="AI137">
        <v>10</v>
      </c>
      <c r="AJ137">
        <v>1</v>
      </c>
      <c r="AK137">
        <v>29</v>
      </c>
    </row>
    <row r="138" spans="1:37" x14ac:dyDescent="0.25">
      <c r="A138">
        <v>45951</v>
      </c>
      <c r="B138">
        <v>0</v>
      </c>
      <c r="C138">
        <v>1997</v>
      </c>
      <c r="D138">
        <f t="shared" si="1"/>
        <v>28</v>
      </c>
      <c r="E138" s="2">
        <v>45970.886759259258</v>
      </c>
      <c r="F138">
        <v>4</v>
      </c>
      <c r="G138">
        <v>2</v>
      </c>
      <c r="H138">
        <v>4</v>
      </c>
      <c r="I138">
        <v>4</v>
      </c>
      <c r="J138">
        <v>1</v>
      </c>
      <c r="K138">
        <v>4</v>
      </c>
      <c r="L138">
        <v>3</v>
      </c>
      <c r="M138">
        <v>3</v>
      </c>
      <c r="N138">
        <v>3</v>
      </c>
      <c r="O138">
        <v>3</v>
      </c>
      <c r="P138">
        <v>3</v>
      </c>
      <c r="Q138">
        <v>7</v>
      </c>
      <c r="R138">
        <v>3</v>
      </c>
      <c r="S138">
        <v>3</v>
      </c>
      <c r="T138">
        <v>7</v>
      </c>
      <c r="U138">
        <v>6</v>
      </c>
      <c r="V138">
        <v>4</v>
      </c>
      <c r="W138">
        <v>10</v>
      </c>
      <c r="X138">
        <v>7</v>
      </c>
      <c r="Y138">
        <v>8</v>
      </c>
      <c r="Z138">
        <v>5</v>
      </c>
      <c r="AA138">
        <v>8</v>
      </c>
      <c r="AB138">
        <v>9</v>
      </c>
      <c r="AC138">
        <v>10</v>
      </c>
      <c r="AD138">
        <v>1</v>
      </c>
      <c r="AE138">
        <v>6</v>
      </c>
      <c r="AF138">
        <v>2</v>
      </c>
      <c r="AG138">
        <v>3</v>
      </c>
      <c r="AH138">
        <v>5</v>
      </c>
      <c r="AI138">
        <v>7</v>
      </c>
      <c r="AJ138">
        <v>4</v>
      </c>
      <c r="AK138">
        <v>66</v>
      </c>
    </row>
    <row r="139" spans="1:37" x14ac:dyDescent="0.25">
      <c r="A139">
        <v>45966</v>
      </c>
      <c r="B139">
        <v>0</v>
      </c>
      <c r="C139">
        <v>1997</v>
      </c>
      <c r="D139">
        <f t="shared" si="1"/>
        <v>28</v>
      </c>
      <c r="E139" s="2">
        <v>45970.929745370369</v>
      </c>
      <c r="F139">
        <v>3</v>
      </c>
      <c r="G139">
        <v>5</v>
      </c>
      <c r="H139">
        <v>2</v>
      </c>
      <c r="I139">
        <v>5</v>
      </c>
      <c r="J139">
        <v>4</v>
      </c>
      <c r="K139">
        <v>4</v>
      </c>
      <c r="L139">
        <v>2</v>
      </c>
      <c r="M139">
        <v>2</v>
      </c>
      <c r="N139">
        <v>2</v>
      </c>
      <c r="O139">
        <v>5</v>
      </c>
      <c r="P139">
        <v>1</v>
      </c>
      <c r="Q139">
        <v>3</v>
      </c>
      <c r="R139">
        <v>10</v>
      </c>
      <c r="S139">
        <v>3</v>
      </c>
      <c r="T139">
        <v>3</v>
      </c>
      <c r="U139">
        <v>3</v>
      </c>
      <c r="V139">
        <v>3</v>
      </c>
      <c r="W139">
        <v>7</v>
      </c>
      <c r="X139">
        <v>2</v>
      </c>
      <c r="Y139">
        <v>2</v>
      </c>
      <c r="Z139">
        <v>3</v>
      </c>
      <c r="AA139">
        <v>8</v>
      </c>
      <c r="AB139">
        <v>2</v>
      </c>
      <c r="AC139">
        <v>1</v>
      </c>
      <c r="AD139">
        <v>7</v>
      </c>
      <c r="AE139">
        <v>10</v>
      </c>
      <c r="AF139">
        <v>6</v>
      </c>
      <c r="AG139">
        <v>4</v>
      </c>
      <c r="AH139">
        <v>9</v>
      </c>
      <c r="AI139">
        <v>5</v>
      </c>
      <c r="AJ139">
        <v>3</v>
      </c>
      <c r="AK139">
        <v>95</v>
      </c>
    </row>
    <row r="140" spans="1:37" x14ac:dyDescent="0.25">
      <c r="A140">
        <v>46473</v>
      </c>
      <c r="B140">
        <v>0</v>
      </c>
      <c r="C140">
        <v>1997</v>
      </c>
      <c r="D140">
        <f t="shared" si="1"/>
        <v>28</v>
      </c>
      <c r="E140" s="2">
        <v>45973.520868055559</v>
      </c>
      <c r="F140">
        <v>4</v>
      </c>
      <c r="G140">
        <v>2</v>
      </c>
      <c r="H140">
        <v>3</v>
      </c>
      <c r="I140">
        <v>4</v>
      </c>
      <c r="J140">
        <v>4</v>
      </c>
      <c r="K140">
        <v>2</v>
      </c>
      <c r="L140">
        <v>5</v>
      </c>
      <c r="M140">
        <v>5</v>
      </c>
      <c r="N140">
        <v>2</v>
      </c>
      <c r="O140">
        <v>2</v>
      </c>
      <c r="P140">
        <v>2</v>
      </c>
      <c r="Q140">
        <v>1</v>
      </c>
      <c r="R140">
        <v>4</v>
      </c>
      <c r="S140">
        <v>2</v>
      </c>
      <c r="T140">
        <v>3</v>
      </c>
      <c r="U140">
        <v>1</v>
      </c>
      <c r="V140">
        <v>1</v>
      </c>
      <c r="W140">
        <v>3</v>
      </c>
      <c r="X140">
        <v>3</v>
      </c>
      <c r="Y140">
        <v>4</v>
      </c>
      <c r="Z140">
        <v>2</v>
      </c>
      <c r="AA140">
        <v>6</v>
      </c>
      <c r="AB140">
        <v>10</v>
      </c>
      <c r="AC140">
        <v>7</v>
      </c>
      <c r="AD140">
        <v>2</v>
      </c>
      <c r="AE140">
        <v>9</v>
      </c>
      <c r="AF140">
        <v>3</v>
      </c>
      <c r="AG140">
        <v>8</v>
      </c>
      <c r="AH140">
        <v>5</v>
      </c>
      <c r="AI140">
        <v>1</v>
      </c>
      <c r="AJ140">
        <v>4</v>
      </c>
      <c r="AK140">
        <v>20</v>
      </c>
    </row>
    <row r="141" spans="1:37" x14ac:dyDescent="0.25">
      <c r="A141">
        <v>46538</v>
      </c>
      <c r="B141">
        <v>1</v>
      </c>
      <c r="C141">
        <v>1997</v>
      </c>
      <c r="D141">
        <f t="shared" si="1"/>
        <v>28</v>
      </c>
      <c r="E141" s="2">
        <v>45973.875462962962</v>
      </c>
      <c r="F141">
        <v>2</v>
      </c>
      <c r="G141">
        <v>5</v>
      </c>
      <c r="H141">
        <v>5</v>
      </c>
      <c r="I141">
        <v>4</v>
      </c>
      <c r="J141">
        <v>2</v>
      </c>
      <c r="K141">
        <v>4</v>
      </c>
      <c r="L141">
        <v>4</v>
      </c>
      <c r="M141">
        <v>2</v>
      </c>
      <c r="N141">
        <v>5</v>
      </c>
      <c r="O141">
        <v>5</v>
      </c>
      <c r="P141">
        <v>5</v>
      </c>
      <c r="Q141">
        <v>3</v>
      </c>
      <c r="R141">
        <v>3</v>
      </c>
      <c r="S141">
        <v>3</v>
      </c>
      <c r="T141">
        <v>3</v>
      </c>
      <c r="U141">
        <v>5</v>
      </c>
      <c r="V141">
        <v>4</v>
      </c>
      <c r="W141">
        <v>7</v>
      </c>
      <c r="X141">
        <v>4</v>
      </c>
      <c r="Y141">
        <v>1</v>
      </c>
      <c r="Z141">
        <v>2</v>
      </c>
      <c r="AA141">
        <v>2</v>
      </c>
      <c r="AB141">
        <v>3</v>
      </c>
      <c r="AC141">
        <v>7</v>
      </c>
      <c r="AD141">
        <v>10</v>
      </c>
      <c r="AE141">
        <v>8</v>
      </c>
      <c r="AF141">
        <v>1</v>
      </c>
      <c r="AG141">
        <v>4</v>
      </c>
      <c r="AH141">
        <v>9</v>
      </c>
      <c r="AI141">
        <v>6</v>
      </c>
      <c r="AJ141">
        <v>5</v>
      </c>
      <c r="AK141">
        <v>5</v>
      </c>
    </row>
    <row r="142" spans="1:37" x14ac:dyDescent="0.25">
      <c r="A142">
        <v>41152</v>
      </c>
      <c r="B142">
        <v>0</v>
      </c>
      <c r="C142">
        <v>1998</v>
      </c>
      <c r="D142">
        <f t="shared" si="1"/>
        <v>27</v>
      </c>
      <c r="E142" s="2">
        <v>45959.432326388887</v>
      </c>
      <c r="F142">
        <v>3</v>
      </c>
      <c r="G142">
        <v>2</v>
      </c>
      <c r="H142">
        <v>2</v>
      </c>
      <c r="I142">
        <v>4</v>
      </c>
      <c r="J142">
        <v>2</v>
      </c>
      <c r="K142">
        <v>3</v>
      </c>
      <c r="L142">
        <v>2</v>
      </c>
      <c r="M142">
        <v>4</v>
      </c>
      <c r="N142">
        <v>3</v>
      </c>
      <c r="O142">
        <v>4</v>
      </c>
      <c r="P142">
        <v>2</v>
      </c>
      <c r="Q142">
        <v>3</v>
      </c>
      <c r="R142">
        <v>12</v>
      </c>
      <c r="S142">
        <v>4</v>
      </c>
      <c r="T142">
        <v>6</v>
      </c>
      <c r="U142">
        <v>9</v>
      </c>
      <c r="V142">
        <v>4</v>
      </c>
      <c r="W142">
        <v>15</v>
      </c>
      <c r="X142">
        <v>6</v>
      </c>
      <c r="Y142">
        <v>4</v>
      </c>
      <c r="Z142">
        <v>2</v>
      </c>
      <c r="AA142">
        <v>9</v>
      </c>
      <c r="AB142">
        <v>3</v>
      </c>
      <c r="AC142">
        <v>6</v>
      </c>
      <c r="AD142">
        <v>5</v>
      </c>
      <c r="AE142">
        <v>1</v>
      </c>
      <c r="AF142">
        <v>8</v>
      </c>
      <c r="AG142">
        <v>4</v>
      </c>
      <c r="AH142">
        <v>10</v>
      </c>
      <c r="AI142">
        <v>2</v>
      </c>
      <c r="AJ142">
        <v>7</v>
      </c>
      <c r="AK142">
        <v>27</v>
      </c>
    </row>
    <row r="143" spans="1:37" x14ac:dyDescent="0.25">
      <c r="A143">
        <v>45079</v>
      </c>
      <c r="B143">
        <v>1</v>
      </c>
      <c r="C143">
        <v>1998</v>
      </c>
      <c r="D143">
        <f t="shared" si="1"/>
        <v>27</v>
      </c>
      <c r="E143" s="2">
        <v>45967.641967592594</v>
      </c>
      <c r="F143">
        <v>2</v>
      </c>
      <c r="G143">
        <v>2</v>
      </c>
      <c r="H143">
        <v>2</v>
      </c>
      <c r="I143">
        <v>4</v>
      </c>
      <c r="J143">
        <v>2</v>
      </c>
      <c r="K143">
        <v>2</v>
      </c>
      <c r="L143">
        <v>4</v>
      </c>
      <c r="M143">
        <v>2</v>
      </c>
      <c r="N143">
        <v>4</v>
      </c>
      <c r="O143">
        <v>2</v>
      </c>
      <c r="P143">
        <v>2</v>
      </c>
      <c r="Q143">
        <v>4</v>
      </c>
      <c r="R143">
        <v>2</v>
      </c>
      <c r="S143">
        <v>5</v>
      </c>
      <c r="T143">
        <v>2</v>
      </c>
      <c r="U143">
        <v>5</v>
      </c>
      <c r="V143">
        <v>2</v>
      </c>
      <c r="W143">
        <v>34</v>
      </c>
      <c r="X143">
        <v>3</v>
      </c>
      <c r="Y143">
        <v>3</v>
      </c>
      <c r="Z143">
        <v>2</v>
      </c>
      <c r="AA143">
        <v>5</v>
      </c>
      <c r="AB143">
        <v>8</v>
      </c>
      <c r="AC143">
        <v>3</v>
      </c>
      <c r="AD143">
        <v>7</v>
      </c>
      <c r="AE143">
        <v>2</v>
      </c>
      <c r="AF143">
        <v>6</v>
      </c>
      <c r="AG143">
        <v>1</v>
      </c>
      <c r="AH143">
        <v>10</v>
      </c>
      <c r="AI143">
        <v>9</v>
      </c>
      <c r="AJ143">
        <v>4</v>
      </c>
      <c r="AK143">
        <v>63</v>
      </c>
    </row>
    <row r="144" spans="1:37" x14ac:dyDescent="0.25">
      <c r="A144">
        <v>45656</v>
      </c>
      <c r="B144">
        <v>0</v>
      </c>
      <c r="C144">
        <v>1998</v>
      </c>
      <c r="D144">
        <f t="shared" si="1"/>
        <v>27</v>
      </c>
      <c r="E144" s="2">
        <v>45969.411145833335</v>
      </c>
      <c r="F144">
        <v>2</v>
      </c>
      <c r="G144">
        <v>4</v>
      </c>
      <c r="H144">
        <v>5</v>
      </c>
      <c r="I144">
        <v>3</v>
      </c>
      <c r="J144">
        <v>2</v>
      </c>
      <c r="K144">
        <v>4</v>
      </c>
      <c r="L144">
        <v>4</v>
      </c>
      <c r="M144">
        <v>3</v>
      </c>
      <c r="N144">
        <v>4</v>
      </c>
      <c r="O144">
        <v>5</v>
      </c>
      <c r="P144">
        <v>4</v>
      </c>
      <c r="Q144">
        <v>13</v>
      </c>
      <c r="R144">
        <v>6</v>
      </c>
      <c r="S144">
        <v>10</v>
      </c>
      <c r="T144">
        <v>4</v>
      </c>
      <c r="U144">
        <v>8</v>
      </c>
      <c r="V144">
        <v>11</v>
      </c>
      <c r="W144">
        <v>20</v>
      </c>
      <c r="X144">
        <v>9</v>
      </c>
      <c r="Y144">
        <v>5</v>
      </c>
      <c r="Z144">
        <v>3</v>
      </c>
      <c r="AA144">
        <v>1</v>
      </c>
      <c r="AB144">
        <v>3</v>
      </c>
      <c r="AC144">
        <v>7</v>
      </c>
      <c r="AD144">
        <v>6</v>
      </c>
      <c r="AE144">
        <v>5</v>
      </c>
      <c r="AF144">
        <v>4</v>
      </c>
      <c r="AG144">
        <v>8</v>
      </c>
      <c r="AH144">
        <v>10</v>
      </c>
      <c r="AI144">
        <v>2</v>
      </c>
      <c r="AJ144">
        <v>9</v>
      </c>
      <c r="AK144">
        <v>41</v>
      </c>
    </row>
    <row r="145" spans="1:37" x14ac:dyDescent="0.25">
      <c r="A145">
        <v>46437</v>
      </c>
      <c r="B145">
        <v>0</v>
      </c>
      <c r="C145">
        <v>1998</v>
      </c>
      <c r="D145">
        <f t="shared" si="1"/>
        <v>27</v>
      </c>
      <c r="E145" s="2">
        <v>45972.999976851854</v>
      </c>
      <c r="F145">
        <v>3</v>
      </c>
      <c r="G145">
        <v>3</v>
      </c>
      <c r="H145">
        <v>4</v>
      </c>
      <c r="I145">
        <v>5</v>
      </c>
      <c r="J145">
        <v>2</v>
      </c>
      <c r="K145">
        <v>2</v>
      </c>
      <c r="L145">
        <v>4</v>
      </c>
      <c r="M145">
        <v>3</v>
      </c>
      <c r="N145">
        <v>4</v>
      </c>
      <c r="O145">
        <v>2</v>
      </c>
      <c r="P145">
        <v>2</v>
      </c>
      <c r="Q145">
        <v>3</v>
      </c>
      <c r="R145">
        <v>3</v>
      </c>
      <c r="S145">
        <v>6</v>
      </c>
      <c r="T145">
        <v>6</v>
      </c>
      <c r="U145">
        <v>3</v>
      </c>
      <c r="V145">
        <v>4</v>
      </c>
      <c r="W145">
        <v>5</v>
      </c>
      <c r="X145">
        <v>3</v>
      </c>
      <c r="Y145">
        <v>3</v>
      </c>
      <c r="Z145">
        <v>2</v>
      </c>
      <c r="AA145">
        <v>7</v>
      </c>
      <c r="AB145">
        <v>9</v>
      </c>
      <c r="AC145">
        <v>1</v>
      </c>
      <c r="AD145">
        <v>2</v>
      </c>
      <c r="AE145">
        <v>8</v>
      </c>
      <c r="AF145">
        <v>10</v>
      </c>
      <c r="AG145">
        <v>3</v>
      </c>
      <c r="AH145">
        <v>6</v>
      </c>
      <c r="AI145">
        <v>4</v>
      </c>
      <c r="AJ145">
        <v>5</v>
      </c>
      <c r="AK145">
        <v>69</v>
      </c>
    </row>
    <row r="146" spans="1:37" x14ac:dyDescent="0.25">
      <c r="A146">
        <v>40716</v>
      </c>
      <c r="B146">
        <v>1</v>
      </c>
      <c r="C146">
        <v>1999</v>
      </c>
      <c r="D146">
        <f t="shared" si="1"/>
        <v>26</v>
      </c>
      <c r="E146" s="2">
        <v>45967.486840277779</v>
      </c>
      <c r="F146">
        <v>1</v>
      </c>
      <c r="G146">
        <v>4</v>
      </c>
      <c r="H146">
        <v>4</v>
      </c>
      <c r="I146">
        <v>4</v>
      </c>
      <c r="J146">
        <v>2</v>
      </c>
      <c r="K146">
        <v>4</v>
      </c>
      <c r="L146">
        <v>4</v>
      </c>
      <c r="M146">
        <v>2</v>
      </c>
      <c r="N146">
        <v>4</v>
      </c>
      <c r="O146">
        <v>4</v>
      </c>
      <c r="P146">
        <v>4</v>
      </c>
      <c r="Q146">
        <v>3</v>
      </c>
      <c r="R146">
        <v>2</v>
      </c>
      <c r="S146">
        <v>3</v>
      </c>
      <c r="T146">
        <v>4</v>
      </c>
      <c r="U146">
        <v>2</v>
      </c>
      <c r="V146">
        <v>1</v>
      </c>
      <c r="W146">
        <v>4</v>
      </c>
      <c r="X146">
        <v>2</v>
      </c>
      <c r="Y146">
        <v>2</v>
      </c>
      <c r="Z146">
        <v>2</v>
      </c>
      <c r="AA146">
        <v>9</v>
      </c>
      <c r="AB146">
        <v>10</v>
      </c>
      <c r="AC146">
        <v>2</v>
      </c>
      <c r="AD146">
        <v>8</v>
      </c>
      <c r="AE146">
        <v>7</v>
      </c>
      <c r="AF146">
        <v>4</v>
      </c>
      <c r="AG146">
        <v>6</v>
      </c>
      <c r="AH146">
        <v>3</v>
      </c>
      <c r="AI146">
        <v>5</v>
      </c>
      <c r="AJ146">
        <v>1</v>
      </c>
      <c r="AK146">
        <v>41</v>
      </c>
    </row>
    <row r="147" spans="1:37" x14ac:dyDescent="0.25">
      <c r="A147">
        <v>41144</v>
      </c>
      <c r="B147">
        <v>0</v>
      </c>
      <c r="C147">
        <v>1999</v>
      </c>
      <c r="D147">
        <f t="shared" si="1"/>
        <v>26</v>
      </c>
      <c r="E147" s="2">
        <v>45959.4137962963</v>
      </c>
      <c r="F147">
        <v>4</v>
      </c>
      <c r="G147">
        <v>4</v>
      </c>
      <c r="H147">
        <v>5</v>
      </c>
      <c r="I147">
        <v>3</v>
      </c>
      <c r="J147">
        <v>1</v>
      </c>
      <c r="K147">
        <v>4</v>
      </c>
      <c r="L147">
        <v>2</v>
      </c>
      <c r="M147">
        <v>2</v>
      </c>
      <c r="N147">
        <v>5</v>
      </c>
      <c r="O147">
        <v>5</v>
      </c>
      <c r="P147">
        <v>4</v>
      </c>
      <c r="Q147">
        <v>3</v>
      </c>
      <c r="R147">
        <v>2</v>
      </c>
      <c r="S147">
        <v>3</v>
      </c>
      <c r="T147">
        <v>3</v>
      </c>
      <c r="U147">
        <v>2</v>
      </c>
      <c r="V147">
        <v>14</v>
      </c>
      <c r="W147">
        <v>9</v>
      </c>
      <c r="X147">
        <v>27</v>
      </c>
      <c r="Y147">
        <v>2</v>
      </c>
      <c r="Z147">
        <v>2</v>
      </c>
      <c r="AA147">
        <v>5</v>
      </c>
      <c r="AB147">
        <v>6</v>
      </c>
      <c r="AC147">
        <v>4</v>
      </c>
      <c r="AD147">
        <v>7</v>
      </c>
      <c r="AE147">
        <v>9</v>
      </c>
      <c r="AF147">
        <v>1</v>
      </c>
      <c r="AG147">
        <v>2</v>
      </c>
      <c r="AH147">
        <v>3</v>
      </c>
      <c r="AI147">
        <v>10</v>
      </c>
      <c r="AJ147">
        <v>8</v>
      </c>
      <c r="AK147">
        <v>46</v>
      </c>
    </row>
    <row r="148" spans="1:37" x14ac:dyDescent="0.25">
      <c r="A148">
        <v>41396</v>
      </c>
      <c r="B148">
        <v>1</v>
      </c>
      <c r="C148">
        <v>1999</v>
      </c>
      <c r="D148">
        <f t="shared" si="1"/>
        <v>26</v>
      </c>
      <c r="E148" s="2">
        <v>45959.552048611113</v>
      </c>
      <c r="F148">
        <v>3</v>
      </c>
      <c r="G148">
        <v>2</v>
      </c>
      <c r="H148">
        <v>5</v>
      </c>
      <c r="I148">
        <v>4</v>
      </c>
      <c r="J148">
        <v>2</v>
      </c>
      <c r="K148">
        <v>5</v>
      </c>
      <c r="L148">
        <v>2</v>
      </c>
      <c r="M148">
        <v>5</v>
      </c>
      <c r="N148">
        <v>3</v>
      </c>
      <c r="O148">
        <v>4</v>
      </c>
      <c r="P148">
        <v>2</v>
      </c>
      <c r="Q148">
        <v>3</v>
      </c>
      <c r="R148">
        <v>10</v>
      </c>
      <c r="S148">
        <v>7</v>
      </c>
      <c r="T148">
        <v>2</v>
      </c>
      <c r="U148">
        <v>2</v>
      </c>
      <c r="V148">
        <v>4</v>
      </c>
      <c r="W148">
        <v>5</v>
      </c>
      <c r="X148">
        <v>6</v>
      </c>
      <c r="Y148">
        <v>4</v>
      </c>
      <c r="Z148">
        <v>2</v>
      </c>
      <c r="AA148">
        <v>8</v>
      </c>
      <c r="AB148">
        <v>9</v>
      </c>
      <c r="AC148">
        <v>2</v>
      </c>
      <c r="AD148">
        <v>6</v>
      </c>
      <c r="AE148">
        <v>4</v>
      </c>
      <c r="AF148">
        <v>7</v>
      </c>
      <c r="AG148">
        <v>3</v>
      </c>
      <c r="AH148">
        <v>5</v>
      </c>
      <c r="AI148">
        <v>1</v>
      </c>
      <c r="AJ148">
        <v>10</v>
      </c>
      <c r="AK148">
        <v>70</v>
      </c>
    </row>
    <row r="149" spans="1:37" x14ac:dyDescent="0.25">
      <c r="A149">
        <v>41413</v>
      </c>
      <c r="B149">
        <v>1</v>
      </c>
      <c r="C149">
        <v>1999</v>
      </c>
      <c r="D149">
        <f t="shared" si="1"/>
        <v>26</v>
      </c>
      <c r="E149" s="2">
        <v>45959.569872685184</v>
      </c>
      <c r="F149">
        <v>1</v>
      </c>
      <c r="G149">
        <v>4</v>
      </c>
      <c r="H149">
        <v>4</v>
      </c>
      <c r="I149">
        <v>4</v>
      </c>
      <c r="J149">
        <v>2</v>
      </c>
      <c r="K149">
        <v>4</v>
      </c>
      <c r="L149">
        <v>5</v>
      </c>
      <c r="M149">
        <v>3</v>
      </c>
      <c r="N149">
        <v>3</v>
      </c>
      <c r="O149">
        <v>4</v>
      </c>
      <c r="P149">
        <v>4</v>
      </c>
      <c r="Q149">
        <v>4</v>
      </c>
      <c r="R149">
        <v>3</v>
      </c>
      <c r="S149">
        <v>3</v>
      </c>
      <c r="T149">
        <v>4</v>
      </c>
      <c r="U149">
        <v>3</v>
      </c>
      <c r="V149">
        <v>6</v>
      </c>
      <c r="W149">
        <v>7</v>
      </c>
      <c r="X149">
        <v>53</v>
      </c>
      <c r="Y149">
        <v>3</v>
      </c>
      <c r="Z149">
        <v>3</v>
      </c>
      <c r="AA149">
        <v>7</v>
      </c>
      <c r="AB149">
        <v>8</v>
      </c>
      <c r="AC149">
        <v>3</v>
      </c>
      <c r="AD149">
        <v>2</v>
      </c>
      <c r="AE149">
        <v>10</v>
      </c>
      <c r="AF149">
        <v>9</v>
      </c>
      <c r="AG149">
        <v>5</v>
      </c>
      <c r="AH149">
        <v>1</v>
      </c>
      <c r="AI149">
        <v>4</v>
      </c>
      <c r="AJ149">
        <v>6</v>
      </c>
      <c r="AK149">
        <v>54</v>
      </c>
    </row>
    <row r="150" spans="1:37" x14ac:dyDescent="0.25">
      <c r="A150">
        <v>41586</v>
      </c>
      <c r="B150">
        <v>1</v>
      </c>
      <c r="C150">
        <v>1999</v>
      </c>
      <c r="D150">
        <f t="shared" si="1"/>
        <v>26</v>
      </c>
      <c r="E150" s="2">
        <v>45959.662245370368</v>
      </c>
      <c r="F150">
        <v>2</v>
      </c>
      <c r="G150">
        <v>2</v>
      </c>
      <c r="H150">
        <v>2</v>
      </c>
      <c r="I150">
        <v>5</v>
      </c>
      <c r="J150">
        <v>2</v>
      </c>
      <c r="K150">
        <v>5</v>
      </c>
      <c r="L150">
        <v>4</v>
      </c>
      <c r="M150">
        <v>3</v>
      </c>
      <c r="N150">
        <v>2</v>
      </c>
      <c r="O150">
        <v>4</v>
      </c>
      <c r="P150">
        <v>5</v>
      </c>
      <c r="Q150">
        <v>4</v>
      </c>
      <c r="R150">
        <v>3</v>
      </c>
      <c r="S150">
        <v>3</v>
      </c>
      <c r="T150">
        <v>3</v>
      </c>
      <c r="U150">
        <v>3</v>
      </c>
      <c r="V150">
        <v>3</v>
      </c>
      <c r="W150">
        <v>5</v>
      </c>
      <c r="X150">
        <v>4</v>
      </c>
      <c r="Y150">
        <v>5</v>
      </c>
      <c r="Z150">
        <v>3</v>
      </c>
      <c r="AA150">
        <v>3</v>
      </c>
      <c r="AB150">
        <v>2</v>
      </c>
      <c r="AC150">
        <v>6</v>
      </c>
      <c r="AD150">
        <v>5</v>
      </c>
      <c r="AE150">
        <v>4</v>
      </c>
      <c r="AF150">
        <v>9</v>
      </c>
      <c r="AG150">
        <v>10</v>
      </c>
      <c r="AH150">
        <v>8</v>
      </c>
      <c r="AI150">
        <v>1</v>
      </c>
      <c r="AJ150">
        <v>7</v>
      </c>
      <c r="AK150">
        <v>90</v>
      </c>
    </row>
    <row r="151" spans="1:37" x14ac:dyDescent="0.25">
      <c r="A151">
        <v>41881</v>
      </c>
      <c r="B151">
        <v>1</v>
      </c>
      <c r="C151">
        <v>1999</v>
      </c>
      <c r="D151">
        <f t="shared" si="1"/>
        <v>26</v>
      </c>
      <c r="E151" s="2">
        <v>45959.842060185183</v>
      </c>
      <c r="F151">
        <v>2</v>
      </c>
      <c r="G151">
        <v>4</v>
      </c>
      <c r="H151">
        <v>5</v>
      </c>
      <c r="I151">
        <v>5</v>
      </c>
      <c r="J151">
        <v>2</v>
      </c>
      <c r="K151">
        <v>2</v>
      </c>
      <c r="L151">
        <v>4</v>
      </c>
      <c r="M151">
        <v>3</v>
      </c>
      <c r="N151">
        <v>3</v>
      </c>
      <c r="O151">
        <v>5</v>
      </c>
      <c r="P151">
        <v>4</v>
      </c>
      <c r="Q151">
        <v>4</v>
      </c>
      <c r="R151">
        <v>4</v>
      </c>
      <c r="S151">
        <v>3</v>
      </c>
      <c r="T151">
        <v>3</v>
      </c>
      <c r="U151">
        <v>4</v>
      </c>
      <c r="V151">
        <v>3</v>
      </c>
      <c r="W151">
        <v>9</v>
      </c>
      <c r="X151">
        <v>3</v>
      </c>
      <c r="Y151">
        <v>6</v>
      </c>
      <c r="Z151">
        <v>2</v>
      </c>
      <c r="AA151">
        <v>8</v>
      </c>
      <c r="AB151">
        <v>2</v>
      </c>
      <c r="AC151">
        <v>10</v>
      </c>
      <c r="AD151">
        <v>9</v>
      </c>
      <c r="AE151">
        <v>4</v>
      </c>
      <c r="AF151">
        <v>3</v>
      </c>
      <c r="AG151">
        <v>5</v>
      </c>
      <c r="AH151">
        <v>7</v>
      </c>
      <c r="AI151">
        <v>1</v>
      </c>
      <c r="AJ151">
        <v>6</v>
      </c>
      <c r="AK151">
        <v>63</v>
      </c>
    </row>
    <row r="152" spans="1:37" x14ac:dyDescent="0.25">
      <c r="A152">
        <v>42162</v>
      </c>
      <c r="B152">
        <v>0</v>
      </c>
      <c r="C152">
        <v>1999</v>
      </c>
      <c r="D152">
        <f t="shared" si="1"/>
        <v>26</v>
      </c>
      <c r="E152" s="2">
        <v>45960.031736111108</v>
      </c>
      <c r="F152">
        <v>2</v>
      </c>
      <c r="G152">
        <v>4</v>
      </c>
      <c r="H152">
        <v>5</v>
      </c>
      <c r="I152">
        <v>4</v>
      </c>
      <c r="J152">
        <v>2</v>
      </c>
      <c r="K152">
        <v>4</v>
      </c>
      <c r="L152">
        <v>4</v>
      </c>
      <c r="M152">
        <v>2</v>
      </c>
      <c r="N152">
        <v>4</v>
      </c>
      <c r="O152">
        <v>5</v>
      </c>
      <c r="P152">
        <v>5</v>
      </c>
      <c r="Q152">
        <v>3</v>
      </c>
      <c r="R152">
        <v>3</v>
      </c>
      <c r="S152">
        <v>2</v>
      </c>
      <c r="T152">
        <v>3</v>
      </c>
      <c r="U152">
        <v>3</v>
      </c>
      <c r="V152">
        <v>3</v>
      </c>
      <c r="W152">
        <v>11</v>
      </c>
      <c r="X152">
        <v>6</v>
      </c>
      <c r="Y152">
        <v>2</v>
      </c>
      <c r="Z152">
        <v>1</v>
      </c>
      <c r="AA152">
        <v>6</v>
      </c>
      <c r="AB152">
        <v>1</v>
      </c>
      <c r="AC152">
        <v>3</v>
      </c>
      <c r="AD152">
        <v>2</v>
      </c>
      <c r="AE152">
        <v>9</v>
      </c>
      <c r="AF152">
        <v>4</v>
      </c>
      <c r="AG152">
        <v>7</v>
      </c>
      <c r="AH152">
        <v>8</v>
      </c>
      <c r="AI152">
        <v>5</v>
      </c>
      <c r="AJ152">
        <v>10</v>
      </c>
      <c r="AK152">
        <v>23</v>
      </c>
    </row>
    <row r="153" spans="1:37" x14ac:dyDescent="0.25">
      <c r="A153">
        <v>42216</v>
      </c>
      <c r="B153">
        <v>0</v>
      </c>
      <c r="C153">
        <v>1999</v>
      </c>
      <c r="D153">
        <f t="shared" si="1"/>
        <v>26</v>
      </c>
      <c r="E153" s="2">
        <v>45960.29546296296</v>
      </c>
      <c r="F153" t="s">
        <v>59</v>
      </c>
      <c r="G153">
        <v>1</v>
      </c>
      <c r="H153">
        <v>2</v>
      </c>
      <c r="I153">
        <v>4</v>
      </c>
      <c r="J153">
        <v>5</v>
      </c>
      <c r="K153">
        <v>5</v>
      </c>
      <c r="L153">
        <v>5</v>
      </c>
      <c r="M153">
        <v>2</v>
      </c>
      <c r="N153">
        <v>1</v>
      </c>
      <c r="O153">
        <v>3</v>
      </c>
      <c r="P153">
        <v>1</v>
      </c>
      <c r="Q153">
        <v>2</v>
      </c>
      <c r="R153">
        <v>5</v>
      </c>
      <c r="S153">
        <v>3</v>
      </c>
      <c r="T153">
        <v>2</v>
      </c>
      <c r="U153">
        <v>4</v>
      </c>
      <c r="V153">
        <v>4</v>
      </c>
      <c r="W153">
        <v>7</v>
      </c>
      <c r="X153">
        <v>2</v>
      </c>
      <c r="Y153">
        <v>2</v>
      </c>
      <c r="Z153">
        <v>2</v>
      </c>
      <c r="AA153">
        <v>7</v>
      </c>
      <c r="AB153">
        <v>6</v>
      </c>
      <c r="AC153">
        <v>4</v>
      </c>
      <c r="AD153">
        <v>5</v>
      </c>
      <c r="AE153">
        <v>10</v>
      </c>
      <c r="AF153">
        <v>2</v>
      </c>
      <c r="AG153">
        <v>1</v>
      </c>
      <c r="AH153">
        <v>8</v>
      </c>
      <c r="AI153">
        <v>3</v>
      </c>
      <c r="AJ153">
        <v>9</v>
      </c>
      <c r="AK153">
        <v>89</v>
      </c>
    </row>
    <row r="154" spans="1:37" x14ac:dyDescent="0.25">
      <c r="A154">
        <v>43046</v>
      </c>
      <c r="B154">
        <v>1</v>
      </c>
      <c r="C154">
        <v>1999</v>
      </c>
      <c r="D154">
        <f t="shared" ref="D154:D217" si="2">2025-C154</f>
        <v>26</v>
      </c>
      <c r="E154" s="2">
        <v>45961.722824074073</v>
      </c>
      <c r="F154">
        <v>2</v>
      </c>
      <c r="G154">
        <v>2</v>
      </c>
      <c r="H154">
        <v>4</v>
      </c>
      <c r="I154">
        <v>4</v>
      </c>
      <c r="J154">
        <v>2</v>
      </c>
      <c r="K154">
        <v>4</v>
      </c>
      <c r="L154">
        <v>3</v>
      </c>
      <c r="M154">
        <v>4</v>
      </c>
      <c r="N154">
        <v>4</v>
      </c>
      <c r="O154">
        <v>4</v>
      </c>
      <c r="P154">
        <v>4</v>
      </c>
      <c r="Q154">
        <v>4</v>
      </c>
      <c r="R154">
        <v>5</v>
      </c>
      <c r="S154">
        <v>6</v>
      </c>
      <c r="T154">
        <v>3</v>
      </c>
      <c r="U154">
        <v>4</v>
      </c>
      <c r="V154">
        <v>9</v>
      </c>
      <c r="W154">
        <v>6</v>
      </c>
      <c r="X154">
        <v>4</v>
      </c>
      <c r="Y154">
        <v>4</v>
      </c>
      <c r="Z154">
        <v>4</v>
      </c>
      <c r="AA154">
        <v>6</v>
      </c>
      <c r="AB154">
        <v>9</v>
      </c>
      <c r="AC154">
        <v>5</v>
      </c>
      <c r="AD154">
        <v>8</v>
      </c>
      <c r="AE154">
        <v>2</v>
      </c>
      <c r="AF154">
        <v>1</v>
      </c>
      <c r="AG154">
        <v>10</v>
      </c>
      <c r="AH154">
        <v>4</v>
      </c>
      <c r="AI154">
        <v>3</v>
      </c>
      <c r="AJ154">
        <v>7</v>
      </c>
      <c r="AK154">
        <v>51</v>
      </c>
    </row>
    <row r="155" spans="1:37" x14ac:dyDescent="0.25">
      <c r="A155">
        <v>43567</v>
      </c>
      <c r="B155">
        <v>1</v>
      </c>
      <c r="C155">
        <v>1999</v>
      </c>
      <c r="D155">
        <f t="shared" si="2"/>
        <v>26</v>
      </c>
      <c r="E155" s="2">
        <v>45963.692662037036</v>
      </c>
      <c r="F155">
        <v>3</v>
      </c>
      <c r="G155">
        <v>3</v>
      </c>
      <c r="H155">
        <v>5</v>
      </c>
      <c r="I155">
        <v>4</v>
      </c>
      <c r="J155">
        <v>2</v>
      </c>
      <c r="K155">
        <v>4</v>
      </c>
      <c r="L155">
        <v>4</v>
      </c>
      <c r="M155">
        <v>4</v>
      </c>
      <c r="N155">
        <v>2</v>
      </c>
      <c r="O155">
        <v>4</v>
      </c>
      <c r="P155">
        <v>4</v>
      </c>
      <c r="Q155">
        <v>3</v>
      </c>
      <c r="R155">
        <v>2</v>
      </c>
      <c r="S155">
        <v>2</v>
      </c>
      <c r="T155">
        <v>3</v>
      </c>
      <c r="U155">
        <v>2</v>
      </c>
      <c r="V155">
        <v>4</v>
      </c>
      <c r="W155">
        <v>5</v>
      </c>
      <c r="X155">
        <v>4</v>
      </c>
      <c r="Y155">
        <v>3</v>
      </c>
      <c r="Z155">
        <v>2</v>
      </c>
      <c r="AA155">
        <v>4</v>
      </c>
      <c r="AB155">
        <v>2</v>
      </c>
      <c r="AC155">
        <v>8</v>
      </c>
      <c r="AD155">
        <v>9</v>
      </c>
      <c r="AE155">
        <v>6</v>
      </c>
      <c r="AF155">
        <v>7</v>
      </c>
      <c r="AG155">
        <v>10</v>
      </c>
      <c r="AH155">
        <v>5</v>
      </c>
      <c r="AI155">
        <v>1</v>
      </c>
      <c r="AJ155">
        <v>3</v>
      </c>
      <c r="AK155">
        <v>60</v>
      </c>
    </row>
    <row r="156" spans="1:37" x14ac:dyDescent="0.25">
      <c r="A156">
        <v>43741</v>
      </c>
      <c r="B156">
        <v>0</v>
      </c>
      <c r="C156">
        <v>1999</v>
      </c>
      <c r="D156">
        <f t="shared" si="2"/>
        <v>26</v>
      </c>
      <c r="E156" s="2">
        <v>45964.005011574074</v>
      </c>
      <c r="F156">
        <v>2</v>
      </c>
      <c r="G156">
        <v>5</v>
      </c>
      <c r="H156">
        <v>4</v>
      </c>
      <c r="I156">
        <v>4</v>
      </c>
      <c r="J156">
        <v>2</v>
      </c>
      <c r="K156">
        <v>5</v>
      </c>
      <c r="L156">
        <v>4</v>
      </c>
      <c r="M156">
        <v>3</v>
      </c>
      <c r="N156">
        <v>4</v>
      </c>
      <c r="O156">
        <v>5</v>
      </c>
      <c r="P156">
        <v>4</v>
      </c>
      <c r="Q156">
        <v>13</v>
      </c>
      <c r="R156">
        <v>6</v>
      </c>
      <c r="S156">
        <v>4</v>
      </c>
      <c r="T156">
        <v>7</v>
      </c>
      <c r="U156">
        <v>4</v>
      </c>
      <c r="V156">
        <v>5</v>
      </c>
      <c r="W156">
        <v>8</v>
      </c>
      <c r="X156">
        <v>7</v>
      </c>
      <c r="Y156">
        <v>5</v>
      </c>
      <c r="Z156">
        <v>3</v>
      </c>
      <c r="AA156">
        <v>1</v>
      </c>
      <c r="AB156">
        <v>9</v>
      </c>
      <c r="AC156">
        <v>5</v>
      </c>
      <c r="AD156">
        <v>10</v>
      </c>
      <c r="AE156">
        <v>8</v>
      </c>
      <c r="AF156">
        <v>4</v>
      </c>
      <c r="AG156">
        <v>6</v>
      </c>
      <c r="AH156">
        <v>2</v>
      </c>
      <c r="AI156">
        <v>7</v>
      </c>
      <c r="AJ156">
        <v>3</v>
      </c>
      <c r="AK156">
        <v>30</v>
      </c>
    </row>
    <row r="157" spans="1:37" x14ac:dyDescent="0.25">
      <c r="A157">
        <v>44253</v>
      </c>
      <c r="B157">
        <v>0</v>
      </c>
      <c r="C157">
        <v>1999</v>
      </c>
      <c r="D157">
        <f t="shared" si="2"/>
        <v>26</v>
      </c>
      <c r="E157" s="2">
        <v>45965.355798611112</v>
      </c>
      <c r="F157">
        <v>3</v>
      </c>
      <c r="G157">
        <v>1</v>
      </c>
      <c r="H157">
        <v>3</v>
      </c>
      <c r="I157">
        <v>5</v>
      </c>
      <c r="J157">
        <v>1</v>
      </c>
      <c r="K157">
        <v>4</v>
      </c>
      <c r="L157">
        <v>4</v>
      </c>
      <c r="M157">
        <v>4</v>
      </c>
      <c r="N157">
        <v>4</v>
      </c>
      <c r="O157">
        <v>4</v>
      </c>
      <c r="P157">
        <v>4</v>
      </c>
      <c r="Q157">
        <v>4</v>
      </c>
      <c r="R157">
        <v>3</v>
      </c>
      <c r="S157">
        <v>3</v>
      </c>
      <c r="T157">
        <v>3</v>
      </c>
      <c r="U157">
        <v>2</v>
      </c>
      <c r="V157">
        <v>5</v>
      </c>
      <c r="W157">
        <v>8</v>
      </c>
      <c r="X157">
        <v>3</v>
      </c>
      <c r="Y157">
        <v>2</v>
      </c>
      <c r="Z157">
        <v>3</v>
      </c>
      <c r="AA157">
        <v>1</v>
      </c>
      <c r="AB157">
        <v>9</v>
      </c>
      <c r="AC157">
        <v>3</v>
      </c>
      <c r="AD157">
        <v>8</v>
      </c>
      <c r="AE157">
        <v>2</v>
      </c>
      <c r="AF157">
        <v>5</v>
      </c>
      <c r="AG157">
        <v>6</v>
      </c>
      <c r="AH157">
        <v>10</v>
      </c>
      <c r="AI157">
        <v>4</v>
      </c>
      <c r="AJ157">
        <v>7</v>
      </c>
      <c r="AK157">
        <v>67</v>
      </c>
    </row>
    <row r="158" spans="1:37" x14ac:dyDescent="0.25">
      <c r="A158">
        <v>45411</v>
      </c>
      <c r="B158">
        <v>0</v>
      </c>
      <c r="C158">
        <v>1999</v>
      </c>
      <c r="D158">
        <f t="shared" si="2"/>
        <v>26</v>
      </c>
      <c r="E158" s="2">
        <v>45968.548506944448</v>
      </c>
      <c r="F158">
        <v>4</v>
      </c>
      <c r="G158">
        <v>4</v>
      </c>
      <c r="H158">
        <v>4</v>
      </c>
      <c r="I158">
        <v>4</v>
      </c>
      <c r="J158">
        <v>3</v>
      </c>
      <c r="K158">
        <v>4</v>
      </c>
      <c r="L158">
        <v>4</v>
      </c>
      <c r="M158">
        <v>4</v>
      </c>
      <c r="N158">
        <v>4</v>
      </c>
      <c r="O158">
        <v>2</v>
      </c>
      <c r="P158">
        <v>1</v>
      </c>
      <c r="Q158">
        <v>6</v>
      </c>
      <c r="R158">
        <v>3</v>
      </c>
      <c r="S158">
        <v>3</v>
      </c>
      <c r="T158">
        <v>4</v>
      </c>
      <c r="U158">
        <v>4</v>
      </c>
      <c r="V158">
        <v>6</v>
      </c>
      <c r="W158">
        <v>6</v>
      </c>
      <c r="X158">
        <v>18</v>
      </c>
      <c r="Y158">
        <v>4</v>
      </c>
      <c r="Z158">
        <v>4</v>
      </c>
      <c r="AA158">
        <v>10</v>
      </c>
      <c r="AB158">
        <v>6</v>
      </c>
      <c r="AC158">
        <v>4</v>
      </c>
      <c r="AD158">
        <v>2</v>
      </c>
      <c r="AE158">
        <v>9</v>
      </c>
      <c r="AF158">
        <v>8</v>
      </c>
      <c r="AG158">
        <v>5</v>
      </c>
      <c r="AH158">
        <v>1</v>
      </c>
      <c r="AI158">
        <v>7</v>
      </c>
      <c r="AJ158">
        <v>3</v>
      </c>
      <c r="AK158">
        <v>58</v>
      </c>
    </row>
    <row r="159" spans="1:37" x14ac:dyDescent="0.25">
      <c r="A159">
        <v>45426</v>
      </c>
      <c r="B159">
        <v>0</v>
      </c>
      <c r="C159">
        <v>1999</v>
      </c>
      <c r="D159">
        <f t="shared" si="2"/>
        <v>26</v>
      </c>
      <c r="E159" s="2">
        <v>45968.568819444445</v>
      </c>
      <c r="F159">
        <v>2</v>
      </c>
      <c r="G159">
        <v>3</v>
      </c>
      <c r="H159">
        <v>4</v>
      </c>
      <c r="I159">
        <v>3</v>
      </c>
      <c r="J159">
        <v>2</v>
      </c>
      <c r="K159">
        <v>3</v>
      </c>
      <c r="L159">
        <v>4</v>
      </c>
      <c r="M159">
        <v>2</v>
      </c>
      <c r="N159">
        <v>4</v>
      </c>
      <c r="O159">
        <v>4</v>
      </c>
      <c r="P159">
        <v>2</v>
      </c>
      <c r="Q159">
        <v>20</v>
      </c>
      <c r="R159">
        <v>5</v>
      </c>
      <c r="S159">
        <v>4</v>
      </c>
      <c r="T159">
        <v>4</v>
      </c>
      <c r="U159">
        <v>6</v>
      </c>
      <c r="V159">
        <v>14</v>
      </c>
      <c r="W159">
        <v>24</v>
      </c>
      <c r="X159">
        <v>8</v>
      </c>
      <c r="Y159">
        <v>3</v>
      </c>
      <c r="Z159">
        <v>4</v>
      </c>
      <c r="AA159">
        <v>4</v>
      </c>
      <c r="AB159">
        <v>6</v>
      </c>
      <c r="AC159">
        <v>8</v>
      </c>
      <c r="AD159">
        <v>9</v>
      </c>
      <c r="AE159">
        <v>3</v>
      </c>
      <c r="AF159">
        <v>2</v>
      </c>
      <c r="AG159">
        <v>1</v>
      </c>
      <c r="AH159">
        <v>10</v>
      </c>
      <c r="AI159">
        <v>5</v>
      </c>
      <c r="AJ159">
        <v>7</v>
      </c>
      <c r="AK159">
        <v>64</v>
      </c>
    </row>
    <row r="160" spans="1:37" x14ac:dyDescent="0.25">
      <c r="A160">
        <v>45450</v>
      </c>
      <c r="B160">
        <v>0</v>
      </c>
      <c r="C160">
        <v>1999</v>
      </c>
      <c r="D160">
        <f t="shared" si="2"/>
        <v>26</v>
      </c>
      <c r="E160" s="2">
        <v>45968.61078703704</v>
      </c>
      <c r="F160">
        <v>1</v>
      </c>
      <c r="G160">
        <v>4</v>
      </c>
      <c r="H160">
        <v>2</v>
      </c>
      <c r="I160">
        <v>5</v>
      </c>
      <c r="J160">
        <v>2</v>
      </c>
      <c r="K160">
        <v>5</v>
      </c>
      <c r="L160">
        <v>4</v>
      </c>
      <c r="M160">
        <v>3</v>
      </c>
      <c r="N160">
        <v>5</v>
      </c>
      <c r="O160">
        <v>5</v>
      </c>
      <c r="P160">
        <v>4</v>
      </c>
      <c r="Q160">
        <v>3</v>
      </c>
      <c r="R160">
        <v>3</v>
      </c>
      <c r="S160">
        <v>2</v>
      </c>
      <c r="T160">
        <v>2</v>
      </c>
      <c r="U160">
        <v>4</v>
      </c>
      <c r="V160">
        <v>3</v>
      </c>
      <c r="W160">
        <v>3</v>
      </c>
      <c r="X160">
        <v>8</v>
      </c>
      <c r="Y160">
        <v>2</v>
      </c>
      <c r="Z160">
        <v>2</v>
      </c>
      <c r="AA160">
        <v>2</v>
      </c>
      <c r="AB160">
        <v>7</v>
      </c>
      <c r="AC160">
        <v>5</v>
      </c>
      <c r="AD160">
        <v>9</v>
      </c>
      <c r="AE160">
        <v>4</v>
      </c>
      <c r="AF160">
        <v>8</v>
      </c>
      <c r="AG160">
        <v>6</v>
      </c>
      <c r="AH160">
        <v>1</v>
      </c>
      <c r="AI160">
        <v>3</v>
      </c>
      <c r="AJ160">
        <v>10</v>
      </c>
      <c r="AK160">
        <v>55</v>
      </c>
    </row>
    <row r="161" spans="1:37" x14ac:dyDescent="0.25">
      <c r="A161">
        <v>45923</v>
      </c>
      <c r="B161">
        <v>0</v>
      </c>
      <c r="C161">
        <v>1999</v>
      </c>
      <c r="D161">
        <f t="shared" si="2"/>
        <v>26</v>
      </c>
      <c r="E161" s="2">
        <v>45970.809004629627</v>
      </c>
      <c r="F161" t="s">
        <v>65</v>
      </c>
      <c r="G161">
        <v>4</v>
      </c>
      <c r="H161">
        <v>4</v>
      </c>
      <c r="I161">
        <v>4</v>
      </c>
      <c r="J161">
        <v>4</v>
      </c>
      <c r="K161">
        <v>5</v>
      </c>
      <c r="L161">
        <v>4</v>
      </c>
      <c r="M161">
        <v>2</v>
      </c>
      <c r="N161">
        <v>2</v>
      </c>
      <c r="O161">
        <v>2</v>
      </c>
      <c r="P161">
        <v>4</v>
      </c>
      <c r="Q161">
        <v>11</v>
      </c>
      <c r="R161">
        <v>4</v>
      </c>
      <c r="S161">
        <v>4</v>
      </c>
      <c r="T161">
        <v>5</v>
      </c>
      <c r="U161">
        <v>5</v>
      </c>
      <c r="V161">
        <v>6</v>
      </c>
      <c r="W161">
        <v>8</v>
      </c>
      <c r="X161">
        <v>3</v>
      </c>
      <c r="Y161">
        <v>6</v>
      </c>
      <c r="Z161">
        <v>6</v>
      </c>
      <c r="AA161">
        <v>1</v>
      </c>
      <c r="AB161">
        <v>4</v>
      </c>
      <c r="AC161">
        <v>5</v>
      </c>
      <c r="AD161">
        <v>6</v>
      </c>
      <c r="AE161">
        <v>3</v>
      </c>
      <c r="AF161">
        <v>7</v>
      </c>
      <c r="AG161">
        <v>9</v>
      </c>
      <c r="AH161">
        <v>10</v>
      </c>
      <c r="AI161">
        <v>8</v>
      </c>
      <c r="AJ161">
        <v>2</v>
      </c>
      <c r="AK161">
        <v>79</v>
      </c>
    </row>
    <row r="162" spans="1:37" x14ac:dyDescent="0.25">
      <c r="A162">
        <v>46077</v>
      </c>
      <c r="B162">
        <v>0</v>
      </c>
      <c r="C162">
        <v>1999</v>
      </c>
      <c r="D162">
        <f t="shared" si="2"/>
        <v>26</v>
      </c>
      <c r="E162" s="2">
        <v>45971.722118055557</v>
      </c>
      <c r="F162" t="s">
        <v>67</v>
      </c>
      <c r="G162">
        <v>3</v>
      </c>
      <c r="H162">
        <v>4</v>
      </c>
      <c r="I162">
        <v>4</v>
      </c>
      <c r="J162">
        <v>2</v>
      </c>
      <c r="K162">
        <v>2</v>
      </c>
      <c r="L162">
        <v>3</v>
      </c>
      <c r="M162">
        <v>4</v>
      </c>
      <c r="N162">
        <v>4</v>
      </c>
      <c r="O162">
        <v>4</v>
      </c>
      <c r="P162">
        <v>3</v>
      </c>
      <c r="Q162">
        <v>4</v>
      </c>
      <c r="R162">
        <v>3</v>
      </c>
      <c r="S162">
        <v>4</v>
      </c>
      <c r="T162">
        <v>4</v>
      </c>
      <c r="U162">
        <v>5</v>
      </c>
      <c r="V162">
        <v>5</v>
      </c>
      <c r="W162">
        <v>8</v>
      </c>
      <c r="X162">
        <v>24</v>
      </c>
      <c r="Y162">
        <v>3</v>
      </c>
      <c r="Z162">
        <v>3</v>
      </c>
      <c r="AA162">
        <v>10</v>
      </c>
      <c r="AB162">
        <v>2</v>
      </c>
      <c r="AC162">
        <v>8</v>
      </c>
      <c r="AD162">
        <v>1</v>
      </c>
      <c r="AE162">
        <v>4</v>
      </c>
      <c r="AF162">
        <v>6</v>
      </c>
      <c r="AG162">
        <v>3</v>
      </c>
      <c r="AH162">
        <v>7</v>
      </c>
      <c r="AI162">
        <v>5</v>
      </c>
      <c r="AJ162">
        <v>9</v>
      </c>
      <c r="AK162">
        <v>51</v>
      </c>
    </row>
    <row r="163" spans="1:37" x14ac:dyDescent="0.25">
      <c r="A163">
        <v>46385</v>
      </c>
      <c r="B163">
        <v>0</v>
      </c>
      <c r="C163">
        <v>1999</v>
      </c>
      <c r="D163">
        <f t="shared" si="2"/>
        <v>26</v>
      </c>
      <c r="E163" s="2">
        <v>45972.971458333333</v>
      </c>
      <c r="F163" t="s">
        <v>69</v>
      </c>
      <c r="G163">
        <v>5</v>
      </c>
      <c r="H163">
        <v>4</v>
      </c>
      <c r="I163">
        <v>4</v>
      </c>
      <c r="J163">
        <v>2</v>
      </c>
      <c r="K163">
        <v>4</v>
      </c>
      <c r="L163">
        <v>4</v>
      </c>
      <c r="M163">
        <v>3</v>
      </c>
      <c r="N163">
        <v>5</v>
      </c>
      <c r="O163">
        <v>5</v>
      </c>
      <c r="P163">
        <v>5</v>
      </c>
      <c r="Q163">
        <v>6</v>
      </c>
      <c r="R163">
        <v>19</v>
      </c>
      <c r="S163">
        <v>4</v>
      </c>
      <c r="T163">
        <v>3</v>
      </c>
      <c r="U163">
        <v>3</v>
      </c>
      <c r="V163">
        <v>14</v>
      </c>
      <c r="W163">
        <v>15</v>
      </c>
      <c r="X163">
        <v>5</v>
      </c>
      <c r="Y163">
        <v>3</v>
      </c>
      <c r="Z163">
        <v>2</v>
      </c>
      <c r="AA163">
        <v>7</v>
      </c>
      <c r="AB163">
        <v>9</v>
      </c>
      <c r="AC163">
        <v>8</v>
      </c>
      <c r="AD163">
        <v>2</v>
      </c>
      <c r="AE163">
        <v>10</v>
      </c>
      <c r="AF163">
        <v>6</v>
      </c>
      <c r="AG163">
        <v>5</v>
      </c>
      <c r="AH163">
        <v>1</v>
      </c>
      <c r="AI163">
        <v>3</v>
      </c>
      <c r="AJ163">
        <v>4</v>
      </c>
      <c r="AK163">
        <v>27</v>
      </c>
    </row>
    <row r="164" spans="1:37" x14ac:dyDescent="0.25">
      <c r="A164">
        <v>41785</v>
      </c>
      <c r="B164">
        <v>0</v>
      </c>
      <c r="C164">
        <v>2000</v>
      </c>
      <c r="D164">
        <f t="shared" si="2"/>
        <v>25</v>
      </c>
      <c r="E164" s="2">
        <v>45959.794965277775</v>
      </c>
      <c r="F164">
        <v>2</v>
      </c>
      <c r="G164">
        <v>4</v>
      </c>
      <c r="H164">
        <v>3</v>
      </c>
      <c r="I164">
        <v>4</v>
      </c>
      <c r="J164">
        <v>4</v>
      </c>
      <c r="K164">
        <v>2</v>
      </c>
      <c r="L164">
        <v>3</v>
      </c>
      <c r="M164">
        <v>3</v>
      </c>
      <c r="N164">
        <v>3</v>
      </c>
      <c r="O164">
        <v>2</v>
      </c>
      <c r="P164">
        <v>3</v>
      </c>
      <c r="Q164">
        <v>4</v>
      </c>
      <c r="R164">
        <v>10</v>
      </c>
      <c r="S164">
        <v>2</v>
      </c>
      <c r="T164">
        <v>3</v>
      </c>
      <c r="U164">
        <v>2</v>
      </c>
      <c r="V164">
        <v>5</v>
      </c>
      <c r="W164">
        <v>5</v>
      </c>
      <c r="X164">
        <v>19</v>
      </c>
      <c r="Y164">
        <v>3</v>
      </c>
      <c r="Z164">
        <v>2</v>
      </c>
      <c r="AA164">
        <v>1</v>
      </c>
      <c r="AB164">
        <v>2</v>
      </c>
      <c r="AC164">
        <v>7</v>
      </c>
      <c r="AD164">
        <v>5</v>
      </c>
      <c r="AE164">
        <v>4</v>
      </c>
      <c r="AF164">
        <v>9</v>
      </c>
      <c r="AG164">
        <v>6</v>
      </c>
      <c r="AH164">
        <v>3</v>
      </c>
      <c r="AI164">
        <v>10</v>
      </c>
      <c r="AJ164">
        <v>8</v>
      </c>
      <c r="AK164">
        <v>39</v>
      </c>
    </row>
    <row r="165" spans="1:37" x14ac:dyDescent="0.25">
      <c r="A165">
        <v>42919</v>
      </c>
      <c r="B165">
        <v>0</v>
      </c>
      <c r="C165">
        <v>2000</v>
      </c>
      <c r="D165">
        <f t="shared" si="2"/>
        <v>25</v>
      </c>
      <c r="E165" s="2">
        <v>45961.616793981484</v>
      </c>
      <c r="F165">
        <v>2</v>
      </c>
      <c r="G165">
        <v>4</v>
      </c>
      <c r="H165">
        <v>4</v>
      </c>
      <c r="I165">
        <v>5</v>
      </c>
      <c r="J165">
        <v>2</v>
      </c>
      <c r="K165">
        <v>4</v>
      </c>
      <c r="L165">
        <v>4</v>
      </c>
      <c r="M165">
        <v>2</v>
      </c>
      <c r="N165">
        <v>5</v>
      </c>
      <c r="O165">
        <v>4</v>
      </c>
      <c r="P165">
        <v>2</v>
      </c>
      <c r="Q165">
        <v>3</v>
      </c>
      <c r="R165">
        <v>3</v>
      </c>
      <c r="S165">
        <v>3</v>
      </c>
      <c r="T165">
        <v>3</v>
      </c>
      <c r="U165">
        <v>5</v>
      </c>
      <c r="V165">
        <v>4</v>
      </c>
      <c r="W165">
        <v>9</v>
      </c>
      <c r="X165">
        <v>3</v>
      </c>
      <c r="Y165">
        <v>3</v>
      </c>
      <c r="Z165">
        <v>9</v>
      </c>
      <c r="AA165">
        <v>9</v>
      </c>
      <c r="AB165">
        <v>7</v>
      </c>
      <c r="AC165">
        <v>8</v>
      </c>
      <c r="AD165">
        <v>10</v>
      </c>
      <c r="AE165">
        <v>1</v>
      </c>
      <c r="AF165">
        <v>4</v>
      </c>
      <c r="AG165">
        <v>2</v>
      </c>
      <c r="AH165">
        <v>5</v>
      </c>
      <c r="AI165">
        <v>3</v>
      </c>
      <c r="AJ165">
        <v>6</v>
      </c>
      <c r="AK165">
        <v>60</v>
      </c>
    </row>
    <row r="166" spans="1:37" x14ac:dyDescent="0.25">
      <c r="A166">
        <v>44132</v>
      </c>
      <c r="B166">
        <v>0</v>
      </c>
      <c r="C166">
        <v>2000</v>
      </c>
      <c r="D166">
        <f t="shared" si="2"/>
        <v>25</v>
      </c>
      <c r="E166" s="2">
        <v>45964.773379629631</v>
      </c>
      <c r="F166">
        <v>4</v>
      </c>
      <c r="G166">
        <v>2</v>
      </c>
      <c r="H166">
        <v>3</v>
      </c>
      <c r="I166">
        <v>2</v>
      </c>
      <c r="J166">
        <v>3</v>
      </c>
      <c r="K166">
        <v>1</v>
      </c>
      <c r="L166">
        <v>3</v>
      </c>
      <c r="M166">
        <v>4</v>
      </c>
      <c r="N166">
        <v>2</v>
      </c>
      <c r="O166">
        <v>3</v>
      </c>
      <c r="P166">
        <v>2</v>
      </c>
      <c r="Q166">
        <v>2</v>
      </c>
      <c r="R166">
        <v>5</v>
      </c>
      <c r="S166">
        <v>3</v>
      </c>
      <c r="T166">
        <v>4</v>
      </c>
      <c r="U166">
        <v>4</v>
      </c>
      <c r="V166">
        <v>3</v>
      </c>
      <c r="W166">
        <v>4</v>
      </c>
      <c r="X166">
        <v>2</v>
      </c>
      <c r="Y166">
        <v>4</v>
      </c>
      <c r="Z166">
        <v>2</v>
      </c>
      <c r="AA166">
        <v>6</v>
      </c>
      <c r="AB166">
        <v>1</v>
      </c>
      <c r="AC166">
        <v>8</v>
      </c>
      <c r="AD166">
        <v>4</v>
      </c>
      <c r="AE166">
        <v>7</v>
      </c>
      <c r="AF166">
        <v>10</v>
      </c>
      <c r="AG166">
        <v>5</v>
      </c>
      <c r="AH166">
        <v>9</v>
      </c>
      <c r="AI166">
        <v>3</v>
      </c>
      <c r="AJ166">
        <v>2</v>
      </c>
      <c r="AK166">
        <v>5</v>
      </c>
    </row>
    <row r="167" spans="1:37" x14ac:dyDescent="0.25">
      <c r="A167">
        <v>44829</v>
      </c>
      <c r="B167">
        <v>0</v>
      </c>
      <c r="C167">
        <v>2000</v>
      </c>
      <c r="D167">
        <f t="shared" si="2"/>
        <v>25</v>
      </c>
      <c r="E167" s="2">
        <v>45966.553541666668</v>
      </c>
      <c r="F167">
        <v>4</v>
      </c>
      <c r="G167">
        <v>3</v>
      </c>
      <c r="H167">
        <v>4</v>
      </c>
      <c r="I167">
        <v>4</v>
      </c>
      <c r="J167">
        <v>3</v>
      </c>
      <c r="K167">
        <v>5</v>
      </c>
      <c r="L167">
        <v>2</v>
      </c>
      <c r="M167">
        <v>3</v>
      </c>
      <c r="N167">
        <v>4</v>
      </c>
      <c r="O167">
        <v>5</v>
      </c>
      <c r="P167">
        <v>4</v>
      </c>
      <c r="Q167">
        <v>3</v>
      </c>
      <c r="R167">
        <v>6</v>
      </c>
      <c r="S167">
        <v>3</v>
      </c>
      <c r="T167">
        <v>3</v>
      </c>
      <c r="U167">
        <v>3</v>
      </c>
      <c r="V167">
        <v>4</v>
      </c>
      <c r="W167">
        <v>5</v>
      </c>
      <c r="X167">
        <v>12</v>
      </c>
      <c r="Y167">
        <v>3</v>
      </c>
      <c r="Z167">
        <v>3</v>
      </c>
      <c r="AA167">
        <v>5</v>
      </c>
      <c r="AB167">
        <v>7</v>
      </c>
      <c r="AC167">
        <v>6</v>
      </c>
      <c r="AD167">
        <v>9</v>
      </c>
      <c r="AE167">
        <v>3</v>
      </c>
      <c r="AF167">
        <v>4</v>
      </c>
      <c r="AG167">
        <v>8</v>
      </c>
      <c r="AH167">
        <v>1</v>
      </c>
      <c r="AI167">
        <v>10</v>
      </c>
      <c r="AJ167">
        <v>2</v>
      </c>
      <c r="AK167">
        <v>61</v>
      </c>
    </row>
    <row r="168" spans="1:37" x14ac:dyDescent="0.25">
      <c r="A168">
        <v>45015</v>
      </c>
      <c r="B168">
        <v>0</v>
      </c>
      <c r="C168">
        <v>2000</v>
      </c>
      <c r="D168">
        <f t="shared" si="2"/>
        <v>25</v>
      </c>
      <c r="E168" s="2">
        <v>45967.536412037036</v>
      </c>
      <c r="F168">
        <v>2</v>
      </c>
      <c r="G168">
        <v>5</v>
      </c>
      <c r="H168">
        <v>3</v>
      </c>
      <c r="I168">
        <v>4</v>
      </c>
      <c r="J168">
        <v>3</v>
      </c>
      <c r="K168">
        <v>4</v>
      </c>
      <c r="L168">
        <v>4</v>
      </c>
      <c r="M168">
        <v>4</v>
      </c>
      <c r="N168">
        <v>2</v>
      </c>
      <c r="O168">
        <v>4</v>
      </c>
      <c r="P168">
        <v>4</v>
      </c>
      <c r="Q168">
        <v>5</v>
      </c>
      <c r="R168">
        <v>4</v>
      </c>
      <c r="S168">
        <v>4</v>
      </c>
      <c r="T168">
        <v>5</v>
      </c>
      <c r="U168">
        <v>4</v>
      </c>
      <c r="V168">
        <v>4</v>
      </c>
      <c r="W168">
        <v>9</v>
      </c>
      <c r="X168">
        <v>4</v>
      </c>
      <c r="Y168">
        <v>3</v>
      </c>
      <c r="Z168">
        <v>3</v>
      </c>
      <c r="AA168">
        <v>9</v>
      </c>
      <c r="AB168">
        <v>10</v>
      </c>
      <c r="AC168">
        <v>2</v>
      </c>
      <c r="AD168">
        <v>3</v>
      </c>
      <c r="AE168">
        <v>8</v>
      </c>
      <c r="AF168">
        <v>4</v>
      </c>
      <c r="AG168">
        <v>7</v>
      </c>
      <c r="AH168">
        <v>1</v>
      </c>
      <c r="AI168">
        <v>6</v>
      </c>
      <c r="AJ168">
        <v>5</v>
      </c>
      <c r="AK168">
        <v>70</v>
      </c>
    </row>
    <row r="169" spans="1:37" x14ac:dyDescent="0.25">
      <c r="A169">
        <v>46489</v>
      </c>
      <c r="B169">
        <v>1</v>
      </c>
      <c r="C169">
        <v>2000</v>
      </c>
      <c r="D169">
        <f t="shared" si="2"/>
        <v>25</v>
      </c>
      <c r="E169" s="2">
        <v>45973.58011574074</v>
      </c>
      <c r="F169" t="s">
        <v>59</v>
      </c>
      <c r="G169">
        <v>3</v>
      </c>
      <c r="H169">
        <v>2</v>
      </c>
      <c r="I169">
        <v>5</v>
      </c>
      <c r="J169">
        <v>4</v>
      </c>
      <c r="K169">
        <v>4</v>
      </c>
      <c r="L169">
        <v>2</v>
      </c>
      <c r="M169">
        <v>4</v>
      </c>
      <c r="N169">
        <v>2</v>
      </c>
      <c r="O169">
        <v>4</v>
      </c>
      <c r="P169">
        <v>4</v>
      </c>
      <c r="Q169">
        <v>4</v>
      </c>
      <c r="R169">
        <v>7</v>
      </c>
      <c r="S169">
        <v>3</v>
      </c>
      <c r="T169">
        <v>2</v>
      </c>
      <c r="U169">
        <v>2</v>
      </c>
      <c r="V169">
        <v>2</v>
      </c>
      <c r="W169">
        <v>6</v>
      </c>
      <c r="X169">
        <v>3</v>
      </c>
      <c r="Y169">
        <v>4</v>
      </c>
      <c r="Z169">
        <v>1</v>
      </c>
      <c r="AA169">
        <v>7</v>
      </c>
      <c r="AB169">
        <v>5</v>
      </c>
      <c r="AC169">
        <v>2</v>
      </c>
      <c r="AD169">
        <v>3</v>
      </c>
      <c r="AE169">
        <v>6</v>
      </c>
      <c r="AF169">
        <v>8</v>
      </c>
      <c r="AG169">
        <v>4</v>
      </c>
      <c r="AH169">
        <v>9</v>
      </c>
      <c r="AI169">
        <v>1</v>
      </c>
      <c r="AJ169">
        <v>10</v>
      </c>
      <c r="AK169">
        <v>46</v>
      </c>
    </row>
    <row r="170" spans="1:37" x14ac:dyDescent="0.25">
      <c r="A170">
        <v>40697</v>
      </c>
      <c r="B170">
        <v>0</v>
      </c>
      <c r="C170">
        <v>2001</v>
      </c>
      <c r="D170">
        <f t="shared" si="2"/>
        <v>24</v>
      </c>
      <c r="E170" s="2">
        <v>45958.362847222219</v>
      </c>
      <c r="F170">
        <v>2</v>
      </c>
      <c r="G170">
        <v>3</v>
      </c>
      <c r="H170">
        <v>4</v>
      </c>
      <c r="I170">
        <v>3</v>
      </c>
      <c r="J170">
        <v>3</v>
      </c>
      <c r="K170">
        <v>4</v>
      </c>
      <c r="L170">
        <v>3</v>
      </c>
      <c r="M170">
        <v>3</v>
      </c>
      <c r="N170">
        <v>4</v>
      </c>
      <c r="O170">
        <v>5</v>
      </c>
      <c r="P170">
        <v>4</v>
      </c>
      <c r="Q170">
        <v>2</v>
      </c>
      <c r="R170">
        <v>2</v>
      </c>
      <c r="S170">
        <v>3</v>
      </c>
      <c r="T170">
        <v>4</v>
      </c>
      <c r="U170">
        <v>3</v>
      </c>
      <c r="V170">
        <v>4</v>
      </c>
      <c r="W170">
        <v>4</v>
      </c>
      <c r="X170">
        <v>3</v>
      </c>
      <c r="Y170">
        <v>3</v>
      </c>
      <c r="Z170">
        <v>1</v>
      </c>
      <c r="AA170">
        <v>5</v>
      </c>
      <c r="AB170">
        <v>7</v>
      </c>
      <c r="AC170">
        <v>10</v>
      </c>
      <c r="AD170">
        <v>2</v>
      </c>
      <c r="AE170">
        <v>8</v>
      </c>
      <c r="AF170">
        <v>4</v>
      </c>
      <c r="AG170">
        <v>9</v>
      </c>
      <c r="AH170">
        <v>1</v>
      </c>
      <c r="AI170">
        <v>6</v>
      </c>
      <c r="AJ170">
        <v>3</v>
      </c>
      <c r="AK170">
        <v>55</v>
      </c>
    </row>
    <row r="171" spans="1:37" x14ac:dyDescent="0.25">
      <c r="A171">
        <v>41014</v>
      </c>
      <c r="B171">
        <v>0</v>
      </c>
      <c r="C171">
        <v>2001</v>
      </c>
      <c r="D171">
        <f t="shared" si="2"/>
        <v>24</v>
      </c>
      <c r="E171" s="2">
        <v>45967.942245370374</v>
      </c>
      <c r="F171">
        <v>4</v>
      </c>
      <c r="G171">
        <v>2</v>
      </c>
      <c r="H171">
        <v>4</v>
      </c>
      <c r="I171">
        <v>1</v>
      </c>
      <c r="J171">
        <v>4</v>
      </c>
      <c r="K171">
        <v>2</v>
      </c>
      <c r="L171">
        <v>2</v>
      </c>
      <c r="M171">
        <v>5</v>
      </c>
      <c r="N171">
        <v>4</v>
      </c>
      <c r="O171">
        <v>5</v>
      </c>
      <c r="P171">
        <v>4</v>
      </c>
      <c r="Q171">
        <v>2</v>
      </c>
      <c r="R171">
        <v>5</v>
      </c>
      <c r="S171">
        <v>4</v>
      </c>
      <c r="T171">
        <v>2</v>
      </c>
      <c r="U171">
        <v>4</v>
      </c>
      <c r="V171">
        <v>4</v>
      </c>
      <c r="W171">
        <v>6</v>
      </c>
      <c r="X171">
        <v>3</v>
      </c>
      <c r="Y171">
        <v>3</v>
      </c>
      <c r="Z171">
        <v>5</v>
      </c>
      <c r="AA171">
        <v>3</v>
      </c>
      <c r="AB171">
        <v>7</v>
      </c>
      <c r="AC171">
        <v>5</v>
      </c>
      <c r="AD171">
        <v>2</v>
      </c>
      <c r="AE171">
        <v>6</v>
      </c>
      <c r="AF171">
        <v>10</v>
      </c>
      <c r="AG171">
        <v>1</v>
      </c>
      <c r="AH171">
        <v>8</v>
      </c>
      <c r="AI171">
        <v>4</v>
      </c>
      <c r="AJ171">
        <v>9</v>
      </c>
      <c r="AK171">
        <v>55</v>
      </c>
    </row>
    <row r="172" spans="1:37" x14ac:dyDescent="0.25">
      <c r="A172">
        <v>41632</v>
      </c>
      <c r="B172">
        <v>1</v>
      </c>
      <c r="C172">
        <v>2001</v>
      </c>
      <c r="D172">
        <f t="shared" si="2"/>
        <v>24</v>
      </c>
      <c r="E172" s="2">
        <v>45959.697870370372</v>
      </c>
      <c r="F172">
        <v>2</v>
      </c>
      <c r="G172">
        <v>5</v>
      </c>
      <c r="H172">
        <v>5</v>
      </c>
      <c r="I172">
        <v>5</v>
      </c>
      <c r="J172">
        <v>1</v>
      </c>
      <c r="K172">
        <v>5</v>
      </c>
      <c r="L172">
        <v>4</v>
      </c>
      <c r="M172">
        <v>2</v>
      </c>
      <c r="N172">
        <v>3</v>
      </c>
      <c r="O172">
        <v>4</v>
      </c>
      <c r="P172">
        <v>3</v>
      </c>
      <c r="Q172">
        <v>1</v>
      </c>
      <c r="R172">
        <v>3</v>
      </c>
      <c r="S172">
        <v>2</v>
      </c>
      <c r="T172">
        <v>3</v>
      </c>
      <c r="U172">
        <v>2</v>
      </c>
      <c r="V172">
        <v>2</v>
      </c>
      <c r="W172">
        <v>4</v>
      </c>
      <c r="X172">
        <v>2</v>
      </c>
      <c r="Y172">
        <v>2</v>
      </c>
      <c r="Z172">
        <v>2</v>
      </c>
      <c r="AA172">
        <v>4</v>
      </c>
      <c r="AB172">
        <v>8</v>
      </c>
      <c r="AC172">
        <v>10</v>
      </c>
      <c r="AD172">
        <v>2</v>
      </c>
      <c r="AE172">
        <v>9</v>
      </c>
      <c r="AF172">
        <v>7</v>
      </c>
      <c r="AG172">
        <v>1</v>
      </c>
      <c r="AH172">
        <v>6</v>
      </c>
      <c r="AI172">
        <v>3</v>
      </c>
      <c r="AJ172">
        <v>5</v>
      </c>
      <c r="AK172">
        <v>37</v>
      </c>
    </row>
    <row r="173" spans="1:37" x14ac:dyDescent="0.25">
      <c r="A173">
        <v>41662</v>
      </c>
      <c r="B173">
        <v>0</v>
      </c>
      <c r="C173">
        <v>2001</v>
      </c>
      <c r="D173">
        <f t="shared" si="2"/>
        <v>24</v>
      </c>
      <c r="E173" s="2">
        <v>45959.717719907407</v>
      </c>
      <c r="F173">
        <v>4</v>
      </c>
      <c r="G173">
        <v>4</v>
      </c>
      <c r="H173">
        <v>5</v>
      </c>
      <c r="I173">
        <v>3</v>
      </c>
      <c r="J173">
        <v>2</v>
      </c>
      <c r="K173">
        <v>5</v>
      </c>
      <c r="L173">
        <v>3</v>
      </c>
      <c r="M173">
        <v>4</v>
      </c>
      <c r="N173">
        <v>2</v>
      </c>
      <c r="O173">
        <v>4</v>
      </c>
      <c r="P173">
        <v>4</v>
      </c>
      <c r="Q173">
        <v>7</v>
      </c>
      <c r="R173">
        <v>14</v>
      </c>
      <c r="S173">
        <v>8</v>
      </c>
      <c r="T173">
        <v>5</v>
      </c>
      <c r="U173">
        <v>6</v>
      </c>
      <c r="V173">
        <v>7</v>
      </c>
      <c r="W173">
        <v>10</v>
      </c>
      <c r="X173">
        <v>4</v>
      </c>
      <c r="Y173">
        <v>5</v>
      </c>
      <c r="Z173">
        <v>4</v>
      </c>
      <c r="AA173">
        <v>3</v>
      </c>
      <c r="AB173">
        <v>1</v>
      </c>
      <c r="AC173">
        <v>2</v>
      </c>
      <c r="AD173">
        <v>7</v>
      </c>
      <c r="AE173">
        <v>4</v>
      </c>
      <c r="AF173">
        <v>8</v>
      </c>
      <c r="AG173">
        <v>10</v>
      </c>
      <c r="AH173">
        <v>5</v>
      </c>
      <c r="AI173">
        <v>9</v>
      </c>
      <c r="AJ173">
        <v>6</v>
      </c>
      <c r="AK173">
        <v>64</v>
      </c>
    </row>
    <row r="174" spans="1:37" x14ac:dyDescent="0.25">
      <c r="A174">
        <v>41824</v>
      </c>
      <c r="B174">
        <v>1</v>
      </c>
      <c r="C174">
        <v>2001</v>
      </c>
      <c r="D174">
        <f t="shared" si="2"/>
        <v>24</v>
      </c>
      <c r="E174" s="2">
        <v>45959.816678240742</v>
      </c>
      <c r="F174">
        <v>2</v>
      </c>
      <c r="G174">
        <v>4</v>
      </c>
      <c r="H174">
        <v>4</v>
      </c>
      <c r="I174">
        <v>5</v>
      </c>
      <c r="J174">
        <v>2</v>
      </c>
      <c r="K174">
        <v>5</v>
      </c>
      <c r="L174">
        <v>4</v>
      </c>
      <c r="M174">
        <v>2</v>
      </c>
      <c r="N174">
        <v>3</v>
      </c>
      <c r="O174">
        <v>4</v>
      </c>
      <c r="P174">
        <v>4</v>
      </c>
      <c r="Q174">
        <v>4</v>
      </c>
      <c r="R174">
        <v>3</v>
      </c>
      <c r="S174">
        <v>2</v>
      </c>
      <c r="T174">
        <v>3</v>
      </c>
      <c r="U174">
        <v>5</v>
      </c>
      <c r="V174">
        <v>4</v>
      </c>
      <c r="W174">
        <v>8</v>
      </c>
      <c r="X174">
        <v>3</v>
      </c>
      <c r="Y174">
        <v>3</v>
      </c>
      <c r="Z174">
        <v>2</v>
      </c>
      <c r="AA174">
        <v>8</v>
      </c>
      <c r="AB174">
        <v>3</v>
      </c>
      <c r="AC174">
        <v>6</v>
      </c>
      <c r="AD174">
        <v>10</v>
      </c>
      <c r="AE174">
        <v>1</v>
      </c>
      <c r="AF174">
        <v>9</v>
      </c>
      <c r="AG174">
        <v>2</v>
      </c>
      <c r="AH174">
        <v>4</v>
      </c>
      <c r="AI174">
        <v>7</v>
      </c>
      <c r="AJ174">
        <v>5</v>
      </c>
      <c r="AK174">
        <v>42</v>
      </c>
    </row>
    <row r="175" spans="1:37" x14ac:dyDescent="0.25">
      <c r="A175">
        <v>42044</v>
      </c>
      <c r="B175">
        <v>0</v>
      </c>
      <c r="C175">
        <v>2001</v>
      </c>
      <c r="D175">
        <f t="shared" si="2"/>
        <v>24</v>
      </c>
      <c r="E175" s="2">
        <v>45959.900682870371</v>
      </c>
      <c r="F175">
        <v>2</v>
      </c>
      <c r="G175">
        <v>4</v>
      </c>
      <c r="H175">
        <v>5</v>
      </c>
      <c r="I175">
        <v>4</v>
      </c>
      <c r="J175">
        <v>2</v>
      </c>
      <c r="K175">
        <v>4</v>
      </c>
      <c r="L175">
        <v>4</v>
      </c>
      <c r="M175">
        <v>3</v>
      </c>
      <c r="N175">
        <v>4</v>
      </c>
      <c r="O175">
        <v>4</v>
      </c>
      <c r="P175">
        <v>4</v>
      </c>
      <c r="Q175">
        <v>2</v>
      </c>
      <c r="R175">
        <v>2</v>
      </c>
      <c r="S175">
        <v>2</v>
      </c>
      <c r="T175">
        <v>2</v>
      </c>
      <c r="U175">
        <v>2</v>
      </c>
      <c r="V175">
        <v>1</v>
      </c>
      <c r="W175">
        <v>12</v>
      </c>
      <c r="X175">
        <v>2</v>
      </c>
      <c r="Y175">
        <v>1</v>
      </c>
      <c r="Z175">
        <v>2</v>
      </c>
      <c r="AA175">
        <v>4</v>
      </c>
      <c r="AB175">
        <v>3</v>
      </c>
      <c r="AC175">
        <v>6</v>
      </c>
      <c r="AD175">
        <v>8</v>
      </c>
      <c r="AE175">
        <v>2</v>
      </c>
      <c r="AF175">
        <v>5</v>
      </c>
      <c r="AG175">
        <v>1</v>
      </c>
      <c r="AH175">
        <v>10</v>
      </c>
      <c r="AI175">
        <v>7</v>
      </c>
      <c r="AJ175">
        <v>9</v>
      </c>
      <c r="AK175">
        <v>39</v>
      </c>
    </row>
    <row r="176" spans="1:37" x14ac:dyDescent="0.25">
      <c r="A176">
        <v>42171</v>
      </c>
      <c r="B176">
        <v>0</v>
      </c>
      <c r="C176">
        <v>2001</v>
      </c>
      <c r="D176">
        <f t="shared" si="2"/>
        <v>24</v>
      </c>
      <c r="E176" s="2">
        <v>45960.006631944445</v>
      </c>
      <c r="F176" t="s">
        <v>59</v>
      </c>
      <c r="G176">
        <v>3</v>
      </c>
      <c r="H176">
        <v>4</v>
      </c>
      <c r="I176">
        <v>4</v>
      </c>
      <c r="J176">
        <v>4</v>
      </c>
      <c r="K176">
        <v>5</v>
      </c>
      <c r="L176">
        <v>2</v>
      </c>
      <c r="M176">
        <v>5</v>
      </c>
      <c r="N176">
        <v>2</v>
      </c>
      <c r="O176">
        <v>3</v>
      </c>
      <c r="P176">
        <v>4</v>
      </c>
      <c r="Q176">
        <v>3</v>
      </c>
      <c r="R176">
        <v>2</v>
      </c>
      <c r="S176">
        <v>3</v>
      </c>
      <c r="T176">
        <v>8</v>
      </c>
      <c r="U176">
        <v>3</v>
      </c>
      <c r="V176">
        <v>6</v>
      </c>
      <c r="W176">
        <v>10</v>
      </c>
      <c r="X176">
        <v>6</v>
      </c>
      <c r="Y176">
        <v>3</v>
      </c>
      <c r="Z176">
        <v>4</v>
      </c>
      <c r="AA176">
        <v>10</v>
      </c>
      <c r="AB176">
        <v>6</v>
      </c>
      <c r="AC176">
        <v>3</v>
      </c>
      <c r="AD176">
        <v>2</v>
      </c>
      <c r="AE176">
        <v>8</v>
      </c>
      <c r="AF176">
        <v>1</v>
      </c>
      <c r="AG176">
        <v>9</v>
      </c>
      <c r="AH176">
        <v>4</v>
      </c>
      <c r="AI176">
        <v>7</v>
      </c>
      <c r="AJ176">
        <v>5</v>
      </c>
      <c r="AK176">
        <v>52</v>
      </c>
    </row>
    <row r="177" spans="1:37" x14ac:dyDescent="0.25">
      <c r="A177">
        <v>42784</v>
      </c>
      <c r="B177">
        <v>0</v>
      </c>
      <c r="C177">
        <v>2001</v>
      </c>
      <c r="D177">
        <f t="shared" si="2"/>
        <v>24</v>
      </c>
      <c r="E177" s="2">
        <v>45961.44667824074</v>
      </c>
      <c r="F177">
        <v>2</v>
      </c>
      <c r="G177">
        <v>4</v>
      </c>
      <c r="H177">
        <v>4</v>
      </c>
      <c r="I177">
        <v>5</v>
      </c>
      <c r="J177">
        <v>2</v>
      </c>
      <c r="K177">
        <v>5</v>
      </c>
      <c r="L177">
        <v>2</v>
      </c>
      <c r="M177">
        <v>2</v>
      </c>
      <c r="N177">
        <v>4</v>
      </c>
      <c r="O177">
        <v>5</v>
      </c>
      <c r="P177">
        <v>4</v>
      </c>
      <c r="Q177">
        <v>3</v>
      </c>
      <c r="R177">
        <v>31</v>
      </c>
      <c r="S177">
        <v>4</v>
      </c>
      <c r="T177">
        <v>4</v>
      </c>
      <c r="U177">
        <v>4</v>
      </c>
      <c r="V177">
        <v>4</v>
      </c>
      <c r="W177">
        <v>14</v>
      </c>
      <c r="X177">
        <v>2</v>
      </c>
      <c r="Y177">
        <v>2</v>
      </c>
      <c r="Z177">
        <v>2</v>
      </c>
      <c r="AA177">
        <v>10</v>
      </c>
      <c r="AB177">
        <v>6</v>
      </c>
      <c r="AC177">
        <v>8</v>
      </c>
      <c r="AD177">
        <v>4</v>
      </c>
      <c r="AE177">
        <v>1</v>
      </c>
      <c r="AF177">
        <v>7</v>
      </c>
      <c r="AG177">
        <v>5</v>
      </c>
      <c r="AH177">
        <v>9</v>
      </c>
      <c r="AI177">
        <v>3</v>
      </c>
      <c r="AJ177">
        <v>2</v>
      </c>
      <c r="AK177">
        <v>44</v>
      </c>
    </row>
    <row r="178" spans="1:37" x14ac:dyDescent="0.25">
      <c r="A178">
        <v>43451</v>
      </c>
      <c r="B178">
        <v>0</v>
      </c>
      <c r="C178">
        <v>2001</v>
      </c>
      <c r="D178">
        <f t="shared" si="2"/>
        <v>24</v>
      </c>
      <c r="E178" s="2">
        <v>45970.802777777775</v>
      </c>
      <c r="F178">
        <v>4</v>
      </c>
      <c r="G178">
        <v>4</v>
      </c>
      <c r="H178">
        <v>4</v>
      </c>
      <c r="I178">
        <v>4</v>
      </c>
      <c r="J178">
        <v>4</v>
      </c>
      <c r="K178">
        <v>4</v>
      </c>
      <c r="L178">
        <v>2</v>
      </c>
      <c r="M178">
        <v>4</v>
      </c>
      <c r="N178">
        <v>4</v>
      </c>
      <c r="O178">
        <v>4</v>
      </c>
      <c r="P178">
        <v>4</v>
      </c>
      <c r="Q178">
        <v>5</v>
      </c>
      <c r="R178">
        <v>5</v>
      </c>
      <c r="S178">
        <v>3</v>
      </c>
      <c r="T178">
        <v>4</v>
      </c>
      <c r="U178">
        <v>2</v>
      </c>
      <c r="V178">
        <v>4</v>
      </c>
      <c r="W178">
        <v>4</v>
      </c>
      <c r="X178">
        <v>3</v>
      </c>
      <c r="Y178">
        <v>3</v>
      </c>
      <c r="Z178">
        <v>1</v>
      </c>
      <c r="AA178">
        <v>10</v>
      </c>
      <c r="AB178">
        <v>2</v>
      </c>
      <c r="AC178">
        <v>3</v>
      </c>
      <c r="AD178">
        <v>1</v>
      </c>
      <c r="AE178">
        <v>8</v>
      </c>
      <c r="AF178">
        <v>5</v>
      </c>
      <c r="AG178">
        <v>9</v>
      </c>
      <c r="AH178">
        <v>7</v>
      </c>
      <c r="AI178">
        <v>4</v>
      </c>
      <c r="AJ178">
        <v>6</v>
      </c>
      <c r="AK178">
        <v>53</v>
      </c>
    </row>
    <row r="179" spans="1:37" x14ac:dyDescent="0.25">
      <c r="A179">
        <v>43920</v>
      </c>
      <c r="B179">
        <v>0</v>
      </c>
      <c r="C179">
        <v>2001</v>
      </c>
      <c r="D179">
        <f t="shared" si="2"/>
        <v>24</v>
      </c>
      <c r="E179" s="2">
        <v>45964.48332175926</v>
      </c>
      <c r="F179" t="s">
        <v>59</v>
      </c>
      <c r="G179">
        <v>2</v>
      </c>
      <c r="H179">
        <v>4</v>
      </c>
      <c r="I179">
        <v>4</v>
      </c>
      <c r="J179">
        <v>4</v>
      </c>
      <c r="K179">
        <v>2</v>
      </c>
      <c r="L179">
        <v>1</v>
      </c>
      <c r="M179">
        <v>4</v>
      </c>
      <c r="N179">
        <v>2</v>
      </c>
      <c r="O179">
        <v>3</v>
      </c>
      <c r="P179">
        <v>2</v>
      </c>
      <c r="Q179">
        <v>3</v>
      </c>
      <c r="R179">
        <v>6</v>
      </c>
      <c r="S179">
        <v>3</v>
      </c>
      <c r="T179">
        <v>5</v>
      </c>
      <c r="U179">
        <v>3</v>
      </c>
      <c r="V179">
        <v>2</v>
      </c>
      <c r="W179">
        <v>29</v>
      </c>
      <c r="X179">
        <v>5</v>
      </c>
      <c r="Y179">
        <v>6</v>
      </c>
      <c r="Z179">
        <v>6</v>
      </c>
      <c r="AA179">
        <v>6</v>
      </c>
      <c r="AB179">
        <v>10</v>
      </c>
      <c r="AC179">
        <v>3</v>
      </c>
      <c r="AD179">
        <v>9</v>
      </c>
      <c r="AE179">
        <v>8</v>
      </c>
      <c r="AF179">
        <v>2</v>
      </c>
      <c r="AG179">
        <v>5</v>
      </c>
      <c r="AH179">
        <v>4</v>
      </c>
      <c r="AI179">
        <v>1</v>
      </c>
      <c r="AJ179">
        <v>7</v>
      </c>
      <c r="AK179">
        <v>5</v>
      </c>
    </row>
    <row r="180" spans="1:37" x14ac:dyDescent="0.25">
      <c r="A180">
        <v>44757</v>
      </c>
      <c r="B180">
        <v>0</v>
      </c>
      <c r="C180">
        <v>2001</v>
      </c>
      <c r="D180">
        <f t="shared" si="2"/>
        <v>24</v>
      </c>
      <c r="E180" s="2">
        <v>45966.420740740738</v>
      </c>
      <c r="F180">
        <v>2</v>
      </c>
      <c r="G180">
        <v>4</v>
      </c>
      <c r="H180">
        <v>4</v>
      </c>
      <c r="I180">
        <v>5</v>
      </c>
      <c r="J180">
        <v>2</v>
      </c>
      <c r="K180">
        <v>4</v>
      </c>
      <c r="L180">
        <v>3</v>
      </c>
      <c r="M180">
        <v>2</v>
      </c>
      <c r="N180">
        <v>4</v>
      </c>
      <c r="O180">
        <v>4</v>
      </c>
      <c r="P180">
        <v>1</v>
      </c>
      <c r="Q180">
        <v>4</v>
      </c>
      <c r="R180">
        <v>7</v>
      </c>
      <c r="S180">
        <v>3</v>
      </c>
      <c r="T180">
        <v>2</v>
      </c>
      <c r="U180">
        <v>4</v>
      </c>
      <c r="V180">
        <v>10</v>
      </c>
      <c r="W180">
        <v>7</v>
      </c>
      <c r="X180">
        <v>8</v>
      </c>
      <c r="Y180">
        <v>3</v>
      </c>
      <c r="Z180">
        <v>4</v>
      </c>
      <c r="AA180">
        <v>10</v>
      </c>
      <c r="AB180">
        <v>7</v>
      </c>
      <c r="AC180">
        <v>5</v>
      </c>
      <c r="AD180">
        <v>2</v>
      </c>
      <c r="AE180">
        <v>3</v>
      </c>
      <c r="AF180">
        <v>9</v>
      </c>
      <c r="AG180">
        <v>1</v>
      </c>
      <c r="AH180">
        <v>4</v>
      </c>
      <c r="AI180">
        <v>6</v>
      </c>
      <c r="AJ180">
        <v>8</v>
      </c>
      <c r="AK180">
        <v>59</v>
      </c>
    </row>
    <row r="181" spans="1:37" x14ac:dyDescent="0.25">
      <c r="A181">
        <v>44988</v>
      </c>
      <c r="B181">
        <v>0</v>
      </c>
      <c r="C181">
        <v>2001</v>
      </c>
      <c r="D181">
        <f t="shared" si="2"/>
        <v>24</v>
      </c>
      <c r="E181" s="2">
        <v>45967.440335648149</v>
      </c>
      <c r="F181">
        <v>2</v>
      </c>
      <c r="G181">
        <v>4</v>
      </c>
      <c r="H181">
        <v>4</v>
      </c>
      <c r="I181">
        <v>4</v>
      </c>
      <c r="J181">
        <v>2</v>
      </c>
      <c r="K181">
        <v>4</v>
      </c>
      <c r="L181">
        <v>3</v>
      </c>
      <c r="M181">
        <v>4</v>
      </c>
      <c r="N181">
        <v>4</v>
      </c>
      <c r="O181">
        <v>3</v>
      </c>
      <c r="P181">
        <v>4</v>
      </c>
      <c r="Q181">
        <v>2</v>
      </c>
      <c r="R181">
        <v>2</v>
      </c>
      <c r="S181">
        <v>2</v>
      </c>
      <c r="T181">
        <v>2</v>
      </c>
      <c r="U181">
        <v>2</v>
      </c>
      <c r="V181">
        <v>5</v>
      </c>
      <c r="W181">
        <v>6</v>
      </c>
      <c r="X181">
        <v>4</v>
      </c>
      <c r="Y181">
        <v>6</v>
      </c>
      <c r="Z181">
        <v>2</v>
      </c>
      <c r="AA181">
        <v>8</v>
      </c>
      <c r="AB181">
        <v>6</v>
      </c>
      <c r="AC181">
        <v>7</v>
      </c>
      <c r="AD181">
        <v>9</v>
      </c>
      <c r="AE181">
        <v>2</v>
      </c>
      <c r="AF181">
        <v>5</v>
      </c>
      <c r="AG181">
        <v>10</v>
      </c>
      <c r="AH181">
        <v>1</v>
      </c>
      <c r="AI181">
        <v>4</v>
      </c>
      <c r="AJ181">
        <v>3</v>
      </c>
      <c r="AK181">
        <v>49</v>
      </c>
    </row>
    <row r="182" spans="1:37" x14ac:dyDescent="0.25">
      <c r="A182">
        <v>45420</v>
      </c>
      <c r="B182">
        <v>0</v>
      </c>
      <c r="C182">
        <v>2001</v>
      </c>
      <c r="D182">
        <f t="shared" si="2"/>
        <v>24</v>
      </c>
      <c r="E182" s="2">
        <v>45968.561122685183</v>
      </c>
      <c r="F182">
        <v>2</v>
      </c>
      <c r="G182">
        <v>2</v>
      </c>
      <c r="H182">
        <v>4</v>
      </c>
      <c r="I182">
        <v>3</v>
      </c>
      <c r="J182">
        <v>2</v>
      </c>
      <c r="K182">
        <v>4</v>
      </c>
      <c r="L182">
        <v>2</v>
      </c>
      <c r="M182">
        <v>2</v>
      </c>
      <c r="N182">
        <v>4</v>
      </c>
      <c r="O182">
        <v>4</v>
      </c>
      <c r="P182">
        <v>4</v>
      </c>
      <c r="Q182">
        <v>3</v>
      </c>
      <c r="R182">
        <v>4</v>
      </c>
      <c r="S182">
        <v>6</v>
      </c>
      <c r="T182">
        <v>6</v>
      </c>
      <c r="U182">
        <v>4</v>
      </c>
      <c r="V182">
        <v>7</v>
      </c>
      <c r="W182">
        <v>15</v>
      </c>
      <c r="X182">
        <v>4</v>
      </c>
      <c r="Y182">
        <v>2</v>
      </c>
      <c r="Z182">
        <v>3</v>
      </c>
      <c r="AA182">
        <v>3</v>
      </c>
      <c r="AB182">
        <v>5</v>
      </c>
      <c r="AC182">
        <v>6</v>
      </c>
      <c r="AD182">
        <v>4</v>
      </c>
      <c r="AE182">
        <v>8</v>
      </c>
      <c r="AF182">
        <v>2</v>
      </c>
      <c r="AG182">
        <v>1</v>
      </c>
      <c r="AH182">
        <v>7</v>
      </c>
      <c r="AI182">
        <v>10</v>
      </c>
      <c r="AJ182">
        <v>9</v>
      </c>
      <c r="AK182">
        <v>58</v>
      </c>
    </row>
    <row r="183" spans="1:37" x14ac:dyDescent="0.25">
      <c r="A183">
        <v>45972</v>
      </c>
      <c r="B183">
        <v>1</v>
      </c>
      <c r="C183">
        <v>2001</v>
      </c>
      <c r="D183">
        <f t="shared" si="2"/>
        <v>24</v>
      </c>
      <c r="E183" s="2">
        <v>45970.947245370371</v>
      </c>
      <c r="F183" t="s">
        <v>59</v>
      </c>
      <c r="G183">
        <v>5</v>
      </c>
      <c r="H183">
        <v>4</v>
      </c>
      <c r="I183">
        <v>5</v>
      </c>
      <c r="J183">
        <v>1</v>
      </c>
      <c r="K183">
        <v>4</v>
      </c>
      <c r="L183">
        <v>4</v>
      </c>
      <c r="M183">
        <v>4</v>
      </c>
      <c r="N183">
        <v>4</v>
      </c>
      <c r="O183">
        <v>3</v>
      </c>
      <c r="P183">
        <v>4</v>
      </c>
      <c r="Q183">
        <v>3</v>
      </c>
      <c r="R183">
        <v>7</v>
      </c>
      <c r="S183">
        <v>6</v>
      </c>
      <c r="T183">
        <v>8</v>
      </c>
      <c r="U183">
        <v>6</v>
      </c>
      <c r="V183">
        <v>7</v>
      </c>
      <c r="W183">
        <v>11</v>
      </c>
      <c r="X183">
        <v>5</v>
      </c>
      <c r="Y183">
        <v>7</v>
      </c>
      <c r="Z183">
        <v>7</v>
      </c>
      <c r="AA183">
        <v>4</v>
      </c>
      <c r="AB183">
        <v>10</v>
      </c>
      <c r="AC183">
        <v>7</v>
      </c>
      <c r="AD183">
        <v>9</v>
      </c>
      <c r="AE183">
        <v>2</v>
      </c>
      <c r="AF183">
        <v>5</v>
      </c>
      <c r="AG183">
        <v>6</v>
      </c>
      <c r="AH183">
        <v>8</v>
      </c>
      <c r="AI183">
        <v>3</v>
      </c>
      <c r="AJ183">
        <v>1</v>
      </c>
      <c r="AK183">
        <v>56</v>
      </c>
    </row>
    <row r="184" spans="1:37" x14ac:dyDescent="0.25">
      <c r="A184">
        <v>46115</v>
      </c>
      <c r="B184">
        <v>0</v>
      </c>
      <c r="C184">
        <v>2001</v>
      </c>
      <c r="D184">
        <f t="shared" si="2"/>
        <v>24</v>
      </c>
      <c r="E184" s="2">
        <v>45971.760162037041</v>
      </c>
      <c r="F184">
        <v>2</v>
      </c>
      <c r="G184">
        <v>2</v>
      </c>
      <c r="H184">
        <v>4</v>
      </c>
      <c r="I184">
        <v>2</v>
      </c>
      <c r="J184">
        <v>3</v>
      </c>
      <c r="K184">
        <v>4</v>
      </c>
      <c r="L184">
        <v>2</v>
      </c>
      <c r="M184">
        <v>4</v>
      </c>
      <c r="N184">
        <v>4</v>
      </c>
      <c r="O184">
        <v>4</v>
      </c>
      <c r="P184">
        <v>4</v>
      </c>
      <c r="Q184">
        <v>3</v>
      </c>
      <c r="R184">
        <v>5</v>
      </c>
      <c r="S184">
        <v>4</v>
      </c>
      <c r="T184">
        <v>3</v>
      </c>
      <c r="U184">
        <v>4</v>
      </c>
      <c r="V184">
        <v>4</v>
      </c>
      <c r="W184">
        <v>15</v>
      </c>
      <c r="X184">
        <v>7</v>
      </c>
      <c r="Y184">
        <v>2</v>
      </c>
      <c r="Z184">
        <v>4</v>
      </c>
      <c r="AA184">
        <v>6</v>
      </c>
      <c r="AB184">
        <v>2</v>
      </c>
      <c r="AC184">
        <v>3</v>
      </c>
      <c r="AD184">
        <v>10</v>
      </c>
      <c r="AE184">
        <v>5</v>
      </c>
      <c r="AF184">
        <v>4</v>
      </c>
      <c r="AG184">
        <v>9</v>
      </c>
      <c r="AH184">
        <v>1</v>
      </c>
      <c r="AI184">
        <v>8</v>
      </c>
      <c r="AJ184">
        <v>7</v>
      </c>
      <c r="AK184">
        <v>46</v>
      </c>
    </row>
    <row r="185" spans="1:37" x14ac:dyDescent="0.25">
      <c r="A185">
        <v>46220</v>
      </c>
      <c r="B185">
        <v>0</v>
      </c>
      <c r="C185">
        <v>2001</v>
      </c>
      <c r="D185">
        <f t="shared" si="2"/>
        <v>24</v>
      </c>
      <c r="E185" s="2">
        <v>45973.605266203704</v>
      </c>
      <c r="F185">
        <v>3</v>
      </c>
      <c r="G185">
        <v>2</v>
      </c>
      <c r="H185">
        <v>4</v>
      </c>
      <c r="I185">
        <v>3</v>
      </c>
      <c r="J185">
        <v>3</v>
      </c>
      <c r="K185">
        <v>3</v>
      </c>
      <c r="L185">
        <v>3</v>
      </c>
      <c r="M185">
        <v>3</v>
      </c>
      <c r="N185">
        <v>4</v>
      </c>
      <c r="O185">
        <v>4</v>
      </c>
      <c r="P185">
        <v>3</v>
      </c>
      <c r="Q185">
        <v>6</v>
      </c>
      <c r="R185">
        <v>8</v>
      </c>
      <c r="S185">
        <v>5</v>
      </c>
      <c r="T185">
        <v>4</v>
      </c>
      <c r="U185">
        <v>2</v>
      </c>
      <c r="V185">
        <v>3</v>
      </c>
      <c r="W185">
        <v>6</v>
      </c>
      <c r="X185">
        <v>5</v>
      </c>
      <c r="Y185">
        <v>2</v>
      </c>
      <c r="Z185">
        <v>3</v>
      </c>
      <c r="AA185">
        <v>5</v>
      </c>
      <c r="AB185">
        <v>3</v>
      </c>
      <c r="AC185">
        <v>10</v>
      </c>
      <c r="AD185">
        <v>7</v>
      </c>
      <c r="AE185">
        <v>6</v>
      </c>
      <c r="AF185">
        <v>9</v>
      </c>
      <c r="AG185">
        <v>1</v>
      </c>
      <c r="AH185">
        <v>2</v>
      </c>
      <c r="AI185">
        <v>4</v>
      </c>
      <c r="AJ185">
        <v>8</v>
      </c>
      <c r="AK185">
        <v>46</v>
      </c>
    </row>
    <row r="186" spans="1:37" x14ac:dyDescent="0.25">
      <c r="A186">
        <v>46423</v>
      </c>
      <c r="B186">
        <v>1</v>
      </c>
      <c r="C186">
        <v>2001</v>
      </c>
      <c r="D186">
        <f t="shared" si="2"/>
        <v>24</v>
      </c>
      <c r="E186" s="2">
        <v>45972.967060185183</v>
      </c>
      <c r="F186" t="s">
        <v>68</v>
      </c>
      <c r="G186">
        <v>2</v>
      </c>
      <c r="H186">
        <v>3</v>
      </c>
      <c r="I186">
        <v>4</v>
      </c>
      <c r="J186">
        <v>3</v>
      </c>
      <c r="K186">
        <v>3</v>
      </c>
      <c r="L186">
        <v>2</v>
      </c>
      <c r="M186">
        <v>4</v>
      </c>
      <c r="N186">
        <v>2</v>
      </c>
      <c r="O186">
        <v>3</v>
      </c>
      <c r="P186">
        <v>2</v>
      </c>
      <c r="Q186">
        <v>3</v>
      </c>
      <c r="R186">
        <v>3</v>
      </c>
      <c r="S186">
        <v>5</v>
      </c>
      <c r="T186">
        <v>4</v>
      </c>
      <c r="U186">
        <v>5</v>
      </c>
      <c r="V186">
        <v>4</v>
      </c>
      <c r="W186">
        <v>6</v>
      </c>
      <c r="X186">
        <v>4</v>
      </c>
      <c r="Y186">
        <v>2</v>
      </c>
      <c r="Z186">
        <v>2</v>
      </c>
      <c r="AA186">
        <v>8</v>
      </c>
      <c r="AB186">
        <v>6</v>
      </c>
      <c r="AC186">
        <v>9</v>
      </c>
      <c r="AD186">
        <v>3</v>
      </c>
      <c r="AE186">
        <v>4</v>
      </c>
      <c r="AF186">
        <v>2</v>
      </c>
      <c r="AG186">
        <v>5</v>
      </c>
      <c r="AH186">
        <v>1</v>
      </c>
      <c r="AI186">
        <v>10</v>
      </c>
      <c r="AJ186">
        <v>7</v>
      </c>
      <c r="AK186">
        <v>5</v>
      </c>
    </row>
    <row r="187" spans="1:37" x14ac:dyDescent="0.25">
      <c r="A187">
        <v>46657</v>
      </c>
      <c r="B187">
        <v>0</v>
      </c>
      <c r="C187">
        <v>2001</v>
      </c>
      <c r="D187">
        <f t="shared" si="2"/>
        <v>24</v>
      </c>
      <c r="E187" s="2">
        <v>45975.937222222223</v>
      </c>
      <c r="F187" t="s">
        <v>59</v>
      </c>
      <c r="G187">
        <v>4</v>
      </c>
      <c r="H187">
        <v>4</v>
      </c>
      <c r="I187">
        <v>4</v>
      </c>
      <c r="J187">
        <v>2</v>
      </c>
      <c r="K187">
        <v>4</v>
      </c>
      <c r="L187">
        <v>4</v>
      </c>
      <c r="M187">
        <v>2</v>
      </c>
      <c r="N187">
        <v>4</v>
      </c>
      <c r="O187">
        <v>4</v>
      </c>
      <c r="P187">
        <v>4</v>
      </c>
      <c r="Q187">
        <v>2</v>
      </c>
      <c r="R187">
        <v>5</v>
      </c>
      <c r="S187">
        <v>4</v>
      </c>
      <c r="T187">
        <v>3</v>
      </c>
      <c r="U187">
        <v>2</v>
      </c>
      <c r="V187">
        <v>3</v>
      </c>
      <c r="W187">
        <v>7</v>
      </c>
      <c r="X187">
        <v>3</v>
      </c>
      <c r="Y187">
        <v>2</v>
      </c>
      <c r="Z187">
        <v>5</v>
      </c>
      <c r="AA187">
        <v>8</v>
      </c>
      <c r="AB187">
        <v>10</v>
      </c>
      <c r="AC187">
        <v>7</v>
      </c>
      <c r="AD187">
        <v>9</v>
      </c>
      <c r="AE187">
        <v>4</v>
      </c>
      <c r="AF187">
        <v>3</v>
      </c>
      <c r="AG187">
        <v>6</v>
      </c>
      <c r="AH187">
        <v>5</v>
      </c>
      <c r="AI187">
        <v>2</v>
      </c>
      <c r="AJ187">
        <v>1</v>
      </c>
      <c r="AK187">
        <v>41</v>
      </c>
    </row>
    <row r="188" spans="1:37" x14ac:dyDescent="0.25">
      <c r="A188">
        <v>46748</v>
      </c>
      <c r="B188">
        <v>1</v>
      </c>
      <c r="C188">
        <v>2001</v>
      </c>
      <c r="D188">
        <f t="shared" si="2"/>
        <v>24</v>
      </c>
      <c r="E188" s="2">
        <v>45977.040613425925</v>
      </c>
      <c r="F188">
        <v>2</v>
      </c>
      <c r="G188">
        <v>4</v>
      </c>
      <c r="H188">
        <v>4</v>
      </c>
      <c r="I188">
        <v>4</v>
      </c>
      <c r="J188">
        <v>3</v>
      </c>
      <c r="K188">
        <v>3</v>
      </c>
      <c r="L188">
        <v>4</v>
      </c>
      <c r="M188">
        <v>4</v>
      </c>
      <c r="N188">
        <v>4</v>
      </c>
      <c r="O188">
        <v>5</v>
      </c>
      <c r="P188">
        <v>4</v>
      </c>
      <c r="Q188">
        <v>1</v>
      </c>
      <c r="R188">
        <v>3</v>
      </c>
      <c r="S188">
        <v>2</v>
      </c>
      <c r="T188">
        <v>2</v>
      </c>
      <c r="U188">
        <v>4</v>
      </c>
      <c r="V188">
        <v>3</v>
      </c>
      <c r="W188">
        <v>9</v>
      </c>
      <c r="X188">
        <v>6</v>
      </c>
      <c r="Y188">
        <v>2</v>
      </c>
      <c r="Z188">
        <v>2</v>
      </c>
      <c r="AA188">
        <v>4</v>
      </c>
      <c r="AB188">
        <v>7</v>
      </c>
      <c r="AC188">
        <v>8</v>
      </c>
      <c r="AD188">
        <v>5</v>
      </c>
      <c r="AE188">
        <v>6</v>
      </c>
      <c r="AF188">
        <v>3</v>
      </c>
      <c r="AG188">
        <v>2</v>
      </c>
      <c r="AH188">
        <v>1</v>
      </c>
      <c r="AI188">
        <v>9</v>
      </c>
      <c r="AJ188">
        <v>10</v>
      </c>
      <c r="AK188">
        <v>58</v>
      </c>
    </row>
    <row r="189" spans="1:37" x14ac:dyDescent="0.25">
      <c r="A189">
        <v>40708</v>
      </c>
      <c r="B189">
        <v>0</v>
      </c>
      <c r="C189">
        <v>2002</v>
      </c>
      <c r="D189">
        <f t="shared" si="2"/>
        <v>23</v>
      </c>
      <c r="E189" s="2">
        <v>45961.619247685187</v>
      </c>
      <c r="F189">
        <v>2</v>
      </c>
      <c r="G189">
        <v>4</v>
      </c>
      <c r="H189">
        <v>4</v>
      </c>
      <c r="I189">
        <v>4</v>
      </c>
      <c r="J189">
        <v>2</v>
      </c>
      <c r="K189">
        <v>5</v>
      </c>
      <c r="L189">
        <v>3</v>
      </c>
      <c r="M189">
        <v>4</v>
      </c>
      <c r="N189">
        <v>4</v>
      </c>
      <c r="O189">
        <v>4</v>
      </c>
      <c r="P189">
        <v>4</v>
      </c>
      <c r="Q189">
        <v>4</v>
      </c>
      <c r="R189">
        <v>8</v>
      </c>
      <c r="S189">
        <v>2</v>
      </c>
      <c r="T189">
        <v>2</v>
      </c>
      <c r="U189">
        <v>24</v>
      </c>
      <c r="V189">
        <v>5</v>
      </c>
      <c r="W189">
        <v>5</v>
      </c>
      <c r="X189">
        <v>2</v>
      </c>
      <c r="Y189">
        <v>5</v>
      </c>
      <c r="Z189">
        <v>2</v>
      </c>
      <c r="AA189">
        <v>10</v>
      </c>
      <c r="AB189">
        <v>5</v>
      </c>
      <c r="AC189">
        <v>7</v>
      </c>
      <c r="AD189">
        <v>8</v>
      </c>
      <c r="AE189">
        <v>1</v>
      </c>
      <c r="AF189">
        <v>2</v>
      </c>
      <c r="AG189">
        <v>4</v>
      </c>
      <c r="AH189">
        <v>9</v>
      </c>
      <c r="AI189">
        <v>3</v>
      </c>
      <c r="AJ189">
        <v>6</v>
      </c>
      <c r="AK189">
        <v>47</v>
      </c>
    </row>
    <row r="190" spans="1:37" x14ac:dyDescent="0.25">
      <c r="A190">
        <v>40754</v>
      </c>
      <c r="B190">
        <v>0</v>
      </c>
      <c r="C190">
        <v>2002</v>
      </c>
      <c r="D190">
        <f t="shared" si="2"/>
        <v>23</v>
      </c>
      <c r="E190" s="2">
        <v>45959.605300925927</v>
      </c>
      <c r="F190">
        <v>2</v>
      </c>
      <c r="G190">
        <v>4</v>
      </c>
      <c r="H190">
        <v>5</v>
      </c>
      <c r="I190">
        <v>5</v>
      </c>
      <c r="J190">
        <v>2</v>
      </c>
      <c r="K190">
        <v>5</v>
      </c>
      <c r="L190">
        <v>2</v>
      </c>
      <c r="M190">
        <v>3</v>
      </c>
      <c r="N190">
        <v>4</v>
      </c>
      <c r="O190">
        <v>5</v>
      </c>
      <c r="P190">
        <v>5</v>
      </c>
      <c r="Q190">
        <v>35</v>
      </c>
      <c r="R190">
        <v>4</v>
      </c>
      <c r="S190">
        <v>6</v>
      </c>
      <c r="T190">
        <v>4</v>
      </c>
      <c r="U190">
        <v>9</v>
      </c>
      <c r="V190">
        <v>14</v>
      </c>
      <c r="W190">
        <v>12</v>
      </c>
      <c r="X190">
        <v>4</v>
      </c>
      <c r="Y190">
        <v>3</v>
      </c>
      <c r="Z190">
        <v>6</v>
      </c>
      <c r="AA190">
        <v>1</v>
      </c>
      <c r="AB190">
        <v>10</v>
      </c>
      <c r="AC190">
        <v>3</v>
      </c>
      <c r="AD190">
        <v>9</v>
      </c>
      <c r="AE190">
        <v>2</v>
      </c>
      <c r="AF190">
        <v>5</v>
      </c>
      <c r="AG190">
        <v>6</v>
      </c>
      <c r="AH190">
        <v>4</v>
      </c>
      <c r="AI190">
        <v>8</v>
      </c>
      <c r="AJ190">
        <v>7</v>
      </c>
      <c r="AK190">
        <v>34</v>
      </c>
    </row>
    <row r="191" spans="1:37" x14ac:dyDescent="0.25">
      <c r="A191">
        <v>40815</v>
      </c>
      <c r="B191">
        <v>1</v>
      </c>
      <c r="C191">
        <v>2002</v>
      </c>
      <c r="D191">
        <f t="shared" si="2"/>
        <v>23</v>
      </c>
      <c r="E191" s="2">
        <v>45963.466539351852</v>
      </c>
      <c r="F191">
        <v>1</v>
      </c>
      <c r="G191">
        <v>5</v>
      </c>
      <c r="H191">
        <v>5</v>
      </c>
      <c r="I191">
        <v>5</v>
      </c>
      <c r="J191">
        <v>5</v>
      </c>
      <c r="K191">
        <v>5</v>
      </c>
      <c r="L191">
        <v>5</v>
      </c>
      <c r="M191">
        <v>2</v>
      </c>
      <c r="N191">
        <v>5</v>
      </c>
      <c r="O191">
        <v>5</v>
      </c>
      <c r="P191">
        <v>5</v>
      </c>
      <c r="Q191">
        <v>1</v>
      </c>
      <c r="R191">
        <v>3</v>
      </c>
      <c r="S191">
        <v>2</v>
      </c>
      <c r="T191">
        <v>2</v>
      </c>
      <c r="U191">
        <v>2</v>
      </c>
      <c r="V191">
        <v>2</v>
      </c>
      <c r="W191">
        <v>6</v>
      </c>
      <c r="X191">
        <v>4</v>
      </c>
      <c r="Y191">
        <v>20</v>
      </c>
      <c r="Z191">
        <v>1</v>
      </c>
      <c r="AA191">
        <v>2</v>
      </c>
      <c r="AB191">
        <v>8</v>
      </c>
      <c r="AC191">
        <v>4</v>
      </c>
      <c r="AD191">
        <v>9</v>
      </c>
      <c r="AE191">
        <v>6</v>
      </c>
      <c r="AF191">
        <v>7</v>
      </c>
      <c r="AG191">
        <v>5</v>
      </c>
      <c r="AH191">
        <v>3</v>
      </c>
      <c r="AI191">
        <v>1</v>
      </c>
      <c r="AJ191">
        <v>10</v>
      </c>
      <c r="AK191">
        <v>5</v>
      </c>
    </row>
    <row r="192" spans="1:37" x14ac:dyDescent="0.25">
      <c r="A192">
        <v>40923</v>
      </c>
      <c r="B192">
        <v>0</v>
      </c>
      <c r="C192">
        <v>2002</v>
      </c>
      <c r="D192">
        <f t="shared" si="2"/>
        <v>23</v>
      </c>
      <c r="E192" s="2">
        <v>45958.64167824074</v>
      </c>
      <c r="F192">
        <v>2</v>
      </c>
      <c r="G192">
        <v>2</v>
      </c>
      <c r="H192">
        <v>4</v>
      </c>
      <c r="I192">
        <v>4</v>
      </c>
      <c r="J192">
        <v>3</v>
      </c>
      <c r="K192">
        <v>4</v>
      </c>
      <c r="L192">
        <v>1</v>
      </c>
      <c r="M192">
        <v>4</v>
      </c>
      <c r="N192">
        <v>3</v>
      </c>
      <c r="O192">
        <v>4</v>
      </c>
      <c r="P192">
        <v>4</v>
      </c>
      <c r="Q192">
        <v>3</v>
      </c>
      <c r="R192">
        <v>3</v>
      </c>
      <c r="S192">
        <v>3</v>
      </c>
      <c r="T192">
        <v>4</v>
      </c>
      <c r="U192">
        <v>2</v>
      </c>
      <c r="V192">
        <v>3</v>
      </c>
      <c r="W192">
        <v>8</v>
      </c>
      <c r="X192">
        <v>2</v>
      </c>
      <c r="Y192">
        <v>1</v>
      </c>
      <c r="Z192">
        <v>3</v>
      </c>
      <c r="AA192">
        <v>3</v>
      </c>
      <c r="AB192">
        <v>10</v>
      </c>
      <c r="AC192">
        <v>7</v>
      </c>
      <c r="AD192">
        <v>1</v>
      </c>
      <c r="AE192">
        <v>9</v>
      </c>
      <c r="AF192">
        <v>4</v>
      </c>
      <c r="AG192">
        <v>2</v>
      </c>
      <c r="AH192">
        <v>8</v>
      </c>
      <c r="AI192">
        <v>6</v>
      </c>
      <c r="AJ192">
        <v>5</v>
      </c>
      <c r="AK192">
        <v>44</v>
      </c>
    </row>
    <row r="193" spans="1:37" x14ac:dyDescent="0.25">
      <c r="A193">
        <v>40979</v>
      </c>
      <c r="B193">
        <v>0</v>
      </c>
      <c r="C193">
        <v>2002</v>
      </c>
      <c r="D193">
        <f t="shared" si="2"/>
        <v>23</v>
      </c>
      <c r="E193" s="2">
        <v>45958.729328703703</v>
      </c>
      <c r="F193">
        <v>2</v>
      </c>
      <c r="G193">
        <v>3</v>
      </c>
      <c r="H193">
        <v>5</v>
      </c>
      <c r="I193">
        <v>4</v>
      </c>
      <c r="J193">
        <v>3</v>
      </c>
      <c r="K193">
        <v>5</v>
      </c>
      <c r="L193">
        <v>4</v>
      </c>
      <c r="M193">
        <v>3</v>
      </c>
      <c r="N193">
        <v>4</v>
      </c>
      <c r="O193">
        <v>5</v>
      </c>
      <c r="P193">
        <v>4</v>
      </c>
      <c r="Q193">
        <v>8</v>
      </c>
      <c r="R193">
        <v>4</v>
      </c>
      <c r="S193">
        <v>2</v>
      </c>
      <c r="T193">
        <v>2</v>
      </c>
      <c r="U193">
        <v>17</v>
      </c>
      <c r="V193">
        <v>7</v>
      </c>
      <c r="W193">
        <v>25</v>
      </c>
      <c r="X193">
        <v>6</v>
      </c>
      <c r="Y193">
        <v>2</v>
      </c>
      <c r="Z193">
        <v>2</v>
      </c>
      <c r="AA193">
        <v>1</v>
      </c>
      <c r="AB193">
        <v>4</v>
      </c>
      <c r="AC193">
        <v>10</v>
      </c>
      <c r="AD193">
        <v>6</v>
      </c>
      <c r="AE193">
        <v>7</v>
      </c>
      <c r="AF193">
        <v>3</v>
      </c>
      <c r="AG193">
        <v>5</v>
      </c>
      <c r="AH193">
        <v>2</v>
      </c>
      <c r="AI193">
        <v>9</v>
      </c>
      <c r="AJ193">
        <v>8</v>
      </c>
      <c r="AK193">
        <v>46</v>
      </c>
    </row>
    <row r="194" spans="1:37" x14ac:dyDescent="0.25">
      <c r="A194">
        <v>41298</v>
      </c>
      <c r="B194">
        <v>1</v>
      </c>
      <c r="C194">
        <v>2002</v>
      </c>
      <c r="D194">
        <f t="shared" si="2"/>
        <v>23</v>
      </c>
      <c r="E194" s="2">
        <v>45959.520335648151</v>
      </c>
      <c r="F194">
        <v>1</v>
      </c>
      <c r="G194">
        <v>5</v>
      </c>
      <c r="H194">
        <v>5</v>
      </c>
      <c r="I194">
        <v>5</v>
      </c>
      <c r="J194">
        <v>1</v>
      </c>
      <c r="K194">
        <v>5</v>
      </c>
      <c r="L194">
        <v>5</v>
      </c>
      <c r="M194">
        <v>2</v>
      </c>
      <c r="N194">
        <v>5</v>
      </c>
      <c r="O194">
        <v>5</v>
      </c>
      <c r="P194">
        <v>5</v>
      </c>
      <c r="Q194">
        <v>4</v>
      </c>
      <c r="R194">
        <v>3</v>
      </c>
      <c r="S194">
        <v>3</v>
      </c>
      <c r="T194">
        <v>4</v>
      </c>
      <c r="U194">
        <v>6</v>
      </c>
      <c r="V194">
        <v>6</v>
      </c>
      <c r="W194">
        <v>10</v>
      </c>
      <c r="X194">
        <v>6</v>
      </c>
      <c r="Y194">
        <v>3</v>
      </c>
      <c r="Z194">
        <v>2</v>
      </c>
      <c r="AA194">
        <v>4</v>
      </c>
      <c r="AB194">
        <v>5</v>
      </c>
      <c r="AC194">
        <v>3</v>
      </c>
      <c r="AD194">
        <v>6</v>
      </c>
      <c r="AE194">
        <v>1</v>
      </c>
      <c r="AF194">
        <v>10</v>
      </c>
      <c r="AG194">
        <v>7</v>
      </c>
      <c r="AH194">
        <v>8</v>
      </c>
      <c r="AI194">
        <v>2</v>
      </c>
      <c r="AJ194">
        <v>9</v>
      </c>
      <c r="AK194">
        <v>5</v>
      </c>
    </row>
    <row r="195" spans="1:37" x14ac:dyDescent="0.25">
      <c r="A195">
        <v>41364</v>
      </c>
      <c r="B195">
        <v>0</v>
      </c>
      <c r="C195">
        <v>2002</v>
      </c>
      <c r="D195">
        <f t="shared" si="2"/>
        <v>23</v>
      </c>
      <c r="E195" s="2">
        <v>45971.432511574072</v>
      </c>
      <c r="F195">
        <v>2</v>
      </c>
      <c r="G195">
        <v>4</v>
      </c>
      <c r="H195">
        <v>4</v>
      </c>
      <c r="I195">
        <v>5</v>
      </c>
      <c r="J195">
        <v>2</v>
      </c>
      <c r="K195">
        <v>4</v>
      </c>
      <c r="L195">
        <v>2</v>
      </c>
      <c r="M195">
        <v>4</v>
      </c>
      <c r="N195">
        <v>4</v>
      </c>
      <c r="O195">
        <v>4</v>
      </c>
      <c r="P195">
        <v>4</v>
      </c>
      <c r="Q195">
        <v>3</v>
      </c>
      <c r="R195">
        <v>6</v>
      </c>
      <c r="S195">
        <v>3</v>
      </c>
      <c r="T195">
        <v>3</v>
      </c>
      <c r="U195">
        <v>3</v>
      </c>
      <c r="V195">
        <v>5</v>
      </c>
      <c r="W195">
        <v>15</v>
      </c>
      <c r="X195">
        <v>3</v>
      </c>
      <c r="Y195">
        <v>2</v>
      </c>
      <c r="Z195">
        <v>2</v>
      </c>
      <c r="AA195">
        <v>9</v>
      </c>
      <c r="AB195">
        <v>10</v>
      </c>
      <c r="AC195">
        <v>7</v>
      </c>
      <c r="AD195">
        <v>5</v>
      </c>
      <c r="AE195">
        <v>1</v>
      </c>
      <c r="AF195">
        <v>8</v>
      </c>
      <c r="AG195">
        <v>3</v>
      </c>
      <c r="AH195">
        <v>6</v>
      </c>
      <c r="AI195">
        <v>4</v>
      </c>
      <c r="AJ195">
        <v>2</v>
      </c>
      <c r="AK195">
        <v>51</v>
      </c>
    </row>
    <row r="196" spans="1:37" x14ac:dyDescent="0.25">
      <c r="A196">
        <v>41499</v>
      </c>
      <c r="B196">
        <v>0</v>
      </c>
      <c r="C196">
        <v>2002</v>
      </c>
      <c r="D196">
        <f t="shared" si="2"/>
        <v>23</v>
      </c>
      <c r="E196" s="2">
        <v>45959.619606481479</v>
      </c>
      <c r="F196">
        <v>2</v>
      </c>
      <c r="G196">
        <v>3</v>
      </c>
      <c r="H196">
        <v>5</v>
      </c>
      <c r="I196">
        <v>5</v>
      </c>
      <c r="J196">
        <v>4</v>
      </c>
      <c r="K196">
        <v>4</v>
      </c>
      <c r="L196">
        <v>2</v>
      </c>
      <c r="M196">
        <v>5</v>
      </c>
      <c r="N196">
        <v>2</v>
      </c>
      <c r="O196">
        <v>4</v>
      </c>
      <c r="P196">
        <v>2</v>
      </c>
      <c r="Q196">
        <v>4</v>
      </c>
      <c r="R196">
        <v>4</v>
      </c>
      <c r="S196">
        <v>3</v>
      </c>
      <c r="T196">
        <v>3</v>
      </c>
      <c r="U196">
        <v>2</v>
      </c>
      <c r="V196">
        <v>2</v>
      </c>
      <c r="W196">
        <v>23</v>
      </c>
      <c r="X196">
        <v>4</v>
      </c>
      <c r="Y196">
        <v>2</v>
      </c>
      <c r="Z196">
        <v>2</v>
      </c>
      <c r="AA196">
        <v>5</v>
      </c>
      <c r="AB196">
        <v>8</v>
      </c>
      <c r="AC196">
        <v>7</v>
      </c>
      <c r="AD196">
        <v>9</v>
      </c>
      <c r="AE196">
        <v>10</v>
      </c>
      <c r="AF196">
        <v>6</v>
      </c>
      <c r="AG196">
        <v>4</v>
      </c>
      <c r="AH196">
        <v>2</v>
      </c>
      <c r="AI196">
        <v>1</v>
      </c>
      <c r="AJ196">
        <v>3</v>
      </c>
      <c r="AK196">
        <v>54</v>
      </c>
    </row>
    <row r="197" spans="1:37" x14ac:dyDescent="0.25">
      <c r="A197">
        <v>41532</v>
      </c>
      <c r="B197">
        <v>0</v>
      </c>
      <c r="C197">
        <v>2002</v>
      </c>
      <c r="D197">
        <f t="shared" si="2"/>
        <v>23</v>
      </c>
      <c r="E197" s="2">
        <v>45959.633298611108</v>
      </c>
      <c r="F197">
        <v>4</v>
      </c>
      <c r="G197">
        <v>4</v>
      </c>
      <c r="H197">
        <v>4</v>
      </c>
      <c r="I197">
        <v>4</v>
      </c>
      <c r="J197">
        <v>2</v>
      </c>
      <c r="K197">
        <v>4</v>
      </c>
      <c r="L197">
        <v>2</v>
      </c>
      <c r="M197">
        <v>3</v>
      </c>
      <c r="N197">
        <v>4</v>
      </c>
      <c r="O197">
        <v>5</v>
      </c>
      <c r="P197">
        <v>4</v>
      </c>
      <c r="Q197">
        <v>4</v>
      </c>
      <c r="R197">
        <v>35</v>
      </c>
      <c r="S197">
        <v>2</v>
      </c>
      <c r="T197">
        <v>41</v>
      </c>
      <c r="U197">
        <v>2</v>
      </c>
      <c r="V197">
        <v>6</v>
      </c>
      <c r="W197">
        <v>5</v>
      </c>
      <c r="X197">
        <v>3</v>
      </c>
      <c r="Y197">
        <v>3</v>
      </c>
      <c r="Z197">
        <v>3</v>
      </c>
      <c r="AA197">
        <v>10</v>
      </c>
      <c r="AB197">
        <v>4</v>
      </c>
      <c r="AC197">
        <v>6</v>
      </c>
      <c r="AD197">
        <v>5</v>
      </c>
      <c r="AE197">
        <v>3</v>
      </c>
      <c r="AF197">
        <v>2</v>
      </c>
      <c r="AG197">
        <v>9</v>
      </c>
      <c r="AH197">
        <v>8</v>
      </c>
      <c r="AI197">
        <v>7</v>
      </c>
      <c r="AJ197">
        <v>1</v>
      </c>
      <c r="AK197">
        <v>53</v>
      </c>
    </row>
    <row r="198" spans="1:37" x14ac:dyDescent="0.25">
      <c r="A198">
        <v>41723</v>
      </c>
      <c r="B198">
        <v>0</v>
      </c>
      <c r="C198">
        <v>2002</v>
      </c>
      <c r="D198">
        <f t="shared" si="2"/>
        <v>23</v>
      </c>
      <c r="E198" s="2">
        <v>45959.745856481481</v>
      </c>
      <c r="F198">
        <v>4</v>
      </c>
      <c r="G198">
        <v>2</v>
      </c>
      <c r="H198">
        <v>3</v>
      </c>
      <c r="I198">
        <v>3</v>
      </c>
      <c r="J198">
        <v>2</v>
      </c>
      <c r="K198">
        <v>4</v>
      </c>
      <c r="L198">
        <v>2</v>
      </c>
      <c r="M198">
        <v>4</v>
      </c>
      <c r="N198">
        <v>4</v>
      </c>
      <c r="O198">
        <v>4</v>
      </c>
      <c r="P198">
        <v>2</v>
      </c>
      <c r="Q198">
        <v>2</v>
      </c>
      <c r="R198">
        <v>8</v>
      </c>
      <c r="S198">
        <v>5</v>
      </c>
      <c r="T198">
        <v>6</v>
      </c>
      <c r="U198">
        <v>3</v>
      </c>
      <c r="V198">
        <v>5</v>
      </c>
      <c r="W198">
        <v>4</v>
      </c>
      <c r="X198">
        <v>4</v>
      </c>
      <c r="Y198">
        <v>3</v>
      </c>
      <c r="Z198">
        <v>2</v>
      </c>
      <c r="AA198">
        <v>9</v>
      </c>
      <c r="AB198">
        <v>1</v>
      </c>
      <c r="AC198">
        <v>6</v>
      </c>
      <c r="AD198">
        <v>10</v>
      </c>
      <c r="AE198">
        <v>2</v>
      </c>
      <c r="AF198">
        <v>4</v>
      </c>
      <c r="AG198">
        <v>3</v>
      </c>
      <c r="AH198">
        <v>7</v>
      </c>
      <c r="AI198">
        <v>5</v>
      </c>
      <c r="AJ198">
        <v>8</v>
      </c>
      <c r="AK198">
        <v>41</v>
      </c>
    </row>
    <row r="199" spans="1:37" x14ac:dyDescent="0.25">
      <c r="A199">
        <v>41752</v>
      </c>
      <c r="B199">
        <v>0</v>
      </c>
      <c r="C199">
        <v>2002</v>
      </c>
      <c r="D199">
        <f t="shared" si="2"/>
        <v>23</v>
      </c>
      <c r="E199" s="2">
        <v>45959.785509259258</v>
      </c>
      <c r="F199">
        <v>3</v>
      </c>
      <c r="G199">
        <v>4</v>
      </c>
      <c r="H199">
        <v>2</v>
      </c>
      <c r="I199">
        <v>2</v>
      </c>
      <c r="J199">
        <v>3</v>
      </c>
      <c r="K199">
        <v>2</v>
      </c>
      <c r="L199">
        <v>4</v>
      </c>
      <c r="M199">
        <v>4</v>
      </c>
      <c r="N199">
        <v>2</v>
      </c>
      <c r="O199">
        <v>2</v>
      </c>
      <c r="P199">
        <v>3</v>
      </c>
      <c r="Q199">
        <v>2</v>
      </c>
      <c r="R199">
        <v>3</v>
      </c>
      <c r="S199">
        <v>2</v>
      </c>
      <c r="T199">
        <v>3</v>
      </c>
      <c r="U199">
        <v>2</v>
      </c>
      <c r="V199">
        <v>3</v>
      </c>
      <c r="W199">
        <v>25</v>
      </c>
      <c r="X199">
        <v>4</v>
      </c>
      <c r="Y199">
        <v>3</v>
      </c>
      <c r="Z199">
        <v>1</v>
      </c>
      <c r="AA199">
        <v>3</v>
      </c>
      <c r="AB199">
        <v>8</v>
      </c>
      <c r="AC199">
        <v>4</v>
      </c>
      <c r="AD199">
        <v>2</v>
      </c>
      <c r="AE199">
        <v>7</v>
      </c>
      <c r="AF199">
        <v>5</v>
      </c>
      <c r="AG199">
        <v>6</v>
      </c>
      <c r="AH199">
        <v>9</v>
      </c>
      <c r="AI199">
        <v>1</v>
      </c>
      <c r="AJ199">
        <v>10</v>
      </c>
      <c r="AK199">
        <v>28</v>
      </c>
    </row>
    <row r="200" spans="1:37" x14ac:dyDescent="0.25">
      <c r="A200">
        <v>41827</v>
      </c>
      <c r="B200">
        <v>0</v>
      </c>
      <c r="C200">
        <v>2002</v>
      </c>
      <c r="D200">
        <f t="shared" si="2"/>
        <v>23</v>
      </c>
      <c r="E200" s="2">
        <v>45959.814814814818</v>
      </c>
      <c r="F200">
        <v>5</v>
      </c>
      <c r="G200">
        <v>4</v>
      </c>
      <c r="H200">
        <v>4</v>
      </c>
      <c r="I200">
        <v>5</v>
      </c>
      <c r="J200">
        <v>3</v>
      </c>
      <c r="K200">
        <v>5</v>
      </c>
      <c r="L200">
        <v>4</v>
      </c>
      <c r="M200">
        <v>5</v>
      </c>
      <c r="N200">
        <v>4</v>
      </c>
      <c r="O200">
        <v>2</v>
      </c>
      <c r="P200">
        <v>1</v>
      </c>
      <c r="Q200">
        <v>4</v>
      </c>
      <c r="R200">
        <v>3</v>
      </c>
      <c r="S200">
        <v>4</v>
      </c>
      <c r="T200">
        <v>3</v>
      </c>
      <c r="U200">
        <v>2</v>
      </c>
      <c r="V200">
        <v>4</v>
      </c>
      <c r="W200">
        <v>3</v>
      </c>
      <c r="X200">
        <v>3</v>
      </c>
      <c r="Y200">
        <v>2</v>
      </c>
      <c r="Z200">
        <v>1</v>
      </c>
      <c r="AA200">
        <v>1</v>
      </c>
      <c r="AB200">
        <v>8</v>
      </c>
      <c r="AC200">
        <v>4</v>
      </c>
      <c r="AD200">
        <v>5</v>
      </c>
      <c r="AE200">
        <v>10</v>
      </c>
      <c r="AF200">
        <v>7</v>
      </c>
      <c r="AG200">
        <v>3</v>
      </c>
      <c r="AH200">
        <v>6</v>
      </c>
      <c r="AI200">
        <v>2</v>
      </c>
      <c r="AJ200">
        <v>9</v>
      </c>
      <c r="AK200">
        <v>76</v>
      </c>
    </row>
    <row r="201" spans="1:37" x14ac:dyDescent="0.25">
      <c r="A201">
        <v>42105</v>
      </c>
      <c r="B201">
        <v>0</v>
      </c>
      <c r="C201">
        <v>2002</v>
      </c>
      <c r="D201">
        <f t="shared" si="2"/>
        <v>23</v>
      </c>
      <c r="E201" s="2">
        <v>45959.924212962964</v>
      </c>
      <c r="F201">
        <v>4</v>
      </c>
      <c r="G201">
        <v>4</v>
      </c>
      <c r="H201">
        <v>3</v>
      </c>
      <c r="I201">
        <v>5</v>
      </c>
      <c r="J201">
        <v>3</v>
      </c>
      <c r="K201">
        <v>4</v>
      </c>
      <c r="L201">
        <v>3</v>
      </c>
      <c r="M201">
        <v>2</v>
      </c>
      <c r="N201">
        <v>4</v>
      </c>
      <c r="O201">
        <v>3</v>
      </c>
      <c r="P201">
        <v>4</v>
      </c>
      <c r="Q201">
        <v>6</v>
      </c>
      <c r="R201">
        <v>6</v>
      </c>
      <c r="S201">
        <v>4</v>
      </c>
      <c r="T201">
        <v>12</v>
      </c>
      <c r="U201">
        <v>4</v>
      </c>
      <c r="V201">
        <v>7</v>
      </c>
      <c r="W201">
        <v>10</v>
      </c>
      <c r="X201">
        <v>8</v>
      </c>
      <c r="Y201">
        <v>4</v>
      </c>
      <c r="Z201">
        <v>3</v>
      </c>
      <c r="AA201">
        <v>5</v>
      </c>
      <c r="AB201">
        <v>7</v>
      </c>
      <c r="AC201">
        <v>8</v>
      </c>
      <c r="AD201">
        <v>1</v>
      </c>
      <c r="AE201">
        <v>6</v>
      </c>
      <c r="AF201">
        <v>3</v>
      </c>
      <c r="AG201">
        <v>2</v>
      </c>
      <c r="AH201">
        <v>4</v>
      </c>
      <c r="AI201">
        <v>10</v>
      </c>
      <c r="AJ201">
        <v>9</v>
      </c>
      <c r="AK201">
        <v>60</v>
      </c>
    </row>
    <row r="202" spans="1:37" x14ac:dyDescent="0.25">
      <c r="A202">
        <v>42129</v>
      </c>
      <c r="B202">
        <v>0</v>
      </c>
      <c r="C202">
        <v>2002</v>
      </c>
      <c r="D202">
        <f t="shared" si="2"/>
        <v>23</v>
      </c>
      <c r="E202" s="2">
        <v>45959.941018518519</v>
      </c>
      <c r="F202">
        <v>2</v>
      </c>
      <c r="G202">
        <v>4</v>
      </c>
      <c r="H202">
        <v>4</v>
      </c>
      <c r="I202">
        <v>4</v>
      </c>
      <c r="J202">
        <v>1</v>
      </c>
      <c r="K202">
        <v>5</v>
      </c>
      <c r="L202">
        <v>3</v>
      </c>
      <c r="M202">
        <v>4</v>
      </c>
      <c r="N202">
        <v>5</v>
      </c>
      <c r="O202">
        <v>5</v>
      </c>
      <c r="P202">
        <v>4</v>
      </c>
      <c r="Q202">
        <v>4</v>
      </c>
      <c r="R202">
        <v>6</v>
      </c>
      <c r="S202">
        <v>6</v>
      </c>
      <c r="T202">
        <v>5</v>
      </c>
      <c r="U202">
        <v>5</v>
      </c>
      <c r="V202">
        <v>5</v>
      </c>
      <c r="W202">
        <v>7</v>
      </c>
      <c r="X202">
        <v>2</v>
      </c>
      <c r="Y202">
        <v>2</v>
      </c>
      <c r="Z202">
        <v>8</v>
      </c>
      <c r="AA202">
        <v>6</v>
      </c>
      <c r="AB202">
        <v>2</v>
      </c>
      <c r="AC202">
        <v>1</v>
      </c>
      <c r="AD202">
        <v>5</v>
      </c>
      <c r="AE202">
        <v>8</v>
      </c>
      <c r="AF202">
        <v>10</v>
      </c>
      <c r="AG202">
        <v>3</v>
      </c>
      <c r="AH202">
        <v>9</v>
      </c>
      <c r="AI202">
        <v>7</v>
      </c>
      <c r="AJ202">
        <v>4</v>
      </c>
      <c r="AK202">
        <v>41</v>
      </c>
    </row>
    <row r="203" spans="1:37" x14ac:dyDescent="0.25">
      <c r="A203">
        <v>42200</v>
      </c>
      <c r="B203">
        <v>0</v>
      </c>
      <c r="C203">
        <v>2002</v>
      </c>
      <c r="D203">
        <f t="shared" si="2"/>
        <v>23</v>
      </c>
      <c r="E203" s="2">
        <v>45960.27306712963</v>
      </c>
      <c r="F203">
        <v>2</v>
      </c>
      <c r="G203">
        <v>4</v>
      </c>
      <c r="H203">
        <v>5</v>
      </c>
      <c r="I203">
        <v>5</v>
      </c>
      <c r="J203">
        <v>1</v>
      </c>
      <c r="K203">
        <v>5</v>
      </c>
      <c r="L203">
        <v>5</v>
      </c>
      <c r="M203">
        <v>4</v>
      </c>
      <c r="N203">
        <v>5</v>
      </c>
      <c r="O203">
        <v>4</v>
      </c>
      <c r="P203">
        <v>5</v>
      </c>
      <c r="Q203">
        <v>2</v>
      </c>
      <c r="R203">
        <v>2</v>
      </c>
      <c r="S203">
        <v>3</v>
      </c>
      <c r="T203">
        <v>2</v>
      </c>
      <c r="U203">
        <v>5</v>
      </c>
      <c r="V203">
        <v>3</v>
      </c>
      <c r="W203">
        <v>5</v>
      </c>
      <c r="X203">
        <v>5</v>
      </c>
      <c r="Y203">
        <v>1</v>
      </c>
      <c r="Z203">
        <v>3</v>
      </c>
      <c r="AA203">
        <v>3</v>
      </c>
      <c r="AB203">
        <v>4</v>
      </c>
      <c r="AC203">
        <v>1</v>
      </c>
      <c r="AD203">
        <v>2</v>
      </c>
      <c r="AE203">
        <v>8</v>
      </c>
      <c r="AF203">
        <v>6</v>
      </c>
      <c r="AG203">
        <v>10</v>
      </c>
      <c r="AH203">
        <v>5</v>
      </c>
      <c r="AI203">
        <v>9</v>
      </c>
      <c r="AJ203">
        <v>7</v>
      </c>
      <c r="AK203">
        <v>5</v>
      </c>
    </row>
    <row r="204" spans="1:37" x14ac:dyDescent="0.25">
      <c r="A204">
        <v>42320</v>
      </c>
      <c r="B204">
        <v>0</v>
      </c>
      <c r="C204">
        <v>2002</v>
      </c>
      <c r="D204">
        <f t="shared" si="2"/>
        <v>23</v>
      </c>
      <c r="E204" s="2">
        <v>45960.497175925928</v>
      </c>
      <c r="F204">
        <v>5</v>
      </c>
      <c r="G204">
        <v>2</v>
      </c>
      <c r="H204">
        <v>4</v>
      </c>
      <c r="I204">
        <v>4</v>
      </c>
      <c r="J204">
        <v>2</v>
      </c>
      <c r="K204">
        <v>4</v>
      </c>
      <c r="L204">
        <v>1</v>
      </c>
      <c r="M204">
        <v>4</v>
      </c>
      <c r="N204">
        <v>4</v>
      </c>
      <c r="O204">
        <v>2</v>
      </c>
      <c r="P204">
        <v>4</v>
      </c>
      <c r="Q204">
        <v>3</v>
      </c>
      <c r="R204">
        <v>9</v>
      </c>
      <c r="S204">
        <v>6</v>
      </c>
      <c r="T204">
        <v>5</v>
      </c>
      <c r="U204">
        <v>5</v>
      </c>
      <c r="V204">
        <v>8</v>
      </c>
      <c r="W204">
        <v>6</v>
      </c>
      <c r="X204">
        <v>4</v>
      </c>
      <c r="Y204">
        <v>5</v>
      </c>
      <c r="Z204">
        <v>4</v>
      </c>
      <c r="AA204">
        <v>7</v>
      </c>
      <c r="AB204">
        <v>5</v>
      </c>
      <c r="AC204">
        <v>9</v>
      </c>
      <c r="AD204">
        <v>3</v>
      </c>
      <c r="AE204">
        <v>1</v>
      </c>
      <c r="AF204">
        <v>10</v>
      </c>
      <c r="AG204">
        <v>4</v>
      </c>
      <c r="AH204">
        <v>2</v>
      </c>
      <c r="AI204">
        <v>6</v>
      </c>
      <c r="AJ204">
        <v>8</v>
      </c>
      <c r="AK204">
        <v>53</v>
      </c>
    </row>
    <row r="205" spans="1:37" x14ac:dyDescent="0.25">
      <c r="A205">
        <v>42903</v>
      </c>
      <c r="B205">
        <v>0</v>
      </c>
      <c r="C205">
        <v>2002</v>
      </c>
      <c r="D205">
        <f t="shared" si="2"/>
        <v>23</v>
      </c>
      <c r="E205" s="2">
        <v>45961.61146990741</v>
      </c>
      <c r="F205">
        <v>4</v>
      </c>
      <c r="G205">
        <v>1</v>
      </c>
      <c r="H205">
        <v>4</v>
      </c>
      <c r="I205">
        <v>4</v>
      </c>
      <c r="J205">
        <v>2</v>
      </c>
      <c r="K205">
        <v>5</v>
      </c>
      <c r="L205">
        <v>4</v>
      </c>
      <c r="M205">
        <v>2</v>
      </c>
      <c r="N205">
        <v>3</v>
      </c>
      <c r="O205">
        <v>4</v>
      </c>
      <c r="P205">
        <v>5</v>
      </c>
      <c r="Q205">
        <v>3</v>
      </c>
      <c r="R205">
        <v>3</v>
      </c>
      <c r="S205">
        <v>4</v>
      </c>
      <c r="T205">
        <v>8</v>
      </c>
      <c r="U205">
        <v>2</v>
      </c>
      <c r="V205">
        <v>3</v>
      </c>
      <c r="W205">
        <v>8</v>
      </c>
      <c r="X205">
        <v>3</v>
      </c>
      <c r="Y205">
        <v>5</v>
      </c>
      <c r="Z205">
        <v>2</v>
      </c>
      <c r="AA205">
        <v>10</v>
      </c>
      <c r="AB205">
        <v>7</v>
      </c>
      <c r="AC205">
        <v>8</v>
      </c>
      <c r="AD205">
        <v>1</v>
      </c>
      <c r="AE205">
        <v>9</v>
      </c>
      <c r="AF205">
        <v>6</v>
      </c>
      <c r="AG205">
        <v>5</v>
      </c>
      <c r="AH205">
        <v>3</v>
      </c>
      <c r="AI205">
        <v>2</v>
      </c>
      <c r="AJ205">
        <v>4</v>
      </c>
      <c r="AK205">
        <v>64</v>
      </c>
    </row>
    <row r="206" spans="1:37" x14ac:dyDescent="0.25">
      <c r="A206">
        <v>43216</v>
      </c>
      <c r="B206">
        <v>0</v>
      </c>
      <c r="C206">
        <v>2002</v>
      </c>
      <c r="D206">
        <f t="shared" si="2"/>
        <v>23</v>
      </c>
      <c r="E206" s="2">
        <v>45962.382326388892</v>
      </c>
      <c r="F206">
        <v>2</v>
      </c>
      <c r="G206">
        <v>4</v>
      </c>
      <c r="H206">
        <v>5</v>
      </c>
      <c r="I206">
        <v>4</v>
      </c>
      <c r="J206">
        <v>3</v>
      </c>
      <c r="K206">
        <v>3</v>
      </c>
      <c r="L206">
        <v>3</v>
      </c>
      <c r="M206">
        <v>4</v>
      </c>
      <c r="N206">
        <v>3</v>
      </c>
      <c r="O206">
        <v>2</v>
      </c>
      <c r="P206">
        <v>3</v>
      </c>
      <c r="Q206">
        <v>8</v>
      </c>
      <c r="R206">
        <v>3</v>
      </c>
      <c r="S206">
        <v>7</v>
      </c>
      <c r="T206">
        <v>3</v>
      </c>
      <c r="U206">
        <v>15</v>
      </c>
      <c r="V206">
        <v>5</v>
      </c>
      <c r="W206">
        <v>6</v>
      </c>
      <c r="X206">
        <v>4</v>
      </c>
      <c r="Y206">
        <v>4</v>
      </c>
      <c r="Z206">
        <v>3</v>
      </c>
      <c r="AA206">
        <v>3</v>
      </c>
      <c r="AB206">
        <v>4</v>
      </c>
      <c r="AC206">
        <v>8</v>
      </c>
      <c r="AD206">
        <v>6</v>
      </c>
      <c r="AE206">
        <v>2</v>
      </c>
      <c r="AF206">
        <v>7</v>
      </c>
      <c r="AG206">
        <v>1</v>
      </c>
      <c r="AH206">
        <v>10</v>
      </c>
      <c r="AI206">
        <v>5</v>
      </c>
      <c r="AJ206">
        <v>9</v>
      </c>
      <c r="AK206">
        <v>59</v>
      </c>
    </row>
    <row r="207" spans="1:37" x14ac:dyDescent="0.25">
      <c r="A207">
        <v>43605</v>
      </c>
      <c r="B207">
        <v>0</v>
      </c>
      <c r="C207">
        <v>2002</v>
      </c>
      <c r="D207">
        <f t="shared" si="2"/>
        <v>23</v>
      </c>
      <c r="E207" s="2">
        <v>45963.749791666669</v>
      </c>
      <c r="F207" t="s">
        <v>59</v>
      </c>
      <c r="G207">
        <v>2</v>
      </c>
      <c r="H207">
        <v>3</v>
      </c>
      <c r="I207">
        <v>2</v>
      </c>
      <c r="J207">
        <v>2</v>
      </c>
      <c r="K207">
        <v>2</v>
      </c>
      <c r="L207">
        <v>2</v>
      </c>
      <c r="M207">
        <v>2</v>
      </c>
      <c r="N207">
        <v>2</v>
      </c>
      <c r="O207">
        <v>2</v>
      </c>
      <c r="P207">
        <v>3</v>
      </c>
      <c r="Q207">
        <v>3</v>
      </c>
      <c r="R207">
        <v>4</v>
      </c>
      <c r="S207">
        <v>3</v>
      </c>
      <c r="T207">
        <v>4</v>
      </c>
      <c r="U207">
        <v>3</v>
      </c>
      <c r="V207">
        <v>4</v>
      </c>
      <c r="W207">
        <v>7</v>
      </c>
      <c r="X207">
        <v>2</v>
      </c>
      <c r="Y207">
        <v>10</v>
      </c>
      <c r="Z207">
        <v>4</v>
      </c>
      <c r="AA207">
        <v>3</v>
      </c>
      <c r="AB207">
        <v>8</v>
      </c>
      <c r="AC207">
        <v>5</v>
      </c>
      <c r="AD207">
        <v>9</v>
      </c>
      <c r="AE207">
        <v>6</v>
      </c>
      <c r="AF207">
        <v>1</v>
      </c>
      <c r="AG207">
        <v>10</v>
      </c>
      <c r="AH207">
        <v>4</v>
      </c>
      <c r="AI207">
        <v>2</v>
      </c>
      <c r="AJ207">
        <v>7</v>
      </c>
      <c r="AK207">
        <v>24</v>
      </c>
    </row>
    <row r="208" spans="1:37" x14ac:dyDescent="0.25">
      <c r="A208">
        <v>44186</v>
      </c>
      <c r="B208">
        <v>0</v>
      </c>
      <c r="C208">
        <v>2002</v>
      </c>
      <c r="D208">
        <f t="shared" si="2"/>
        <v>23</v>
      </c>
      <c r="E208" s="2">
        <v>45964.903715277775</v>
      </c>
      <c r="F208">
        <v>3</v>
      </c>
      <c r="G208">
        <v>2</v>
      </c>
      <c r="H208">
        <v>4</v>
      </c>
      <c r="I208">
        <v>4</v>
      </c>
      <c r="J208">
        <v>3</v>
      </c>
      <c r="K208">
        <v>4</v>
      </c>
      <c r="L208">
        <v>3</v>
      </c>
      <c r="M208">
        <v>4</v>
      </c>
      <c r="N208">
        <v>3</v>
      </c>
      <c r="O208">
        <v>1</v>
      </c>
      <c r="P208">
        <v>2</v>
      </c>
      <c r="Q208">
        <v>3</v>
      </c>
      <c r="R208">
        <v>14</v>
      </c>
      <c r="S208">
        <v>6</v>
      </c>
      <c r="T208">
        <v>6</v>
      </c>
      <c r="U208">
        <v>3</v>
      </c>
      <c r="V208">
        <v>5</v>
      </c>
      <c r="W208">
        <v>5</v>
      </c>
      <c r="X208">
        <v>5</v>
      </c>
      <c r="Y208">
        <v>5</v>
      </c>
      <c r="Z208">
        <v>1</v>
      </c>
      <c r="AA208">
        <v>9</v>
      </c>
      <c r="AB208">
        <v>1</v>
      </c>
      <c r="AC208">
        <v>6</v>
      </c>
      <c r="AD208">
        <v>2</v>
      </c>
      <c r="AE208">
        <v>7</v>
      </c>
      <c r="AF208">
        <v>8</v>
      </c>
      <c r="AG208">
        <v>4</v>
      </c>
      <c r="AH208">
        <v>5</v>
      </c>
      <c r="AI208">
        <v>10</v>
      </c>
      <c r="AJ208">
        <v>3</v>
      </c>
      <c r="AK208">
        <v>30</v>
      </c>
    </row>
    <row r="209" spans="1:37" x14ac:dyDescent="0.25">
      <c r="A209">
        <v>44208</v>
      </c>
      <c r="B209">
        <v>0</v>
      </c>
      <c r="C209">
        <v>2002</v>
      </c>
      <c r="D209">
        <f t="shared" si="2"/>
        <v>23</v>
      </c>
      <c r="E209" s="2">
        <v>45965.349247685182</v>
      </c>
      <c r="F209">
        <v>3</v>
      </c>
      <c r="G209">
        <v>2</v>
      </c>
      <c r="H209">
        <v>4</v>
      </c>
      <c r="I209">
        <v>3</v>
      </c>
      <c r="J209">
        <v>2</v>
      </c>
      <c r="K209">
        <v>4</v>
      </c>
      <c r="L209">
        <v>4</v>
      </c>
      <c r="M209">
        <v>4</v>
      </c>
      <c r="N209">
        <v>4</v>
      </c>
      <c r="O209">
        <v>4</v>
      </c>
      <c r="P209">
        <v>4</v>
      </c>
      <c r="Q209">
        <v>5</v>
      </c>
      <c r="R209">
        <v>5</v>
      </c>
      <c r="S209">
        <v>13</v>
      </c>
      <c r="T209">
        <v>7</v>
      </c>
      <c r="U209">
        <v>7</v>
      </c>
      <c r="V209">
        <v>13</v>
      </c>
      <c r="W209">
        <v>7</v>
      </c>
      <c r="X209">
        <v>8</v>
      </c>
      <c r="Y209">
        <v>6</v>
      </c>
      <c r="Z209">
        <v>3</v>
      </c>
      <c r="AA209">
        <v>8</v>
      </c>
      <c r="AB209">
        <v>9</v>
      </c>
      <c r="AC209">
        <v>2</v>
      </c>
      <c r="AD209">
        <v>4</v>
      </c>
      <c r="AE209">
        <v>10</v>
      </c>
      <c r="AF209">
        <v>1</v>
      </c>
      <c r="AG209">
        <v>5</v>
      </c>
      <c r="AH209">
        <v>7</v>
      </c>
      <c r="AI209">
        <v>3</v>
      </c>
      <c r="AJ209">
        <v>6</v>
      </c>
      <c r="AK209">
        <v>53</v>
      </c>
    </row>
    <row r="210" spans="1:37" x14ac:dyDescent="0.25">
      <c r="A210">
        <v>44228</v>
      </c>
      <c r="B210">
        <v>1</v>
      </c>
      <c r="C210">
        <v>2002</v>
      </c>
      <c r="D210">
        <f t="shared" si="2"/>
        <v>23</v>
      </c>
      <c r="E210" s="2">
        <v>45964.996724537035</v>
      </c>
      <c r="F210">
        <v>2</v>
      </c>
      <c r="G210">
        <v>3</v>
      </c>
      <c r="H210">
        <v>4</v>
      </c>
      <c r="I210">
        <v>5</v>
      </c>
      <c r="J210">
        <v>2</v>
      </c>
      <c r="K210">
        <v>4</v>
      </c>
      <c r="L210">
        <v>3</v>
      </c>
      <c r="M210">
        <v>2</v>
      </c>
      <c r="N210">
        <v>3</v>
      </c>
      <c r="O210">
        <v>4</v>
      </c>
      <c r="P210">
        <v>4</v>
      </c>
      <c r="Q210">
        <v>6</v>
      </c>
      <c r="R210">
        <v>5</v>
      </c>
      <c r="S210">
        <v>3</v>
      </c>
      <c r="T210">
        <v>2</v>
      </c>
      <c r="U210">
        <v>4</v>
      </c>
      <c r="V210">
        <v>4</v>
      </c>
      <c r="W210">
        <v>7</v>
      </c>
      <c r="X210">
        <v>2</v>
      </c>
      <c r="Y210">
        <v>4</v>
      </c>
      <c r="Z210">
        <v>3</v>
      </c>
      <c r="AA210">
        <v>3</v>
      </c>
      <c r="AB210">
        <v>6</v>
      </c>
      <c r="AC210">
        <v>10</v>
      </c>
      <c r="AD210">
        <v>4</v>
      </c>
      <c r="AE210">
        <v>8</v>
      </c>
      <c r="AF210">
        <v>5</v>
      </c>
      <c r="AG210">
        <v>1</v>
      </c>
      <c r="AH210">
        <v>9</v>
      </c>
      <c r="AI210">
        <v>7</v>
      </c>
      <c r="AJ210">
        <v>2</v>
      </c>
      <c r="AK210">
        <v>52</v>
      </c>
    </row>
    <row r="211" spans="1:37" x14ac:dyDescent="0.25">
      <c r="A211">
        <v>44366</v>
      </c>
      <c r="B211">
        <v>0</v>
      </c>
      <c r="C211">
        <v>2002</v>
      </c>
      <c r="D211">
        <f t="shared" si="2"/>
        <v>23</v>
      </c>
      <c r="E211" s="2">
        <v>45965.486145833333</v>
      </c>
      <c r="F211">
        <v>3</v>
      </c>
      <c r="G211">
        <v>3</v>
      </c>
      <c r="H211">
        <v>4</v>
      </c>
      <c r="I211">
        <v>4</v>
      </c>
      <c r="J211">
        <v>2</v>
      </c>
      <c r="K211">
        <v>5</v>
      </c>
      <c r="L211">
        <v>3</v>
      </c>
      <c r="M211">
        <v>3</v>
      </c>
      <c r="N211">
        <v>4</v>
      </c>
      <c r="O211">
        <v>5</v>
      </c>
      <c r="P211">
        <v>4</v>
      </c>
      <c r="Q211">
        <v>2</v>
      </c>
      <c r="R211">
        <v>3</v>
      </c>
      <c r="S211">
        <v>5</v>
      </c>
      <c r="T211">
        <v>4</v>
      </c>
      <c r="U211">
        <v>2</v>
      </c>
      <c r="V211">
        <v>3</v>
      </c>
      <c r="W211">
        <v>5</v>
      </c>
      <c r="X211">
        <v>3</v>
      </c>
      <c r="Y211">
        <v>4</v>
      </c>
      <c r="Z211">
        <v>3</v>
      </c>
      <c r="AA211">
        <v>9</v>
      </c>
      <c r="AB211">
        <v>8</v>
      </c>
      <c r="AC211">
        <v>6</v>
      </c>
      <c r="AD211">
        <v>10</v>
      </c>
      <c r="AE211">
        <v>5</v>
      </c>
      <c r="AF211">
        <v>4</v>
      </c>
      <c r="AG211">
        <v>2</v>
      </c>
      <c r="AH211">
        <v>7</v>
      </c>
      <c r="AI211">
        <v>1</v>
      </c>
      <c r="AJ211">
        <v>3</v>
      </c>
      <c r="AK211">
        <v>48</v>
      </c>
    </row>
    <row r="212" spans="1:37" x14ac:dyDescent="0.25">
      <c r="A212">
        <v>44505</v>
      </c>
      <c r="B212">
        <v>1</v>
      </c>
      <c r="C212">
        <v>2002</v>
      </c>
      <c r="D212">
        <f t="shared" si="2"/>
        <v>23</v>
      </c>
      <c r="E212" s="2">
        <v>45965.637499999997</v>
      </c>
      <c r="F212" t="s">
        <v>59</v>
      </c>
      <c r="G212">
        <v>4</v>
      </c>
      <c r="H212">
        <v>5</v>
      </c>
      <c r="I212">
        <v>3</v>
      </c>
      <c r="J212">
        <v>2</v>
      </c>
      <c r="K212">
        <v>4</v>
      </c>
      <c r="L212">
        <v>3</v>
      </c>
      <c r="M212">
        <v>5</v>
      </c>
      <c r="N212">
        <v>5</v>
      </c>
      <c r="O212">
        <v>4</v>
      </c>
      <c r="P212">
        <v>4</v>
      </c>
      <c r="Q212">
        <v>2</v>
      </c>
      <c r="R212">
        <v>4</v>
      </c>
      <c r="S212">
        <v>3</v>
      </c>
      <c r="T212">
        <v>8</v>
      </c>
      <c r="U212">
        <v>4</v>
      </c>
      <c r="V212">
        <v>5</v>
      </c>
      <c r="W212">
        <v>8</v>
      </c>
      <c r="X212">
        <v>2</v>
      </c>
      <c r="Y212">
        <v>9</v>
      </c>
      <c r="Z212">
        <v>3</v>
      </c>
      <c r="AA212">
        <v>2</v>
      </c>
      <c r="AB212">
        <v>6</v>
      </c>
      <c r="AC212">
        <v>8</v>
      </c>
      <c r="AD212">
        <v>4</v>
      </c>
      <c r="AE212">
        <v>10</v>
      </c>
      <c r="AF212">
        <v>3</v>
      </c>
      <c r="AG212">
        <v>7</v>
      </c>
      <c r="AH212">
        <v>5</v>
      </c>
      <c r="AI212">
        <v>1</v>
      </c>
      <c r="AJ212">
        <v>9</v>
      </c>
      <c r="AK212">
        <v>64</v>
      </c>
    </row>
    <row r="213" spans="1:37" x14ac:dyDescent="0.25">
      <c r="A213">
        <v>44933</v>
      </c>
      <c r="B213">
        <v>0</v>
      </c>
      <c r="C213">
        <v>2002</v>
      </c>
      <c r="D213">
        <f t="shared" si="2"/>
        <v>23</v>
      </c>
      <c r="E213" s="2">
        <v>45966.917361111111</v>
      </c>
      <c r="F213">
        <v>4</v>
      </c>
      <c r="G213">
        <v>2</v>
      </c>
      <c r="H213">
        <v>4</v>
      </c>
      <c r="I213">
        <v>4</v>
      </c>
      <c r="J213">
        <v>3</v>
      </c>
      <c r="K213">
        <v>5</v>
      </c>
      <c r="L213">
        <v>2</v>
      </c>
      <c r="M213">
        <v>2</v>
      </c>
      <c r="N213">
        <v>3</v>
      </c>
      <c r="O213">
        <v>4</v>
      </c>
      <c r="P213">
        <v>3</v>
      </c>
      <c r="Q213">
        <v>8</v>
      </c>
      <c r="R213">
        <v>6</v>
      </c>
      <c r="S213">
        <v>3</v>
      </c>
      <c r="T213">
        <v>4</v>
      </c>
      <c r="U213">
        <v>3</v>
      </c>
      <c r="V213">
        <v>3</v>
      </c>
      <c r="W213">
        <v>10</v>
      </c>
      <c r="X213">
        <v>7</v>
      </c>
      <c r="Y213">
        <v>3</v>
      </c>
      <c r="Z213">
        <v>44</v>
      </c>
      <c r="AA213">
        <v>8</v>
      </c>
      <c r="AB213">
        <v>5</v>
      </c>
      <c r="AC213">
        <v>7</v>
      </c>
      <c r="AD213">
        <v>6</v>
      </c>
      <c r="AE213">
        <v>2</v>
      </c>
      <c r="AF213">
        <v>10</v>
      </c>
      <c r="AG213">
        <v>4</v>
      </c>
      <c r="AH213">
        <v>3</v>
      </c>
      <c r="AI213">
        <v>9</v>
      </c>
      <c r="AJ213">
        <v>1</v>
      </c>
      <c r="AK213">
        <v>64</v>
      </c>
    </row>
    <row r="214" spans="1:37" x14ac:dyDescent="0.25">
      <c r="A214">
        <v>45137</v>
      </c>
      <c r="B214">
        <v>0</v>
      </c>
      <c r="C214">
        <v>2002</v>
      </c>
      <c r="D214">
        <f t="shared" si="2"/>
        <v>23</v>
      </c>
      <c r="E214" s="2">
        <v>45967.687488425923</v>
      </c>
      <c r="F214">
        <v>3</v>
      </c>
      <c r="G214">
        <v>3</v>
      </c>
      <c r="H214">
        <v>5</v>
      </c>
      <c r="I214">
        <v>4</v>
      </c>
      <c r="J214">
        <v>2</v>
      </c>
      <c r="K214">
        <v>5</v>
      </c>
      <c r="L214">
        <v>4</v>
      </c>
      <c r="M214">
        <v>4</v>
      </c>
      <c r="N214">
        <v>4</v>
      </c>
      <c r="O214">
        <v>4</v>
      </c>
      <c r="P214">
        <v>4</v>
      </c>
      <c r="Q214">
        <v>6</v>
      </c>
      <c r="R214">
        <v>5</v>
      </c>
      <c r="S214">
        <v>4</v>
      </c>
      <c r="T214">
        <v>2</v>
      </c>
      <c r="U214">
        <v>8</v>
      </c>
      <c r="V214">
        <v>6</v>
      </c>
      <c r="W214">
        <v>5</v>
      </c>
      <c r="X214">
        <v>4</v>
      </c>
      <c r="Y214">
        <v>3</v>
      </c>
      <c r="Z214">
        <v>5</v>
      </c>
      <c r="AA214">
        <v>2</v>
      </c>
      <c r="AB214">
        <v>1</v>
      </c>
      <c r="AC214">
        <v>3</v>
      </c>
      <c r="AD214">
        <v>5</v>
      </c>
      <c r="AE214">
        <v>6</v>
      </c>
      <c r="AF214">
        <v>10</v>
      </c>
      <c r="AG214">
        <v>7</v>
      </c>
      <c r="AH214">
        <v>8</v>
      </c>
      <c r="AI214">
        <v>4</v>
      </c>
      <c r="AJ214">
        <v>9</v>
      </c>
      <c r="AK214">
        <v>46</v>
      </c>
    </row>
    <row r="215" spans="1:37" x14ac:dyDescent="0.25">
      <c r="A215">
        <v>45464</v>
      </c>
      <c r="B215">
        <v>0</v>
      </c>
      <c r="C215">
        <v>2002</v>
      </c>
      <c r="D215">
        <f t="shared" si="2"/>
        <v>23</v>
      </c>
      <c r="E215" s="2">
        <v>45968.645196759258</v>
      </c>
      <c r="F215">
        <v>2</v>
      </c>
      <c r="G215">
        <v>4</v>
      </c>
      <c r="H215">
        <v>4</v>
      </c>
      <c r="I215">
        <v>4</v>
      </c>
      <c r="J215">
        <v>2</v>
      </c>
      <c r="K215">
        <v>4</v>
      </c>
      <c r="L215">
        <v>3</v>
      </c>
      <c r="M215">
        <v>3</v>
      </c>
      <c r="N215">
        <v>4</v>
      </c>
      <c r="O215">
        <v>4</v>
      </c>
      <c r="P215">
        <v>4</v>
      </c>
      <c r="Q215">
        <v>2</v>
      </c>
      <c r="R215">
        <v>4</v>
      </c>
      <c r="S215">
        <v>2</v>
      </c>
      <c r="T215">
        <v>5</v>
      </c>
      <c r="U215">
        <v>13</v>
      </c>
      <c r="V215">
        <v>3</v>
      </c>
      <c r="W215">
        <v>6</v>
      </c>
      <c r="X215">
        <v>2</v>
      </c>
      <c r="Y215">
        <v>2</v>
      </c>
      <c r="Z215">
        <v>3</v>
      </c>
      <c r="AA215">
        <v>2</v>
      </c>
      <c r="AB215">
        <v>4</v>
      </c>
      <c r="AC215">
        <v>7</v>
      </c>
      <c r="AD215">
        <v>3</v>
      </c>
      <c r="AE215">
        <v>1</v>
      </c>
      <c r="AF215">
        <v>10</v>
      </c>
      <c r="AG215">
        <v>5</v>
      </c>
      <c r="AH215">
        <v>9</v>
      </c>
      <c r="AI215">
        <v>8</v>
      </c>
      <c r="AJ215">
        <v>6</v>
      </c>
      <c r="AK215">
        <v>44</v>
      </c>
    </row>
    <row r="216" spans="1:37" x14ac:dyDescent="0.25">
      <c r="A216">
        <v>45468</v>
      </c>
      <c r="B216">
        <v>0</v>
      </c>
      <c r="C216">
        <v>2002</v>
      </c>
      <c r="D216">
        <f t="shared" si="2"/>
        <v>23</v>
      </c>
      <c r="E216" s="2">
        <v>45968.653078703705</v>
      </c>
      <c r="F216">
        <v>4</v>
      </c>
      <c r="G216">
        <v>2</v>
      </c>
      <c r="H216">
        <v>4</v>
      </c>
      <c r="I216">
        <v>5</v>
      </c>
      <c r="J216">
        <v>2</v>
      </c>
      <c r="K216">
        <v>4</v>
      </c>
      <c r="L216">
        <v>2</v>
      </c>
      <c r="M216">
        <v>4</v>
      </c>
      <c r="N216">
        <v>4</v>
      </c>
      <c r="O216">
        <v>5</v>
      </c>
      <c r="P216">
        <v>4</v>
      </c>
      <c r="Q216">
        <v>5</v>
      </c>
      <c r="R216">
        <v>10</v>
      </c>
      <c r="S216">
        <v>3</v>
      </c>
      <c r="T216">
        <v>3</v>
      </c>
      <c r="U216">
        <v>6</v>
      </c>
      <c r="V216">
        <v>5</v>
      </c>
      <c r="W216">
        <v>10</v>
      </c>
      <c r="X216">
        <v>6</v>
      </c>
      <c r="Y216">
        <v>4</v>
      </c>
      <c r="Z216">
        <v>2</v>
      </c>
      <c r="AA216">
        <v>4</v>
      </c>
      <c r="AB216">
        <v>3</v>
      </c>
      <c r="AC216">
        <v>9</v>
      </c>
      <c r="AD216">
        <v>6</v>
      </c>
      <c r="AE216">
        <v>2</v>
      </c>
      <c r="AF216">
        <v>10</v>
      </c>
      <c r="AG216">
        <v>1</v>
      </c>
      <c r="AH216">
        <v>7</v>
      </c>
      <c r="AI216">
        <v>8</v>
      </c>
      <c r="AJ216">
        <v>5</v>
      </c>
      <c r="AK216">
        <v>63</v>
      </c>
    </row>
    <row r="217" spans="1:37" x14ac:dyDescent="0.25">
      <c r="A217">
        <v>45484</v>
      </c>
      <c r="B217">
        <v>0</v>
      </c>
      <c r="C217">
        <v>2002</v>
      </c>
      <c r="D217">
        <f t="shared" si="2"/>
        <v>23</v>
      </c>
      <c r="E217" s="2">
        <v>45968.673032407409</v>
      </c>
      <c r="F217">
        <v>3</v>
      </c>
      <c r="G217">
        <v>2</v>
      </c>
      <c r="H217">
        <v>4</v>
      </c>
      <c r="I217">
        <v>4</v>
      </c>
      <c r="J217">
        <v>2</v>
      </c>
      <c r="K217">
        <v>3</v>
      </c>
      <c r="L217">
        <v>2</v>
      </c>
      <c r="M217">
        <v>4</v>
      </c>
      <c r="N217">
        <v>4</v>
      </c>
      <c r="O217">
        <v>4</v>
      </c>
      <c r="P217">
        <v>1</v>
      </c>
      <c r="Q217">
        <v>6</v>
      </c>
      <c r="R217">
        <v>7</v>
      </c>
      <c r="S217">
        <v>10</v>
      </c>
      <c r="T217">
        <v>3</v>
      </c>
      <c r="U217">
        <v>21</v>
      </c>
      <c r="V217">
        <v>5</v>
      </c>
      <c r="W217">
        <v>11</v>
      </c>
      <c r="X217">
        <v>4</v>
      </c>
      <c r="Y217">
        <v>7</v>
      </c>
      <c r="Z217">
        <v>8</v>
      </c>
      <c r="AA217">
        <v>6</v>
      </c>
      <c r="AB217">
        <v>2</v>
      </c>
      <c r="AC217">
        <v>9</v>
      </c>
      <c r="AD217">
        <v>10</v>
      </c>
      <c r="AE217">
        <v>1</v>
      </c>
      <c r="AF217">
        <v>3</v>
      </c>
      <c r="AG217">
        <v>4</v>
      </c>
      <c r="AH217">
        <v>8</v>
      </c>
      <c r="AI217">
        <v>5</v>
      </c>
      <c r="AJ217">
        <v>7</v>
      </c>
      <c r="AK217">
        <v>46</v>
      </c>
    </row>
    <row r="218" spans="1:37" x14ac:dyDescent="0.25">
      <c r="A218">
        <v>45774</v>
      </c>
      <c r="B218">
        <v>0</v>
      </c>
      <c r="C218">
        <v>2002</v>
      </c>
      <c r="D218">
        <f t="shared" ref="D218:D281" si="3">2025-C218</f>
        <v>23</v>
      </c>
      <c r="E218" s="2">
        <v>45969.829965277779</v>
      </c>
      <c r="F218">
        <v>2</v>
      </c>
      <c r="G218">
        <v>4</v>
      </c>
      <c r="H218">
        <v>4</v>
      </c>
      <c r="I218">
        <v>5</v>
      </c>
      <c r="J218">
        <v>4</v>
      </c>
      <c r="K218">
        <v>4</v>
      </c>
      <c r="L218">
        <v>3</v>
      </c>
      <c r="M218">
        <v>4</v>
      </c>
      <c r="N218">
        <v>2</v>
      </c>
      <c r="O218">
        <v>2</v>
      </c>
      <c r="P218">
        <v>3</v>
      </c>
      <c r="Q218">
        <v>11</v>
      </c>
      <c r="R218">
        <v>3</v>
      </c>
      <c r="S218">
        <v>3</v>
      </c>
      <c r="T218">
        <v>2</v>
      </c>
      <c r="U218">
        <v>3</v>
      </c>
      <c r="V218">
        <v>5</v>
      </c>
      <c r="W218">
        <v>17</v>
      </c>
      <c r="X218">
        <v>2</v>
      </c>
      <c r="Y218">
        <v>2</v>
      </c>
      <c r="Z218">
        <v>4</v>
      </c>
      <c r="AA218">
        <v>3</v>
      </c>
      <c r="AB218">
        <v>6</v>
      </c>
      <c r="AC218">
        <v>9</v>
      </c>
      <c r="AD218">
        <v>10</v>
      </c>
      <c r="AE218">
        <v>1</v>
      </c>
      <c r="AF218">
        <v>7</v>
      </c>
      <c r="AG218">
        <v>4</v>
      </c>
      <c r="AH218">
        <v>2</v>
      </c>
      <c r="AI218">
        <v>5</v>
      </c>
      <c r="AJ218">
        <v>8</v>
      </c>
      <c r="AK218">
        <v>51</v>
      </c>
    </row>
    <row r="219" spans="1:37" x14ac:dyDescent="0.25">
      <c r="A219">
        <v>45975</v>
      </c>
      <c r="B219">
        <v>0</v>
      </c>
      <c r="C219">
        <v>2002</v>
      </c>
      <c r="D219">
        <f t="shared" si="3"/>
        <v>23</v>
      </c>
      <c r="E219" s="2">
        <v>45970.969895833332</v>
      </c>
      <c r="F219" t="s">
        <v>59</v>
      </c>
      <c r="G219">
        <v>5</v>
      </c>
      <c r="H219">
        <v>5</v>
      </c>
      <c r="I219">
        <v>5</v>
      </c>
      <c r="J219">
        <v>2</v>
      </c>
      <c r="K219">
        <v>5</v>
      </c>
      <c r="L219">
        <v>3</v>
      </c>
      <c r="M219">
        <v>4</v>
      </c>
      <c r="N219">
        <v>4</v>
      </c>
      <c r="O219">
        <v>5</v>
      </c>
      <c r="P219">
        <v>5</v>
      </c>
      <c r="Q219">
        <v>2</v>
      </c>
      <c r="R219">
        <v>2</v>
      </c>
      <c r="S219">
        <v>5</v>
      </c>
      <c r="T219">
        <v>4</v>
      </c>
      <c r="U219">
        <v>3</v>
      </c>
      <c r="V219">
        <v>3</v>
      </c>
      <c r="W219">
        <v>3</v>
      </c>
      <c r="X219">
        <v>3</v>
      </c>
      <c r="Y219">
        <v>2</v>
      </c>
      <c r="Z219">
        <v>3</v>
      </c>
      <c r="AA219">
        <v>9</v>
      </c>
      <c r="AB219">
        <v>7</v>
      </c>
      <c r="AC219">
        <v>2</v>
      </c>
      <c r="AD219">
        <v>3</v>
      </c>
      <c r="AE219">
        <v>6</v>
      </c>
      <c r="AF219">
        <v>1</v>
      </c>
      <c r="AG219">
        <v>8</v>
      </c>
      <c r="AH219">
        <v>4</v>
      </c>
      <c r="AI219">
        <v>5</v>
      </c>
      <c r="AJ219">
        <v>10</v>
      </c>
      <c r="AK219">
        <v>20</v>
      </c>
    </row>
    <row r="220" spans="1:37" x14ac:dyDescent="0.25">
      <c r="A220">
        <v>46075</v>
      </c>
      <c r="B220">
        <v>0</v>
      </c>
      <c r="C220">
        <v>2002</v>
      </c>
      <c r="D220">
        <f t="shared" si="3"/>
        <v>23</v>
      </c>
      <c r="E220" s="2">
        <v>45971.623402777775</v>
      </c>
      <c r="F220" t="s">
        <v>59</v>
      </c>
      <c r="G220">
        <v>4</v>
      </c>
      <c r="H220">
        <v>4</v>
      </c>
      <c r="I220">
        <v>5</v>
      </c>
      <c r="J220">
        <v>2</v>
      </c>
      <c r="K220">
        <v>2</v>
      </c>
      <c r="L220">
        <v>2</v>
      </c>
      <c r="M220">
        <v>4</v>
      </c>
      <c r="N220">
        <v>4</v>
      </c>
      <c r="O220">
        <v>4</v>
      </c>
      <c r="P220">
        <v>3</v>
      </c>
      <c r="Q220">
        <v>3</v>
      </c>
      <c r="R220">
        <v>3</v>
      </c>
      <c r="S220">
        <v>3</v>
      </c>
      <c r="T220">
        <v>3</v>
      </c>
      <c r="U220">
        <v>3</v>
      </c>
      <c r="V220">
        <v>3</v>
      </c>
      <c r="W220">
        <v>7</v>
      </c>
      <c r="X220">
        <v>4</v>
      </c>
      <c r="Y220">
        <v>2</v>
      </c>
      <c r="Z220">
        <v>3</v>
      </c>
      <c r="AA220">
        <v>1</v>
      </c>
      <c r="AB220">
        <v>5</v>
      </c>
      <c r="AC220">
        <v>4</v>
      </c>
      <c r="AD220">
        <v>7</v>
      </c>
      <c r="AE220">
        <v>8</v>
      </c>
      <c r="AF220">
        <v>2</v>
      </c>
      <c r="AG220">
        <v>3</v>
      </c>
      <c r="AH220">
        <v>9</v>
      </c>
      <c r="AI220">
        <v>6</v>
      </c>
      <c r="AJ220">
        <v>10</v>
      </c>
      <c r="AK220">
        <v>59</v>
      </c>
    </row>
    <row r="221" spans="1:37" x14ac:dyDescent="0.25">
      <c r="A221">
        <v>46202</v>
      </c>
      <c r="B221">
        <v>1</v>
      </c>
      <c r="C221">
        <v>2002</v>
      </c>
      <c r="D221">
        <f t="shared" si="3"/>
        <v>23</v>
      </c>
      <c r="E221" s="2">
        <v>45972.55678240741</v>
      </c>
      <c r="F221">
        <v>4</v>
      </c>
      <c r="G221">
        <v>2</v>
      </c>
      <c r="H221">
        <v>1</v>
      </c>
      <c r="I221">
        <v>4</v>
      </c>
      <c r="J221">
        <v>5</v>
      </c>
      <c r="K221">
        <v>1</v>
      </c>
      <c r="L221">
        <v>2</v>
      </c>
      <c r="M221">
        <v>5</v>
      </c>
      <c r="N221">
        <v>2</v>
      </c>
      <c r="O221">
        <v>2</v>
      </c>
      <c r="P221">
        <v>2</v>
      </c>
      <c r="Q221">
        <v>5</v>
      </c>
      <c r="R221">
        <v>5</v>
      </c>
      <c r="S221">
        <v>4</v>
      </c>
      <c r="T221">
        <v>3</v>
      </c>
      <c r="U221">
        <v>4</v>
      </c>
      <c r="V221">
        <v>4</v>
      </c>
      <c r="W221">
        <v>20</v>
      </c>
      <c r="X221">
        <v>7</v>
      </c>
      <c r="Y221">
        <v>5</v>
      </c>
      <c r="Z221">
        <v>2</v>
      </c>
      <c r="AA221">
        <v>7</v>
      </c>
      <c r="AB221">
        <v>6</v>
      </c>
      <c r="AC221">
        <v>10</v>
      </c>
      <c r="AD221">
        <v>2</v>
      </c>
      <c r="AE221">
        <v>5</v>
      </c>
      <c r="AF221">
        <v>3</v>
      </c>
      <c r="AG221">
        <v>4</v>
      </c>
      <c r="AH221">
        <v>1</v>
      </c>
      <c r="AI221">
        <v>9</v>
      </c>
      <c r="AJ221">
        <v>8</v>
      </c>
      <c r="AK221">
        <v>5</v>
      </c>
    </row>
    <row r="222" spans="1:37" x14ac:dyDescent="0.25">
      <c r="A222">
        <v>40683</v>
      </c>
      <c r="B222">
        <v>0</v>
      </c>
      <c r="C222">
        <v>2003</v>
      </c>
      <c r="D222">
        <f t="shared" si="3"/>
        <v>22</v>
      </c>
      <c r="E222" s="2">
        <v>45960.743842592594</v>
      </c>
      <c r="F222">
        <v>2</v>
      </c>
      <c r="G222">
        <v>5</v>
      </c>
      <c r="H222">
        <v>3</v>
      </c>
      <c r="I222">
        <v>5</v>
      </c>
      <c r="J222">
        <v>2</v>
      </c>
      <c r="K222">
        <v>4</v>
      </c>
      <c r="L222">
        <v>3</v>
      </c>
      <c r="M222">
        <v>4</v>
      </c>
      <c r="N222">
        <v>4</v>
      </c>
      <c r="O222">
        <v>4</v>
      </c>
      <c r="P222">
        <v>4</v>
      </c>
      <c r="Q222">
        <v>3</v>
      </c>
      <c r="R222">
        <v>4</v>
      </c>
      <c r="S222">
        <v>7</v>
      </c>
      <c r="T222">
        <v>2</v>
      </c>
      <c r="U222">
        <v>3</v>
      </c>
      <c r="V222">
        <v>4</v>
      </c>
      <c r="W222">
        <v>9</v>
      </c>
      <c r="X222">
        <v>3</v>
      </c>
      <c r="Y222">
        <v>5</v>
      </c>
      <c r="Z222">
        <v>3</v>
      </c>
      <c r="AA222">
        <v>5</v>
      </c>
      <c r="AB222">
        <v>8</v>
      </c>
      <c r="AC222">
        <v>10</v>
      </c>
      <c r="AD222">
        <v>2</v>
      </c>
      <c r="AE222">
        <v>6</v>
      </c>
      <c r="AF222">
        <v>4</v>
      </c>
      <c r="AG222">
        <v>3</v>
      </c>
      <c r="AH222">
        <v>9</v>
      </c>
      <c r="AI222">
        <v>1</v>
      </c>
      <c r="AJ222">
        <v>7</v>
      </c>
      <c r="AK222">
        <v>59</v>
      </c>
    </row>
    <row r="223" spans="1:37" x14ac:dyDescent="0.25">
      <c r="A223">
        <v>40702</v>
      </c>
      <c r="B223">
        <v>0</v>
      </c>
      <c r="C223">
        <v>2003</v>
      </c>
      <c r="D223">
        <f t="shared" si="3"/>
        <v>22</v>
      </c>
      <c r="E223" s="2">
        <v>45958.459120370368</v>
      </c>
      <c r="F223">
        <v>3</v>
      </c>
      <c r="G223">
        <v>1</v>
      </c>
      <c r="H223">
        <v>2</v>
      </c>
      <c r="I223">
        <v>4</v>
      </c>
      <c r="J223">
        <v>2</v>
      </c>
      <c r="K223">
        <v>3</v>
      </c>
      <c r="L223">
        <v>3</v>
      </c>
      <c r="M223">
        <v>4</v>
      </c>
      <c r="N223">
        <v>3</v>
      </c>
      <c r="O223">
        <v>4</v>
      </c>
      <c r="P223">
        <v>3</v>
      </c>
      <c r="Q223">
        <v>3</v>
      </c>
      <c r="R223">
        <v>6</v>
      </c>
      <c r="S223">
        <v>4</v>
      </c>
      <c r="T223">
        <v>6</v>
      </c>
      <c r="U223">
        <v>7</v>
      </c>
      <c r="V223">
        <v>5</v>
      </c>
      <c r="W223">
        <v>6</v>
      </c>
      <c r="X223">
        <v>4</v>
      </c>
      <c r="Y223">
        <v>4</v>
      </c>
      <c r="Z223">
        <v>3</v>
      </c>
      <c r="AA223">
        <v>3</v>
      </c>
      <c r="AB223">
        <v>8</v>
      </c>
      <c r="AC223">
        <v>7</v>
      </c>
      <c r="AD223">
        <v>1</v>
      </c>
      <c r="AE223">
        <v>10</v>
      </c>
      <c r="AF223">
        <v>4</v>
      </c>
      <c r="AG223">
        <v>9</v>
      </c>
      <c r="AH223">
        <v>5</v>
      </c>
      <c r="AI223">
        <v>2</v>
      </c>
      <c r="AJ223">
        <v>6</v>
      </c>
      <c r="AK223">
        <v>41</v>
      </c>
    </row>
    <row r="224" spans="1:37" x14ac:dyDescent="0.25">
      <c r="A224">
        <v>40722</v>
      </c>
      <c r="B224">
        <v>1</v>
      </c>
      <c r="C224">
        <v>2003</v>
      </c>
      <c r="D224">
        <f t="shared" si="3"/>
        <v>22</v>
      </c>
      <c r="E224" s="2">
        <v>45958.434895833336</v>
      </c>
      <c r="F224">
        <v>3</v>
      </c>
      <c r="G224">
        <v>3</v>
      </c>
      <c r="H224">
        <v>1</v>
      </c>
      <c r="I224">
        <v>5</v>
      </c>
      <c r="J224">
        <v>4</v>
      </c>
      <c r="K224">
        <v>4</v>
      </c>
      <c r="L224">
        <v>3</v>
      </c>
      <c r="M224">
        <v>4</v>
      </c>
      <c r="N224">
        <v>4</v>
      </c>
      <c r="O224">
        <v>1</v>
      </c>
      <c r="P224">
        <v>1</v>
      </c>
      <c r="Q224">
        <v>3</v>
      </c>
      <c r="R224">
        <v>4</v>
      </c>
      <c r="S224">
        <v>5</v>
      </c>
      <c r="T224">
        <v>4</v>
      </c>
      <c r="U224">
        <v>3</v>
      </c>
      <c r="V224">
        <v>6</v>
      </c>
      <c r="W224">
        <v>5</v>
      </c>
      <c r="X224">
        <v>3</v>
      </c>
      <c r="Y224">
        <v>2</v>
      </c>
      <c r="Z224">
        <v>3</v>
      </c>
      <c r="AA224">
        <v>5</v>
      </c>
      <c r="AB224">
        <v>4</v>
      </c>
      <c r="AC224">
        <v>7</v>
      </c>
      <c r="AD224">
        <v>1</v>
      </c>
      <c r="AE224">
        <v>2</v>
      </c>
      <c r="AF224">
        <v>8</v>
      </c>
      <c r="AG224">
        <v>6</v>
      </c>
      <c r="AH224">
        <v>3</v>
      </c>
      <c r="AI224">
        <v>10</v>
      </c>
      <c r="AJ224">
        <v>9</v>
      </c>
      <c r="AK224">
        <v>42</v>
      </c>
    </row>
    <row r="225" spans="1:37" x14ac:dyDescent="0.25">
      <c r="A225">
        <v>40790</v>
      </c>
      <c r="B225">
        <v>1</v>
      </c>
      <c r="C225">
        <v>2003</v>
      </c>
      <c r="D225">
        <f t="shared" si="3"/>
        <v>22</v>
      </c>
      <c r="E225" s="2">
        <v>45958.504050925927</v>
      </c>
      <c r="F225">
        <v>2</v>
      </c>
      <c r="G225">
        <v>5</v>
      </c>
      <c r="H225">
        <v>5</v>
      </c>
      <c r="I225">
        <v>5</v>
      </c>
      <c r="J225">
        <v>2</v>
      </c>
      <c r="K225">
        <v>4</v>
      </c>
      <c r="L225">
        <v>4</v>
      </c>
      <c r="M225">
        <v>3</v>
      </c>
      <c r="N225">
        <v>4</v>
      </c>
      <c r="O225">
        <v>4</v>
      </c>
      <c r="P225">
        <v>5</v>
      </c>
      <c r="Q225">
        <v>5</v>
      </c>
      <c r="R225">
        <v>4</v>
      </c>
      <c r="S225">
        <v>3</v>
      </c>
      <c r="T225">
        <v>3</v>
      </c>
      <c r="U225">
        <v>5</v>
      </c>
      <c r="V225">
        <v>7</v>
      </c>
      <c r="W225">
        <v>6</v>
      </c>
      <c r="X225">
        <v>3</v>
      </c>
      <c r="Y225">
        <v>2</v>
      </c>
      <c r="Z225">
        <v>3</v>
      </c>
      <c r="AA225">
        <v>3</v>
      </c>
      <c r="AB225">
        <v>1</v>
      </c>
      <c r="AC225">
        <v>6</v>
      </c>
      <c r="AD225">
        <v>2</v>
      </c>
      <c r="AE225">
        <v>9</v>
      </c>
      <c r="AF225">
        <v>8</v>
      </c>
      <c r="AG225">
        <v>5</v>
      </c>
      <c r="AH225">
        <v>4</v>
      </c>
      <c r="AI225">
        <v>7</v>
      </c>
      <c r="AJ225">
        <v>10</v>
      </c>
      <c r="AK225">
        <v>26</v>
      </c>
    </row>
    <row r="226" spans="1:37" x14ac:dyDescent="0.25">
      <c r="A226">
        <v>40902</v>
      </c>
      <c r="B226">
        <v>0</v>
      </c>
      <c r="C226">
        <v>2003</v>
      </c>
      <c r="D226">
        <f t="shared" si="3"/>
        <v>22</v>
      </c>
      <c r="E226" s="2">
        <v>45958.615949074076</v>
      </c>
      <c r="F226">
        <v>2</v>
      </c>
      <c r="G226">
        <v>2</v>
      </c>
      <c r="H226">
        <v>4</v>
      </c>
      <c r="I226">
        <v>4</v>
      </c>
      <c r="J226">
        <v>4</v>
      </c>
      <c r="K226">
        <v>4</v>
      </c>
      <c r="L226">
        <v>2</v>
      </c>
      <c r="M226">
        <v>2</v>
      </c>
      <c r="N226">
        <v>2</v>
      </c>
      <c r="O226">
        <v>2</v>
      </c>
      <c r="P226">
        <v>2</v>
      </c>
      <c r="Q226">
        <v>3</v>
      </c>
      <c r="R226">
        <v>5</v>
      </c>
      <c r="S226">
        <v>6</v>
      </c>
      <c r="T226">
        <v>5</v>
      </c>
      <c r="U226">
        <v>4</v>
      </c>
      <c r="V226">
        <v>7</v>
      </c>
      <c r="W226">
        <v>4</v>
      </c>
      <c r="X226">
        <v>3</v>
      </c>
      <c r="Y226">
        <v>2</v>
      </c>
      <c r="Z226">
        <v>1</v>
      </c>
      <c r="AA226">
        <v>8</v>
      </c>
      <c r="AB226">
        <v>4</v>
      </c>
      <c r="AC226">
        <v>6</v>
      </c>
      <c r="AD226">
        <v>5</v>
      </c>
      <c r="AE226">
        <v>7</v>
      </c>
      <c r="AF226">
        <v>1</v>
      </c>
      <c r="AG226">
        <v>3</v>
      </c>
      <c r="AH226">
        <v>2</v>
      </c>
      <c r="AI226">
        <v>9</v>
      </c>
      <c r="AJ226">
        <v>10</v>
      </c>
      <c r="AK226">
        <v>29</v>
      </c>
    </row>
    <row r="227" spans="1:37" x14ac:dyDescent="0.25">
      <c r="A227">
        <v>40955</v>
      </c>
      <c r="B227">
        <v>0</v>
      </c>
      <c r="C227">
        <v>2003</v>
      </c>
      <c r="D227">
        <f t="shared" si="3"/>
        <v>22</v>
      </c>
      <c r="E227" s="2">
        <v>45958.702569444446</v>
      </c>
      <c r="F227">
        <v>2</v>
      </c>
      <c r="G227">
        <v>3</v>
      </c>
      <c r="H227">
        <v>5</v>
      </c>
      <c r="I227">
        <v>5</v>
      </c>
      <c r="J227">
        <v>1</v>
      </c>
      <c r="K227">
        <v>5</v>
      </c>
      <c r="L227">
        <v>4</v>
      </c>
      <c r="M227">
        <v>1</v>
      </c>
      <c r="N227">
        <v>4</v>
      </c>
      <c r="O227">
        <v>4</v>
      </c>
      <c r="P227">
        <v>4</v>
      </c>
      <c r="Q227">
        <v>43</v>
      </c>
      <c r="R227">
        <v>8</v>
      </c>
      <c r="S227">
        <v>2</v>
      </c>
      <c r="T227">
        <v>3</v>
      </c>
      <c r="U227">
        <v>4</v>
      </c>
      <c r="V227">
        <v>5</v>
      </c>
      <c r="W227">
        <v>9</v>
      </c>
      <c r="X227">
        <v>8</v>
      </c>
      <c r="Y227">
        <v>4</v>
      </c>
      <c r="Z227">
        <v>2</v>
      </c>
      <c r="AA227">
        <v>4</v>
      </c>
      <c r="AB227">
        <v>1</v>
      </c>
      <c r="AC227">
        <v>6</v>
      </c>
      <c r="AD227">
        <v>10</v>
      </c>
      <c r="AE227">
        <v>7</v>
      </c>
      <c r="AF227">
        <v>5</v>
      </c>
      <c r="AG227">
        <v>9</v>
      </c>
      <c r="AH227">
        <v>3</v>
      </c>
      <c r="AI227">
        <v>2</v>
      </c>
      <c r="AJ227">
        <v>8</v>
      </c>
      <c r="AK227">
        <v>25</v>
      </c>
    </row>
    <row r="228" spans="1:37" x14ac:dyDescent="0.25">
      <c r="A228">
        <v>40964</v>
      </c>
      <c r="B228">
        <v>0</v>
      </c>
      <c r="C228">
        <v>2003</v>
      </c>
      <c r="D228">
        <f t="shared" si="3"/>
        <v>22</v>
      </c>
      <c r="E228" s="2">
        <v>45964.629108796296</v>
      </c>
      <c r="F228">
        <v>2</v>
      </c>
      <c r="G228">
        <v>4</v>
      </c>
      <c r="H228">
        <v>5</v>
      </c>
      <c r="I228">
        <v>5</v>
      </c>
      <c r="J228">
        <v>3</v>
      </c>
      <c r="K228">
        <v>5</v>
      </c>
      <c r="L228">
        <v>2</v>
      </c>
      <c r="M228">
        <v>4</v>
      </c>
      <c r="N228">
        <v>4</v>
      </c>
      <c r="O228">
        <v>5</v>
      </c>
      <c r="P228">
        <v>4</v>
      </c>
      <c r="Q228">
        <v>2</v>
      </c>
      <c r="R228">
        <v>3</v>
      </c>
      <c r="S228">
        <v>5</v>
      </c>
      <c r="T228">
        <v>4</v>
      </c>
      <c r="U228">
        <v>3</v>
      </c>
      <c r="V228">
        <v>5</v>
      </c>
      <c r="W228">
        <v>7</v>
      </c>
      <c r="X228">
        <v>3</v>
      </c>
      <c r="Y228">
        <v>2</v>
      </c>
      <c r="Z228">
        <v>4</v>
      </c>
      <c r="AA228">
        <v>7</v>
      </c>
      <c r="AB228">
        <v>2</v>
      </c>
      <c r="AC228">
        <v>5</v>
      </c>
      <c r="AD228">
        <v>3</v>
      </c>
      <c r="AE228">
        <v>8</v>
      </c>
      <c r="AF228">
        <v>6</v>
      </c>
      <c r="AG228">
        <v>9</v>
      </c>
      <c r="AH228">
        <v>4</v>
      </c>
      <c r="AI228">
        <v>10</v>
      </c>
      <c r="AJ228">
        <v>1</v>
      </c>
      <c r="AK228">
        <v>55</v>
      </c>
    </row>
    <row r="229" spans="1:37" x14ac:dyDescent="0.25">
      <c r="A229">
        <v>41171</v>
      </c>
      <c r="B229">
        <v>0</v>
      </c>
      <c r="C229">
        <v>2003</v>
      </c>
      <c r="D229">
        <f t="shared" si="3"/>
        <v>22</v>
      </c>
      <c r="E229" s="2">
        <v>45959.453379629631</v>
      </c>
      <c r="F229">
        <v>3</v>
      </c>
      <c r="G229">
        <v>4</v>
      </c>
      <c r="H229">
        <v>4</v>
      </c>
      <c r="I229">
        <v>5</v>
      </c>
      <c r="J229">
        <v>3</v>
      </c>
      <c r="K229">
        <v>2</v>
      </c>
      <c r="L229">
        <v>4</v>
      </c>
      <c r="M229">
        <v>4</v>
      </c>
      <c r="N229">
        <v>3</v>
      </c>
      <c r="O229">
        <v>4</v>
      </c>
      <c r="P229">
        <v>4</v>
      </c>
      <c r="Q229">
        <v>3</v>
      </c>
      <c r="R229">
        <v>3</v>
      </c>
      <c r="S229">
        <v>3</v>
      </c>
      <c r="T229">
        <v>3</v>
      </c>
      <c r="U229">
        <v>4</v>
      </c>
      <c r="V229">
        <v>8</v>
      </c>
      <c r="W229">
        <v>8</v>
      </c>
      <c r="X229">
        <v>4</v>
      </c>
      <c r="Y229">
        <v>2</v>
      </c>
      <c r="Z229">
        <v>3</v>
      </c>
      <c r="AA229">
        <v>10</v>
      </c>
      <c r="AB229">
        <v>3</v>
      </c>
      <c r="AC229">
        <v>9</v>
      </c>
      <c r="AD229">
        <v>6</v>
      </c>
      <c r="AE229">
        <v>2</v>
      </c>
      <c r="AF229">
        <v>1</v>
      </c>
      <c r="AG229">
        <v>4</v>
      </c>
      <c r="AH229">
        <v>5</v>
      </c>
      <c r="AI229">
        <v>7</v>
      </c>
      <c r="AJ229">
        <v>8</v>
      </c>
      <c r="AK229">
        <v>60</v>
      </c>
    </row>
    <row r="230" spans="1:37" x14ac:dyDescent="0.25">
      <c r="A230">
        <v>41247</v>
      </c>
      <c r="B230">
        <v>1</v>
      </c>
      <c r="C230">
        <v>2003</v>
      </c>
      <c r="D230">
        <f t="shared" si="3"/>
        <v>22</v>
      </c>
      <c r="E230" s="2">
        <v>45959.478958333333</v>
      </c>
      <c r="F230">
        <v>4</v>
      </c>
      <c r="G230">
        <v>3</v>
      </c>
      <c r="H230">
        <v>4</v>
      </c>
      <c r="I230">
        <v>4</v>
      </c>
      <c r="J230">
        <v>4</v>
      </c>
      <c r="K230">
        <v>4</v>
      </c>
      <c r="L230">
        <v>3</v>
      </c>
      <c r="M230">
        <v>4</v>
      </c>
      <c r="N230">
        <v>2</v>
      </c>
      <c r="O230">
        <v>2</v>
      </c>
      <c r="P230">
        <v>3</v>
      </c>
      <c r="Q230">
        <v>5</v>
      </c>
      <c r="R230">
        <v>6</v>
      </c>
      <c r="S230">
        <v>5</v>
      </c>
      <c r="T230">
        <v>4</v>
      </c>
      <c r="U230">
        <v>3</v>
      </c>
      <c r="V230">
        <v>12</v>
      </c>
      <c r="W230">
        <v>4</v>
      </c>
      <c r="X230">
        <v>5</v>
      </c>
      <c r="Y230">
        <v>3</v>
      </c>
      <c r="Z230">
        <v>4</v>
      </c>
      <c r="AA230">
        <v>8</v>
      </c>
      <c r="AB230">
        <v>6</v>
      </c>
      <c r="AC230">
        <v>10</v>
      </c>
      <c r="AD230">
        <v>2</v>
      </c>
      <c r="AE230">
        <v>1</v>
      </c>
      <c r="AF230">
        <v>3</v>
      </c>
      <c r="AG230">
        <v>9</v>
      </c>
      <c r="AH230">
        <v>5</v>
      </c>
      <c r="AI230">
        <v>7</v>
      </c>
      <c r="AJ230">
        <v>4</v>
      </c>
      <c r="AK230">
        <v>31</v>
      </c>
    </row>
    <row r="231" spans="1:37" x14ac:dyDescent="0.25">
      <c r="A231">
        <v>41418</v>
      </c>
      <c r="B231">
        <v>0</v>
      </c>
      <c r="C231">
        <v>2003</v>
      </c>
      <c r="D231">
        <f t="shared" si="3"/>
        <v>22</v>
      </c>
      <c r="E231" s="2">
        <v>45959.565254629626</v>
      </c>
      <c r="F231">
        <v>5</v>
      </c>
      <c r="G231">
        <v>1</v>
      </c>
      <c r="H231">
        <v>3</v>
      </c>
      <c r="I231">
        <v>5</v>
      </c>
      <c r="J231">
        <v>2</v>
      </c>
      <c r="K231">
        <v>4</v>
      </c>
      <c r="L231">
        <v>1</v>
      </c>
      <c r="M231">
        <v>2</v>
      </c>
      <c r="N231">
        <v>1</v>
      </c>
      <c r="O231">
        <v>1</v>
      </c>
      <c r="P231">
        <v>1</v>
      </c>
      <c r="Q231">
        <v>4</v>
      </c>
      <c r="R231">
        <v>8</v>
      </c>
      <c r="S231">
        <v>4</v>
      </c>
      <c r="T231">
        <v>2</v>
      </c>
      <c r="U231">
        <v>5</v>
      </c>
      <c r="V231">
        <v>4</v>
      </c>
      <c r="W231">
        <v>9</v>
      </c>
      <c r="X231">
        <v>7</v>
      </c>
      <c r="Y231">
        <v>20</v>
      </c>
      <c r="Z231">
        <v>2</v>
      </c>
      <c r="AA231">
        <v>5</v>
      </c>
      <c r="AB231">
        <v>1</v>
      </c>
      <c r="AC231">
        <v>8</v>
      </c>
      <c r="AD231">
        <v>3</v>
      </c>
      <c r="AE231">
        <v>4</v>
      </c>
      <c r="AF231">
        <v>10</v>
      </c>
      <c r="AG231">
        <v>7</v>
      </c>
      <c r="AH231">
        <v>6</v>
      </c>
      <c r="AI231">
        <v>2</v>
      </c>
      <c r="AJ231">
        <v>9</v>
      </c>
      <c r="AK231">
        <v>51</v>
      </c>
    </row>
    <row r="232" spans="1:37" x14ac:dyDescent="0.25">
      <c r="A232">
        <v>41432</v>
      </c>
      <c r="B232">
        <v>0</v>
      </c>
      <c r="C232">
        <v>2003</v>
      </c>
      <c r="D232">
        <f t="shared" si="3"/>
        <v>22</v>
      </c>
      <c r="E232" s="2">
        <v>45960.362893518519</v>
      </c>
      <c r="F232">
        <v>3</v>
      </c>
      <c r="G232">
        <v>3</v>
      </c>
      <c r="H232">
        <v>3</v>
      </c>
      <c r="I232">
        <v>3</v>
      </c>
      <c r="J232">
        <v>3</v>
      </c>
      <c r="K232">
        <v>2</v>
      </c>
      <c r="L232">
        <v>3</v>
      </c>
      <c r="M232">
        <v>4</v>
      </c>
      <c r="N232">
        <v>2</v>
      </c>
      <c r="O232">
        <v>3</v>
      </c>
      <c r="P232">
        <v>3</v>
      </c>
      <c r="Q232">
        <v>3</v>
      </c>
      <c r="R232">
        <v>5</v>
      </c>
      <c r="S232">
        <v>3</v>
      </c>
      <c r="T232">
        <v>4</v>
      </c>
      <c r="U232">
        <v>4</v>
      </c>
      <c r="V232">
        <v>4</v>
      </c>
      <c r="W232">
        <v>5</v>
      </c>
      <c r="X232">
        <v>4</v>
      </c>
      <c r="Y232">
        <v>3</v>
      </c>
      <c r="Z232">
        <v>5</v>
      </c>
      <c r="AA232">
        <v>8</v>
      </c>
      <c r="AB232">
        <v>1</v>
      </c>
      <c r="AC232">
        <v>5</v>
      </c>
      <c r="AD232">
        <v>3</v>
      </c>
      <c r="AE232">
        <v>4</v>
      </c>
      <c r="AF232">
        <v>7</v>
      </c>
      <c r="AG232">
        <v>2</v>
      </c>
      <c r="AH232">
        <v>10</v>
      </c>
      <c r="AI232">
        <v>6</v>
      </c>
      <c r="AJ232">
        <v>9</v>
      </c>
      <c r="AK232">
        <v>14</v>
      </c>
    </row>
    <row r="233" spans="1:37" x14ac:dyDescent="0.25">
      <c r="A233">
        <v>41596</v>
      </c>
      <c r="B233">
        <v>0</v>
      </c>
      <c r="C233">
        <v>2003</v>
      </c>
      <c r="D233">
        <f t="shared" si="3"/>
        <v>22</v>
      </c>
      <c r="E233" s="2">
        <v>45959.684074074074</v>
      </c>
      <c r="F233">
        <v>2</v>
      </c>
      <c r="G233">
        <v>4</v>
      </c>
      <c r="H233">
        <v>4</v>
      </c>
      <c r="I233">
        <v>4</v>
      </c>
      <c r="J233">
        <v>3</v>
      </c>
      <c r="K233">
        <v>4</v>
      </c>
      <c r="L233">
        <v>4</v>
      </c>
      <c r="M233">
        <v>4</v>
      </c>
      <c r="N233">
        <v>3</v>
      </c>
      <c r="O233">
        <v>4</v>
      </c>
      <c r="P233">
        <v>3</v>
      </c>
      <c r="Q233">
        <v>8</v>
      </c>
      <c r="R233">
        <v>3</v>
      </c>
      <c r="S233">
        <v>3</v>
      </c>
      <c r="T233">
        <v>7</v>
      </c>
      <c r="U233">
        <v>3</v>
      </c>
      <c r="V233">
        <v>21</v>
      </c>
      <c r="W233">
        <v>6</v>
      </c>
      <c r="X233">
        <v>8</v>
      </c>
      <c r="Y233">
        <v>5</v>
      </c>
      <c r="Z233">
        <v>7</v>
      </c>
      <c r="AA233">
        <v>9</v>
      </c>
      <c r="AB233">
        <v>1</v>
      </c>
      <c r="AC233">
        <v>8</v>
      </c>
      <c r="AD233">
        <v>3</v>
      </c>
      <c r="AE233">
        <v>7</v>
      </c>
      <c r="AF233">
        <v>5</v>
      </c>
      <c r="AG233">
        <v>2</v>
      </c>
      <c r="AH233">
        <v>6</v>
      </c>
      <c r="AI233">
        <v>4</v>
      </c>
      <c r="AJ233">
        <v>10</v>
      </c>
      <c r="AK233">
        <v>49</v>
      </c>
    </row>
    <row r="234" spans="1:37" x14ac:dyDescent="0.25">
      <c r="A234">
        <v>41661</v>
      </c>
      <c r="B234">
        <v>0</v>
      </c>
      <c r="C234">
        <v>2003</v>
      </c>
      <c r="D234">
        <f t="shared" si="3"/>
        <v>22</v>
      </c>
      <c r="E234" s="2">
        <v>45959.718935185185</v>
      </c>
      <c r="F234">
        <v>2</v>
      </c>
      <c r="G234">
        <v>4</v>
      </c>
      <c r="H234">
        <v>4</v>
      </c>
      <c r="I234">
        <v>5</v>
      </c>
      <c r="J234">
        <v>2</v>
      </c>
      <c r="K234">
        <v>4</v>
      </c>
      <c r="L234">
        <v>4</v>
      </c>
      <c r="M234">
        <v>2</v>
      </c>
      <c r="N234">
        <v>3</v>
      </c>
      <c r="O234">
        <v>3</v>
      </c>
      <c r="P234">
        <v>4</v>
      </c>
      <c r="Q234">
        <v>28</v>
      </c>
      <c r="R234">
        <v>4</v>
      </c>
      <c r="S234">
        <v>3</v>
      </c>
      <c r="T234">
        <v>158</v>
      </c>
      <c r="U234">
        <v>3</v>
      </c>
      <c r="V234">
        <v>3</v>
      </c>
      <c r="W234">
        <v>9</v>
      </c>
      <c r="X234">
        <v>7</v>
      </c>
      <c r="Y234">
        <v>4</v>
      </c>
      <c r="Z234">
        <v>1</v>
      </c>
      <c r="AA234">
        <v>8</v>
      </c>
      <c r="AB234">
        <v>6</v>
      </c>
      <c r="AC234">
        <v>7</v>
      </c>
      <c r="AD234">
        <v>5</v>
      </c>
      <c r="AE234">
        <v>1</v>
      </c>
      <c r="AF234">
        <v>4</v>
      </c>
      <c r="AG234">
        <v>2</v>
      </c>
      <c r="AH234">
        <v>9</v>
      </c>
      <c r="AI234">
        <v>3</v>
      </c>
      <c r="AJ234">
        <v>10</v>
      </c>
      <c r="AK234">
        <v>54</v>
      </c>
    </row>
    <row r="235" spans="1:37" x14ac:dyDescent="0.25">
      <c r="A235">
        <v>42662</v>
      </c>
      <c r="B235">
        <v>0</v>
      </c>
      <c r="C235">
        <v>2003</v>
      </c>
      <c r="D235">
        <f t="shared" si="3"/>
        <v>22</v>
      </c>
      <c r="E235" s="2">
        <v>45960.825659722221</v>
      </c>
      <c r="F235">
        <v>3</v>
      </c>
      <c r="G235">
        <v>3</v>
      </c>
      <c r="H235">
        <v>5</v>
      </c>
      <c r="I235">
        <v>4</v>
      </c>
      <c r="J235">
        <v>2</v>
      </c>
      <c r="K235">
        <v>5</v>
      </c>
      <c r="L235">
        <v>4</v>
      </c>
      <c r="M235">
        <v>2</v>
      </c>
      <c r="N235">
        <v>5</v>
      </c>
      <c r="O235">
        <v>5</v>
      </c>
      <c r="P235">
        <v>5</v>
      </c>
      <c r="Q235">
        <v>8</v>
      </c>
      <c r="R235">
        <v>6</v>
      </c>
      <c r="S235">
        <v>6</v>
      </c>
      <c r="T235">
        <v>6</v>
      </c>
      <c r="U235">
        <v>4</v>
      </c>
      <c r="V235">
        <v>8</v>
      </c>
      <c r="W235">
        <v>10</v>
      </c>
      <c r="X235">
        <v>6</v>
      </c>
      <c r="Y235">
        <v>3</v>
      </c>
      <c r="Z235">
        <v>5</v>
      </c>
      <c r="AA235">
        <v>7</v>
      </c>
      <c r="AB235">
        <v>4</v>
      </c>
      <c r="AC235">
        <v>8</v>
      </c>
      <c r="AD235">
        <v>5</v>
      </c>
      <c r="AE235">
        <v>3</v>
      </c>
      <c r="AF235">
        <v>6</v>
      </c>
      <c r="AG235">
        <v>10</v>
      </c>
      <c r="AH235">
        <v>9</v>
      </c>
      <c r="AI235">
        <v>2</v>
      </c>
      <c r="AJ235">
        <v>1</v>
      </c>
      <c r="AK235">
        <v>10</v>
      </c>
    </row>
    <row r="236" spans="1:37" x14ac:dyDescent="0.25">
      <c r="A236">
        <v>42863</v>
      </c>
      <c r="B236">
        <v>0</v>
      </c>
      <c r="C236">
        <v>2003</v>
      </c>
      <c r="D236">
        <f t="shared" si="3"/>
        <v>22</v>
      </c>
      <c r="E236" s="2">
        <v>45961.583310185182</v>
      </c>
      <c r="F236">
        <v>3</v>
      </c>
      <c r="G236">
        <v>4</v>
      </c>
      <c r="H236">
        <v>4</v>
      </c>
      <c r="I236">
        <v>5</v>
      </c>
      <c r="J236">
        <v>2</v>
      </c>
      <c r="K236">
        <v>4</v>
      </c>
      <c r="L236">
        <v>2</v>
      </c>
      <c r="M236">
        <v>4</v>
      </c>
      <c r="N236">
        <v>4</v>
      </c>
      <c r="O236">
        <v>5</v>
      </c>
      <c r="P236">
        <v>3</v>
      </c>
      <c r="Q236">
        <v>4</v>
      </c>
      <c r="R236">
        <v>3</v>
      </c>
      <c r="S236">
        <v>7</v>
      </c>
      <c r="T236">
        <v>5</v>
      </c>
      <c r="U236">
        <v>3</v>
      </c>
      <c r="V236">
        <v>60</v>
      </c>
      <c r="W236">
        <v>5</v>
      </c>
      <c r="X236">
        <v>75</v>
      </c>
      <c r="Y236">
        <v>3</v>
      </c>
      <c r="Z236">
        <v>2</v>
      </c>
      <c r="AA236">
        <v>10</v>
      </c>
      <c r="AB236">
        <v>4</v>
      </c>
      <c r="AC236">
        <v>1</v>
      </c>
      <c r="AD236">
        <v>3</v>
      </c>
      <c r="AE236">
        <v>9</v>
      </c>
      <c r="AF236">
        <v>5</v>
      </c>
      <c r="AG236">
        <v>8</v>
      </c>
      <c r="AH236">
        <v>6</v>
      </c>
      <c r="AI236">
        <v>7</v>
      </c>
      <c r="AJ236">
        <v>2</v>
      </c>
      <c r="AK236">
        <v>59</v>
      </c>
    </row>
    <row r="237" spans="1:37" x14ac:dyDescent="0.25">
      <c r="A237">
        <v>43016</v>
      </c>
      <c r="B237">
        <v>1</v>
      </c>
      <c r="C237">
        <v>2003</v>
      </c>
      <c r="D237">
        <f t="shared" si="3"/>
        <v>22</v>
      </c>
      <c r="E237" s="2">
        <v>45961.669050925928</v>
      </c>
      <c r="F237">
        <v>2</v>
      </c>
      <c r="G237">
        <v>5</v>
      </c>
      <c r="H237">
        <v>3</v>
      </c>
      <c r="I237">
        <v>5</v>
      </c>
      <c r="J237">
        <v>4</v>
      </c>
      <c r="K237">
        <v>5</v>
      </c>
      <c r="L237">
        <v>4</v>
      </c>
      <c r="M237">
        <v>3</v>
      </c>
      <c r="N237">
        <v>2</v>
      </c>
      <c r="O237">
        <v>3</v>
      </c>
      <c r="P237">
        <v>2</v>
      </c>
      <c r="Q237">
        <v>3</v>
      </c>
      <c r="R237">
        <v>5</v>
      </c>
      <c r="S237">
        <v>2</v>
      </c>
      <c r="T237">
        <v>12</v>
      </c>
      <c r="U237">
        <v>2</v>
      </c>
      <c r="V237">
        <v>4</v>
      </c>
      <c r="W237">
        <v>7</v>
      </c>
      <c r="X237">
        <v>7</v>
      </c>
      <c r="Y237">
        <v>5</v>
      </c>
      <c r="Z237">
        <v>2</v>
      </c>
      <c r="AA237">
        <v>10</v>
      </c>
      <c r="AB237">
        <v>3</v>
      </c>
      <c r="AC237">
        <v>2</v>
      </c>
      <c r="AD237">
        <v>1</v>
      </c>
      <c r="AE237">
        <v>9</v>
      </c>
      <c r="AF237">
        <v>4</v>
      </c>
      <c r="AG237">
        <v>7</v>
      </c>
      <c r="AH237">
        <v>6</v>
      </c>
      <c r="AI237">
        <v>8</v>
      </c>
      <c r="AJ237">
        <v>5</v>
      </c>
      <c r="AK237">
        <v>90</v>
      </c>
    </row>
    <row r="238" spans="1:37" x14ac:dyDescent="0.25">
      <c r="A238">
        <v>43244</v>
      </c>
      <c r="B238">
        <v>0</v>
      </c>
      <c r="C238">
        <v>2003</v>
      </c>
      <c r="D238">
        <f t="shared" si="3"/>
        <v>22</v>
      </c>
      <c r="E238" s="2">
        <v>45962.455405092594</v>
      </c>
      <c r="F238">
        <v>2</v>
      </c>
      <c r="G238">
        <v>4</v>
      </c>
      <c r="H238">
        <v>4</v>
      </c>
      <c r="I238">
        <v>4</v>
      </c>
      <c r="J238">
        <v>3</v>
      </c>
      <c r="K238">
        <v>4</v>
      </c>
      <c r="L238">
        <v>2</v>
      </c>
      <c r="M238">
        <v>5</v>
      </c>
      <c r="N238">
        <v>4</v>
      </c>
      <c r="O238">
        <v>3</v>
      </c>
      <c r="P238">
        <v>3</v>
      </c>
      <c r="Q238">
        <v>4</v>
      </c>
      <c r="R238">
        <v>3</v>
      </c>
      <c r="S238">
        <v>3</v>
      </c>
      <c r="T238">
        <v>4</v>
      </c>
      <c r="U238">
        <v>5</v>
      </c>
      <c r="V238">
        <v>5</v>
      </c>
      <c r="W238">
        <v>8</v>
      </c>
      <c r="X238">
        <v>4</v>
      </c>
      <c r="Y238">
        <v>2</v>
      </c>
      <c r="Z238">
        <v>1</v>
      </c>
      <c r="AA238">
        <v>9</v>
      </c>
      <c r="AB238">
        <v>4</v>
      </c>
      <c r="AC238">
        <v>8</v>
      </c>
      <c r="AD238">
        <v>10</v>
      </c>
      <c r="AE238">
        <v>1</v>
      </c>
      <c r="AF238">
        <v>3</v>
      </c>
      <c r="AG238">
        <v>7</v>
      </c>
      <c r="AH238">
        <v>2</v>
      </c>
      <c r="AI238">
        <v>5</v>
      </c>
      <c r="AJ238">
        <v>6</v>
      </c>
      <c r="AK238">
        <v>46</v>
      </c>
    </row>
    <row r="239" spans="1:37" x14ac:dyDescent="0.25">
      <c r="A239">
        <v>43437</v>
      </c>
      <c r="B239">
        <v>0</v>
      </c>
      <c r="C239">
        <v>2003</v>
      </c>
      <c r="D239">
        <f t="shared" si="3"/>
        <v>22</v>
      </c>
      <c r="E239" s="2">
        <v>45962.815717592595</v>
      </c>
      <c r="F239">
        <v>4</v>
      </c>
      <c r="G239">
        <v>2</v>
      </c>
      <c r="H239">
        <v>4</v>
      </c>
      <c r="I239">
        <v>5</v>
      </c>
      <c r="J239">
        <v>5</v>
      </c>
      <c r="K239">
        <v>4</v>
      </c>
      <c r="L239">
        <v>2</v>
      </c>
      <c r="M239">
        <v>5</v>
      </c>
      <c r="N239">
        <v>1</v>
      </c>
      <c r="O239">
        <v>3</v>
      </c>
      <c r="P239">
        <v>2</v>
      </c>
      <c r="Q239">
        <v>3</v>
      </c>
      <c r="R239">
        <v>5</v>
      </c>
      <c r="S239">
        <v>3</v>
      </c>
      <c r="T239">
        <v>3</v>
      </c>
      <c r="U239">
        <v>5</v>
      </c>
      <c r="V239">
        <v>4</v>
      </c>
      <c r="W239">
        <v>9</v>
      </c>
      <c r="X239">
        <v>5</v>
      </c>
      <c r="Y239">
        <v>6</v>
      </c>
      <c r="Z239">
        <v>3</v>
      </c>
      <c r="AA239">
        <v>10</v>
      </c>
      <c r="AB239">
        <v>6</v>
      </c>
      <c r="AC239">
        <v>3</v>
      </c>
      <c r="AD239">
        <v>2</v>
      </c>
      <c r="AE239">
        <v>8</v>
      </c>
      <c r="AF239">
        <v>4</v>
      </c>
      <c r="AG239">
        <v>9</v>
      </c>
      <c r="AH239">
        <v>7</v>
      </c>
      <c r="AI239">
        <v>5</v>
      </c>
      <c r="AJ239">
        <v>1</v>
      </c>
      <c r="AK239">
        <v>12</v>
      </c>
    </row>
    <row r="240" spans="1:37" x14ac:dyDescent="0.25">
      <c r="A240">
        <v>43742</v>
      </c>
      <c r="B240">
        <v>0</v>
      </c>
      <c r="C240">
        <v>2003</v>
      </c>
      <c r="D240">
        <f t="shared" si="3"/>
        <v>22</v>
      </c>
      <c r="E240" s="2">
        <v>45964.027858796297</v>
      </c>
      <c r="F240">
        <v>3</v>
      </c>
      <c r="G240">
        <v>1</v>
      </c>
      <c r="H240">
        <v>2</v>
      </c>
      <c r="I240">
        <v>4</v>
      </c>
      <c r="J240">
        <v>4</v>
      </c>
      <c r="K240">
        <v>1</v>
      </c>
      <c r="L240">
        <v>3</v>
      </c>
      <c r="M240">
        <v>5</v>
      </c>
      <c r="N240">
        <v>2</v>
      </c>
      <c r="O240">
        <v>1</v>
      </c>
      <c r="P240">
        <v>3</v>
      </c>
      <c r="Q240">
        <v>3</v>
      </c>
      <c r="R240">
        <v>3</v>
      </c>
      <c r="S240">
        <v>3</v>
      </c>
      <c r="T240">
        <v>2</v>
      </c>
      <c r="U240">
        <v>3</v>
      </c>
      <c r="V240">
        <v>3</v>
      </c>
      <c r="W240">
        <v>4</v>
      </c>
      <c r="X240">
        <v>4</v>
      </c>
      <c r="Y240">
        <v>2</v>
      </c>
      <c r="Z240">
        <v>3</v>
      </c>
      <c r="AA240">
        <v>10</v>
      </c>
      <c r="AB240">
        <v>6</v>
      </c>
      <c r="AC240">
        <v>1</v>
      </c>
      <c r="AD240">
        <v>9</v>
      </c>
      <c r="AE240">
        <v>3</v>
      </c>
      <c r="AF240">
        <v>7</v>
      </c>
      <c r="AG240">
        <v>4</v>
      </c>
      <c r="AH240">
        <v>2</v>
      </c>
      <c r="AI240">
        <v>5</v>
      </c>
      <c r="AJ240">
        <v>8</v>
      </c>
      <c r="AK240">
        <v>5</v>
      </c>
    </row>
    <row r="241" spans="1:37" x14ac:dyDescent="0.25">
      <c r="A241">
        <v>44162</v>
      </c>
      <c r="B241">
        <v>1</v>
      </c>
      <c r="C241">
        <v>2003</v>
      </c>
      <c r="D241">
        <f t="shared" si="3"/>
        <v>22</v>
      </c>
      <c r="E241" s="2">
        <v>45964.818159722221</v>
      </c>
      <c r="F241">
        <v>3</v>
      </c>
      <c r="G241">
        <v>4</v>
      </c>
      <c r="H241">
        <v>4</v>
      </c>
      <c r="I241">
        <v>3</v>
      </c>
      <c r="J241">
        <v>2</v>
      </c>
      <c r="K241">
        <v>3</v>
      </c>
      <c r="L241">
        <v>3</v>
      </c>
      <c r="M241">
        <v>5</v>
      </c>
      <c r="N241">
        <v>2</v>
      </c>
      <c r="O241">
        <v>2</v>
      </c>
      <c r="P241">
        <v>2</v>
      </c>
      <c r="Q241">
        <v>5</v>
      </c>
      <c r="R241">
        <v>5</v>
      </c>
      <c r="S241">
        <v>6</v>
      </c>
      <c r="T241">
        <v>10</v>
      </c>
      <c r="U241">
        <v>8</v>
      </c>
      <c r="V241">
        <v>4</v>
      </c>
      <c r="W241">
        <v>6</v>
      </c>
      <c r="X241">
        <v>7</v>
      </c>
      <c r="Y241">
        <v>8</v>
      </c>
      <c r="Z241">
        <v>4</v>
      </c>
      <c r="AA241">
        <v>8</v>
      </c>
      <c r="AB241">
        <v>6</v>
      </c>
      <c r="AC241">
        <v>10</v>
      </c>
      <c r="AD241">
        <v>2</v>
      </c>
      <c r="AE241">
        <v>1</v>
      </c>
      <c r="AF241">
        <v>5</v>
      </c>
      <c r="AG241">
        <v>9</v>
      </c>
      <c r="AH241">
        <v>3</v>
      </c>
      <c r="AI241">
        <v>7</v>
      </c>
      <c r="AJ241">
        <v>4</v>
      </c>
      <c r="AK241">
        <v>33</v>
      </c>
    </row>
    <row r="242" spans="1:37" x14ac:dyDescent="0.25">
      <c r="A242">
        <v>44220</v>
      </c>
      <c r="B242">
        <v>0</v>
      </c>
      <c r="C242">
        <v>2003</v>
      </c>
      <c r="D242">
        <f t="shared" si="3"/>
        <v>22</v>
      </c>
      <c r="E242" s="2">
        <v>45964.947314814817</v>
      </c>
      <c r="F242" t="s">
        <v>59</v>
      </c>
      <c r="G242">
        <v>4</v>
      </c>
      <c r="H242">
        <v>4</v>
      </c>
      <c r="I242">
        <v>5</v>
      </c>
      <c r="J242">
        <v>4</v>
      </c>
      <c r="K242">
        <v>5</v>
      </c>
      <c r="L242">
        <v>2</v>
      </c>
      <c r="M242">
        <v>4</v>
      </c>
      <c r="N242">
        <v>4</v>
      </c>
      <c r="O242">
        <v>3</v>
      </c>
      <c r="P242">
        <v>4</v>
      </c>
      <c r="Q242">
        <v>2</v>
      </c>
      <c r="R242">
        <v>2</v>
      </c>
      <c r="S242">
        <v>3</v>
      </c>
      <c r="T242">
        <v>3</v>
      </c>
      <c r="U242">
        <v>3</v>
      </c>
      <c r="V242">
        <v>11</v>
      </c>
      <c r="W242">
        <v>8</v>
      </c>
      <c r="X242">
        <v>3</v>
      </c>
      <c r="Y242">
        <v>2</v>
      </c>
      <c r="Z242">
        <v>2</v>
      </c>
      <c r="AA242">
        <v>9</v>
      </c>
      <c r="AB242">
        <v>8</v>
      </c>
      <c r="AC242">
        <v>5</v>
      </c>
      <c r="AD242">
        <v>2</v>
      </c>
      <c r="AE242">
        <v>10</v>
      </c>
      <c r="AF242">
        <v>3</v>
      </c>
      <c r="AG242">
        <v>1</v>
      </c>
      <c r="AH242">
        <v>4</v>
      </c>
      <c r="AI242">
        <v>6</v>
      </c>
      <c r="AJ242">
        <v>7</v>
      </c>
      <c r="AK242">
        <v>64</v>
      </c>
    </row>
    <row r="243" spans="1:37" x14ac:dyDescent="0.25">
      <c r="A243">
        <v>44315</v>
      </c>
      <c r="B243">
        <v>0</v>
      </c>
      <c r="C243">
        <v>2003</v>
      </c>
      <c r="D243">
        <f t="shared" si="3"/>
        <v>22</v>
      </c>
      <c r="E243" s="2">
        <v>45965.449050925927</v>
      </c>
      <c r="F243">
        <v>1</v>
      </c>
      <c r="G243">
        <v>4</v>
      </c>
      <c r="H243">
        <v>4</v>
      </c>
      <c r="I243">
        <v>4</v>
      </c>
      <c r="J243">
        <v>2</v>
      </c>
      <c r="K243">
        <v>4</v>
      </c>
      <c r="L243">
        <v>4</v>
      </c>
      <c r="M243">
        <v>2</v>
      </c>
      <c r="N243">
        <v>4</v>
      </c>
      <c r="O243">
        <v>4</v>
      </c>
      <c r="P243">
        <v>4</v>
      </c>
      <c r="Q243">
        <v>31</v>
      </c>
      <c r="R243">
        <v>6</v>
      </c>
      <c r="S243">
        <v>4</v>
      </c>
      <c r="T243">
        <v>4</v>
      </c>
      <c r="U243">
        <v>5</v>
      </c>
      <c r="V243">
        <v>7</v>
      </c>
      <c r="W243">
        <v>8</v>
      </c>
      <c r="X243">
        <v>78</v>
      </c>
      <c r="Y243">
        <v>3</v>
      </c>
      <c r="Z243">
        <v>3</v>
      </c>
      <c r="AA243">
        <v>6</v>
      </c>
      <c r="AB243">
        <v>10</v>
      </c>
      <c r="AC243">
        <v>9</v>
      </c>
      <c r="AD243">
        <v>4</v>
      </c>
      <c r="AE243">
        <v>2</v>
      </c>
      <c r="AF243">
        <v>7</v>
      </c>
      <c r="AG243">
        <v>3</v>
      </c>
      <c r="AH243">
        <v>1</v>
      </c>
      <c r="AI243">
        <v>8</v>
      </c>
      <c r="AJ243">
        <v>5</v>
      </c>
      <c r="AK243">
        <v>41</v>
      </c>
    </row>
    <row r="244" spans="1:37" x14ac:dyDescent="0.25">
      <c r="A244">
        <v>44644</v>
      </c>
      <c r="B244">
        <v>0</v>
      </c>
      <c r="C244">
        <v>2003</v>
      </c>
      <c r="D244">
        <f t="shared" si="3"/>
        <v>22</v>
      </c>
      <c r="E244" s="2">
        <v>45965.817083333335</v>
      </c>
      <c r="F244">
        <v>4</v>
      </c>
      <c r="G244">
        <v>3</v>
      </c>
      <c r="H244">
        <v>4</v>
      </c>
      <c r="I244">
        <v>4</v>
      </c>
      <c r="J244">
        <v>2</v>
      </c>
      <c r="K244">
        <v>2</v>
      </c>
      <c r="L244">
        <v>2</v>
      </c>
      <c r="M244">
        <v>4</v>
      </c>
      <c r="N244">
        <v>5</v>
      </c>
      <c r="O244">
        <v>4</v>
      </c>
      <c r="P244">
        <v>5</v>
      </c>
      <c r="Q244">
        <v>4</v>
      </c>
      <c r="R244">
        <v>5</v>
      </c>
      <c r="S244">
        <v>4</v>
      </c>
      <c r="T244">
        <v>5</v>
      </c>
      <c r="U244">
        <v>5</v>
      </c>
      <c r="V244">
        <v>4</v>
      </c>
      <c r="W244">
        <v>9</v>
      </c>
      <c r="X244">
        <v>6</v>
      </c>
      <c r="Y244">
        <v>3</v>
      </c>
      <c r="Z244">
        <v>3</v>
      </c>
      <c r="AA244">
        <v>3</v>
      </c>
      <c r="AB244">
        <v>8</v>
      </c>
      <c r="AC244">
        <v>10</v>
      </c>
      <c r="AD244">
        <v>9</v>
      </c>
      <c r="AE244">
        <v>6</v>
      </c>
      <c r="AF244">
        <v>2</v>
      </c>
      <c r="AG244">
        <v>7</v>
      </c>
      <c r="AH244">
        <v>4</v>
      </c>
      <c r="AI244">
        <v>5</v>
      </c>
      <c r="AJ244">
        <v>1</v>
      </c>
      <c r="AK244">
        <v>83</v>
      </c>
    </row>
    <row r="245" spans="1:37" x14ac:dyDescent="0.25">
      <c r="A245">
        <v>44839</v>
      </c>
      <c r="B245">
        <v>0</v>
      </c>
      <c r="C245">
        <v>2003</v>
      </c>
      <c r="D245">
        <f t="shared" si="3"/>
        <v>22</v>
      </c>
      <c r="E245" s="2">
        <v>45966.667754629627</v>
      </c>
      <c r="F245">
        <v>2</v>
      </c>
      <c r="G245">
        <v>1</v>
      </c>
      <c r="H245">
        <v>5</v>
      </c>
      <c r="I245">
        <v>5</v>
      </c>
      <c r="J245">
        <v>3</v>
      </c>
      <c r="K245">
        <v>5</v>
      </c>
      <c r="L245">
        <v>5</v>
      </c>
      <c r="M245">
        <v>3</v>
      </c>
      <c r="N245">
        <v>5</v>
      </c>
      <c r="O245">
        <v>5</v>
      </c>
      <c r="P245">
        <v>3</v>
      </c>
      <c r="Q245">
        <v>4</v>
      </c>
      <c r="R245">
        <v>4</v>
      </c>
      <c r="S245">
        <v>7</v>
      </c>
      <c r="T245">
        <v>3</v>
      </c>
      <c r="U245">
        <v>4</v>
      </c>
      <c r="V245">
        <v>3</v>
      </c>
      <c r="W245">
        <v>7</v>
      </c>
      <c r="X245">
        <v>3</v>
      </c>
      <c r="Y245">
        <v>2</v>
      </c>
      <c r="Z245">
        <v>4</v>
      </c>
      <c r="AA245">
        <v>6</v>
      </c>
      <c r="AB245">
        <v>10</v>
      </c>
      <c r="AC245">
        <v>1</v>
      </c>
      <c r="AD245">
        <v>4</v>
      </c>
      <c r="AE245">
        <v>2</v>
      </c>
      <c r="AF245">
        <v>3</v>
      </c>
      <c r="AG245">
        <v>7</v>
      </c>
      <c r="AH245">
        <v>8</v>
      </c>
      <c r="AI245">
        <v>9</v>
      </c>
      <c r="AJ245">
        <v>5</v>
      </c>
      <c r="AK245">
        <v>62</v>
      </c>
    </row>
    <row r="246" spans="1:37" x14ac:dyDescent="0.25">
      <c r="A246">
        <v>44905</v>
      </c>
      <c r="B246">
        <v>0</v>
      </c>
      <c r="C246">
        <v>2003</v>
      </c>
      <c r="D246">
        <f t="shared" si="3"/>
        <v>22</v>
      </c>
      <c r="E246" s="2">
        <v>45966.770775462966</v>
      </c>
      <c r="F246">
        <v>3</v>
      </c>
      <c r="G246">
        <v>2</v>
      </c>
      <c r="H246">
        <v>4</v>
      </c>
      <c r="I246">
        <v>5</v>
      </c>
      <c r="J246">
        <v>2</v>
      </c>
      <c r="K246">
        <v>5</v>
      </c>
      <c r="L246">
        <v>2</v>
      </c>
      <c r="M246">
        <v>4</v>
      </c>
      <c r="N246">
        <v>2</v>
      </c>
      <c r="O246">
        <v>5</v>
      </c>
      <c r="P246">
        <v>3</v>
      </c>
      <c r="Q246">
        <v>3</v>
      </c>
      <c r="R246">
        <v>2</v>
      </c>
      <c r="S246">
        <v>4</v>
      </c>
      <c r="T246">
        <v>2</v>
      </c>
      <c r="U246">
        <v>2</v>
      </c>
      <c r="V246">
        <v>3</v>
      </c>
      <c r="W246">
        <v>5</v>
      </c>
      <c r="X246">
        <v>4</v>
      </c>
      <c r="Y246">
        <v>2</v>
      </c>
      <c r="Z246">
        <v>2</v>
      </c>
      <c r="AA246">
        <v>8</v>
      </c>
      <c r="AB246">
        <v>4</v>
      </c>
      <c r="AC246">
        <v>1</v>
      </c>
      <c r="AD246">
        <v>5</v>
      </c>
      <c r="AE246">
        <v>7</v>
      </c>
      <c r="AF246">
        <v>3</v>
      </c>
      <c r="AG246">
        <v>2</v>
      </c>
      <c r="AH246">
        <v>10</v>
      </c>
      <c r="AI246">
        <v>6</v>
      </c>
      <c r="AJ246">
        <v>9</v>
      </c>
      <c r="AK246">
        <v>75</v>
      </c>
    </row>
    <row r="247" spans="1:37" x14ac:dyDescent="0.25">
      <c r="A247">
        <v>45461</v>
      </c>
      <c r="B247">
        <v>0</v>
      </c>
      <c r="C247">
        <v>2003</v>
      </c>
      <c r="D247">
        <f t="shared" si="3"/>
        <v>22</v>
      </c>
      <c r="E247" s="2">
        <v>45968.636238425926</v>
      </c>
      <c r="F247">
        <v>4</v>
      </c>
      <c r="G247">
        <v>2</v>
      </c>
      <c r="H247">
        <v>4</v>
      </c>
      <c r="I247">
        <v>4</v>
      </c>
      <c r="J247">
        <v>2</v>
      </c>
      <c r="K247">
        <v>4</v>
      </c>
      <c r="L247">
        <v>1</v>
      </c>
      <c r="M247">
        <v>4</v>
      </c>
      <c r="N247">
        <v>3</v>
      </c>
      <c r="O247">
        <v>5</v>
      </c>
      <c r="P247">
        <v>4</v>
      </c>
      <c r="Q247">
        <v>5</v>
      </c>
      <c r="R247">
        <v>4</v>
      </c>
      <c r="S247">
        <v>3</v>
      </c>
      <c r="T247">
        <v>2</v>
      </c>
      <c r="U247">
        <v>4</v>
      </c>
      <c r="V247">
        <v>2</v>
      </c>
      <c r="W247">
        <v>9</v>
      </c>
      <c r="X247">
        <v>20</v>
      </c>
      <c r="Y247">
        <v>4</v>
      </c>
      <c r="Z247">
        <v>5</v>
      </c>
      <c r="AA247">
        <v>2</v>
      </c>
      <c r="AB247">
        <v>5</v>
      </c>
      <c r="AC247">
        <v>4</v>
      </c>
      <c r="AD247">
        <v>7</v>
      </c>
      <c r="AE247">
        <v>10</v>
      </c>
      <c r="AF247">
        <v>9</v>
      </c>
      <c r="AG247">
        <v>6</v>
      </c>
      <c r="AH247">
        <v>3</v>
      </c>
      <c r="AI247">
        <v>8</v>
      </c>
      <c r="AJ247">
        <v>1</v>
      </c>
      <c r="AK247">
        <v>62</v>
      </c>
    </row>
    <row r="248" spans="1:37" x14ac:dyDescent="0.25">
      <c r="A248">
        <v>45583</v>
      </c>
      <c r="B248">
        <v>1</v>
      </c>
      <c r="C248">
        <v>2003</v>
      </c>
      <c r="D248">
        <f t="shared" si="3"/>
        <v>22</v>
      </c>
      <c r="E248" s="2">
        <v>45968.900983796295</v>
      </c>
      <c r="F248">
        <v>1</v>
      </c>
      <c r="G248">
        <v>5</v>
      </c>
      <c r="H248">
        <v>5</v>
      </c>
      <c r="I248">
        <v>5</v>
      </c>
      <c r="J248">
        <v>4</v>
      </c>
      <c r="K248">
        <v>1</v>
      </c>
      <c r="L248">
        <v>5</v>
      </c>
      <c r="M248">
        <v>5</v>
      </c>
      <c r="N248">
        <v>5</v>
      </c>
      <c r="O248">
        <v>1</v>
      </c>
      <c r="P248">
        <v>2</v>
      </c>
      <c r="Q248">
        <v>3</v>
      </c>
      <c r="R248">
        <v>6</v>
      </c>
      <c r="S248">
        <v>6</v>
      </c>
      <c r="T248">
        <v>20</v>
      </c>
      <c r="U248">
        <v>5</v>
      </c>
      <c r="V248">
        <v>17</v>
      </c>
      <c r="W248">
        <v>9</v>
      </c>
      <c r="X248">
        <v>5</v>
      </c>
      <c r="Y248">
        <v>3</v>
      </c>
      <c r="Z248">
        <v>4</v>
      </c>
      <c r="AA248">
        <v>9</v>
      </c>
      <c r="AB248">
        <v>1</v>
      </c>
      <c r="AC248">
        <v>8</v>
      </c>
      <c r="AD248">
        <v>4</v>
      </c>
      <c r="AE248">
        <v>6</v>
      </c>
      <c r="AF248">
        <v>2</v>
      </c>
      <c r="AG248">
        <v>5</v>
      </c>
      <c r="AH248">
        <v>10</v>
      </c>
      <c r="AI248">
        <v>7</v>
      </c>
      <c r="AJ248">
        <v>3</v>
      </c>
      <c r="AK248">
        <v>95</v>
      </c>
    </row>
    <row r="249" spans="1:37" x14ac:dyDescent="0.25">
      <c r="A249">
        <v>46416</v>
      </c>
      <c r="B249">
        <v>0</v>
      </c>
      <c r="C249">
        <v>2003</v>
      </c>
      <c r="D249">
        <f t="shared" si="3"/>
        <v>22</v>
      </c>
      <c r="E249" s="2">
        <v>45972.991736111115</v>
      </c>
      <c r="F249">
        <v>3</v>
      </c>
      <c r="G249">
        <v>5</v>
      </c>
      <c r="H249">
        <v>4</v>
      </c>
      <c r="I249">
        <v>5</v>
      </c>
      <c r="J249">
        <v>2</v>
      </c>
      <c r="K249">
        <v>4</v>
      </c>
      <c r="L249">
        <v>3</v>
      </c>
      <c r="M249">
        <v>3</v>
      </c>
      <c r="N249">
        <v>3</v>
      </c>
      <c r="O249">
        <v>3</v>
      </c>
      <c r="P249">
        <v>3</v>
      </c>
      <c r="Q249">
        <v>2</v>
      </c>
      <c r="R249">
        <v>5</v>
      </c>
      <c r="S249">
        <v>5</v>
      </c>
      <c r="T249">
        <v>8</v>
      </c>
      <c r="U249">
        <v>5</v>
      </c>
      <c r="V249">
        <v>7</v>
      </c>
      <c r="W249">
        <v>16</v>
      </c>
      <c r="X249">
        <v>5</v>
      </c>
      <c r="Y249">
        <v>3</v>
      </c>
      <c r="Z249">
        <v>5</v>
      </c>
      <c r="AA249">
        <v>8</v>
      </c>
      <c r="AB249">
        <v>6</v>
      </c>
      <c r="AC249">
        <v>1</v>
      </c>
      <c r="AD249">
        <v>2</v>
      </c>
      <c r="AE249">
        <v>3</v>
      </c>
      <c r="AF249">
        <v>5</v>
      </c>
      <c r="AG249">
        <v>4</v>
      </c>
      <c r="AH249">
        <v>10</v>
      </c>
      <c r="AI249">
        <v>9</v>
      </c>
      <c r="AJ249">
        <v>7</v>
      </c>
      <c r="AK249">
        <v>64</v>
      </c>
    </row>
    <row r="250" spans="1:37" x14ac:dyDescent="0.25">
      <c r="A250">
        <v>46668</v>
      </c>
      <c r="B250">
        <v>0</v>
      </c>
      <c r="C250">
        <v>2003</v>
      </c>
      <c r="D250">
        <f t="shared" si="3"/>
        <v>22</v>
      </c>
      <c r="E250" s="2">
        <v>45976.345000000001</v>
      </c>
      <c r="F250" t="s">
        <v>59</v>
      </c>
      <c r="G250">
        <v>1</v>
      </c>
      <c r="H250">
        <v>5</v>
      </c>
      <c r="I250">
        <v>2</v>
      </c>
      <c r="J250">
        <v>2</v>
      </c>
      <c r="K250">
        <v>5</v>
      </c>
      <c r="L250">
        <v>3</v>
      </c>
      <c r="M250">
        <v>1</v>
      </c>
      <c r="N250">
        <v>4</v>
      </c>
      <c r="O250">
        <v>4</v>
      </c>
      <c r="P250">
        <v>4</v>
      </c>
      <c r="Q250">
        <v>17</v>
      </c>
      <c r="R250">
        <v>2</v>
      </c>
      <c r="S250">
        <v>3</v>
      </c>
      <c r="T250">
        <v>4</v>
      </c>
      <c r="U250">
        <v>3</v>
      </c>
      <c r="V250">
        <v>5</v>
      </c>
      <c r="W250">
        <v>5</v>
      </c>
      <c r="X250">
        <v>3</v>
      </c>
      <c r="Y250">
        <v>2</v>
      </c>
      <c r="Z250">
        <v>2</v>
      </c>
      <c r="AA250">
        <v>8</v>
      </c>
      <c r="AB250">
        <v>6</v>
      </c>
      <c r="AC250">
        <v>9</v>
      </c>
      <c r="AD250">
        <v>3</v>
      </c>
      <c r="AE250">
        <v>1</v>
      </c>
      <c r="AF250">
        <v>4</v>
      </c>
      <c r="AG250">
        <v>10</v>
      </c>
      <c r="AH250">
        <v>5</v>
      </c>
      <c r="AI250">
        <v>7</v>
      </c>
      <c r="AJ250">
        <v>2</v>
      </c>
      <c r="AK250">
        <v>63</v>
      </c>
    </row>
    <row r="251" spans="1:37" x14ac:dyDescent="0.25">
      <c r="A251">
        <v>46786</v>
      </c>
      <c r="B251">
        <v>1</v>
      </c>
      <c r="C251">
        <v>2003</v>
      </c>
      <c r="D251">
        <f t="shared" si="3"/>
        <v>22</v>
      </c>
      <c r="E251" s="2">
        <v>45977.783101851855</v>
      </c>
      <c r="F251" t="s">
        <v>59</v>
      </c>
      <c r="G251">
        <v>4</v>
      </c>
      <c r="H251">
        <v>5</v>
      </c>
      <c r="I251">
        <v>5</v>
      </c>
      <c r="J251">
        <v>3</v>
      </c>
      <c r="K251">
        <v>5</v>
      </c>
      <c r="L251">
        <v>4</v>
      </c>
      <c r="M251">
        <v>4</v>
      </c>
      <c r="N251">
        <v>4</v>
      </c>
      <c r="O251">
        <v>4</v>
      </c>
      <c r="P251">
        <v>3</v>
      </c>
      <c r="Q251">
        <v>4</v>
      </c>
      <c r="R251">
        <v>3</v>
      </c>
      <c r="S251">
        <v>5</v>
      </c>
      <c r="T251">
        <v>4</v>
      </c>
      <c r="U251">
        <v>8</v>
      </c>
      <c r="V251">
        <v>10</v>
      </c>
      <c r="W251">
        <v>3</v>
      </c>
      <c r="X251">
        <v>7</v>
      </c>
      <c r="Y251">
        <v>4</v>
      </c>
      <c r="Z251">
        <v>3</v>
      </c>
      <c r="AA251">
        <v>10</v>
      </c>
      <c r="AB251">
        <v>7</v>
      </c>
      <c r="AC251">
        <v>6</v>
      </c>
      <c r="AD251">
        <v>9</v>
      </c>
      <c r="AE251">
        <v>3</v>
      </c>
      <c r="AF251">
        <v>4</v>
      </c>
      <c r="AG251">
        <v>2</v>
      </c>
      <c r="AH251">
        <v>1</v>
      </c>
      <c r="AI251">
        <v>8</v>
      </c>
      <c r="AJ251">
        <v>5</v>
      </c>
      <c r="AK251">
        <v>53</v>
      </c>
    </row>
    <row r="252" spans="1:37" x14ac:dyDescent="0.25">
      <c r="A252">
        <v>46792</v>
      </c>
      <c r="B252">
        <v>0</v>
      </c>
      <c r="C252">
        <v>2003</v>
      </c>
      <c r="D252">
        <f t="shared" si="3"/>
        <v>22</v>
      </c>
      <c r="E252" s="2">
        <v>45977.83934027778</v>
      </c>
      <c r="F252">
        <v>3</v>
      </c>
      <c r="G252">
        <v>4</v>
      </c>
      <c r="H252">
        <v>4</v>
      </c>
      <c r="I252">
        <v>3</v>
      </c>
      <c r="J252">
        <v>3</v>
      </c>
      <c r="K252">
        <v>4</v>
      </c>
      <c r="L252">
        <v>2</v>
      </c>
      <c r="M252">
        <v>4</v>
      </c>
      <c r="N252">
        <v>5</v>
      </c>
      <c r="O252">
        <v>4</v>
      </c>
      <c r="P252">
        <v>3</v>
      </c>
      <c r="Q252">
        <v>7</v>
      </c>
      <c r="R252">
        <v>5</v>
      </c>
      <c r="S252">
        <v>6</v>
      </c>
      <c r="T252">
        <v>4</v>
      </c>
      <c r="U252">
        <v>7</v>
      </c>
      <c r="V252">
        <v>6</v>
      </c>
      <c r="W252">
        <v>9</v>
      </c>
      <c r="X252">
        <v>12</v>
      </c>
      <c r="Y252">
        <v>4</v>
      </c>
      <c r="Z252">
        <v>3</v>
      </c>
      <c r="AA252">
        <v>6</v>
      </c>
      <c r="AB252">
        <v>5</v>
      </c>
      <c r="AC252">
        <v>9</v>
      </c>
      <c r="AD252">
        <v>8</v>
      </c>
      <c r="AE252">
        <v>7</v>
      </c>
      <c r="AF252">
        <v>1</v>
      </c>
      <c r="AG252">
        <v>2</v>
      </c>
      <c r="AH252">
        <v>4</v>
      </c>
      <c r="AI252">
        <v>10</v>
      </c>
      <c r="AJ252">
        <v>3</v>
      </c>
      <c r="AK252">
        <v>62</v>
      </c>
    </row>
    <row r="253" spans="1:37" x14ac:dyDescent="0.25">
      <c r="A253">
        <v>40804</v>
      </c>
      <c r="B253">
        <v>0</v>
      </c>
      <c r="C253">
        <v>2004</v>
      </c>
      <c r="D253">
        <f t="shared" si="3"/>
        <v>21</v>
      </c>
      <c r="E253" s="2">
        <v>45958.472372685188</v>
      </c>
      <c r="F253">
        <v>2</v>
      </c>
      <c r="G253">
        <v>4</v>
      </c>
      <c r="H253">
        <v>4</v>
      </c>
      <c r="I253">
        <v>5</v>
      </c>
      <c r="J253">
        <v>4</v>
      </c>
      <c r="K253">
        <v>4</v>
      </c>
      <c r="L253">
        <v>2</v>
      </c>
      <c r="M253">
        <v>5</v>
      </c>
      <c r="N253">
        <v>4</v>
      </c>
      <c r="O253">
        <v>4</v>
      </c>
      <c r="P253">
        <v>4</v>
      </c>
      <c r="Q253">
        <v>15</v>
      </c>
      <c r="R253">
        <v>3</v>
      </c>
      <c r="S253">
        <v>2</v>
      </c>
      <c r="T253">
        <v>6</v>
      </c>
      <c r="U253">
        <v>4</v>
      </c>
      <c r="V253">
        <v>8</v>
      </c>
      <c r="W253">
        <v>9</v>
      </c>
      <c r="X253">
        <v>5</v>
      </c>
      <c r="Y253">
        <v>2</v>
      </c>
      <c r="Z253">
        <v>4</v>
      </c>
      <c r="AA253">
        <v>4</v>
      </c>
      <c r="AB253">
        <v>10</v>
      </c>
      <c r="AC253">
        <v>7</v>
      </c>
      <c r="AD253">
        <v>3</v>
      </c>
      <c r="AE253">
        <v>8</v>
      </c>
      <c r="AF253">
        <v>9</v>
      </c>
      <c r="AG253">
        <v>6</v>
      </c>
      <c r="AH253">
        <v>1</v>
      </c>
      <c r="AI253">
        <v>2</v>
      </c>
      <c r="AJ253">
        <v>5</v>
      </c>
      <c r="AK253">
        <v>59</v>
      </c>
    </row>
    <row r="254" spans="1:37" x14ac:dyDescent="0.25">
      <c r="A254">
        <v>40928</v>
      </c>
      <c r="B254">
        <v>0</v>
      </c>
      <c r="C254">
        <v>2004</v>
      </c>
      <c r="D254">
        <f t="shared" si="3"/>
        <v>21</v>
      </c>
      <c r="E254" s="2">
        <v>45958.635358796295</v>
      </c>
      <c r="F254" t="s">
        <v>58</v>
      </c>
      <c r="G254">
        <v>4</v>
      </c>
      <c r="H254">
        <v>4</v>
      </c>
      <c r="I254">
        <v>4</v>
      </c>
      <c r="J254">
        <v>3</v>
      </c>
      <c r="K254">
        <v>4</v>
      </c>
      <c r="L254">
        <v>4</v>
      </c>
      <c r="M254">
        <v>2</v>
      </c>
      <c r="N254">
        <v>4</v>
      </c>
      <c r="O254">
        <v>4</v>
      </c>
      <c r="P254">
        <v>3</v>
      </c>
      <c r="Q254">
        <v>2</v>
      </c>
      <c r="R254">
        <v>3</v>
      </c>
      <c r="S254">
        <v>2</v>
      </c>
      <c r="T254">
        <v>3</v>
      </c>
      <c r="U254">
        <v>3</v>
      </c>
      <c r="V254">
        <v>2</v>
      </c>
      <c r="W254">
        <v>10</v>
      </c>
      <c r="X254">
        <v>1</v>
      </c>
      <c r="Y254">
        <v>2</v>
      </c>
      <c r="Z254">
        <v>5</v>
      </c>
      <c r="AA254">
        <v>9</v>
      </c>
      <c r="AB254">
        <v>6</v>
      </c>
      <c r="AC254">
        <v>8</v>
      </c>
      <c r="AD254">
        <v>2</v>
      </c>
      <c r="AE254">
        <v>5</v>
      </c>
      <c r="AF254">
        <v>4</v>
      </c>
      <c r="AG254">
        <v>7</v>
      </c>
      <c r="AH254">
        <v>10</v>
      </c>
      <c r="AI254">
        <v>3</v>
      </c>
      <c r="AJ254">
        <v>1</v>
      </c>
      <c r="AK254">
        <v>53</v>
      </c>
    </row>
    <row r="255" spans="1:37" x14ac:dyDescent="0.25">
      <c r="A255">
        <v>40933</v>
      </c>
      <c r="B255">
        <v>0</v>
      </c>
      <c r="C255">
        <v>2004</v>
      </c>
      <c r="D255">
        <f t="shared" si="3"/>
        <v>21</v>
      </c>
      <c r="E255" s="2">
        <v>45958.650370370371</v>
      </c>
      <c r="F255">
        <v>2</v>
      </c>
      <c r="G255">
        <v>4</v>
      </c>
      <c r="H255">
        <v>5</v>
      </c>
      <c r="I255">
        <v>4</v>
      </c>
      <c r="J255">
        <v>2</v>
      </c>
      <c r="K255">
        <v>3</v>
      </c>
      <c r="L255">
        <v>3</v>
      </c>
      <c r="M255">
        <v>3</v>
      </c>
      <c r="N255">
        <v>4</v>
      </c>
      <c r="O255">
        <v>4</v>
      </c>
      <c r="P255">
        <v>4</v>
      </c>
      <c r="Q255">
        <v>4</v>
      </c>
      <c r="R255">
        <v>5</v>
      </c>
      <c r="S255">
        <v>6</v>
      </c>
      <c r="T255">
        <v>3</v>
      </c>
      <c r="U255">
        <v>12</v>
      </c>
      <c r="V255">
        <v>9</v>
      </c>
      <c r="W255">
        <v>10</v>
      </c>
      <c r="X255">
        <v>8</v>
      </c>
      <c r="Y255">
        <v>5</v>
      </c>
      <c r="Z255">
        <v>5</v>
      </c>
      <c r="AA255">
        <v>2</v>
      </c>
      <c r="AB255">
        <v>8</v>
      </c>
      <c r="AC255">
        <v>6</v>
      </c>
      <c r="AD255">
        <v>4</v>
      </c>
      <c r="AE255">
        <v>3</v>
      </c>
      <c r="AF255">
        <v>10</v>
      </c>
      <c r="AG255">
        <v>5</v>
      </c>
      <c r="AH255">
        <v>9</v>
      </c>
      <c r="AI255">
        <v>7</v>
      </c>
      <c r="AJ255">
        <v>1</v>
      </c>
      <c r="AK255">
        <v>52</v>
      </c>
    </row>
    <row r="256" spans="1:37" x14ac:dyDescent="0.25">
      <c r="A256">
        <v>41169</v>
      </c>
      <c r="B256">
        <v>0</v>
      </c>
      <c r="C256">
        <v>2004</v>
      </c>
      <c r="D256">
        <f t="shared" si="3"/>
        <v>21</v>
      </c>
      <c r="E256" s="2">
        <v>45959.438171296293</v>
      </c>
      <c r="F256">
        <v>3</v>
      </c>
      <c r="G256">
        <v>4</v>
      </c>
      <c r="H256">
        <v>4</v>
      </c>
      <c r="I256">
        <v>4</v>
      </c>
      <c r="J256">
        <v>2</v>
      </c>
      <c r="K256">
        <v>3</v>
      </c>
      <c r="L256">
        <v>1</v>
      </c>
      <c r="M256">
        <v>4</v>
      </c>
      <c r="N256">
        <v>4</v>
      </c>
      <c r="O256">
        <v>4</v>
      </c>
      <c r="P256">
        <v>4</v>
      </c>
      <c r="Q256">
        <v>3</v>
      </c>
      <c r="R256">
        <v>4</v>
      </c>
      <c r="S256">
        <v>3</v>
      </c>
      <c r="T256">
        <v>3</v>
      </c>
      <c r="U256">
        <v>4</v>
      </c>
      <c r="V256">
        <v>7</v>
      </c>
      <c r="W256">
        <v>8</v>
      </c>
      <c r="X256">
        <v>4</v>
      </c>
      <c r="Y256">
        <v>6</v>
      </c>
      <c r="Z256">
        <v>4</v>
      </c>
      <c r="AA256">
        <v>7</v>
      </c>
      <c r="AB256">
        <v>3</v>
      </c>
      <c r="AC256">
        <v>10</v>
      </c>
      <c r="AD256">
        <v>2</v>
      </c>
      <c r="AE256">
        <v>9</v>
      </c>
      <c r="AF256">
        <v>1</v>
      </c>
      <c r="AG256">
        <v>8</v>
      </c>
      <c r="AH256">
        <v>6</v>
      </c>
      <c r="AI256">
        <v>4</v>
      </c>
      <c r="AJ256">
        <v>5</v>
      </c>
      <c r="AK256">
        <v>53</v>
      </c>
    </row>
    <row r="257" spans="1:37" x14ac:dyDescent="0.25">
      <c r="A257">
        <v>41288</v>
      </c>
      <c r="B257">
        <v>0</v>
      </c>
      <c r="C257">
        <v>2004</v>
      </c>
      <c r="D257">
        <f t="shared" si="3"/>
        <v>21</v>
      </c>
      <c r="E257" s="2">
        <v>45959.496111111112</v>
      </c>
      <c r="F257">
        <v>1</v>
      </c>
      <c r="G257">
        <v>4</v>
      </c>
      <c r="H257">
        <v>5</v>
      </c>
      <c r="I257">
        <v>5</v>
      </c>
      <c r="J257">
        <v>2</v>
      </c>
      <c r="K257">
        <v>4</v>
      </c>
      <c r="L257">
        <v>4</v>
      </c>
      <c r="M257">
        <v>2</v>
      </c>
      <c r="N257">
        <v>4</v>
      </c>
      <c r="O257">
        <v>4</v>
      </c>
      <c r="P257">
        <v>5</v>
      </c>
      <c r="Q257">
        <v>2</v>
      </c>
      <c r="R257">
        <v>12</v>
      </c>
      <c r="S257">
        <v>5</v>
      </c>
      <c r="T257">
        <v>3</v>
      </c>
      <c r="U257">
        <v>3</v>
      </c>
      <c r="V257">
        <v>5</v>
      </c>
      <c r="W257">
        <v>5</v>
      </c>
      <c r="X257">
        <v>3</v>
      </c>
      <c r="Y257">
        <v>3</v>
      </c>
      <c r="Z257">
        <v>2</v>
      </c>
      <c r="AA257">
        <v>8</v>
      </c>
      <c r="AB257">
        <v>3</v>
      </c>
      <c r="AC257">
        <v>1</v>
      </c>
      <c r="AD257">
        <v>2</v>
      </c>
      <c r="AE257">
        <v>4</v>
      </c>
      <c r="AF257">
        <v>5</v>
      </c>
      <c r="AG257">
        <v>9</v>
      </c>
      <c r="AH257">
        <v>6</v>
      </c>
      <c r="AI257">
        <v>7</v>
      </c>
      <c r="AJ257">
        <v>10</v>
      </c>
      <c r="AK257">
        <v>26</v>
      </c>
    </row>
    <row r="258" spans="1:37" x14ac:dyDescent="0.25">
      <c r="A258">
        <v>41457</v>
      </c>
      <c r="B258">
        <v>0</v>
      </c>
      <c r="C258">
        <v>2004</v>
      </c>
      <c r="D258">
        <f t="shared" si="3"/>
        <v>21</v>
      </c>
      <c r="E258" s="2">
        <v>45959.605509259258</v>
      </c>
      <c r="F258">
        <v>4</v>
      </c>
      <c r="G258">
        <v>2</v>
      </c>
      <c r="H258">
        <v>5</v>
      </c>
      <c r="I258">
        <v>4</v>
      </c>
      <c r="J258">
        <v>4</v>
      </c>
      <c r="K258">
        <v>5</v>
      </c>
      <c r="L258">
        <v>2</v>
      </c>
      <c r="M258">
        <v>4</v>
      </c>
      <c r="N258">
        <v>4</v>
      </c>
      <c r="O258">
        <v>4</v>
      </c>
      <c r="P258">
        <v>4</v>
      </c>
      <c r="Q258">
        <v>2</v>
      </c>
      <c r="R258">
        <v>2</v>
      </c>
      <c r="S258">
        <v>3</v>
      </c>
      <c r="T258">
        <v>2</v>
      </c>
      <c r="U258">
        <v>2</v>
      </c>
      <c r="V258">
        <v>2</v>
      </c>
      <c r="W258">
        <v>3</v>
      </c>
      <c r="X258">
        <v>5</v>
      </c>
      <c r="Y258">
        <v>3</v>
      </c>
      <c r="Z258">
        <v>1</v>
      </c>
      <c r="AA258">
        <v>2</v>
      </c>
      <c r="AB258">
        <v>7</v>
      </c>
      <c r="AC258">
        <v>4</v>
      </c>
      <c r="AD258">
        <v>10</v>
      </c>
      <c r="AE258">
        <v>6</v>
      </c>
      <c r="AF258">
        <v>3</v>
      </c>
      <c r="AG258">
        <v>5</v>
      </c>
      <c r="AH258">
        <v>1</v>
      </c>
      <c r="AI258">
        <v>9</v>
      </c>
      <c r="AJ258">
        <v>8</v>
      </c>
      <c r="AK258">
        <v>69</v>
      </c>
    </row>
    <row r="259" spans="1:37" x14ac:dyDescent="0.25">
      <c r="A259">
        <v>41835</v>
      </c>
      <c r="B259">
        <v>0</v>
      </c>
      <c r="C259">
        <v>2004</v>
      </c>
      <c r="D259">
        <f t="shared" si="3"/>
        <v>21</v>
      </c>
      <c r="E259" s="2">
        <v>45959.818344907406</v>
      </c>
      <c r="F259" t="s">
        <v>59</v>
      </c>
      <c r="G259">
        <v>3</v>
      </c>
      <c r="H259">
        <v>5</v>
      </c>
      <c r="I259">
        <v>4</v>
      </c>
      <c r="J259">
        <v>3</v>
      </c>
      <c r="K259">
        <v>4</v>
      </c>
      <c r="L259">
        <v>4</v>
      </c>
      <c r="M259">
        <v>3</v>
      </c>
      <c r="N259">
        <v>4</v>
      </c>
      <c r="O259">
        <v>2</v>
      </c>
      <c r="P259">
        <v>2</v>
      </c>
      <c r="Q259">
        <v>4</v>
      </c>
      <c r="R259">
        <v>3</v>
      </c>
      <c r="S259">
        <v>4</v>
      </c>
      <c r="T259">
        <v>4</v>
      </c>
      <c r="U259">
        <v>4</v>
      </c>
      <c r="V259">
        <v>3</v>
      </c>
      <c r="W259">
        <v>10</v>
      </c>
      <c r="X259">
        <v>8</v>
      </c>
      <c r="Y259">
        <v>3</v>
      </c>
      <c r="Z259">
        <v>4</v>
      </c>
      <c r="AA259">
        <v>4</v>
      </c>
      <c r="AB259">
        <v>10</v>
      </c>
      <c r="AC259">
        <v>9</v>
      </c>
      <c r="AD259">
        <v>8</v>
      </c>
      <c r="AE259">
        <v>3</v>
      </c>
      <c r="AF259">
        <v>7</v>
      </c>
      <c r="AG259">
        <v>6</v>
      </c>
      <c r="AH259">
        <v>2</v>
      </c>
      <c r="AI259">
        <v>5</v>
      </c>
      <c r="AJ259">
        <v>1</v>
      </c>
      <c r="AK259">
        <v>70</v>
      </c>
    </row>
    <row r="260" spans="1:37" x14ac:dyDescent="0.25">
      <c r="A260">
        <v>42327</v>
      </c>
      <c r="B260">
        <v>0</v>
      </c>
      <c r="C260">
        <v>2004</v>
      </c>
      <c r="D260">
        <f t="shared" si="3"/>
        <v>21</v>
      </c>
      <c r="E260" s="2">
        <v>45960.428773148145</v>
      </c>
      <c r="F260" t="s">
        <v>59</v>
      </c>
      <c r="G260">
        <v>1</v>
      </c>
      <c r="H260">
        <v>3</v>
      </c>
      <c r="I260">
        <v>2</v>
      </c>
      <c r="J260">
        <v>4</v>
      </c>
      <c r="K260">
        <v>4</v>
      </c>
      <c r="L260">
        <v>2</v>
      </c>
      <c r="M260">
        <v>5</v>
      </c>
      <c r="N260">
        <v>2</v>
      </c>
      <c r="O260">
        <v>4</v>
      </c>
      <c r="P260">
        <v>2</v>
      </c>
      <c r="Q260">
        <v>2</v>
      </c>
      <c r="R260">
        <v>4</v>
      </c>
      <c r="S260">
        <v>3</v>
      </c>
      <c r="T260">
        <v>3</v>
      </c>
      <c r="U260">
        <v>2</v>
      </c>
      <c r="V260">
        <v>3</v>
      </c>
      <c r="W260">
        <v>7</v>
      </c>
      <c r="X260">
        <v>3</v>
      </c>
      <c r="Y260">
        <v>3</v>
      </c>
      <c r="Z260">
        <v>2</v>
      </c>
      <c r="AA260">
        <v>3</v>
      </c>
      <c r="AB260">
        <v>10</v>
      </c>
      <c r="AC260">
        <v>4</v>
      </c>
      <c r="AD260">
        <v>1</v>
      </c>
      <c r="AE260">
        <v>5</v>
      </c>
      <c r="AF260">
        <v>9</v>
      </c>
      <c r="AG260">
        <v>8</v>
      </c>
      <c r="AH260">
        <v>6</v>
      </c>
      <c r="AI260">
        <v>7</v>
      </c>
      <c r="AJ260">
        <v>2</v>
      </c>
      <c r="AK260">
        <v>5</v>
      </c>
    </row>
    <row r="261" spans="1:37" x14ac:dyDescent="0.25">
      <c r="A261">
        <v>42463</v>
      </c>
      <c r="B261">
        <v>1</v>
      </c>
      <c r="C261">
        <v>2004</v>
      </c>
      <c r="D261">
        <f t="shared" si="3"/>
        <v>21</v>
      </c>
      <c r="E261" s="2">
        <v>45960.590266203704</v>
      </c>
      <c r="F261">
        <v>1</v>
      </c>
      <c r="G261">
        <v>3</v>
      </c>
      <c r="H261">
        <v>5</v>
      </c>
      <c r="I261">
        <v>5</v>
      </c>
      <c r="J261">
        <v>1</v>
      </c>
      <c r="K261">
        <v>4</v>
      </c>
      <c r="L261">
        <v>2</v>
      </c>
      <c r="M261">
        <v>4</v>
      </c>
      <c r="N261">
        <v>5</v>
      </c>
      <c r="O261">
        <v>5</v>
      </c>
      <c r="P261">
        <v>5</v>
      </c>
      <c r="Q261">
        <v>11</v>
      </c>
      <c r="R261">
        <v>5</v>
      </c>
      <c r="S261">
        <v>5</v>
      </c>
      <c r="T261">
        <v>7</v>
      </c>
      <c r="U261">
        <v>6</v>
      </c>
      <c r="V261">
        <v>8</v>
      </c>
      <c r="W261">
        <v>9</v>
      </c>
      <c r="X261">
        <v>4</v>
      </c>
      <c r="Y261">
        <v>4</v>
      </c>
      <c r="Z261">
        <v>2</v>
      </c>
      <c r="AA261">
        <v>3</v>
      </c>
      <c r="AB261">
        <v>4</v>
      </c>
      <c r="AC261">
        <v>8</v>
      </c>
      <c r="AD261">
        <v>2</v>
      </c>
      <c r="AE261">
        <v>5</v>
      </c>
      <c r="AF261">
        <v>1</v>
      </c>
      <c r="AG261">
        <v>7</v>
      </c>
      <c r="AH261">
        <v>6</v>
      </c>
      <c r="AI261">
        <v>9</v>
      </c>
      <c r="AJ261">
        <v>10</v>
      </c>
      <c r="AK261">
        <v>52</v>
      </c>
    </row>
    <row r="262" spans="1:37" x14ac:dyDescent="0.25">
      <c r="A262">
        <v>42549</v>
      </c>
      <c r="B262">
        <v>0</v>
      </c>
      <c r="C262">
        <v>2004</v>
      </c>
      <c r="D262">
        <f t="shared" si="3"/>
        <v>21</v>
      </c>
      <c r="E262" s="2">
        <v>45960.649351851855</v>
      </c>
      <c r="F262">
        <v>5</v>
      </c>
      <c r="G262">
        <v>1</v>
      </c>
      <c r="H262">
        <v>4</v>
      </c>
      <c r="I262">
        <v>1</v>
      </c>
      <c r="J262">
        <v>2</v>
      </c>
      <c r="K262">
        <v>3</v>
      </c>
      <c r="L262">
        <v>4</v>
      </c>
      <c r="M262">
        <v>5</v>
      </c>
      <c r="N262">
        <v>4</v>
      </c>
      <c r="O262">
        <v>3</v>
      </c>
      <c r="P262">
        <v>2</v>
      </c>
      <c r="Q262">
        <v>1</v>
      </c>
      <c r="R262">
        <v>4</v>
      </c>
      <c r="S262">
        <v>2</v>
      </c>
      <c r="T262">
        <v>2</v>
      </c>
      <c r="U262">
        <v>2</v>
      </c>
      <c r="V262">
        <v>2</v>
      </c>
      <c r="W262">
        <v>3</v>
      </c>
      <c r="X262">
        <v>2</v>
      </c>
      <c r="Y262">
        <v>2</v>
      </c>
      <c r="Z262">
        <v>1</v>
      </c>
      <c r="AA262">
        <v>3</v>
      </c>
      <c r="AB262">
        <v>2</v>
      </c>
      <c r="AC262">
        <v>1</v>
      </c>
      <c r="AD262">
        <v>10</v>
      </c>
      <c r="AE262">
        <v>5</v>
      </c>
      <c r="AF262">
        <v>9</v>
      </c>
      <c r="AG262">
        <v>8</v>
      </c>
      <c r="AH262">
        <v>6</v>
      </c>
      <c r="AI262">
        <v>4</v>
      </c>
      <c r="AJ262">
        <v>7</v>
      </c>
      <c r="AK262">
        <v>44</v>
      </c>
    </row>
    <row r="263" spans="1:37" x14ac:dyDescent="0.25">
      <c r="A263">
        <v>43022</v>
      </c>
      <c r="B263">
        <v>0</v>
      </c>
      <c r="C263">
        <v>2004</v>
      </c>
      <c r="D263">
        <f t="shared" si="3"/>
        <v>21</v>
      </c>
      <c r="E263" s="2">
        <v>45961.687893518516</v>
      </c>
      <c r="F263">
        <v>5</v>
      </c>
      <c r="G263">
        <v>2</v>
      </c>
      <c r="H263">
        <v>1</v>
      </c>
      <c r="I263">
        <v>2</v>
      </c>
      <c r="J263">
        <v>2</v>
      </c>
      <c r="K263">
        <v>4</v>
      </c>
      <c r="L263">
        <v>2</v>
      </c>
      <c r="M263">
        <v>5</v>
      </c>
      <c r="N263">
        <v>4</v>
      </c>
      <c r="O263">
        <v>2</v>
      </c>
      <c r="P263">
        <v>2</v>
      </c>
      <c r="Q263">
        <v>3</v>
      </c>
      <c r="R263">
        <v>7</v>
      </c>
      <c r="S263">
        <v>4</v>
      </c>
      <c r="T263">
        <v>5</v>
      </c>
      <c r="U263">
        <v>3</v>
      </c>
      <c r="V263">
        <v>6</v>
      </c>
      <c r="W263">
        <v>5</v>
      </c>
      <c r="X263">
        <v>5</v>
      </c>
      <c r="Y263">
        <v>11</v>
      </c>
      <c r="Z263">
        <v>4</v>
      </c>
      <c r="AA263">
        <v>6</v>
      </c>
      <c r="AB263">
        <v>3</v>
      </c>
      <c r="AC263">
        <v>1</v>
      </c>
      <c r="AD263">
        <v>7</v>
      </c>
      <c r="AE263">
        <v>9</v>
      </c>
      <c r="AF263">
        <v>8</v>
      </c>
      <c r="AG263">
        <v>4</v>
      </c>
      <c r="AH263">
        <v>2</v>
      </c>
      <c r="AI263">
        <v>10</v>
      </c>
      <c r="AJ263">
        <v>5</v>
      </c>
      <c r="AK263">
        <v>10</v>
      </c>
    </row>
    <row r="264" spans="1:37" x14ac:dyDescent="0.25">
      <c r="A264">
        <v>43079</v>
      </c>
      <c r="B264">
        <v>0</v>
      </c>
      <c r="C264">
        <v>2004</v>
      </c>
      <c r="D264">
        <f t="shared" si="3"/>
        <v>21</v>
      </c>
      <c r="E264" s="2">
        <v>45961.777222222219</v>
      </c>
      <c r="F264">
        <v>2</v>
      </c>
      <c r="G264">
        <v>2</v>
      </c>
      <c r="H264">
        <v>5</v>
      </c>
      <c r="I264">
        <v>2</v>
      </c>
      <c r="J264">
        <v>2</v>
      </c>
      <c r="K264">
        <v>4</v>
      </c>
      <c r="L264">
        <v>2</v>
      </c>
      <c r="M264">
        <v>4</v>
      </c>
      <c r="N264">
        <v>2</v>
      </c>
      <c r="O264">
        <v>4</v>
      </c>
      <c r="P264">
        <v>4</v>
      </c>
      <c r="Q264">
        <v>12</v>
      </c>
      <c r="R264">
        <v>5</v>
      </c>
      <c r="S264">
        <v>5</v>
      </c>
      <c r="T264">
        <v>9</v>
      </c>
      <c r="U264">
        <v>4</v>
      </c>
      <c r="V264">
        <v>6</v>
      </c>
      <c r="W264">
        <v>8</v>
      </c>
      <c r="X264">
        <v>9</v>
      </c>
      <c r="Y264">
        <v>9</v>
      </c>
      <c r="Z264">
        <v>3</v>
      </c>
      <c r="AA264">
        <v>5</v>
      </c>
      <c r="AB264">
        <v>2</v>
      </c>
      <c r="AC264">
        <v>8</v>
      </c>
      <c r="AD264">
        <v>4</v>
      </c>
      <c r="AE264">
        <v>3</v>
      </c>
      <c r="AF264">
        <v>6</v>
      </c>
      <c r="AG264">
        <v>10</v>
      </c>
      <c r="AH264">
        <v>7</v>
      </c>
      <c r="AI264">
        <v>1</v>
      </c>
      <c r="AJ264">
        <v>9</v>
      </c>
      <c r="AK264">
        <v>59</v>
      </c>
    </row>
    <row r="265" spans="1:37" x14ac:dyDescent="0.25">
      <c r="A265">
        <v>43084</v>
      </c>
      <c r="B265">
        <v>0</v>
      </c>
      <c r="C265">
        <v>2004</v>
      </c>
      <c r="D265">
        <f t="shared" si="3"/>
        <v>21</v>
      </c>
      <c r="E265" s="2">
        <v>45961.767094907409</v>
      </c>
      <c r="F265">
        <v>1</v>
      </c>
      <c r="G265">
        <v>4</v>
      </c>
      <c r="H265">
        <v>3</v>
      </c>
      <c r="I265">
        <v>5</v>
      </c>
      <c r="J265">
        <v>2</v>
      </c>
      <c r="K265">
        <v>4</v>
      </c>
      <c r="L265">
        <v>5</v>
      </c>
      <c r="M265">
        <v>3</v>
      </c>
      <c r="N265">
        <v>4</v>
      </c>
      <c r="O265">
        <v>3</v>
      </c>
      <c r="P265">
        <v>4</v>
      </c>
      <c r="Q265">
        <v>3</v>
      </c>
      <c r="R265">
        <v>9</v>
      </c>
      <c r="S265">
        <v>4</v>
      </c>
      <c r="T265">
        <v>7</v>
      </c>
      <c r="U265">
        <v>12</v>
      </c>
      <c r="V265">
        <v>5</v>
      </c>
      <c r="W265">
        <v>15</v>
      </c>
      <c r="X265">
        <v>8</v>
      </c>
      <c r="Y265">
        <v>4</v>
      </c>
      <c r="Z265">
        <v>4</v>
      </c>
      <c r="AA265">
        <v>6</v>
      </c>
      <c r="AB265">
        <v>10</v>
      </c>
      <c r="AC265">
        <v>7</v>
      </c>
      <c r="AD265">
        <v>4</v>
      </c>
      <c r="AE265">
        <v>3</v>
      </c>
      <c r="AF265">
        <v>5</v>
      </c>
      <c r="AG265">
        <v>9</v>
      </c>
      <c r="AH265">
        <v>1</v>
      </c>
      <c r="AI265">
        <v>2</v>
      </c>
      <c r="AJ265">
        <v>8</v>
      </c>
      <c r="AK265">
        <v>63</v>
      </c>
    </row>
    <row r="266" spans="1:37" x14ac:dyDescent="0.25">
      <c r="A266">
        <v>43756</v>
      </c>
      <c r="B266">
        <v>0</v>
      </c>
      <c r="C266">
        <v>2004</v>
      </c>
      <c r="D266">
        <f t="shared" si="3"/>
        <v>21</v>
      </c>
      <c r="E266" s="2">
        <v>45964.337870370371</v>
      </c>
      <c r="F266">
        <v>2</v>
      </c>
      <c r="G266">
        <v>2</v>
      </c>
      <c r="H266">
        <v>4</v>
      </c>
      <c r="I266">
        <v>2</v>
      </c>
      <c r="J266">
        <v>5</v>
      </c>
      <c r="K266">
        <v>4</v>
      </c>
      <c r="L266">
        <v>2</v>
      </c>
      <c r="M266">
        <v>4</v>
      </c>
      <c r="N266">
        <v>2</v>
      </c>
      <c r="O266">
        <v>3</v>
      </c>
      <c r="P266">
        <v>1</v>
      </c>
      <c r="Q266">
        <v>7</v>
      </c>
      <c r="R266">
        <v>6</v>
      </c>
      <c r="S266">
        <v>5</v>
      </c>
      <c r="T266">
        <v>8</v>
      </c>
      <c r="U266">
        <v>6</v>
      </c>
      <c r="V266">
        <v>5</v>
      </c>
      <c r="W266">
        <v>12</v>
      </c>
      <c r="X266">
        <v>3</v>
      </c>
      <c r="Y266">
        <v>4</v>
      </c>
      <c r="Z266">
        <v>3</v>
      </c>
      <c r="AA266">
        <v>9</v>
      </c>
      <c r="AB266">
        <v>6</v>
      </c>
      <c r="AC266">
        <v>7</v>
      </c>
      <c r="AD266">
        <v>1</v>
      </c>
      <c r="AE266">
        <v>4</v>
      </c>
      <c r="AF266">
        <v>5</v>
      </c>
      <c r="AG266">
        <v>2</v>
      </c>
      <c r="AH266">
        <v>3</v>
      </c>
      <c r="AI266">
        <v>8</v>
      </c>
      <c r="AJ266">
        <v>10</v>
      </c>
      <c r="AK266">
        <v>5</v>
      </c>
    </row>
    <row r="267" spans="1:37" x14ac:dyDescent="0.25">
      <c r="A267">
        <v>44106</v>
      </c>
      <c r="B267">
        <v>0</v>
      </c>
      <c r="C267">
        <v>2004</v>
      </c>
      <c r="D267">
        <f t="shared" si="3"/>
        <v>21</v>
      </c>
      <c r="E267" s="2">
        <v>45964.729409722226</v>
      </c>
      <c r="F267">
        <v>4</v>
      </c>
      <c r="G267">
        <v>1</v>
      </c>
      <c r="H267">
        <v>5</v>
      </c>
      <c r="I267">
        <v>4</v>
      </c>
      <c r="J267">
        <v>4</v>
      </c>
      <c r="K267">
        <v>4</v>
      </c>
      <c r="L267">
        <v>2</v>
      </c>
      <c r="M267">
        <v>5</v>
      </c>
      <c r="N267">
        <v>2</v>
      </c>
      <c r="O267">
        <v>4</v>
      </c>
      <c r="P267">
        <v>4</v>
      </c>
      <c r="Q267">
        <v>3</v>
      </c>
      <c r="R267">
        <v>3</v>
      </c>
      <c r="S267">
        <v>4</v>
      </c>
      <c r="T267">
        <v>4</v>
      </c>
      <c r="U267">
        <v>3</v>
      </c>
      <c r="V267">
        <v>10</v>
      </c>
      <c r="W267">
        <v>7</v>
      </c>
      <c r="X267">
        <v>24</v>
      </c>
      <c r="Y267">
        <v>4</v>
      </c>
      <c r="Z267">
        <v>4</v>
      </c>
      <c r="AA267">
        <v>4</v>
      </c>
      <c r="AB267">
        <v>5</v>
      </c>
      <c r="AC267">
        <v>2</v>
      </c>
      <c r="AD267">
        <v>10</v>
      </c>
      <c r="AE267">
        <v>8</v>
      </c>
      <c r="AF267">
        <v>1</v>
      </c>
      <c r="AG267">
        <v>9</v>
      </c>
      <c r="AH267">
        <v>7</v>
      </c>
      <c r="AI267">
        <v>3</v>
      </c>
      <c r="AJ267">
        <v>6</v>
      </c>
      <c r="AK267">
        <v>53</v>
      </c>
    </row>
    <row r="268" spans="1:37" x14ac:dyDescent="0.25">
      <c r="A268">
        <v>44112</v>
      </c>
      <c r="B268">
        <v>0</v>
      </c>
      <c r="C268">
        <v>2004</v>
      </c>
      <c r="D268">
        <f t="shared" si="3"/>
        <v>21</v>
      </c>
      <c r="E268" s="2">
        <v>45964.722615740742</v>
      </c>
      <c r="F268">
        <v>5</v>
      </c>
      <c r="G268">
        <v>5</v>
      </c>
      <c r="H268">
        <v>4</v>
      </c>
      <c r="I268">
        <v>4</v>
      </c>
      <c r="J268">
        <v>4</v>
      </c>
      <c r="K268">
        <v>4</v>
      </c>
      <c r="L268">
        <v>5</v>
      </c>
      <c r="M268">
        <v>2</v>
      </c>
      <c r="N268">
        <v>5</v>
      </c>
      <c r="O268">
        <v>5</v>
      </c>
      <c r="P268">
        <v>5</v>
      </c>
      <c r="Q268">
        <v>2</v>
      </c>
      <c r="R268">
        <v>4</v>
      </c>
      <c r="S268">
        <v>3</v>
      </c>
      <c r="T268">
        <v>2</v>
      </c>
      <c r="U268">
        <v>5</v>
      </c>
      <c r="V268">
        <v>6</v>
      </c>
      <c r="W268">
        <v>8</v>
      </c>
      <c r="X268">
        <v>3</v>
      </c>
      <c r="Y268">
        <v>2</v>
      </c>
      <c r="Z268">
        <v>2</v>
      </c>
      <c r="AA268">
        <v>8</v>
      </c>
      <c r="AB268">
        <v>5</v>
      </c>
      <c r="AC268">
        <v>3</v>
      </c>
      <c r="AD268">
        <v>2</v>
      </c>
      <c r="AE268">
        <v>1</v>
      </c>
      <c r="AF268">
        <v>4</v>
      </c>
      <c r="AG268">
        <v>6</v>
      </c>
      <c r="AH268">
        <v>7</v>
      </c>
      <c r="AI268">
        <v>10</v>
      </c>
      <c r="AJ268">
        <v>9</v>
      </c>
      <c r="AK268">
        <v>45</v>
      </c>
    </row>
    <row r="269" spans="1:37" x14ac:dyDescent="0.25">
      <c r="A269">
        <v>44170</v>
      </c>
      <c r="B269">
        <v>0</v>
      </c>
      <c r="C269">
        <v>2004</v>
      </c>
      <c r="D269">
        <f t="shared" si="3"/>
        <v>21</v>
      </c>
      <c r="E269" s="2">
        <v>45965.927476851852</v>
      </c>
      <c r="F269">
        <v>2</v>
      </c>
      <c r="G269">
        <v>4</v>
      </c>
      <c r="H269">
        <v>4</v>
      </c>
      <c r="I269">
        <v>5</v>
      </c>
      <c r="J269">
        <v>1</v>
      </c>
      <c r="K269">
        <v>5</v>
      </c>
      <c r="L269">
        <v>4</v>
      </c>
      <c r="M269">
        <v>2</v>
      </c>
      <c r="N269">
        <v>5</v>
      </c>
      <c r="O269">
        <v>5</v>
      </c>
      <c r="P269">
        <v>3</v>
      </c>
      <c r="Q269">
        <v>3</v>
      </c>
      <c r="R269">
        <v>2</v>
      </c>
      <c r="S269">
        <v>2</v>
      </c>
      <c r="T269">
        <v>2</v>
      </c>
      <c r="U269">
        <v>2</v>
      </c>
      <c r="V269">
        <v>2</v>
      </c>
      <c r="W269">
        <v>13</v>
      </c>
      <c r="X269">
        <v>4</v>
      </c>
      <c r="Y269">
        <v>1</v>
      </c>
      <c r="Z269">
        <v>2</v>
      </c>
      <c r="AA269">
        <v>5</v>
      </c>
      <c r="AB269">
        <v>10</v>
      </c>
      <c r="AC269">
        <v>4</v>
      </c>
      <c r="AD269">
        <v>9</v>
      </c>
      <c r="AE269">
        <v>6</v>
      </c>
      <c r="AF269">
        <v>3</v>
      </c>
      <c r="AG269">
        <v>1</v>
      </c>
      <c r="AH269">
        <v>2</v>
      </c>
      <c r="AI269">
        <v>7</v>
      </c>
      <c r="AJ269">
        <v>8</v>
      </c>
      <c r="AK269">
        <v>22</v>
      </c>
    </row>
    <row r="270" spans="1:37" x14ac:dyDescent="0.25">
      <c r="A270">
        <v>44377</v>
      </c>
      <c r="B270">
        <v>1</v>
      </c>
      <c r="C270">
        <v>2004</v>
      </c>
      <c r="D270">
        <f t="shared" si="3"/>
        <v>21</v>
      </c>
      <c r="E270" s="2">
        <v>45965.517372685186</v>
      </c>
      <c r="F270">
        <v>1</v>
      </c>
      <c r="G270">
        <v>4</v>
      </c>
      <c r="H270">
        <v>4</v>
      </c>
      <c r="I270">
        <v>4</v>
      </c>
      <c r="J270">
        <v>2</v>
      </c>
      <c r="K270">
        <v>4</v>
      </c>
      <c r="L270">
        <v>4</v>
      </c>
      <c r="M270">
        <v>4</v>
      </c>
      <c r="N270">
        <v>4</v>
      </c>
      <c r="O270">
        <v>5</v>
      </c>
      <c r="P270">
        <v>4</v>
      </c>
      <c r="Q270">
        <v>2</v>
      </c>
      <c r="R270">
        <v>2</v>
      </c>
      <c r="S270">
        <v>8</v>
      </c>
      <c r="T270">
        <v>2</v>
      </c>
      <c r="U270">
        <v>2</v>
      </c>
      <c r="V270">
        <v>2</v>
      </c>
      <c r="W270">
        <v>7</v>
      </c>
      <c r="X270">
        <v>2</v>
      </c>
      <c r="Y270">
        <v>2</v>
      </c>
      <c r="Z270">
        <v>2</v>
      </c>
      <c r="AA270">
        <v>9</v>
      </c>
      <c r="AB270">
        <v>7</v>
      </c>
      <c r="AC270">
        <v>1</v>
      </c>
      <c r="AD270">
        <v>8</v>
      </c>
      <c r="AE270">
        <v>2</v>
      </c>
      <c r="AF270">
        <v>5</v>
      </c>
      <c r="AG270">
        <v>6</v>
      </c>
      <c r="AH270">
        <v>3</v>
      </c>
      <c r="AI270">
        <v>10</v>
      </c>
      <c r="AJ270">
        <v>4</v>
      </c>
      <c r="AK270">
        <v>46</v>
      </c>
    </row>
    <row r="271" spans="1:37" x14ac:dyDescent="0.25">
      <c r="A271">
        <v>44834</v>
      </c>
      <c r="B271">
        <v>0</v>
      </c>
      <c r="C271">
        <v>2004</v>
      </c>
      <c r="D271">
        <f t="shared" si="3"/>
        <v>21</v>
      </c>
      <c r="E271" s="2">
        <v>45966.562488425923</v>
      </c>
      <c r="F271" t="s">
        <v>59</v>
      </c>
      <c r="G271">
        <v>3</v>
      </c>
      <c r="H271">
        <v>5</v>
      </c>
      <c r="I271">
        <v>4</v>
      </c>
      <c r="J271">
        <v>1</v>
      </c>
      <c r="K271">
        <v>4</v>
      </c>
      <c r="L271">
        <v>3</v>
      </c>
      <c r="M271">
        <v>3</v>
      </c>
      <c r="N271">
        <v>4</v>
      </c>
      <c r="O271">
        <v>3</v>
      </c>
      <c r="P271">
        <v>4</v>
      </c>
      <c r="Q271">
        <v>4</v>
      </c>
      <c r="R271">
        <v>6</v>
      </c>
      <c r="S271">
        <v>2</v>
      </c>
      <c r="T271">
        <v>8</v>
      </c>
      <c r="U271">
        <v>3</v>
      </c>
      <c r="V271">
        <v>8</v>
      </c>
      <c r="W271">
        <v>10</v>
      </c>
      <c r="X271">
        <v>3</v>
      </c>
      <c r="Y271">
        <v>11</v>
      </c>
      <c r="Z271">
        <v>2</v>
      </c>
      <c r="AA271">
        <v>10</v>
      </c>
      <c r="AB271">
        <v>4</v>
      </c>
      <c r="AC271">
        <v>9</v>
      </c>
      <c r="AD271">
        <v>2</v>
      </c>
      <c r="AE271">
        <v>5</v>
      </c>
      <c r="AF271">
        <v>3</v>
      </c>
      <c r="AG271">
        <v>8</v>
      </c>
      <c r="AH271">
        <v>7</v>
      </c>
      <c r="AI271">
        <v>1</v>
      </c>
      <c r="AJ271">
        <v>6</v>
      </c>
      <c r="AK271">
        <v>60</v>
      </c>
    </row>
    <row r="272" spans="1:37" x14ac:dyDescent="0.25">
      <c r="A272">
        <v>45419</v>
      </c>
      <c r="B272">
        <v>0</v>
      </c>
      <c r="C272">
        <v>2004</v>
      </c>
      <c r="D272">
        <f t="shared" si="3"/>
        <v>21</v>
      </c>
      <c r="E272" s="2">
        <v>45968.560428240744</v>
      </c>
      <c r="F272">
        <v>1</v>
      </c>
      <c r="G272">
        <v>4</v>
      </c>
      <c r="H272">
        <v>5</v>
      </c>
      <c r="I272">
        <v>4</v>
      </c>
      <c r="J272">
        <v>2</v>
      </c>
      <c r="K272">
        <v>5</v>
      </c>
      <c r="L272">
        <v>4</v>
      </c>
      <c r="M272">
        <v>4</v>
      </c>
      <c r="N272">
        <v>5</v>
      </c>
      <c r="O272">
        <v>4</v>
      </c>
      <c r="P272">
        <v>4</v>
      </c>
      <c r="Q272">
        <v>5</v>
      </c>
      <c r="R272">
        <v>11</v>
      </c>
      <c r="S272">
        <v>8</v>
      </c>
      <c r="T272">
        <v>10</v>
      </c>
      <c r="U272">
        <v>3</v>
      </c>
      <c r="V272">
        <v>6</v>
      </c>
      <c r="W272">
        <v>11</v>
      </c>
      <c r="X272">
        <v>6</v>
      </c>
      <c r="Y272">
        <v>3</v>
      </c>
      <c r="Z272">
        <v>8</v>
      </c>
      <c r="AA272">
        <v>8</v>
      </c>
      <c r="AB272">
        <v>7</v>
      </c>
      <c r="AC272">
        <v>9</v>
      </c>
      <c r="AD272">
        <v>3</v>
      </c>
      <c r="AE272">
        <v>6</v>
      </c>
      <c r="AF272">
        <v>5</v>
      </c>
      <c r="AG272">
        <v>10</v>
      </c>
      <c r="AH272">
        <v>1</v>
      </c>
      <c r="AI272">
        <v>4</v>
      </c>
      <c r="AJ272">
        <v>2</v>
      </c>
      <c r="AK272">
        <v>36</v>
      </c>
    </row>
    <row r="273" spans="1:37" x14ac:dyDescent="0.25">
      <c r="A273">
        <v>45423</v>
      </c>
      <c r="B273">
        <v>0</v>
      </c>
      <c r="C273">
        <v>2004</v>
      </c>
      <c r="D273">
        <f t="shared" si="3"/>
        <v>21</v>
      </c>
      <c r="E273" s="2">
        <v>45968.564363425925</v>
      </c>
      <c r="F273">
        <v>1</v>
      </c>
      <c r="G273">
        <v>5</v>
      </c>
      <c r="H273">
        <v>4</v>
      </c>
      <c r="I273">
        <v>4</v>
      </c>
      <c r="J273">
        <v>2</v>
      </c>
      <c r="K273">
        <v>4</v>
      </c>
      <c r="L273">
        <v>4</v>
      </c>
      <c r="M273">
        <v>4</v>
      </c>
      <c r="N273">
        <v>4</v>
      </c>
      <c r="O273">
        <v>4</v>
      </c>
      <c r="P273">
        <v>3</v>
      </c>
      <c r="Q273">
        <v>7</v>
      </c>
      <c r="R273">
        <v>9</v>
      </c>
      <c r="S273">
        <v>5</v>
      </c>
      <c r="T273">
        <v>15</v>
      </c>
      <c r="U273">
        <v>3</v>
      </c>
      <c r="V273">
        <v>2</v>
      </c>
      <c r="W273">
        <v>9</v>
      </c>
      <c r="X273">
        <v>3</v>
      </c>
      <c r="Y273">
        <v>4</v>
      </c>
      <c r="Z273">
        <v>7</v>
      </c>
      <c r="AA273">
        <v>2</v>
      </c>
      <c r="AB273">
        <v>7</v>
      </c>
      <c r="AC273">
        <v>1</v>
      </c>
      <c r="AD273">
        <v>4</v>
      </c>
      <c r="AE273">
        <v>9</v>
      </c>
      <c r="AF273">
        <v>5</v>
      </c>
      <c r="AG273">
        <v>10</v>
      </c>
      <c r="AH273">
        <v>3</v>
      </c>
      <c r="AI273">
        <v>8</v>
      </c>
      <c r="AJ273">
        <v>6</v>
      </c>
      <c r="AK273">
        <v>55</v>
      </c>
    </row>
    <row r="274" spans="1:37" x14ac:dyDescent="0.25">
      <c r="A274">
        <v>46603</v>
      </c>
      <c r="B274">
        <v>0</v>
      </c>
      <c r="C274">
        <v>2004</v>
      </c>
      <c r="D274">
        <f t="shared" si="3"/>
        <v>21</v>
      </c>
      <c r="E274" s="2">
        <v>45974.928113425929</v>
      </c>
      <c r="F274">
        <v>2</v>
      </c>
      <c r="G274">
        <v>4</v>
      </c>
      <c r="H274">
        <v>4</v>
      </c>
      <c r="I274">
        <v>5</v>
      </c>
      <c r="J274">
        <v>4</v>
      </c>
      <c r="K274">
        <v>5</v>
      </c>
      <c r="L274">
        <v>2</v>
      </c>
      <c r="M274">
        <v>4</v>
      </c>
      <c r="N274">
        <v>4</v>
      </c>
      <c r="O274">
        <v>4</v>
      </c>
      <c r="P274">
        <v>4</v>
      </c>
      <c r="Q274">
        <v>3</v>
      </c>
      <c r="R274">
        <v>5</v>
      </c>
      <c r="S274">
        <v>4</v>
      </c>
      <c r="T274">
        <v>3</v>
      </c>
      <c r="U274">
        <v>2</v>
      </c>
      <c r="V274">
        <v>3</v>
      </c>
      <c r="W274">
        <v>11</v>
      </c>
      <c r="X274">
        <v>6</v>
      </c>
      <c r="Y274">
        <v>2</v>
      </c>
      <c r="Z274">
        <v>2</v>
      </c>
      <c r="AA274">
        <v>10</v>
      </c>
      <c r="AB274">
        <v>6</v>
      </c>
      <c r="AC274">
        <v>3</v>
      </c>
      <c r="AD274">
        <v>2</v>
      </c>
      <c r="AE274">
        <v>4</v>
      </c>
      <c r="AF274">
        <v>7</v>
      </c>
      <c r="AG274">
        <v>5</v>
      </c>
      <c r="AH274">
        <v>1</v>
      </c>
      <c r="AI274">
        <v>8</v>
      </c>
      <c r="AJ274">
        <v>9</v>
      </c>
      <c r="AK274">
        <v>63</v>
      </c>
    </row>
    <row r="275" spans="1:37" x14ac:dyDescent="0.25">
      <c r="A275">
        <v>46787</v>
      </c>
      <c r="B275">
        <v>1</v>
      </c>
      <c r="C275">
        <v>2004</v>
      </c>
      <c r="D275">
        <f t="shared" si="3"/>
        <v>21</v>
      </c>
      <c r="E275" s="2">
        <v>45977.784895833334</v>
      </c>
      <c r="F275">
        <v>3</v>
      </c>
      <c r="G275">
        <v>3</v>
      </c>
      <c r="H275">
        <v>4</v>
      </c>
      <c r="I275">
        <v>5</v>
      </c>
      <c r="J275">
        <v>1</v>
      </c>
      <c r="K275">
        <v>3</v>
      </c>
      <c r="L275">
        <v>2</v>
      </c>
      <c r="M275">
        <v>2</v>
      </c>
      <c r="N275">
        <v>4</v>
      </c>
      <c r="O275">
        <v>4</v>
      </c>
      <c r="P275">
        <v>5</v>
      </c>
      <c r="Q275">
        <v>19</v>
      </c>
      <c r="R275">
        <v>10</v>
      </c>
      <c r="S275">
        <v>10</v>
      </c>
      <c r="T275">
        <v>16</v>
      </c>
      <c r="U275">
        <v>42</v>
      </c>
      <c r="V275">
        <v>30</v>
      </c>
      <c r="W275">
        <v>22</v>
      </c>
      <c r="X275">
        <v>8</v>
      </c>
      <c r="Y275">
        <v>27</v>
      </c>
      <c r="Z275">
        <v>10</v>
      </c>
      <c r="AA275">
        <v>3</v>
      </c>
      <c r="AB275">
        <v>4</v>
      </c>
      <c r="AC275">
        <v>6</v>
      </c>
      <c r="AD275">
        <v>10</v>
      </c>
      <c r="AE275">
        <v>2</v>
      </c>
      <c r="AF275">
        <v>1</v>
      </c>
      <c r="AG275">
        <v>5</v>
      </c>
      <c r="AH275">
        <v>8</v>
      </c>
      <c r="AI275">
        <v>9</v>
      </c>
      <c r="AJ275">
        <v>7</v>
      </c>
      <c r="AK275">
        <v>73</v>
      </c>
    </row>
    <row r="276" spans="1:37" x14ac:dyDescent="0.25">
      <c r="A276">
        <v>46796</v>
      </c>
      <c r="B276">
        <v>0</v>
      </c>
      <c r="C276">
        <v>2004</v>
      </c>
      <c r="D276">
        <f t="shared" si="3"/>
        <v>21</v>
      </c>
      <c r="E276" s="2">
        <v>45977.854108796295</v>
      </c>
      <c r="F276">
        <v>2</v>
      </c>
      <c r="G276">
        <v>5</v>
      </c>
      <c r="H276">
        <v>3</v>
      </c>
      <c r="I276">
        <v>4</v>
      </c>
      <c r="J276">
        <v>2</v>
      </c>
      <c r="K276">
        <v>4</v>
      </c>
      <c r="L276">
        <v>2</v>
      </c>
      <c r="M276">
        <v>4</v>
      </c>
      <c r="N276">
        <v>4</v>
      </c>
      <c r="O276">
        <v>1</v>
      </c>
      <c r="P276">
        <v>4</v>
      </c>
      <c r="Q276">
        <v>4</v>
      </c>
      <c r="R276">
        <v>4</v>
      </c>
      <c r="S276">
        <v>8</v>
      </c>
      <c r="T276">
        <v>3</v>
      </c>
      <c r="U276">
        <v>6</v>
      </c>
      <c r="V276">
        <v>4</v>
      </c>
      <c r="W276">
        <v>5</v>
      </c>
      <c r="X276">
        <v>5</v>
      </c>
      <c r="Y276">
        <v>2</v>
      </c>
      <c r="Z276">
        <v>1</v>
      </c>
      <c r="AA276">
        <v>5</v>
      </c>
      <c r="AB276">
        <v>10</v>
      </c>
      <c r="AC276">
        <v>1</v>
      </c>
      <c r="AD276">
        <v>2</v>
      </c>
      <c r="AE276">
        <v>6</v>
      </c>
      <c r="AF276">
        <v>3</v>
      </c>
      <c r="AG276">
        <v>7</v>
      </c>
      <c r="AH276">
        <v>8</v>
      </c>
      <c r="AI276">
        <v>4</v>
      </c>
      <c r="AJ276">
        <v>9</v>
      </c>
      <c r="AK276">
        <v>72</v>
      </c>
    </row>
    <row r="277" spans="1:37" x14ac:dyDescent="0.25">
      <c r="A277">
        <v>40822</v>
      </c>
      <c r="B277">
        <v>0</v>
      </c>
      <c r="C277">
        <v>2005</v>
      </c>
      <c r="D277">
        <f t="shared" si="3"/>
        <v>20</v>
      </c>
      <c r="E277" s="2">
        <v>45958.915416666663</v>
      </c>
      <c r="F277">
        <v>4</v>
      </c>
      <c r="G277">
        <v>4</v>
      </c>
      <c r="H277">
        <v>2</v>
      </c>
      <c r="I277">
        <v>5</v>
      </c>
      <c r="J277">
        <v>4</v>
      </c>
      <c r="K277">
        <v>4</v>
      </c>
      <c r="L277">
        <v>2</v>
      </c>
      <c r="M277">
        <v>4</v>
      </c>
      <c r="N277">
        <v>2</v>
      </c>
      <c r="O277">
        <v>3</v>
      </c>
      <c r="P277">
        <v>4</v>
      </c>
      <c r="Q277">
        <v>6</v>
      </c>
      <c r="R277">
        <v>3</v>
      </c>
      <c r="S277">
        <v>3</v>
      </c>
      <c r="T277">
        <v>2</v>
      </c>
      <c r="U277">
        <v>3</v>
      </c>
      <c r="V277">
        <v>6</v>
      </c>
      <c r="W277">
        <v>7</v>
      </c>
      <c r="X277">
        <v>2</v>
      </c>
      <c r="Y277">
        <v>3</v>
      </c>
      <c r="Z277">
        <v>2</v>
      </c>
      <c r="AA277">
        <v>6</v>
      </c>
      <c r="AB277">
        <v>9</v>
      </c>
      <c r="AC277">
        <v>10</v>
      </c>
      <c r="AD277">
        <v>7</v>
      </c>
      <c r="AE277">
        <v>2</v>
      </c>
      <c r="AF277">
        <v>4</v>
      </c>
      <c r="AG277">
        <v>1</v>
      </c>
      <c r="AH277">
        <v>5</v>
      </c>
      <c r="AI277">
        <v>3</v>
      </c>
      <c r="AJ277">
        <v>8</v>
      </c>
      <c r="AK277">
        <v>48</v>
      </c>
    </row>
    <row r="278" spans="1:37" x14ac:dyDescent="0.25">
      <c r="A278">
        <v>40873</v>
      </c>
      <c r="B278">
        <v>0</v>
      </c>
      <c r="C278">
        <v>2005</v>
      </c>
      <c r="D278">
        <f t="shared" si="3"/>
        <v>20</v>
      </c>
      <c r="E278" s="2">
        <v>45958.539479166669</v>
      </c>
      <c r="F278">
        <v>2</v>
      </c>
      <c r="G278">
        <v>5</v>
      </c>
      <c r="H278">
        <v>2</v>
      </c>
      <c r="I278">
        <v>5</v>
      </c>
      <c r="J278">
        <v>2</v>
      </c>
      <c r="K278">
        <v>2</v>
      </c>
      <c r="L278">
        <v>4</v>
      </c>
      <c r="M278">
        <v>4</v>
      </c>
      <c r="N278">
        <v>4</v>
      </c>
      <c r="O278">
        <v>4</v>
      </c>
      <c r="P278">
        <v>4</v>
      </c>
      <c r="Q278">
        <v>2</v>
      </c>
      <c r="R278">
        <v>3</v>
      </c>
      <c r="S278">
        <v>2</v>
      </c>
      <c r="T278">
        <v>3</v>
      </c>
      <c r="U278">
        <v>3</v>
      </c>
      <c r="V278">
        <v>4</v>
      </c>
      <c r="W278">
        <v>8</v>
      </c>
      <c r="X278">
        <v>3</v>
      </c>
      <c r="Y278">
        <v>3</v>
      </c>
      <c r="Z278">
        <v>2</v>
      </c>
      <c r="AA278">
        <v>4</v>
      </c>
      <c r="AB278">
        <v>5</v>
      </c>
      <c r="AC278">
        <v>9</v>
      </c>
      <c r="AD278">
        <v>1</v>
      </c>
      <c r="AE278">
        <v>8</v>
      </c>
      <c r="AF278">
        <v>3</v>
      </c>
      <c r="AG278">
        <v>2</v>
      </c>
      <c r="AH278">
        <v>6</v>
      </c>
      <c r="AI278">
        <v>7</v>
      </c>
      <c r="AJ278">
        <v>10</v>
      </c>
      <c r="AK278">
        <v>80</v>
      </c>
    </row>
    <row r="279" spans="1:37" x14ac:dyDescent="0.25">
      <c r="A279">
        <v>41077</v>
      </c>
      <c r="B279">
        <v>0</v>
      </c>
      <c r="C279">
        <v>2005</v>
      </c>
      <c r="D279">
        <f t="shared" si="3"/>
        <v>20</v>
      </c>
      <c r="E279" s="2">
        <v>45958.927743055552</v>
      </c>
      <c r="F279" t="s">
        <v>59</v>
      </c>
      <c r="G279">
        <v>5</v>
      </c>
      <c r="H279">
        <v>5</v>
      </c>
      <c r="I279">
        <v>5</v>
      </c>
      <c r="J279">
        <v>1</v>
      </c>
      <c r="K279">
        <v>5</v>
      </c>
      <c r="L279">
        <v>5</v>
      </c>
      <c r="M279">
        <v>2</v>
      </c>
      <c r="N279">
        <v>5</v>
      </c>
      <c r="O279">
        <v>5</v>
      </c>
      <c r="P279">
        <v>5</v>
      </c>
      <c r="Q279">
        <v>2</v>
      </c>
      <c r="R279">
        <v>2</v>
      </c>
      <c r="S279">
        <v>5</v>
      </c>
      <c r="T279">
        <v>3</v>
      </c>
      <c r="U279">
        <v>2</v>
      </c>
      <c r="V279">
        <v>4</v>
      </c>
      <c r="W279">
        <v>10</v>
      </c>
      <c r="X279">
        <v>4</v>
      </c>
      <c r="Y279">
        <v>2</v>
      </c>
      <c r="Z279">
        <v>1</v>
      </c>
      <c r="AA279">
        <v>8</v>
      </c>
      <c r="AB279">
        <v>4</v>
      </c>
      <c r="AC279">
        <v>7</v>
      </c>
      <c r="AD279">
        <v>5</v>
      </c>
      <c r="AE279">
        <v>3</v>
      </c>
      <c r="AF279">
        <v>2</v>
      </c>
      <c r="AG279">
        <v>1</v>
      </c>
      <c r="AH279">
        <v>10</v>
      </c>
      <c r="AI279">
        <v>6</v>
      </c>
      <c r="AJ279">
        <v>9</v>
      </c>
      <c r="AK279">
        <v>5</v>
      </c>
    </row>
    <row r="280" spans="1:37" x14ac:dyDescent="0.25">
      <c r="A280">
        <v>41111</v>
      </c>
      <c r="B280">
        <v>0</v>
      </c>
      <c r="C280">
        <v>2005</v>
      </c>
      <c r="D280">
        <f t="shared" si="3"/>
        <v>20</v>
      </c>
      <c r="E280" s="2">
        <v>45959.339004629626</v>
      </c>
      <c r="F280">
        <v>2</v>
      </c>
      <c r="G280">
        <v>4</v>
      </c>
      <c r="H280">
        <v>4</v>
      </c>
      <c r="I280">
        <v>4</v>
      </c>
      <c r="J280">
        <v>1</v>
      </c>
      <c r="K280">
        <v>4</v>
      </c>
      <c r="L280">
        <v>4</v>
      </c>
      <c r="M280">
        <v>2</v>
      </c>
      <c r="N280">
        <v>5</v>
      </c>
      <c r="O280">
        <v>4</v>
      </c>
      <c r="P280">
        <v>3</v>
      </c>
      <c r="Q280">
        <v>2</v>
      </c>
      <c r="R280">
        <v>3</v>
      </c>
      <c r="S280">
        <v>4</v>
      </c>
      <c r="T280">
        <v>3</v>
      </c>
      <c r="U280">
        <v>2</v>
      </c>
      <c r="V280">
        <v>19</v>
      </c>
      <c r="W280">
        <v>5</v>
      </c>
      <c r="X280">
        <v>2</v>
      </c>
      <c r="Y280">
        <v>3</v>
      </c>
      <c r="Z280">
        <v>4</v>
      </c>
      <c r="AA280">
        <v>9</v>
      </c>
      <c r="AB280">
        <v>4</v>
      </c>
      <c r="AC280">
        <v>5</v>
      </c>
      <c r="AD280">
        <v>1</v>
      </c>
      <c r="AE280">
        <v>7</v>
      </c>
      <c r="AF280">
        <v>10</v>
      </c>
      <c r="AG280">
        <v>6</v>
      </c>
      <c r="AH280">
        <v>3</v>
      </c>
      <c r="AI280">
        <v>2</v>
      </c>
      <c r="AJ280">
        <v>8</v>
      </c>
      <c r="AK280">
        <v>51</v>
      </c>
    </row>
    <row r="281" spans="1:37" x14ac:dyDescent="0.25">
      <c r="A281">
        <v>41185</v>
      </c>
      <c r="B281">
        <v>0</v>
      </c>
      <c r="C281">
        <v>2005</v>
      </c>
      <c r="D281">
        <f t="shared" si="3"/>
        <v>20</v>
      </c>
      <c r="E281" s="2">
        <v>45959.44872685185</v>
      </c>
      <c r="F281">
        <v>2</v>
      </c>
      <c r="G281">
        <v>4</v>
      </c>
      <c r="H281">
        <v>3</v>
      </c>
      <c r="I281">
        <v>5</v>
      </c>
      <c r="J281">
        <v>4</v>
      </c>
      <c r="K281">
        <v>4</v>
      </c>
      <c r="L281">
        <v>2</v>
      </c>
      <c r="M281">
        <v>4</v>
      </c>
      <c r="N281">
        <v>3</v>
      </c>
      <c r="O281">
        <v>3</v>
      </c>
      <c r="P281">
        <v>3</v>
      </c>
      <c r="Q281">
        <v>4</v>
      </c>
      <c r="R281">
        <v>4</v>
      </c>
      <c r="S281">
        <v>4</v>
      </c>
      <c r="T281">
        <v>2</v>
      </c>
      <c r="U281">
        <v>4</v>
      </c>
      <c r="V281">
        <v>17</v>
      </c>
      <c r="W281">
        <v>6</v>
      </c>
      <c r="X281">
        <v>2</v>
      </c>
      <c r="Y281">
        <v>3</v>
      </c>
      <c r="Z281">
        <v>4</v>
      </c>
      <c r="AA281">
        <v>6</v>
      </c>
      <c r="AB281">
        <v>2</v>
      </c>
      <c r="AC281">
        <v>4</v>
      </c>
      <c r="AD281">
        <v>3</v>
      </c>
      <c r="AE281">
        <v>8</v>
      </c>
      <c r="AF281">
        <v>1</v>
      </c>
      <c r="AG281">
        <v>5</v>
      </c>
      <c r="AH281">
        <v>9</v>
      </c>
      <c r="AI281">
        <v>7</v>
      </c>
      <c r="AJ281">
        <v>10</v>
      </c>
      <c r="AK281">
        <v>42</v>
      </c>
    </row>
    <row r="282" spans="1:37" x14ac:dyDescent="0.25">
      <c r="A282">
        <v>42002</v>
      </c>
      <c r="B282">
        <v>0</v>
      </c>
      <c r="C282">
        <v>2005</v>
      </c>
      <c r="D282">
        <f t="shared" ref="D282:D326" si="4">2025-C282</f>
        <v>20</v>
      </c>
      <c r="E282" s="2">
        <v>45959.884363425925</v>
      </c>
      <c r="F282">
        <v>3</v>
      </c>
      <c r="G282">
        <v>4</v>
      </c>
      <c r="H282">
        <v>4</v>
      </c>
      <c r="I282">
        <v>4</v>
      </c>
      <c r="J282">
        <v>2</v>
      </c>
      <c r="K282">
        <v>2</v>
      </c>
      <c r="L282">
        <v>2</v>
      </c>
      <c r="M282">
        <v>4</v>
      </c>
      <c r="N282">
        <v>2</v>
      </c>
      <c r="O282">
        <v>3</v>
      </c>
      <c r="P282">
        <v>2</v>
      </c>
      <c r="Q282">
        <v>5</v>
      </c>
      <c r="R282">
        <v>3</v>
      </c>
      <c r="S282">
        <v>4</v>
      </c>
      <c r="T282">
        <v>2</v>
      </c>
      <c r="U282">
        <v>3</v>
      </c>
      <c r="V282">
        <v>2</v>
      </c>
      <c r="W282">
        <v>6</v>
      </c>
      <c r="X282">
        <v>4</v>
      </c>
      <c r="Y282">
        <v>4</v>
      </c>
      <c r="Z282">
        <v>5</v>
      </c>
      <c r="AA282">
        <v>6</v>
      </c>
      <c r="AB282">
        <v>10</v>
      </c>
      <c r="AC282">
        <v>1</v>
      </c>
      <c r="AD282">
        <v>9</v>
      </c>
      <c r="AE282">
        <v>7</v>
      </c>
      <c r="AF282">
        <v>8</v>
      </c>
      <c r="AG282">
        <v>4</v>
      </c>
      <c r="AH282">
        <v>3</v>
      </c>
      <c r="AI282">
        <v>2</v>
      </c>
      <c r="AJ282">
        <v>5</v>
      </c>
      <c r="AK282">
        <v>36</v>
      </c>
    </row>
    <row r="283" spans="1:37" x14ac:dyDescent="0.25">
      <c r="A283">
        <v>42879</v>
      </c>
      <c r="B283">
        <v>0</v>
      </c>
      <c r="C283">
        <v>2005</v>
      </c>
      <c r="D283">
        <f t="shared" si="4"/>
        <v>20</v>
      </c>
      <c r="E283" s="2">
        <v>45961.587500000001</v>
      </c>
      <c r="F283">
        <v>4</v>
      </c>
      <c r="G283">
        <v>2</v>
      </c>
      <c r="H283">
        <v>5</v>
      </c>
      <c r="I283">
        <v>2</v>
      </c>
      <c r="J283">
        <v>2</v>
      </c>
      <c r="K283">
        <v>4</v>
      </c>
      <c r="L283">
        <v>1</v>
      </c>
      <c r="M283">
        <v>3</v>
      </c>
      <c r="N283">
        <v>5</v>
      </c>
      <c r="O283">
        <v>5</v>
      </c>
      <c r="P283">
        <v>5</v>
      </c>
      <c r="Q283">
        <v>12</v>
      </c>
      <c r="R283">
        <v>3</v>
      </c>
      <c r="S283">
        <v>7</v>
      </c>
      <c r="T283">
        <v>7</v>
      </c>
      <c r="U283">
        <v>7</v>
      </c>
      <c r="V283">
        <v>3</v>
      </c>
      <c r="W283">
        <v>15</v>
      </c>
      <c r="X283">
        <v>3</v>
      </c>
      <c r="Y283">
        <v>1</v>
      </c>
      <c r="Z283">
        <v>2</v>
      </c>
      <c r="AA283">
        <v>6</v>
      </c>
      <c r="AB283">
        <v>5</v>
      </c>
      <c r="AC283">
        <v>2</v>
      </c>
      <c r="AD283">
        <v>9</v>
      </c>
      <c r="AE283">
        <v>1</v>
      </c>
      <c r="AF283">
        <v>7</v>
      </c>
      <c r="AG283">
        <v>4</v>
      </c>
      <c r="AH283">
        <v>3</v>
      </c>
      <c r="AI283">
        <v>10</v>
      </c>
      <c r="AJ283">
        <v>8</v>
      </c>
      <c r="AK283">
        <v>79</v>
      </c>
    </row>
    <row r="284" spans="1:37" x14ac:dyDescent="0.25">
      <c r="A284">
        <v>42928</v>
      </c>
      <c r="B284">
        <v>1</v>
      </c>
      <c r="C284">
        <v>2005</v>
      </c>
      <c r="D284">
        <f t="shared" si="4"/>
        <v>20</v>
      </c>
      <c r="E284" s="2">
        <v>45961.623518518521</v>
      </c>
      <c r="F284">
        <v>2</v>
      </c>
      <c r="G284">
        <v>2</v>
      </c>
      <c r="H284">
        <v>4</v>
      </c>
      <c r="I284">
        <v>4</v>
      </c>
      <c r="J284">
        <v>3</v>
      </c>
      <c r="K284">
        <v>4</v>
      </c>
      <c r="L284">
        <v>4</v>
      </c>
      <c r="M284">
        <v>5</v>
      </c>
      <c r="N284">
        <v>3</v>
      </c>
      <c r="O284">
        <v>3</v>
      </c>
      <c r="P284">
        <v>2</v>
      </c>
      <c r="Q284">
        <v>3</v>
      </c>
      <c r="R284">
        <v>2</v>
      </c>
      <c r="S284">
        <v>4</v>
      </c>
      <c r="T284">
        <v>1</v>
      </c>
      <c r="U284">
        <v>44</v>
      </c>
      <c r="V284">
        <v>2</v>
      </c>
      <c r="W284">
        <v>4</v>
      </c>
      <c r="X284">
        <v>3</v>
      </c>
      <c r="Y284">
        <v>3</v>
      </c>
      <c r="Z284">
        <v>3</v>
      </c>
      <c r="AA284">
        <v>1</v>
      </c>
      <c r="AB284">
        <v>10</v>
      </c>
      <c r="AC284">
        <v>4</v>
      </c>
      <c r="AD284">
        <v>9</v>
      </c>
      <c r="AE284">
        <v>5</v>
      </c>
      <c r="AF284">
        <v>2</v>
      </c>
      <c r="AG284">
        <v>6</v>
      </c>
      <c r="AH284">
        <v>7</v>
      </c>
      <c r="AI284">
        <v>3</v>
      </c>
      <c r="AJ284">
        <v>8</v>
      </c>
      <c r="AK284">
        <v>37</v>
      </c>
    </row>
    <row r="285" spans="1:37" x14ac:dyDescent="0.25">
      <c r="A285">
        <v>43005</v>
      </c>
      <c r="B285">
        <v>0</v>
      </c>
      <c r="C285">
        <v>2005</v>
      </c>
      <c r="D285">
        <f t="shared" si="4"/>
        <v>20</v>
      </c>
      <c r="E285" s="2">
        <v>45961.666481481479</v>
      </c>
      <c r="F285">
        <v>4</v>
      </c>
      <c r="G285">
        <v>2</v>
      </c>
      <c r="H285">
        <v>1</v>
      </c>
      <c r="I285">
        <v>4</v>
      </c>
      <c r="J285">
        <v>4</v>
      </c>
      <c r="K285">
        <v>2</v>
      </c>
      <c r="L285">
        <v>2</v>
      </c>
      <c r="M285">
        <v>5</v>
      </c>
      <c r="N285">
        <v>2</v>
      </c>
      <c r="O285">
        <v>2</v>
      </c>
      <c r="P285">
        <v>3</v>
      </c>
      <c r="Q285">
        <v>3</v>
      </c>
      <c r="R285">
        <v>3</v>
      </c>
      <c r="S285">
        <v>3</v>
      </c>
      <c r="T285">
        <v>3</v>
      </c>
      <c r="U285">
        <v>3</v>
      </c>
      <c r="V285">
        <v>4</v>
      </c>
      <c r="W285">
        <v>4</v>
      </c>
      <c r="X285">
        <v>6</v>
      </c>
      <c r="Y285">
        <v>2</v>
      </c>
      <c r="Z285">
        <v>3</v>
      </c>
      <c r="AA285">
        <v>8</v>
      </c>
      <c r="AB285">
        <v>10</v>
      </c>
      <c r="AC285">
        <v>1</v>
      </c>
      <c r="AD285">
        <v>2</v>
      </c>
      <c r="AE285">
        <v>9</v>
      </c>
      <c r="AF285">
        <v>7</v>
      </c>
      <c r="AG285">
        <v>3</v>
      </c>
      <c r="AH285">
        <v>5</v>
      </c>
      <c r="AI285">
        <v>6</v>
      </c>
      <c r="AJ285">
        <v>4</v>
      </c>
      <c r="AK285">
        <v>5</v>
      </c>
    </row>
    <row r="286" spans="1:37" x14ac:dyDescent="0.25">
      <c r="A286">
        <v>43956</v>
      </c>
      <c r="B286">
        <v>0</v>
      </c>
      <c r="C286">
        <v>2005</v>
      </c>
      <c r="D286">
        <f t="shared" si="4"/>
        <v>20</v>
      </c>
      <c r="E286" s="2">
        <v>45964.527222222219</v>
      </c>
      <c r="F286">
        <v>4</v>
      </c>
      <c r="G286">
        <v>4</v>
      </c>
      <c r="H286">
        <v>3</v>
      </c>
      <c r="I286">
        <v>5</v>
      </c>
      <c r="J286">
        <v>3</v>
      </c>
      <c r="K286">
        <v>2</v>
      </c>
      <c r="L286">
        <v>3</v>
      </c>
      <c r="M286">
        <v>4</v>
      </c>
      <c r="N286">
        <v>3</v>
      </c>
      <c r="O286">
        <v>4</v>
      </c>
      <c r="P286">
        <v>4</v>
      </c>
      <c r="Q286">
        <v>4</v>
      </c>
      <c r="R286">
        <v>9</v>
      </c>
      <c r="S286">
        <v>2</v>
      </c>
      <c r="T286">
        <v>4</v>
      </c>
      <c r="U286">
        <v>3</v>
      </c>
      <c r="V286">
        <v>4</v>
      </c>
      <c r="W286">
        <v>6</v>
      </c>
      <c r="X286">
        <v>4</v>
      </c>
      <c r="Y286">
        <v>8</v>
      </c>
      <c r="Z286">
        <v>2</v>
      </c>
      <c r="AA286">
        <v>2</v>
      </c>
      <c r="AB286">
        <v>5</v>
      </c>
      <c r="AC286">
        <v>3</v>
      </c>
      <c r="AD286">
        <v>8</v>
      </c>
      <c r="AE286">
        <v>9</v>
      </c>
      <c r="AF286">
        <v>6</v>
      </c>
      <c r="AG286">
        <v>10</v>
      </c>
      <c r="AH286">
        <v>4</v>
      </c>
      <c r="AI286">
        <v>1</v>
      </c>
      <c r="AJ286">
        <v>7</v>
      </c>
      <c r="AK286">
        <v>56</v>
      </c>
    </row>
    <row r="287" spans="1:37" x14ac:dyDescent="0.25">
      <c r="A287">
        <v>44031</v>
      </c>
      <c r="B287">
        <v>0</v>
      </c>
      <c r="C287">
        <v>2005</v>
      </c>
      <c r="D287">
        <f t="shared" si="4"/>
        <v>20</v>
      </c>
      <c r="E287" s="2">
        <v>45964.641064814816</v>
      </c>
      <c r="F287">
        <v>3.4</v>
      </c>
      <c r="G287">
        <v>4</v>
      </c>
      <c r="H287">
        <v>5</v>
      </c>
      <c r="I287">
        <v>4</v>
      </c>
      <c r="J287">
        <v>3</v>
      </c>
      <c r="K287">
        <v>4</v>
      </c>
      <c r="L287">
        <v>2</v>
      </c>
      <c r="M287">
        <v>4</v>
      </c>
      <c r="N287">
        <v>2</v>
      </c>
      <c r="O287">
        <v>3</v>
      </c>
      <c r="P287">
        <v>4</v>
      </c>
      <c r="Q287">
        <v>31</v>
      </c>
      <c r="R287">
        <v>22</v>
      </c>
      <c r="S287">
        <v>3</v>
      </c>
      <c r="T287">
        <v>5</v>
      </c>
      <c r="U287">
        <v>16</v>
      </c>
      <c r="V287">
        <v>4</v>
      </c>
      <c r="W287">
        <v>263</v>
      </c>
      <c r="X287">
        <v>5</v>
      </c>
      <c r="Y287">
        <v>3</v>
      </c>
      <c r="Z287">
        <v>3</v>
      </c>
      <c r="AA287">
        <v>9</v>
      </c>
      <c r="AB287">
        <v>8</v>
      </c>
      <c r="AC287">
        <v>5</v>
      </c>
      <c r="AD287">
        <v>7</v>
      </c>
      <c r="AE287">
        <v>4</v>
      </c>
      <c r="AF287">
        <v>2</v>
      </c>
      <c r="AG287">
        <v>1</v>
      </c>
      <c r="AH287">
        <v>3</v>
      </c>
      <c r="AI287">
        <v>6</v>
      </c>
      <c r="AJ287">
        <v>10</v>
      </c>
      <c r="AK287">
        <v>60</v>
      </c>
    </row>
    <row r="288" spans="1:37" x14ac:dyDescent="0.25">
      <c r="A288">
        <v>44051</v>
      </c>
      <c r="B288">
        <v>0</v>
      </c>
      <c r="C288">
        <v>2005</v>
      </c>
      <c r="D288">
        <f t="shared" si="4"/>
        <v>20</v>
      </c>
      <c r="E288" s="2">
        <v>45964.652754629627</v>
      </c>
      <c r="F288">
        <v>2</v>
      </c>
      <c r="G288">
        <v>4</v>
      </c>
      <c r="H288">
        <v>5</v>
      </c>
      <c r="I288">
        <v>2</v>
      </c>
      <c r="J288">
        <v>3</v>
      </c>
      <c r="K288">
        <v>5</v>
      </c>
      <c r="L288">
        <v>4</v>
      </c>
      <c r="M288">
        <v>4</v>
      </c>
      <c r="N288">
        <v>2</v>
      </c>
      <c r="O288">
        <v>3</v>
      </c>
      <c r="P288">
        <v>1</v>
      </c>
      <c r="Q288">
        <v>3</v>
      </c>
      <c r="R288">
        <v>2</v>
      </c>
      <c r="S288">
        <v>5</v>
      </c>
      <c r="T288">
        <v>3</v>
      </c>
      <c r="U288">
        <v>3</v>
      </c>
      <c r="V288">
        <v>11</v>
      </c>
      <c r="W288">
        <v>5</v>
      </c>
      <c r="X288">
        <v>3</v>
      </c>
      <c r="Y288">
        <v>4</v>
      </c>
      <c r="Z288">
        <v>2</v>
      </c>
      <c r="AA288">
        <v>5</v>
      </c>
      <c r="AB288">
        <v>4</v>
      </c>
      <c r="AC288">
        <v>3</v>
      </c>
      <c r="AD288">
        <v>6</v>
      </c>
      <c r="AE288">
        <v>8</v>
      </c>
      <c r="AF288">
        <v>1</v>
      </c>
      <c r="AG288">
        <v>10</v>
      </c>
      <c r="AH288">
        <v>7</v>
      </c>
      <c r="AI288">
        <v>2</v>
      </c>
      <c r="AJ288">
        <v>9</v>
      </c>
      <c r="AK288">
        <v>75</v>
      </c>
    </row>
    <row r="289" spans="1:37" x14ac:dyDescent="0.25">
      <c r="A289">
        <v>44131</v>
      </c>
      <c r="B289">
        <v>0</v>
      </c>
      <c r="C289">
        <v>2005</v>
      </c>
      <c r="D289">
        <f t="shared" si="4"/>
        <v>20</v>
      </c>
      <c r="E289" s="2">
        <v>45964.763159722221</v>
      </c>
      <c r="F289" t="s">
        <v>63</v>
      </c>
      <c r="G289">
        <v>4</v>
      </c>
      <c r="H289">
        <v>3</v>
      </c>
      <c r="I289">
        <v>4</v>
      </c>
      <c r="J289">
        <v>2</v>
      </c>
      <c r="K289">
        <v>3</v>
      </c>
      <c r="L289">
        <v>2</v>
      </c>
      <c r="M289">
        <v>3</v>
      </c>
      <c r="N289">
        <v>3</v>
      </c>
      <c r="O289">
        <v>4</v>
      </c>
      <c r="P289">
        <v>3</v>
      </c>
      <c r="Q289">
        <v>3</v>
      </c>
      <c r="R289">
        <v>5</v>
      </c>
      <c r="S289">
        <v>5</v>
      </c>
      <c r="T289">
        <v>8</v>
      </c>
      <c r="U289">
        <v>5</v>
      </c>
      <c r="V289">
        <v>4</v>
      </c>
      <c r="W289">
        <v>8</v>
      </c>
      <c r="X289">
        <v>5</v>
      </c>
      <c r="Y289">
        <v>8</v>
      </c>
      <c r="Z289">
        <v>2</v>
      </c>
      <c r="AA289">
        <v>7</v>
      </c>
      <c r="AB289">
        <v>2</v>
      </c>
      <c r="AC289">
        <v>1</v>
      </c>
      <c r="AD289">
        <v>3</v>
      </c>
      <c r="AE289">
        <v>4</v>
      </c>
      <c r="AF289">
        <v>5</v>
      </c>
      <c r="AG289">
        <v>10</v>
      </c>
      <c r="AH289">
        <v>9</v>
      </c>
      <c r="AI289">
        <v>6</v>
      </c>
      <c r="AJ289">
        <v>8</v>
      </c>
      <c r="AK289">
        <v>50</v>
      </c>
    </row>
    <row r="290" spans="1:37" x14ac:dyDescent="0.25">
      <c r="A290">
        <v>44767</v>
      </c>
      <c r="B290">
        <v>0</v>
      </c>
      <c r="C290">
        <v>2005</v>
      </c>
      <c r="D290">
        <f t="shared" si="4"/>
        <v>20</v>
      </c>
      <c r="E290" s="2">
        <v>45966.435231481482</v>
      </c>
      <c r="F290">
        <v>1</v>
      </c>
      <c r="G290">
        <v>4</v>
      </c>
      <c r="H290">
        <v>4</v>
      </c>
      <c r="I290">
        <v>4</v>
      </c>
      <c r="J290">
        <v>2</v>
      </c>
      <c r="K290">
        <v>4</v>
      </c>
      <c r="L290">
        <v>2</v>
      </c>
      <c r="M290">
        <v>2</v>
      </c>
      <c r="N290">
        <v>4</v>
      </c>
      <c r="O290">
        <v>4</v>
      </c>
      <c r="P290">
        <v>4</v>
      </c>
      <c r="Q290">
        <v>2</v>
      </c>
      <c r="R290">
        <v>2</v>
      </c>
      <c r="S290">
        <v>1</v>
      </c>
      <c r="T290">
        <v>2</v>
      </c>
      <c r="U290">
        <v>3</v>
      </c>
      <c r="V290">
        <v>2</v>
      </c>
      <c r="W290">
        <v>4</v>
      </c>
      <c r="X290">
        <v>1</v>
      </c>
      <c r="Y290">
        <v>2</v>
      </c>
      <c r="Z290">
        <v>1</v>
      </c>
      <c r="AA290">
        <v>2</v>
      </c>
      <c r="AB290">
        <v>10</v>
      </c>
      <c r="AC290">
        <v>5</v>
      </c>
      <c r="AD290">
        <v>6</v>
      </c>
      <c r="AE290">
        <v>1</v>
      </c>
      <c r="AF290">
        <v>9</v>
      </c>
      <c r="AG290">
        <v>4</v>
      </c>
      <c r="AH290">
        <v>7</v>
      </c>
      <c r="AI290">
        <v>8</v>
      </c>
      <c r="AJ290">
        <v>3</v>
      </c>
      <c r="AK290">
        <v>51</v>
      </c>
    </row>
    <row r="291" spans="1:37" x14ac:dyDescent="0.25">
      <c r="A291">
        <v>44967</v>
      </c>
      <c r="B291">
        <v>1</v>
      </c>
      <c r="C291">
        <v>2005</v>
      </c>
      <c r="D291">
        <f t="shared" si="4"/>
        <v>20</v>
      </c>
      <c r="E291" s="2">
        <v>45967.401782407411</v>
      </c>
      <c r="F291">
        <v>2</v>
      </c>
      <c r="G291">
        <v>4</v>
      </c>
      <c r="H291">
        <v>5</v>
      </c>
      <c r="I291">
        <v>5</v>
      </c>
      <c r="J291">
        <v>2</v>
      </c>
      <c r="K291">
        <v>5</v>
      </c>
      <c r="L291">
        <v>4</v>
      </c>
      <c r="M291">
        <v>3</v>
      </c>
      <c r="N291">
        <v>4</v>
      </c>
      <c r="O291">
        <v>4</v>
      </c>
      <c r="P291">
        <v>4</v>
      </c>
      <c r="Q291">
        <v>3</v>
      </c>
      <c r="R291">
        <v>3</v>
      </c>
      <c r="S291">
        <v>3</v>
      </c>
      <c r="T291">
        <v>3</v>
      </c>
      <c r="U291">
        <v>8</v>
      </c>
      <c r="V291">
        <v>4</v>
      </c>
      <c r="W291">
        <v>8</v>
      </c>
      <c r="X291">
        <v>4</v>
      </c>
      <c r="Y291">
        <v>3</v>
      </c>
      <c r="Z291">
        <v>5</v>
      </c>
      <c r="AA291">
        <v>8</v>
      </c>
      <c r="AB291">
        <v>9</v>
      </c>
      <c r="AC291">
        <v>5</v>
      </c>
      <c r="AD291">
        <v>10</v>
      </c>
      <c r="AE291">
        <v>4</v>
      </c>
      <c r="AF291">
        <v>2</v>
      </c>
      <c r="AG291">
        <v>6</v>
      </c>
      <c r="AH291">
        <v>3</v>
      </c>
      <c r="AI291">
        <v>7</v>
      </c>
      <c r="AJ291">
        <v>1</v>
      </c>
      <c r="AK291">
        <v>27</v>
      </c>
    </row>
    <row r="292" spans="1:37" x14ac:dyDescent="0.25">
      <c r="A292">
        <v>45263</v>
      </c>
      <c r="B292">
        <v>0</v>
      </c>
      <c r="C292">
        <v>2005</v>
      </c>
      <c r="D292">
        <f t="shared" si="4"/>
        <v>20</v>
      </c>
      <c r="E292" s="2">
        <v>45967.872048611112</v>
      </c>
      <c r="F292">
        <v>2</v>
      </c>
      <c r="G292">
        <v>2</v>
      </c>
      <c r="H292">
        <v>4</v>
      </c>
      <c r="I292">
        <v>4</v>
      </c>
      <c r="J292">
        <v>2</v>
      </c>
      <c r="K292">
        <v>5</v>
      </c>
      <c r="L292">
        <v>4</v>
      </c>
      <c r="M292">
        <v>3</v>
      </c>
      <c r="N292">
        <v>4</v>
      </c>
      <c r="O292">
        <v>5</v>
      </c>
      <c r="P292">
        <v>4</v>
      </c>
      <c r="Q292">
        <v>6</v>
      </c>
      <c r="R292">
        <v>3</v>
      </c>
      <c r="S292">
        <v>3</v>
      </c>
      <c r="T292">
        <v>4</v>
      </c>
      <c r="U292">
        <v>3</v>
      </c>
      <c r="V292">
        <v>3</v>
      </c>
      <c r="W292">
        <v>4</v>
      </c>
      <c r="X292">
        <v>6</v>
      </c>
      <c r="Y292">
        <v>2</v>
      </c>
      <c r="Z292">
        <v>3</v>
      </c>
      <c r="AA292">
        <v>2</v>
      </c>
      <c r="AB292">
        <v>9</v>
      </c>
      <c r="AC292">
        <v>4</v>
      </c>
      <c r="AD292">
        <v>8</v>
      </c>
      <c r="AE292">
        <v>10</v>
      </c>
      <c r="AF292">
        <v>5</v>
      </c>
      <c r="AG292">
        <v>6</v>
      </c>
      <c r="AH292">
        <v>3</v>
      </c>
      <c r="AI292">
        <v>7</v>
      </c>
      <c r="AJ292">
        <v>1</v>
      </c>
      <c r="AK292">
        <v>54</v>
      </c>
    </row>
    <row r="293" spans="1:37" x14ac:dyDescent="0.25">
      <c r="A293">
        <v>45505</v>
      </c>
      <c r="B293">
        <v>1</v>
      </c>
      <c r="C293">
        <v>2005</v>
      </c>
      <c r="D293">
        <f t="shared" si="4"/>
        <v>20</v>
      </c>
      <c r="E293" s="2">
        <v>45968.719201388885</v>
      </c>
      <c r="F293">
        <v>3</v>
      </c>
      <c r="G293">
        <v>5</v>
      </c>
      <c r="H293">
        <v>1</v>
      </c>
      <c r="I293">
        <v>5</v>
      </c>
      <c r="J293">
        <v>2</v>
      </c>
      <c r="K293">
        <v>4</v>
      </c>
      <c r="L293">
        <v>4</v>
      </c>
      <c r="M293">
        <v>1</v>
      </c>
      <c r="N293">
        <v>5</v>
      </c>
      <c r="O293">
        <v>1</v>
      </c>
      <c r="P293">
        <v>4</v>
      </c>
      <c r="Q293">
        <v>1</v>
      </c>
      <c r="R293">
        <v>3</v>
      </c>
      <c r="S293">
        <v>3</v>
      </c>
      <c r="T293">
        <v>1</v>
      </c>
      <c r="U293">
        <v>2</v>
      </c>
      <c r="V293">
        <v>5</v>
      </c>
      <c r="W293">
        <v>1</v>
      </c>
      <c r="X293">
        <v>4</v>
      </c>
      <c r="Y293">
        <v>2</v>
      </c>
      <c r="Z293">
        <v>2</v>
      </c>
      <c r="AA293">
        <v>6</v>
      </c>
      <c r="AB293">
        <v>8</v>
      </c>
      <c r="AC293">
        <v>5</v>
      </c>
      <c r="AD293">
        <v>10</v>
      </c>
      <c r="AE293">
        <v>2</v>
      </c>
      <c r="AF293">
        <v>9</v>
      </c>
      <c r="AG293">
        <v>4</v>
      </c>
      <c r="AH293">
        <v>7</v>
      </c>
      <c r="AI293">
        <v>3</v>
      </c>
      <c r="AJ293">
        <v>1</v>
      </c>
      <c r="AK293">
        <v>86</v>
      </c>
    </row>
    <row r="294" spans="1:37" x14ac:dyDescent="0.25">
      <c r="A294">
        <v>45572</v>
      </c>
      <c r="B294">
        <v>1</v>
      </c>
      <c r="C294">
        <v>2005</v>
      </c>
      <c r="D294">
        <f t="shared" si="4"/>
        <v>20</v>
      </c>
      <c r="E294" s="2">
        <v>45968.864270833335</v>
      </c>
      <c r="F294">
        <v>2</v>
      </c>
      <c r="G294">
        <v>2</v>
      </c>
      <c r="H294">
        <v>5</v>
      </c>
      <c r="I294">
        <v>4</v>
      </c>
      <c r="J294">
        <v>3</v>
      </c>
      <c r="K294">
        <v>4</v>
      </c>
      <c r="L294">
        <v>2</v>
      </c>
      <c r="M294">
        <v>4</v>
      </c>
      <c r="N294">
        <v>4</v>
      </c>
      <c r="O294">
        <v>5</v>
      </c>
      <c r="P294">
        <v>5</v>
      </c>
      <c r="Q294">
        <v>4</v>
      </c>
      <c r="R294">
        <v>3</v>
      </c>
      <c r="S294">
        <v>2</v>
      </c>
      <c r="T294">
        <v>2</v>
      </c>
      <c r="U294">
        <v>3</v>
      </c>
      <c r="V294">
        <v>4</v>
      </c>
      <c r="W294">
        <v>5</v>
      </c>
      <c r="X294">
        <v>3</v>
      </c>
      <c r="Y294">
        <v>1</v>
      </c>
      <c r="Z294">
        <v>3</v>
      </c>
      <c r="AA294">
        <v>10</v>
      </c>
      <c r="AB294">
        <v>1</v>
      </c>
      <c r="AC294">
        <v>4</v>
      </c>
      <c r="AD294">
        <v>9</v>
      </c>
      <c r="AE294">
        <v>2</v>
      </c>
      <c r="AF294">
        <v>5</v>
      </c>
      <c r="AG294">
        <v>8</v>
      </c>
      <c r="AH294">
        <v>3</v>
      </c>
      <c r="AI294">
        <v>7</v>
      </c>
      <c r="AJ294">
        <v>6</v>
      </c>
      <c r="AK294">
        <v>79</v>
      </c>
    </row>
    <row r="295" spans="1:37" x14ac:dyDescent="0.25">
      <c r="A295">
        <v>45913</v>
      </c>
      <c r="B295">
        <v>0</v>
      </c>
      <c r="C295">
        <v>2005</v>
      </c>
      <c r="D295">
        <f t="shared" si="4"/>
        <v>20</v>
      </c>
      <c r="E295" s="2">
        <v>45970.743842592594</v>
      </c>
      <c r="F295">
        <v>2</v>
      </c>
      <c r="G295">
        <v>4</v>
      </c>
      <c r="H295">
        <v>2</v>
      </c>
      <c r="I295">
        <v>4</v>
      </c>
      <c r="J295">
        <v>2</v>
      </c>
      <c r="K295">
        <v>3</v>
      </c>
      <c r="L295">
        <v>4</v>
      </c>
      <c r="M295">
        <v>4</v>
      </c>
      <c r="N295">
        <v>2</v>
      </c>
      <c r="O295">
        <v>4</v>
      </c>
      <c r="P295">
        <v>4</v>
      </c>
      <c r="Q295">
        <v>3</v>
      </c>
      <c r="R295">
        <v>3</v>
      </c>
      <c r="S295">
        <v>3</v>
      </c>
      <c r="T295">
        <v>3</v>
      </c>
      <c r="U295">
        <v>8</v>
      </c>
      <c r="V295">
        <v>4</v>
      </c>
      <c r="W295">
        <v>8</v>
      </c>
      <c r="X295">
        <v>3</v>
      </c>
      <c r="Y295">
        <v>3</v>
      </c>
      <c r="Z295">
        <v>7</v>
      </c>
      <c r="AA295">
        <v>10</v>
      </c>
      <c r="AB295">
        <v>3</v>
      </c>
      <c r="AC295">
        <v>5</v>
      </c>
      <c r="AD295">
        <v>7</v>
      </c>
      <c r="AE295">
        <v>2</v>
      </c>
      <c r="AF295">
        <v>9</v>
      </c>
      <c r="AG295">
        <v>6</v>
      </c>
      <c r="AH295">
        <v>4</v>
      </c>
      <c r="AI295">
        <v>8</v>
      </c>
      <c r="AJ295">
        <v>1</v>
      </c>
      <c r="AK295">
        <v>63</v>
      </c>
    </row>
    <row r="296" spans="1:37" x14ac:dyDescent="0.25">
      <c r="A296">
        <v>46377</v>
      </c>
      <c r="B296">
        <v>0</v>
      </c>
      <c r="C296">
        <v>2005</v>
      </c>
      <c r="D296">
        <f t="shared" si="4"/>
        <v>20</v>
      </c>
      <c r="E296" s="2">
        <v>45972.958043981482</v>
      </c>
      <c r="F296">
        <v>3</v>
      </c>
      <c r="G296">
        <v>3</v>
      </c>
      <c r="H296">
        <v>4</v>
      </c>
      <c r="I296">
        <v>4</v>
      </c>
      <c r="J296">
        <v>3</v>
      </c>
      <c r="K296">
        <v>2</v>
      </c>
      <c r="L296">
        <v>3</v>
      </c>
      <c r="M296">
        <v>4</v>
      </c>
      <c r="N296">
        <v>3</v>
      </c>
      <c r="O296">
        <v>2</v>
      </c>
      <c r="P296">
        <v>2</v>
      </c>
      <c r="Q296">
        <v>3</v>
      </c>
      <c r="R296">
        <v>5</v>
      </c>
      <c r="S296">
        <v>4</v>
      </c>
      <c r="T296">
        <v>3</v>
      </c>
      <c r="U296">
        <v>6</v>
      </c>
      <c r="V296">
        <v>3</v>
      </c>
      <c r="W296">
        <v>5</v>
      </c>
      <c r="X296">
        <v>3</v>
      </c>
      <c r="Y296">
        <v>3</v>
      </c>
      <c r="Z296">
        <v>3</v>
      </c>
      <c r="AA296">
        <v>10</v>
      </c>
      <c r="AB296">
        <v>1</v>
      </c>
      <c r="AC296">
        <v>5</v>
      </c>
      <c r="AD296">
        <v>2</v>
      </c>
      <c r="AE296">
        <v>8</v>
      </c>
      <c r="AF296">
        <v>9</v>
      </c>
      <c r="AG296">
        <v>7</v>
      </c>
      <c r="AH296">
        <v>3</v>
      </c>
      <c r="AI296">
        <v>6</v>
      </c>
      <c r="AJ296">
        <v>4</v>
      </c>
      <c r="AK296">
        <v>26</v>
      </c>
    </row>
    <row r="297" spans="1:37" x14ac:dyDescent="0.25">
      <c r="A297">
        <v>46467</v>
      </c>
      <c r="B297">
        <v>1</v>
      </c>
      <c r="C297">
        <v>2005</v>
      </c>
      <c r="D297">
        <f t="shared" si="4"/>
        <v>20</v>
      </c>
      <c r="E297" s="2">
        <v>45973.476979166669</v>
      </c>
      <c r="F297" t="s">
        <v>59</v>
      </c>
      <c r="G297">
        <v>4</v>
      </c>
      <c r="H297">
        <v>5</v>
      </c>
      <c r="I297">
        <v>5</v>
      </c>
      <c r="J297">
        <v>4</v>
      </c>
      <c r="K297">
        <v>4</v>
      </c>
      <c r="L297">
        <v>4</v>
      </c>
      <c r="M297">
        <v>2</v>
      </c>
      <c r="N297">
        <v>2</v>
      </c>
      <c r="O297">
        <v>4</v>
      </c>
      <c r="P297">
        <v>2</v>
      </c>
      <c r="Q297">
        <v>3</v>
      </c>
      <c r="R297">
        <v>3</v>
      </c>
      <c r="S297">
        <v>5</v>
      </c>
      <c r="T297">
        <v>2</v>
      </c>
      <c r="U297">
        <v>3</v>
      </c>
      <c r="V297">
        <v>3</v>
      </c>
      <c r="W297">
        <v>8</v>
      </c>
      <c r="X297">
        <v>4</v>
      </c>
      <c r="Y297">
        <v>4</v>
      </c>
      <c r="Z297">
        <v>2</v>
      </c>
      <c r="AA297">
        <v>5</v>
      </c>
      <c r="AB297">
        <v>10</v>
      </c>
      <c r="AC297">
        <v>6</v>
      </c>
      <c r="AD297">
        <v>4</v>
      </c>
      <c r="AE297">
        <v>2</v>
      </c>
      <c r="AF297">
        <v>7</v>
      </c>
      <c r="AG297">
        <v>1</v>
      </c>
      <c r="AH297">
        <v>3</v>
      </c>
      <c r="AI297">
        <v>9</v>
      </c>
      <c r="AJ297">
        <v>8</v>
      </c>
      <c r="AK297">
        <v>79</v>
      </c>
    </row>
    <row r="298" spans="1:37" x14ac:dyDescent="0.25">
      <c r="A298">
        <v>46498</v>
      </c>
      <c r="B298">
        <v>0</v>
      </c>
      <c r="C298">
        <v>2005</v>
      </c>
      <c r="D298">
        <f t="shared" si="4"/>
        <v>20</v>
      </c>
      <c r="E298" s="2">
        <v>45973.625092592592</v>
      </c>
      <c r="F298">
        <v>3</v>
      </c>
      <c r="G298">
        <v>2</v>
      </c>
      <c r="H298">
        <v>4</v>
      </c>
      <c r="I298">
        <v>2</v>
      </c>
      <c r="J298">
        <v>4</v>
      </c>
      <c r="K298">
        <v>2</v>
      </c>
      <c r="L298">
        <v>2</v>
      </c>
      <c r="M298">
        <v>4</v>
      </c>
      <c r="N298">
        <v>3</v>
      </c>
      <c r="O298">
        <v>4</v>
      </c>
      <c r="P298">
        <v>3</v>
      </c>
      <c r="Q298">
        <v>3</v>
      </c>
      <c r="R298">
        <v>4</v>
      </c>
      <c r="S298">
        <v>4</v>
      </c>
      <c r="T298">
        <v>3</v>
      </c>
      <c r="U298">
        <v>3</v>
      </c>
      <c r="V298">
        <v>5</v>
      </c>
      <c r="W298">
        <v>7</v>
      </c>
      <c r="X298">
        <v>10</v>
      </c>
      <c r="Y298">
        <v>2</v>
      </c>
      <c r="Z298">
        <v>3</v>
      </c>
      <c r="AA298">
        <v>10</v>
      </c>
      <c r="AB298">
        <v>2</v>
      </c>
      <c r="AC298">
        <v>7</v>
      </c>
      <c r="AD298">
        <v>9</v>
      </c>
      <c r="AE298">
        <v>6</v>
      </c>
      <c r="AF298">
        <v>3</v>
      </c>
      <c r="AG298">
        <v>8</v>
      </c>
      <c r="AH298">
        <v>1</v>
      </c>
      <c r="AI298">
        <v>5</v>
      </c>
      <c r="AJ298">
        <v>4</v>
      </c>
      <c r="AK298">
        <v>14</v>
      </c>
    </row>
    <row r="299" spans="1:37" x14ac:dyDescent="0.25">
      <c r="A299">
        <v>40918</v>
      </c>
      <c r="B299">
        <v>1</v>
      </c>
      <c r="C299">
        <v>2006</v>
      </c>
      <c r="D299">
        <f t="shared" si="4"/>
        <v>19</v>
      </c>
      <c r="E299" s="2">
        <v>45958.629641203705</v>
      </c>
      <c r="F299">
        <v>1</v>
      </c>
      <c r="G299">
        <v>4</v>
      </c>
      <c r="H299">
        <v>5</v>
      </c>
      <c r="I299">
        <v>5</v>
      </c>
      <c r="J299">
        <v>1</v>
      </c>
      <c r="K299">
        <v>5</v>
      </c>
      <c r="L299">
        <v>5</v>
      </c>
      <c r="M299">
        <v>3</v>
      </c>
      <c r="N299">
        <v>4</v>
      </c>
      <c r="O299">
        <v>3</v>
      </c>
      <c r="P299">
        <v>5</v>
      </c>
      <c r="Q299">
        <v>5</v>
      </c>
      <c r="R299">
        <v>3</v>
      </c>
      <c r="S299">
        <v>1</v>
      </c>
      <c r="T299">
        <v>2</v>
      </c>
      <c r="U299">
        <v>2</v>
      </c>
      <c r="V299">
        <v>4</v>
      </c>
      <c r="W299">
        <v>7</v>
      </c>
      <c r="X299">
        <v>5</v>
      </c>
      <c r="Y299">
        <v>5</v>
      </c>
      <c r="Z299">
        <v>2</v>
      </c>
      <c r="AA299">
        <v>6</v>
      </c>
      <c r="AB299">
        <v>7</v>
      </c>
      <c r="AC299">
        <v>5</v>
      </c>
      <c r="AD299">
        <v>3</v>
      </c>
      <c r="AE299">
        <v>8</v>
      </c>
      <c r="AF299">
        <v>4</v>
      </c>
      <c r="AG299">
        <v>10</v>
      </c>
      <c r="AH299">
        <v>9</v>
      </c>
      <c r="AI299">
        <v>2</v>
      </c>
      <c r="AJ299">
        <v>1</v>
      </c>
      <c r="AK299">
        <v>21</v>
      </c>
    </row>
    <row r="300" spans="1:37" x14ac:dyDescent="0.25">
      <c r="A300">
        <v>41264</v>
      </c>
      <c r="B300">
        <v>0</v>
      </c>
      <c r="C300">
        <v>2006</v>
      </c>
      <c r="D300">
        <f t="shared" si="4"/>
        <v>19</v>
      </c>
      <c r="E300" s="2">
        <v>45959.484907407408</v>
      </c>
      <c r="F300">
        <v>2</v>
      </c>
      <c r="G300">
        <v>3</v>
      </c>
      <c r="H300">
        <v>4</v>
      </c>
      <c r="I300">
        <v>3</v>
      </c>
      <c r="J300">
        <v>2</v>
      </c>
      <c r="K300">
        <v>5</v>
      </c>
      <c r="L300">
        <v>3</v>
      </c>
      <c r="M300">
        <v>3</v>
      </c>
      <c r="N300">
        <v>3</v>
      </c>
      <c r="O300">
        <v>2</v>
      </c>
      <c r="P300">
        <v>3</v>
      </c>
      <c r="Q300">
        <v>3</v>
      </c>
      <c r="R300">
        <v>3</v>
      </c>
      <c r="S300">
        <v>5</v>
      </c>
      <c r="T300">
        <v>3</v>
      </c>
      <c r="U300">
        <v>3</v>
      </c>
      <c r="V300">
        <v>4</v>
      </c>
      <c r="W300">
        <v>15</v>
      </c>
      <c r="X300">
        <v>5</v>
      </c>
      <c r="Y300">
        <v>3</v>
      </c>
      <c r="Z300">
        <v>4</v>
      </c>
      <c r="AA300">
        <v>5</v>
      </c>
      <c r="AB300">
        <v>7</v>
      </c>
      <c r="AC300">
        <v>10</v>
      </c>
      <c r="AD300">
        <v>4</v>
      </c>
      <c r="AE300">
        <v>3</v>
      </c>
      <c r="AF300">
        <v>9</v>
      </c>
      <c r="AG300">
        <v>8</v>
      </c>
      <c r="AH300">
        <v>1</v>
      </c>
      <c r="AI300">
        <v>2</v>
      </c>
      <c r="AJ300">
        <v>6</v>
      </c>
      <c r="AK300">
        <v>63</v>
      </c>
    </row>
    <row r="301" spans="1:37" x14ac:dyDescent="0.25">
      <c r="A301">
        <v>42383</v>
      </c>
      <c r="B301">
        <v>1</v>
      </c>
      <c r="C301">
        <v>2006</v>
      </c>
      <c r="D301">
        <f t="shared" si="4"/>
        <v>19</v>
      </c>
      <c r="E301" s="2">
        <v>45960.495300925926</v>
      </c>
      <c r="F301">
        <v>4</v>
      </c>
      <c r="G301">
        <v>2</v>
      </c>
      <c r="H301">
        <v>3</v>
      </c>
      <c r="I301">
        <v>2</v>
      </c>
      <c r="J301">
        <v>5</v>
      </c>
      <c r="K301">
        <v>2</v>
      </c>
      <c r="L301">
        <v>2</v>
      </c>
      <c r="M301">
        <v>5</v>
      </c>
      <c r="N301">
        <v>3</v>
      </c>
      <c r="O301">
        <v>3</v>
      </c>
      <c r="P301">
        <v>3</v>
      </c>
      <c r="Q301">
        <v>2</v>
      </c>
      <c r="R301">
        <v>4</v>
      </c>
      <c r="S301">
        <v>4</v>
      </c>
      <c r="T301">
        <v>4</v>
      </c>
      <c r="U301">
        <v>3</v>
      </c>
      <c r="V301">
        <v>19</v>
      </c>
      <c r="W301">
        <v>7</v>
      </c>
      <c r="X301">
        <v>4</v>
      </c>
      <c r="Y301">
        <v>1</v>
      </c>
      <c r="Z301">
        <v>3</v>
      </c>
      <c r="AA301">
        <v>3</v>
      </c>
      <c r="AB301">
        <v>6</v>
      </c>
      <c r="AC301">
        <v>5</v>
      </c>
      <c r="AD301">
        <v>9</v>
      </c>
      <c r="AE301">
        <v>8</v>
      </c>
      <c r="AF301">
        <v>1</v>
      </c>
      <c r="AG301">
        <v>2</v>
      </c>
      <c r="AH301">
        <v>7</v>
      </c>
      <c r="AI301">
        <v>10</v>
      </c>
      <c r="AJ301">
        <v>4</v>
      </c>
      <c r="AK301">
        <v>5</v>
      </c>
    </row>
    <row r="302" spans="1:37" x14ac:dyDescent="0.25">
      <c r="A302">
        <v>42390</v>
      </c>
      <c r="B302">
        <v>0</v>
      </c>
      <c r="C302">
        <v>2006</v>
      </c>
      <c r="D302">
        <f t="shared" si="4"/>
        <v>19</v>
      </c>
      <c r="E302" s="2">
        <v>45960.491400462961</v>
      </c>
      <c r="F302" t="s">
        <v>59</v>
      </c>
      <c r="G302">
        <v>2</v>
      </c>
      <c r="H302">
        <v>4</v>
      </c>
      <c r="I302">
        <v>2</v>
      </c>
      <c r="J302">
        <v>4</v>
      </c>
      <c r="K302">
        <v>4</v>
      </c>
      <c r="L302">
        <v>2</v>
      </c>
      <c r="M302">
        <v>4</v>
      </c>
      <c r="N302">
        <v>5</v>
      </c>
      <c r="O302">
        <v>4</v>
      </c>
      <c r="P302">
        <v>4</v>
      </c>
      <c r="Q302">
        <v>4</v>
      </c>
      <c r="R302">
        <v>4</v>
      </c>
      <c r="S302">
        <v>5</v>
      </c>
      <c r="T302">
        <v>2</v>
      </c>
      <c r="U302">
        <v>5</v>
      </c>
      <c r="V302">
        <v>4</v>
      </c>
      <c r="W302">
        <v>3</v>
      </c>
      <c r="X302">
        <v>2</v>
      </c>
      <c r="Y302">
        <v>3</v>
      </c>
      <c r="Z302">
        <v>4</v>
      </c>
      <c r="AA302">
        <v>10</v>
      </c>
      <c r="AB302">
        <v>7</v>
      </c>
      <c r="AC302">
        <v>3</v>
      </c>
      <c r="AD302">
        <v>5</v>
      </c>
      <c r="AE302">
        <v>1</v>
      </c>
      <c r="AF302">
        <v>6</v>
      </c>
      <c r="AG302">
        <v>9</v>
      </c>
      <c r="AH302">
        <v>4</v>
      </c>
      <c r="AI302">
        <v>8</v>
      </c>
      <c r="AJ302">
        <v>2</v>
      </c>
      <c r="AK302">
        <v>64</v>
      </c>
    </row>
    <row r="303" spans="1:37" x14ac:dyDescent="0.25">
      <c r="A303">
        <v>42434</v>
      </c>
      <c r="B303">
        <v>0</v>
      </c>
      <c r="C303">
        <v>2006</v>
      </c>
      <c r="D303">
        <f t="shared" si="4"/>
        <v>19</v>
      </c>
      <c r="E303" s="2">
        <v>45961.814895833333</v>
      </c>
      <c r="F303" t="s">
        <v>59</v>
      </c>
      <c r="G303">
        <v>4</v>
      </c>
      <c r="H303">
        <v>4</v>
      </c>
      <c r="I303">
        <v>5</v>
      </c>
      <c r="J303">
        <v>2</v>
      </c>
      <c r="K303">
        <v>4</v>
      </c>
      <c r="L303">
        <v>4</v>
      </c>
      <c r="M303">
        <v>3</v>
      </c>
      <c r="N303">
        <v>3</v>
      </c>
      <c r="O303">
        <v>5</v>
      </c>
      <c r="P303">
        <v>4</v>
      </c>
      <c r="Q303">
        <v>4</v>
      </c>
      <c r="R303">
        <v>4</v>
      </c>
      <c r="S303">
        <v>2</v>
      </c>
      <c r="T303">
        <v>1</v>
      </c>
      <c r="U303">
        <v>3</v>
      </c>
      <c r="V303">
        <v>2</v>
      </c>
      <c r="W303">
        <v>15</v>
      </c>
      <c r="X303">
        <v>2</v>
      </c>
      <c r="Y303">
        <v>1</v>
      </c>
      <c r="Z303">
        <v>4</v>
      </c>
      <c r="AA303">
        <v>9</v>
      </c>
      <c r="AB303">
        <v>5</v>
      </c>
      <c r="AC303">
        <v>7</v>
      </c>
      <c r="AD303">
        <v>4</v>
      </c>
      <c r="AE303">
        <v>3</v>
      </c>
      <c r="AF303">
        <v>8</v>
      </c>
      <c r="AG303">
        <v>1</v>
      </c>
      <c r="AH303">
        <v>6</v>
      </c>
      <c r="AI303">
        <v>10</v>
      </c>
      <c r="AJ303">
        <v>2</v>
      </c>
      <c r="AK303">
        <v>46</v>
      </c>
    </row>
    <row r="304" spans="1:37" x14ac:dyDescent="0.25">
      <c r="A304">
        <v>42675</v>
      </c>
      <c r="B304">
        <v>0</v>
      </c>
      <c r="C304">
        <v>2006</v>
      </c>
      <c r="D304">
        <f t="shared" si="4"/>
        <v>19</v>
      </c>
      <c r="E304" s="2">
        <v>45960.863958333335</v>
      </c>
      <c r="F304">
        <v>2</v>
      </c>
      <c r="G304">
        <v>4</v>
      </c>
      <c r="H304">
        <v>4</v>
      </c>
      <c r="I304">
        <v>4</v>
      </c>
      <c r="J304">
        <v>2</v>
      </c>
      <c r="K304">
        <v>4</v>
      </c>
      <c r="L304">
        <v>2</v>
      </c>
      <c r="M304">
        <v>3</v>
      </c>
      <c r="N304">
        <v>4</v>
      </c>
      <c r="O304">
        <v>4</v>
      </c>
      <c r="P304">
        <v>3</v>
      </c>
      <c r="Q304">
        <v>4</v>
      </c>
      <c r="R304">
        <v>4</v>
      </c>
      <c r="S304">
        <v>3</v>
      </c>
      <c r="T304">
        <v>6</v>
      </c>
      <c r="U304">
        <v>5</v>
      </c>
      <c r="V304">
        <v>7</v>
      </c>
      <c r="W304">
        <v>8</v>
      </c>
      <c r="X304">
        <v>4</v>
      </c>
      <c r="Y304">
        <v>6</v>
      </c>
      <c r="Z304">
        <v>3</v>
      </c>
      <c r="AA304">
        <v>1</v>
      </c>
      <c r="AB304">
        <v>8</v>
      </c>
      <c r="AC304">
        <v>9</v>
      </c>
      <c r="AD304">
        <v>5</v>
      </c>
      <c r="AE304">
        <v>2</v>
      </c>
      <c r="AF304">
        <v>6</v>
      </c>
      <c r="AG304">
        <v>4</v>
      </c>
      <c r="AH304">
        <v>3</v>
      </c>
      <c r="AI304">
        <v>7</v>
      </c>
      <c r="AJ304">
        <v>10</v>
      </c>
      <c r="AK304">
        <v>51</v>
      </c>
    </row>
    <row r="305" spans="1:37" x14ac:dyDescent="0.25">
      <c r="A305">
        <v>42793</v>
      </c>
      <c r="B305">
        <v>1</v>
      </c>
      <c r="C305">
        <v>2006</v>
      </c>
      <c r="D305">
        <f t="shared" si="4"/>
        <v>19</v>
      </c>
      <c r="E305" s="2">
        <v>45961.446886574071</v>
      </c>
      <c r="F305" t="s">
        <v>59</v>
      </c>
      <c r="G305">
        <v>2</v>
      </c>
      <c r="H305">
        <v>5</v>
      </c>
      <c r="I305">
        <v>5</v>
      </c>
      <c r="J305">
        <v>3</v>
      </c>
      <c r="K305">
        <v>5</v>
      </c>
      <c r="L305">
        <v>3</v>
      </c>
      <c r="M305">
        <v>4</v>
      </c>
      <c r="N305">
        <v>4</v>
      </c>
      <c r="O305">
        <v>4</v>
      </c>
      <c r="P305">
        <v>4</v>
      </c>
      <c r="Q305">
        <v>2</v>
      </c>
      <c r="R305">
        <v>7</v>
      </c>
      <c r="S305">
        <v>2</v>
      </c>
      <c r="T305">
        <v>17</v>
      </c>
      <c r="U305">
        <v>2</v>
      </c>
      <c r="V305">
        <v>5</v>
      </c>
      <c r="W305">
        <v>108</v>
      </c>
      <c r="X305">
        <v>6</v>
      </c>
      <c r="Y305">
        <v>2</v>
      </c>
      <c r="Z305">
        <v>2</v>
      </c>
      <c r="AA305">
        <v>10</v>
      </c>
      <c r="AB305">
        <v>6</v>
      </c>
      <c r="AC305">
        <v>3</v>
      </c>
      <c r="AD305">
        <v>1</v>
      </c>
      <c r="AE305">
        <v>4</v>
      </c>
      <c r="AF305">
        <v>7</v>
      </c>
      <c r="AG305">
        <v>9</v>
      </c>
      <c r="AH305">
        <v>2</v>
      </c>
      <c r="AI305">
        <v>5</v>
      </c>
      <c r="AJ305">
        <v>8</v>
      </c>
      <c r="AK305">
        <v>61</v>
      </c>
    </row>
    <row r="306" spans="1:37" x14ac:dyDescent="0.25">
      <c r="A306">
        <v>43335</v>
      </c>
      <c r="B306">
        <v>0</v>
      </c>
      <c r="C306">
        <v>2006</v>
      </c>
      <c r="D306">
        <f t="shared" si="4"/>
        <v>19</v>
      </c>
      <c r="E306" s="2">
        <v>45962.556840277779</v>
      </c>
      <c r="F306">
        <v>2</v>
      </c>
      <c r="G306">
        <v>1</v>
      </c>
      <c r="H306">
        <v>1</v>
      </c>
      <c r="I306">
        <v>5</v>
      </c>
      <c r="J306">
        <v>3</v>
      </c>
      <c r="K306">
        <v>2</v>
      </c>
      <c r="L306">
        <v>4</v>
      </c>
      <c r="M306">
        <v>5</v>
      </c>
      <c r="N306">
        <v>2</v>
      </c>
      <c r="O306">
        <v>2</v>
      </c>
      <c r="P306">
        <v>4</v>
      </c>
      <c r="Q306">
        <v>4</v>
      </c>
      <c r="R306">
        <v>6</v>
      </c>
      <c r="S306">
        <v>5</v>
      </c>
      <c r="T306">
        <v>5</v>
      </c>
      <c r="U306">
        <v>4</v>
      </c>
      <c r="V306">
        <v>6</v>
      </c>
      <c r="W306">
        <v>10</v>
      </c>
      <c r="X306">
        <v>5</v>
      </c>
      <c r="Y306">
        <v>2</v>
      </c>
      <c r="Z306">
        <v>3</v>
      </c>
      <c r="AA306">
        <v>1</v>
      </c>
      <c r="AB306">
        <v>7</v>
      </c>
      <c r="AC306">
        <v>3</v>
      </c>
      <c r="AD306">
        <v>6</v>
      </c>
      <c r="AE306">
        <v>4</v>
      </c>
      <c r="AF306">
        <v>10</v>
      </c>
      <c r="AG306">
        <v>9</v>
      </c>
      <c r="AH306">
        <v>5</v>
      </c>
      <c r="AI306">
        <v>2</v>
      </c>
      <c r="AJ306">
        <v>8</v>
      </c>
      <c r="AK306">
        <v>32</v>
      </c>
    </row>
    <row r="307" spans="1:37" x14ac:dyDescent="0.25">
      <c r="A307">
        <v>43477</v>
      </c>
      <c r="B307">
        <v>0</v>
      </c>
      <c r="C307">
        <v>2006</v>
      </c>
      <c r="D307">
        <f t="shared" si="4"/>
        <v>19</v>
      </c>
      <c r="E307" s="2">
        <v>45963.034421296295</v>
      </c>
      <c r="F307">
        <v>2</v>
      </c>
      <c r="G307">
        <v>3</v>
      </c>
      <c r="H307">
        <v>5</v>
      </c>
      <c r="I307">
        <v>3</v>
      </c>
      <c r="J307">
        <v>3</v>
      </c>
      <c r="K307">
        <v>5</v>
      </c>
      <c r="L307">
        <v>3</v>
      </c>
      <c r="M307">
        <v>5</v>
      </c>
      <c r="N307">
        <v>4</v>
      </c>
      <c r="O307">
        <v>5</v>
      </c>
      <c r="P307">
        <v>4</v>
      </c>
      <c r="Q307">
        <v>5</v>
      </c>
      <c r="R307">
        <v>6</v>
      </c>
      <c r="S307">
        <v>16</v>
      </c>
      <c r="T307">
        <v>6</v>
      </c>
      <c r="U307">
        <v>3</v>
      </c>
      <c r="V307">
        <v>5</v>
      </c>
      <c r="W307">
        <v>12</v>
      </c>
      <c r="X307">
        <v>7</v>
      </c>
      <c r="Y307">
        <v>5</v>
      </c>
      <c r="Z307">
        <v>3</v>
      </c>
      <c r="AA307">
        <v>10</v>
      </c>
      <c r="AB307">
        <v>8</v>
      </c>
      <c r="AC307">
        <v>5</v>
      </c>
      <c r="AD307">
        <v>9</v>
      </c>
      <c r="AE307">
        <v>2</v>
      </c>
      <c r="AF307">
        <v>7</v>
      </c>
      <c r="AG307">
        <v>6</v>
      </c>
      <c r="AH307">
        <v>3</v>
      </c>
      <c r="AI307">
        <v>1</v>
      </c>
      <c r="AJ307">
        <v>4</v>
      </c>
      <c r="AK307">
        <v>71</v>
      </c>
    </row>
    <row r="308" spans="1:37" x14ac:dyDescent="0.25">
      <c r="A308">
        <v>43624</v>
      </c>
      <c r="B308">
        <v>0</v>
      </c>
      <c r="C308">
        <v>2006</v>
      </c>
      <c r="D308">
        <f t="shared" si="4"/>
        <v>19</v>
      </c>
      <c r="E308" s="2">
        <v>45963.758159722223</v>
      </c>
      <c r="F308">
        <v>3</v>
      </c>
      <c r="G308">
        <v>4</v>
      </c>
      <c r="H308">
        <v>5</v>
      </c>
      <c r="I308">
        <v>2</v>
      </c>
      <c r="J308">
        <v>4</v>
      </c>
      <c r="K308">
        <v>3</v>
      </c>
      <c r="L308">
        <v>4</v>
      </c>
      <c r="M308">
        <v>3</v>
      </c>
      <c r="N308">
        <v>3</v>
      </c>
      <c r="O308">
        <v>4</v>
      </c>
      <c r="P308">
        <v>4</v>
      </c>
      <c r="Q308">
        <v>5</v>
      </c>
      <c r="R308">
        <v>4</v>
      </c>
      <c r="S308">
        <v>4</v>
      </c>
      <c r="T308">
        <v>5</v>
      </c>
      <c r="U308">
        <v>3</v>
      </c>
      <c r="V308">
        <v>3</v>
      </c>
      <c r="W308">
        <v>9</v>
      </c>
      <c r="X308">
        <v>3</v>
      </c>
      <c r="Y308">
        <v>4</v>
      </c>
      <c r="Z308">
        <v>3</v>
      </c>
      <c r="AA308">
        <v>3</v>
      </c>
      <c r="AB308">
        <v>8</v>
      </c>
      <c r="AC308">
        <v>5</v>
      </c>
      <c r="AD308">
        <v>1</v>
      </c>
      <c r="AE308">
        <v>7</v>
      </c>
      <c r="AF308">
        <v>9</v>
      </c>
      <c r="AG308">
        <v>10</v>
      </c>
      <c r="AH308">
        <v>4</v>
      </c>
      <c r="AI308">
        <v>6</v>
      </c>
      <c r="AJ308">
        <v>2</v>
      </c>
      <c r="AK308">
        <v>67</v>
      </c>
    </row>
    <row r="309" spans="1:37" x14ac:dyDescent="0.25">
      <c r="A309">
        <v>45418</v>
      </c>
      <c r="B309">
        <v>0</v>
      </c>
      <c r="C309">
        <v>2006</v>
      </c>
      <c r="D309">
        <f t="shared" si="4"/>
        <v>19</v>
      </c>
      <c r="E309" s="2">
        <v>45968.559884259259</v>
      </c>
      <c r="F309">
        <v>3</v>
      </c>
      <c r="G309">
        <v>2</v>
      </c>
      <c r="H309">
        <v>4</v>
      </c>
      <c r="I309">
        <v>4</v>
      </c>
      <c r="J309">
        <v>2</v>
      </c>
      <c r="K309">
        <v>2</v>
      </c>
      <c r="L309">
        <v>2</v>
      </c>
      <c r="M309">
        <v>4</v>
      </c>
      <c r="N309">
        <v>4</v>
      </c>
      <c r="O309">
        <v>3</v>
      </c>
      <c r="P309">
        <v>3</v>
      </c>
      <c r="Q309">
        <v>19</v>
      </c>
      <c r="R309">
        <v>11</v>
      </c>
      <c r="S309">
        <v>4</v>
      </c>
      <c r="T309">
        <v>12</v>
      </c>
      <c r="U309">
        <v>7</v>
      </c>
      <c r="V309">
        <v>7</v>
      </c>
      <c r="W309">
        <v>10</v>
      </c>
      <c r="X309">
        <v>6</v>
      </c>
      <c r="Y309">
        <v>6</v>
      </c>
      <c r="Z309">
        <v>5</v>
      </c>
      <c r="AA309">
        <v>1</v>
      </c>
      <c r="AB309">
        <v>8</v>
      </c>
      <c r="AC309">
        <v>4</v>
      </c>
      <c r="AD309">
        <v>2</v>
      </c>
      <c r="AE309">
        <v>3</v>
      </c>
      <c r="AF309">
        <v>6</v>
      </c>
      <c r="AG309">
        <v>7</v>
      </c>
      <c r="AH309">
        <v>10</v>
      </c>
      <c r="AI309">
        <v>5</v>
      </c>
      <c r="AJ309">
        <v>9</v>
      </c>
      <c r="AK309">
        <v>41</v>
      </c>
    </row>
    <row r="310" spans="1:37" x14ac:dyDescent="0.25">
      <c r="A310">
        <v>45501</v>
      </c>
      <c r="B310">
        <v>0</v>
      </c>
      <c r="C310">
        <v>2006</v>
      </c>
      <c r="D310">
        <f t="shared" si="4"/>
        <v>19</v>
      </c>
      <c r="E310" s="2">
        <v>45968.701666666668</v>
      </c>
      <c r="F310">
        <v>2</v>
      </c>
      <c r="G310">
        <v>4</v>
      </c>
      <c r="H310">
        <v>4</v>
      </c>
      <c r="I310">
        <v>2</v>
      </c>
      <c r="J310">
        <v>1</v>
      </c>
      <c r="K310">
        <v>5</v>
      </c>
      <c r="L310">
        <v>2</v>
      </c>
      <c r="M310">
        <v>2</v>
      </c>
      <c r="N310">
        <v>4</v>
      </c>
      <c r="O310">
        <v>5</v>
      </c>
      <c r="P310">
        <v>1</v>
      </c>
      <c r="Q310">
        <v>17</v>
      </c>
      <c r="R310">
        <v>13</v>
      </c>
      <c r="S310">
        <v>12</v>
      </c>
      <c r="T310">
        <v>6</v>
      </c>
      <c r="U310">
        <v>3</v>
      </c>
      <c r="V310">
        <v>23</v>
      </c>
      <c r="W310">
        <v>32</v>
      </c>
      <c r="X310">
        <v>11</v>
      </c>
      <c r="Y310">
        <v>4</v>
      </c>
      <c r="Z310">
        <v>18</v>
      </c>
      <c r="AA310">
        <v>9</v>
      </c>
      <c r="AB310">
        <v>8</v>
      </c>
      <c r="AC310">
        <v>1</v>
      </c>
      <c r="AD310">
        <v>2</v>
      </c>
      <c r="AE310">
        <v>4</v>
      </c>
      <c r="AF310">
        <v>5</v>
      </c>
      <c r="AG310">
        <v>7</v>
      </c>
      <c r="AH310">
        <v>3</v>
      </c>
      <c r="AI310">
        <v>6</v>
      </c>
      <c r="AJ310">
        <v>10</v>
      </c>
      <c r="AK310">
        <v>80</v>
      </c>
    </row>
    <row r="311" spans="1:37" x14ac:dyDescent="0.25">
      <c r="A311">
        <v>45502</v>
      </c>
      <c r="B311">
        <v>0</v>
      </c>
      <c r="C311">
        <v>2006</v>
      </c>
      <c r="D311">
        <f t="shared" si="4"/>
        <v>19</v>
      </c>
      <c r="E311" s="2">
        <v>45968.705289351848</v>
      </c>
      <c r="F311">
        <v>2</v>
      </c>
      <c r="G311">
        <v>4</v>
      </c>
      <c r="H311">
        <v>3</v>
      </c>
      <c r="I311">
        <v>5</v>
      </c>
      <c r="J311">
        <v>2</v>
      </c>
      <c r="K311">
        <v>4</v>
      </c>
      <c r="L311">
        <v>4</v>
      </c>
      <c r="M311">
        <v>4</v>
      </c>
      <c r="N311">
        <v>3</v>
      </c>
      <c r="O311">
        <v>4</v>
      </c>
      <c r="P311">
        <v>4</v>
      </c>
      <c r="Q311">
        <v>3</v>
      </c>
      <c r="R311">
        <v>7</v>
      </c>
      <c r="S311">
        <v>11</v>
      </c>
      <c r="T311">
        <v>8</v>
      </c>
      <c r="U311">
        <v>5</v>
      </c>
      <c r="V311">
        <v>6</v>
      </c>
      <c r="W311">
        <v>17</v>
      </c>
      <c r="X311">
        <v>3</v>
      </c>
      <c r="Y311">
        <v>7</v>
      </c>
      <c r="Z311">
        <v>5</v>
      </c>
      <c r="AA311">
        <v>8</v>
      </c>
      <c r="AB311">
        <v>5</v>
      </c>
      <c r="AC311">
        <v>9</v>
      </c>
      <c r="AD311">
        <v>2</v>
      </c>
      <c r="AE311">
        <v>10</v>
      </c>
      <c r="AF311">
        <v>4</v>
      </c>
      <c r="AG311">
        <v>3</v>
      </c>
      <c r="AH311">
        <v>6</v>
      </c>
      <c r="AI311">
        <v>7</v>
      </c>
      <c r="AJ311">
        <v>1</v>
      </c>
      <c r="AK311">
        <v>55</v>
      </c>
    </row>
    <row r="312" spans="1:37" x14ac:dyDescent="0.25">
      <c r="A312">
        <v>46337</v>
      </c>
      <c r="B312">
        <v>0</v>
      </c>
      <c r="C312">
        <v>2006</v>
      </c>
      <c r="D312">
        <f t="shared" si="4"/>
        <v>19</v>
      </c>
      <c r="E312" s="2">
        <v>45972.944965277777</v>
      </c>
      <c r="F312">
        <v>4</v>
      </c>
      <c r="G312">
        <v>2</v>
      </c>
      <c r="H312">
        <v>2</v>
      </c>
      <c r="I312">
        <v>5</v>
      </c>
      <c r="J312">
        <v>5</v>
      </c>
      <c r="K312">
        <v>4</v>
      </c>
      <c r="L312">
        <v>1</v>
      </c>
      <c r="M312">
        <v>4</v>
      </c>
      <c r="N312">
        <v>2</v>
      </c>
      <c r="O312">
        <v>2</v>
      </c>
      <c r="P312">
        <v>2</v>
      </c>
      <c r="Q312">
        <v>3</v>
      </c>
      <c r="R312">
        <v>9</v>
      </c>
      <c r="S312">
        <v>4</v>
      </c>
      <c r="T312">
        <v>3</v>
      </c>
      <c r="U312">
        <v>3</v>
      </c>
      <c r="V312">
        <v>3</v>
      </c>
      <c r="W312">
        <v>4</v>
      </c>
      <c r="X312">
        <v>4</v>
      </c>
      <c r="Y312">
        <v>4</v>
      </c>
      <c r="Z312">
        <v>2</v>
      </c>
      <c r="AA312">
        <v>10</v>
      </c>
      <c r="AB312">
        <v>1</v>
      </c>
      <c r="AC312">
        <v>5</v>
      </c>
      <c r="AD312">
        <v>3</v>
      </c>
      <c r="AE312">
        <v>2</v>
      </c>
      <c r="AF312">
        <v>9</v>
      </c>
      <c r="AG312">
        <v>4</v>
      </c>
      <c r="AH312">
        <v>7</v>
      </c>
      <c r="AI312">
        <v>8</v>
      </c>
      <c r="AJ312">
        <v>6</v>
      </c>
      <c r="AK312">
        <v>5</v>
      </c>
    </row>
    <row r="313" spans="1:37" x14ac:dyDescent="0.25">
      <c r="A313">
        <v>46565</v>
      </c>
      <c r="B313">
        <v>0</v>
      </c>
      <c r="C313">
        <v>2006</v>
      </c>
      <c r="D313">
        <f t="shared" si="4"/>
        <v>19</v>
      </c>
      <c r="E313" s="2">
        <v>45975.557349537034</v>
      </c>
      <c r="F313">
        <v>2</v>
      </c>
      <c r="G313">
        <v>2</v>
      </c>
      <c r="H313">
        <v>4</v>
      </c>
      <c r="I313">
        <v>4</v>
      </c>
      <c r="J313">
        <v>4</v>
      </c>
      <c r="K313">
        <v>5</v>
      </c>
      <c r="L313">
        <v>3</v>
      </c>
      <c r="M313">
        <v>2</v>
      </c>
      <c r="N313">
        <v>4</v>
      </c>
      <c r="O313">
        <v>4</v>
      </c>
      <c r="P313">
        <v>4</v>
      </c>
      <c r="Q313">
        <v>6</v>
      </c>
      <c r="R313">
        <v>10</v>
      </c>
      <c r="S313">
        <v>4</v>
      </c>
      <c r="T313">
        <v>6</v>
      </c>
      <c r="U313">
        <v>5</v>
      </c>
      <c r="V313">
        <v>5</v>
      </c>
      <c r="W313">
        <v>15</v>
      </c>
      <c r="X313">
        <v>4</v>
      </c>
      <c r="Y313">
        <v>2</v>
      </c>
      <c r="Z313">
        <v>2</v>
      </c>
      <c r="AA313">
        <v>10</v>
      </c>
      <c r="AB313">
        <v>1</v>
      </c>
      <c r="AC313">
        <v>3</v>
      </c>
      <c r="AD313">
        <v>8</v>
      </c>
      <c r="AE313">
        <v>9</v>
      </c>
      <c r="AF313">
        <v>6</v>
      </c>
      <c r="AG313">
        <v>2</v>
      </c>
      <c r="AH313">
        <v>4</v>
      </c>
      <c r="AI313">
        <v>7</v>
      </c>
      <c r="AJ313">
        <v>5</v>
      </c>
      <c r="AK313">
        <v>66</v>
      </c>
    </row>
    <row r="314" spans="1:37" x14ac:dyDescent="0.25">
      <c r="A314">
        <v>42783</v>
      </c>
      <c r="B314">
        <v>0</v>
      </c>
      <c r="C314">
        <v>2007</v>
      </c>
      <c r="D314">
        <f t="shared" si="4"/>
        <v>18</v>
      </c>
      <c r="E314" s="2">
        <v>45961.417280092595</v>
      </c>
      <c r="F314" t="s">
        <v>59</v>
      </c>
      <c r="G314">
        <v>4</v>
      </c>
      <c r="H314">
        <v>4</v>
      </c>
      <c r="I314">
        <v>3</v>
      </c>
      <c r="J314">
        <v>4</v>
      </c>
      <c r="K314">
        <v>4</v>
      </c>
      <c r="L314">
        <v>3</v>
      </c>
      <c r="M314">
        <v>4</v>
      </c>
      <c r="N314">
        <v>2</v>
      </c>
      <c r="O314">
        <v>3</v>
      </c>
      <c r="P314">
        <v>3</v>
      </c>
      <c r="Q314">
        <v>3</v>
      </c>
      <c r="R314">
        <v>82</v>
      </c>
      <c r="S314">
        <v>3</v>
      </c>
      <c r="T314">
        <v>3</v>
      </c>
      <c r="U314">
        <v>4</v>
      </c>
      <c r="V314">
        <v>7</v>
      </c>
      <c r="W314">
        <v>25</v>
      </c>
      <c r="X314">
        <v>6</v>
      </c>
      <c r="Y314">
        <v>5</v>
      </c>
      <c r="Z314">
        <v>4</v>
      </c>
      <c r="AA314">
        <v>3</v>
      </c>
      <c r="AB314">
        <v>5</v>
      </c>
      <c r="AC314">
        <v>7</v>
      </c>
      <c r="AD314">
        <v>6</v>
      </c>
      <c r="AE314">
        <v>2</v>
      </c>
      <c r="AF314">
        <v>8</v>
      </c>
      <c r="AG314">
        <v>1</v>
      </c>
      <c r="AH314">
        <v>4</v>
      </c>
      <c r="AI314">
        <v>9</v>
      </c>
      <c r="AJ314">
        <v>10</v>
      </c>
      <c r="AK314">
        <v>38</v>
      </c>
    </row>
    <row r="315" spans="1:37" x14ac:dyDescent="0.25">
      <c r="A315">
        <v>45417</v>
      </c>
      <c r="B315">
        <v>0</v>
      </c>
      <c r="C315">
        <v>2007</v>
      </c>
      <c r="D315">
        <f t="shared" si="4"/>
        <v>18</v>
      </c>
      <c r="E315" s="2">
        <v>45968.559189814812</v>
      </c>
      <c r="F315">
        <v>1</v>
      </c>
      <c r="G315">
        <v>5</v>
      </c>
      <c r="H315">
        <v>4</v>
      </c>
      <c r="I315">
        <v>5</v>
      </c>
      <c r="J315">
        <v>1</v>
      </c>
      <c r="K315">
        <v>4</v>
      </c>
      <c r="L315">
        <v>4</v>
      </c>
      <c r="M315">
        <v>1</v>
      </c>
      <c r="N315">
        <v>2</v>
      </c>
      <c r="O315">
        <v>3</v>
      </c>
      <c r="P315">
        <v>5</v>
      </c>
      <c r="Q315">
        <v>3</v>
      </c>
      <c r="R315">
        <v>14</v>
      </c>
      <c r="S315">
        <v>4</v>
      </c>
      <c r="T315">
        <v>3</v>
      </c>
      <c r="U315">
        <v>5</v>
      </c>
      <c r="V315">
        <v>9</v>
      </c>
      <c r="W315">
        <v>7</v>
      </c>
      <c r="X315">
        <v>17</v>
      </c>
      <c r="Y315">
        <v>5</v>
      </c>
      <c r="Z315">
        <v>3</v>
      </c>
      <c r="AA315">
        <v>5</v>
      </c>
      <c r="AB315">
        <v>7</v>
      </c>
      <c r="AC315">
        <v>3</v>
      </c>
      <c r="AD315">
        <v>9</v>
      </c>
      <c r="AE315">
        <v>10</v>
      </c>
      <c r="AF315">
        <v>2</v>
      </c>
      <c r="AG315">
        <v>8</v>
      </c>
      <c r="AH315">
        <v>4</v>
      </c>
      <c r="AI315">
        <v>6</v>
      </c>
      <c r="AJ315">
        <v>1</v>
      </c>
      <c r="AK315">
        <v>71</v>
      </c>
    </row>
    <row r="316" spans="1:37" x14ac:dyDescent="0.25">
      <c r="A316">
        <v>45471</v>
      </c>
      <c r="B316">
        <v>0</v>
      </c>
      <c r="C316">
        <v>2007</v>
      </c>
      <c r="D316">
        <f t="shared" si="4"/>
        <v>18</v>
      </c>
      <c r="E316" s="2">
        <v>45968.651377314818</v>
      </c>
      <c r="F316">
        <v>2</v>
      </c>
      <c r="G316">
        <v>3</v>
      </c>
      <c r="H316">
        <v>3</v>
      </c>
      <c r="I316">
        <v>4</v>
      </c>
      <c r="J316">
        <v>2</v>
      </c>
      <c r="K316">
        <v>4</v>
      </c>
      <c r="L316">
        <v>2</v>
      </c>
      <c r="M316">
        <v>4</v>
      </c>
      <c r="N316">
        <v>4</v>
      </c>
      <c r="O316">
        <v>3</v>
      </c>
      <c r="P316">
        <v>3</v>
      </c>
      <c r="Q316">
        <v>4</v>
      </c>
      <c r="R316">
        <v>8</v>
      </c>
      <c r="S316">
        <v>6</v>
      </c>
      <c r="T316">
        <v>4</v>
      </c>
      <c r="U316">
        <v>4</v>
      </c>
      <c r="V316">
        <v>6</v>
      </c>
      <c r="W316">
        <v>6</v>
      </c>
      <c r="X316">
        <v>5</v>
      </c>
      <c r="Y316">
        <v>11</v>
      </c>
      <c r="Z316">
        <v>5</v>
      </c>
      <c r="AA316">
        <v>3</v>
      </c>
      <c r="AB316">
        <v>4</v>
      </c>
      <c r="AC316">
        <v>2</v>
      </c>
      <c r="AD316">
        <v>7</v>
      </c>
      <c r="AE316">
        <v>9</v>
      </c>
      <c r="AF316">
        <v>10</v>
      </c>
      <c r="AG316">
        <v>5</v>
      </c>
      <c r="AH316">
        <v>6</v>
      </c>
      <c r="AI316">
        <v>1</v>
      </c>
      <c r="AJ316">
        <v>8</v>
      </c>
      <c r="AK316">
        <v>44</v>
      </c>
    </row>
    <row r="317" spans="1:37" x14ac:dyDescent="0.25">
      <c r="A317">
        <v>46135</v>
      </c>
      <c r="B317">
        <v>0</v>
      </c>
      <c r="C317">
        <v>2007</v>
      </c>
      <c r="D317">
        <f t="shared" si="4"/>
        <v>18</v>
      </c>
      <c r="E317" s="2">
        <v>45972.08084490741</v>
      </c>
      <c r="F317">
        <v>3</v>
      </c>
      <c r="G317">
        <v>4</v>
      </c>
      <c r="H317">
        <v>5</v>
      </c>
      <c r="I317">
        <v>5</v>
      </c>
      <c r="J317">
        <v>4</v>
      </c>
      <c r="K317">
        <v>4</v>
      </c>
      <c r="L317">
        <v>3</v>
      </c>
      <c r="M317">
        <v>4</v>
      </c>
      <c r="N317">
        <v>1</v>
      </c>
      <c r="O317">
        <v>3</v>
      </c>
      <c r="P317">
        <v>2</v>
      </c>
      <c r="Q317">
        <v>17</v>
      </c>
      <c r="R317">
        <v>4</v>
      </c>
      <c r="S317">
        <v>2</v>
      </c>
      <c r="T317">
        <v>4</v>
      </c>
      <c r="U317">
        <v>2</v>
      </c>
      <c r="V317">
        <v>4</v>
      </c>
      <c r="W317">
        <v>9</v>
      </c>
      <c r="X317">
        <v>4</v>
      </c>
      <c r="Y317">
        <v>3</v>
      </c>
      <c r="Z317">
        <v>3</v>
      </c>
      <c r="AA317">
        <v>1</v>
      </c>
      <c r="AB317">
        <v>3</v>
      </c>
      <c r="AC317">
        <v>7</v>
      </c>
      <c r="AD317">
        <v>2</v>
      </c>
      <c r="AE317">
        <v>10</v>
      </c>
      <c r="AF317">
        <v>4</v>
      </c>
      <c r="AG317">
        <v>6</v>
      </c>
      <c r="AH317">
        <v>8</v>
      </c>
      <c r="AI317">
        <v>9</v>
      </c>
      <c r="AJ317">
        <v>5</v>
      </c>
      <c r="AK317">
        <v>64</v>
      </c>
    </row>
    <row r="318" spans="1:37" x14ac:dyDescent="0.25">
      <c r="A318">
        <v>46330</v>
      </c>
      <c r="B318">
        <v>0</v>
      </c>
      <c r="C318">
        <v>2007</v>
      </c>
      <c r="D318">
        <f t="shared" si="4"/>
        <v>18</v>
      </c>
      <c r="E318" s="2">
        <v>45972.957824074074</v>
      </c>
      <c r="F318">
        <v>4</v>
      </c>
      <c r="G318">
        <v>2</v>
      </c>
      <c r="H318">
        <v>5</v>
      </c>
      <c r="I318">
        <v>4</v>
      </c>
      <c r="J318">
        <v>2</v>
      </c>
      <c r="K318">
        <v>5</v>
      </c>
      <c r="L318">
        <v>2</v>
      </c>
      <c r="M318">
        <v>3</v>
      </c>
      <c r="N318">
        <v>4</v>
      </c>
      <c r="O318">
        <v>4</v>
      </c>
      <c r="P318">
        <v>3</v>
      </c>
      <c r="Q318">
        <v>4</v>
      </c>
      <c r="R318">
        <v>6</v>
      </c>
      <c r="S318">
        <v>7</v>
      </c>
      <c r="T318">
        <v>13</v>
      </c>
      <c r="U318">
        <v>23</v>
      </c>
      <c r="V318">
        <v>7</v>
      </c>
      <c r="W318">
        <v>14</v>
      </c>
      <c r="X318">
        <v>9</v>
      </c>
      <c r="Y318">
        <v>7</v>
      </c>
      <c r="Z318">
        <v>3</v>
      </c>
      <c r="AA318">
        <v>4</v>
      </c>
      <c r="AB318">
        <v>3</v>
      </c>
      <c r="AC318">
        <v>1</v>
      </c>
      <c r="AD318">
        <v>2</v>
      </c>
      <c r="AE318">
        <v>5</v>
      </c>
      <c r="AF318">
        <v>7</v>
      </c>
      <c r="AG318">
        <v>9</v>
      </c>
      <c r="AH318">
        <v>8</v>
      </c>
      <c r="AI318">
        <v>10</v>
      </c>
      <c r="AJ318">
        <v>6</v>
      </c>
      <c r="AK318">
        <v>66</v>
      </c>
    </row>
    <row r="319" spans="1:37" x14ac:dyDescent="0.25">
      <c r="A319">
        <v>46500</v>
      </c>
      <c r="B319">
        <v>0</v>
      </c>
      <c r="C319">
        <v>2007</v>
      </c>
      <c r="D319">
        <f t="shared" si="4"/>
        <v>18</v>
      </c>
      <c r="E319" s="2">
        <v>45973.631469907406</v>
      </c>
      <c r="F319">
        <v>2</v>
      </c>
      <c r="G319">
        <v>2</v>
      </c>
      <c r="H319">
        <v>5</v>
      </c>
      <c r="I319">
        <v>1</v>
      </c>
      <c r="J319">
        <v>1</v>
      </c>
      <c r="K319">
        <v>5</v>
      </c>
      <c r="L319">
        <v>4</v>
      </c>
      <c r="M319">
        <v>5</v>
      </c>
      <c r="N319">
        <v>5</v>
      </c>
      <c r="O319">
        <v>2</v>
      </c>
      <c r="P319">
        <v>5</v>
      </c>
      <c r="Q319">
        <v>7</v>
      </c>
      <c r="R319">
        <v>5</v>
      </c>
      <c r="S319">
        <v>5</v>
      </c>
      <c r="T319">
        <v>3</v>
      </c>
      <c r="U319">
        <v>3</v>
      </c>
      <c r="V319">
        <v>4</v>
      </c>
      <c r="W319">
        <v>7</v>
      </c>
      <c r="X319">
        <v>4</v>
      </c>
      <c r="Y319">
        <v>5</v>
      </c>
      <c r="Z319">
        <v>11</v>
      </c>
      <c r="AA319">
        <v>2</v>
      </c>
      <c r="AB319">
        <v>7</v>
      </c>
      <c r="AC319">
        <v>6</v>
      </c>
      <c r="AD319">
        <v>9</v>
      </c>
      <c r="AE319">
        <v>8</v>
      </c>
      <c r="AF319">
        <v>4</v>
      </c>
      <c r="AG319">
        <v>5</v>
      </c>
      <c r="AH319">
        <v>10</v>
      </c>
      <c r="AI319">
        <v>3</v>
      </c>
      <c r="AJ319">
        <v>1</v>
      </c>
      <c r="AK319">
        <v>95</v>
      </c>
    </row>
    <row r="320" spans="1:37" x14ac:dyDescent="0.25">
      <c r="A320">
        <v>41366</v>
      </c>
      <c r="B320">
        <v>0</v>
      </c>
      <c r="C320">
        <v>2008</v>
      </c>
      <c r="D320">
        <f t="shared" si="4"/>
        <v>17</v>
      </c>
      <c r="E320" s="2">
        <v>45959.782905092594</v>
      </c>
      <c r="F320" t="s">
        <v>60</v>
      </c>
      <c r="G320">
        <v>2</v>
      </c>
      <c r="H320">
        <v>4</v>
      </c>
      <c r="I320">
        <v>4</v>
      </c>
      <c r="J320">
        <v>2</v>
      </c>
      <c r="K320">
        <v>5</v>
      </c>
      <c r="L320">
        <v>2</v>
      </c>
      <c r="M320">
        <v>2</v>
      </c>
      <c r="N320">
        <v>2</v>
      </c>
      <c r="O320">
        <v>4</v>
      </c>
      <c r="P320">
        <v>5</v>
      </c>
      <c r="Q320">
        <v>2</v>
      </c>
      <c r="R320">
        <v>6</v>
      </c>
      <c r="S320">
        <v>3</v>
      </c>
      <c r="T320">
        <v>5</v>
      </c>
      <c r="U320">
        <v>2</v>
      </c>
      <c r="V320">
        <v>34</v>
      </c>
      <c r="W320">
        <v>18</v>
      </c>
      <c r="X320">
        <v>6</v>
      </c>
      <c r="Y320">
        <v>3</v>
      </c>
      <c r="Z320">
        <v>2</v>
      </c>
      <c r="AA320">
        <v>7</v>
      </c>
      <c r="AB320">
        <v>9</v>
      </c>
      <c r="AC320">
        <v>8</v>
      </c>
      <c r="AD320">
        <v>4</v>
      </c>
      <c r="AE320">
        <v>3</v>
      </c>
      <c r="AF320">
        <v>1</v>
      </c>
      <c r="AG320">
        <v>10</v>
      </c>
      <c r="AH320">
        <v>5</v>
      </c>
      <c r="AI320">
        <v>2</v>
      </c>
      <c r="AJ320">
        <v>6</v>
      </c>
      <c r="AK320">
        <v>82</v>
      </c>
    </row>
    <row r="321" spans="1:37" x14ac:dyDescent="0.25">
      <c r="A321">
        <v>41859</v>
      </c>
      <c r="B321">
        <v>0</v>
      </c>
      <c r="C321">
        <v>2008</v>
      </c>
      <c r="D321">
        <f t="shared" si="4"/>
        <v>17</v>
      </c>
      <c r="E321" s="2">
        <v>45959.830497685187</v>
      </c>
      <c r="F321">
        <v>4</v>
      </c>
      <c r="G321">
        <v>5</v>
      </c>
      <c r="H321">
        <v>5</v>
      </c>
      <c r="I321">
        <v>5</v>
      </c>
      <c r="J321">
        <v>4</v>
      </c>
      <c r="K321">
        <v>4</v>
      </c>
      <c r="L321">
        <v>2</v>
      </c>
      <c r="M321">
        <v>3</v>
      </c>
      <c r="N321">
        <v>4</v>
      </c>
      <c r="O321">
        <v>4</v>
      </c>
      <c r="P321">
        <v>3</v>
      </c>
      <c r="Q321">
        <v>2</v>
      </c>
      <c r="R321">
        <v>5</v>
      </c>
      <c r="S321">
        <v>3</v>
      </c>
      <c r="T321">
        <v>3</v>
      </c>
      <c r="U321">
        <v>2</v>
      </c>
      <c r="V321">
        <v>7</v>
      </c>
      <c r="W321">
        <v>6</v>
      </c>
      <c r="X321">
        <v>3</v>
      </c>
      <c r="Y321">
        <v>3</v>
      </c>
      <c r="Z321">
        <v>3</v>
      </c>
      <c r="AA321">
        <v>3</v>
      </c>
      <c r="AB321">
        <v>9</v>
      </c>
      <c r="AC321">
        <v>5</v>
      </c>
      <c r="AD321">
        <v>10</v>
      </c>
      <c r="AE321">
        <v>4</v>
      </c>
      <c r="AF321">
        <v>1</v>
      </c>
      <c r="AG321">
        <v>7</v>
      </c>
      <c r="AH321">
        <v>6</v>
      </c>
      <c r="AI321">
        <v>2</v>
      </c>
      <c r="AJ321">
        <v>8</v>
      </c>
      <c r="AK321">
        <v>73</v>
      </c>
    </row>
    <row r="322" spans="1:37" x14ac:dyDescent="0.25">
      <c r="A322">
        <v>41999</v>
      </c>
      <c r="B322">
        <v>1</v>
      </c>
      <c r="C322">
        <v>2008</v>
      </c>
      <c r="D322">
        <f t="shared" si="4"/>
        <v>17</v>
      </c>
      <c r="E322" s="2">
        <v>45959.88113425926</v>
      </c>
      <c r="F322">
        <v>1</v>
      </c>
      <c r="G322">
        <v>4</v>
      </c>
      <c r="H322">
        <v>4</v>
      </c>
      <c r="I322">
        <v>5</v>
      </c>
      <c r="J322">
        <v>2</v>
      </c>
      <c r="K322">
        <v>4</v>
      </c>
      <c r="L322">
        <v>3</v>
      </c>
      <c r="M322">
        <v>4</v>
      </c>
      <c r="N322">
        <v>4</v>
      </c>
      <c r="O322">
        <v>3</v>
      </c>
      <c r="P322">
        <v>2</v>
      </c>
      <c r="Q322">
        <v>8</v>
      </c>
      <c r="R322">
        <v>12</v>
      </c>
      <c r="S322">
        <v>6</v>
      </c>
      <c r="T322">
        <v>4</v>
      </c>
      <c r="U322">
        <v>13</v>
      </c>
      <c r="V322">
        <v>4</v>
      </c>
      <c r="W322">
        <v>5</v>
      </c>
      <c r="X322">
        <v>5</v>
      </c>
      <c r="Y322">
        <v>3</v>
      </c>
      <c r="Z322">
        <v>2</v>
      </c>
      <c r="AA322">
        <v>3</v>
      </c>
      <c r="AB322">
        <v>1</v>
      </c>
      <c r="AC322">
        <v>2</v>
      </c>
      <c r="AD322">
        <v>9</v>
      </c>
      <c r="AE322">
        <v>10</v>
      </c>
      <c r="AF322">
        <v>5</v>
      </c>
      <c r="AG322">
        <v>8</v>
      </c>
      <c r="AH322">
        <v>4</v>
      </c>
      <c r="AI322">
        <v>7</v>
      </c>
      <c r="AJ322">
        <v>6</v>
      </c>
      <c r="AK322">
        <v>58</v>
      </c>
    </row>
    <row r="323" spans="1:37" x14ac:dyDescent="0.25">
      <c r="A323">
        <v>43612</v>
      </c>
      <c r="B323">
        <v>0</v>
      </c>
      <c r="C323">
        <v>2008</v>
      </c>
      <c r="D323">
        <f t="shared" si="4"/>
        <v>17</v>
      </c>
      <c r="E323" s="2">
        <v>45963.766481481478</v>
      </c>
      <c r="F323" t="s">
        <v>59</v>
      </c>
      <c r="G323">
        <v>5</v>
      </c>
      <c r="H323">
        <v>5</v>
      </c>
      <c r="I323">
        <v>5</v>
      </c>
      <c r="J323">
        <v>2</v>
      </c>
      <c r="K323">
        <v>5</v>
      </c>
      <c r="L323">
        <v>2</v>
      </c>
      <c r="M323">
        <v>2</v>
      </c>
      <c r="N323">
        <v>4</v>
      </c>
      <c r="O323">
        <v>5</v>
      </c>
      <c r="P323">
        <v>3</v>
      </c>
      <c r="Q323">
        <v>3</v>
      </c>
      <c r="R323">
        <v>3</v>
      </c>
      <c r="S323">
        <v>3</v>
      </c>
      <c r="T323">
        <v>4</v>
      </c>
      <c r="U323">
        <v>3</v>
      </c>
      <c r="V323">
        <v>4</v>
      </c>
      <c r="W323">
        <v>9</v>
      </c>
      <c r="X323">
        <v>3</v>
      </c>
      <c r="Y323">
        <v>2</v>
      </c>
      <c r="Z323">
        <v>3</v>
      </c>
      <c r="AA323">
        <v>10</v>
      </c>
      <c r="AB323">
        <v>9</v>
      </c>
      <c r="AC323">
        <v>6</v>
      </c>
      <c r="AD323">
        <v>1</v>
      </c>
      <c r="AE323">
        <v>8</v>
      </c>
      <c r="AF323">
        <v>3</v>
      </c>
      <c r="AG323">
        <v>5</v>
      </c>
      <c r="AH323">
        <v>2</v>
      </c>
      <c r="AI323">
        <v>4</v>
      </c>
      <c r="AJ323">
        <v>7</v>
      </c>
      <c r="AK323">
        <v>44</v>
      </c>
    </row>
    <row r="324" spans="1:37" x14ac:dyDescent="0.25">
      <c r="A324">
        <v>45742</v>
      </c>
      <c r="B324">
        <v>0</v>
      </c>
      <c r="C324">
        <v>2008</v>
      </c>
      <c r="D324">
        <f t="shared" si="4"/>
        <v>17</v>
      </c>
      <c r="E324" s="2">
        <v>45969.693506944444</v>
      </c>
      <c r="F324">
        <v>3</v>
      </c>
      <c r="G324">
        <v>4</v>
      </c>
      <c r="H324">
        <v>4</v>
      </c>
      <c r="I324">
        <v>5</v>
      </c>
      <c r="J324">
        <v>4</v>
      </c>
      <c r="K324">
        <v>2</v>
      </c>
      <c r="L324">
        <v>2</v>
      </c>
      <c r="M324">
        <v>4</v>
      </c>
      <c r="N324">
        <v>3</v>
      </c>
      <c r="O324">
        <v>3</v>
      </c>
      <c r="P324">
        <v>3</v>
      </c>
      <c r="Q324">
        <v>7</v>
      </c>
      <c r="R324">
        <v>5</v>
      </c>
      <c r="S324">
        <v>5</v>
      </c>
      <c r="T324">
        <v>5</v>
      </c>
      <c r="U324">
        <v>7</v>
      </c>
      <c r="V324">
        <v>7</v>
      </c>
      <c r="W324">
        <v>4</v>
      </c>
      <c r="X324">
        <v>13</v>
      </c>
      <c r="Y324">
        <v>12</v>
      </c>
      <c r="Z324">
        <v>5</v>
      </c>
      <c r="AA324">
        <v>10</v>
      </c>
      <c r="AB324">
        <v>7</v>
      </c>
      <c r="AC324">
        <v>6</v>
      </c>
      <c r="AD324">
        <v>2</v>
      </c>
      <c r="AE324">
        <v>9</v>
      </c>
      <c r="AF324">
        <v>4</v>
      </c>
      <c r="AG324">
        <v>8</v>
      </c>
      <c r="AH324">
        <v>1</v>
      </c>
      <c r="AI324">
        <v>3</v>
      </c>
      <c r="AJ324">
        <v>5</v>
      </c>
      <c r="AK324">
        <v>42</v>
      </c>
    </row>
    <row r="325" spans="1:37" x14ac:dyDescent="0.25">
      <c r="A325">
        <v>46371</v>
      </c>
      <c r="B325">
        <v>1</v>
      </c>
      <c r="C325">
        <v>2008</v>
      </c>
      <c r="D325">
        <f t="shared" si="4"/>
        <v>17</v>
      </c>
      <c r="E325" s="2">
        <v>45972.943969907406</v>
      </c>
      <c r="F325">
        <v>2</v>
      </c>
      <c r="G325">
        <v>3</v>
      </c>
      <c r="H325">
        <v>3</v>
      </c>
      <c r="I325">
        <v>4</v>
      </c>
      <c r="J325">
        <v>2</v>
      </c>
      <c r="K325">
        <v>4</v>
      </c>
      <c r="L325">
        <v>4</v>
      </c>
      <c r="M325">
        <v>4</v>
      </c>
      <c r="N325">
        <v>3</v>
      </c>
      <c r="O325">
        <v>4</v>
      </c>
      <c r="P325">
        <v>4</v>
      </c>
      <c r="Q325">
        <v>3</v>
      </c>
      <c r="R325">
        <v>3</v>
      </c>
      <c r="S325">
        <v>2</v>
      </c>
      <c r="T325">
        <v>4</v>
      </c>
      <c r="U325">
        <v>1</v>
      </c>
      <c r="V325">
        <v>6</v>
      </c>
      <c r="W325">
        <v>9</v>
      </c>
      <c r="X325">
        <v>2</v>
      </c>
      <c r="Y325">
        <v>4</v>
      </c>
      <c r="Z325">
        <v>5</v>
      </c>
      <c r="AA325">
        <v>2</v>
      </c>
      <c r="AB325">
        <v>8</v>
      </c>
      <c r="AC325">
        <v>5</v>
      </c>
      <c r="AD325">
        <v>9</v>
      </c>
      <c r="AE325">
        <v>4</v>
      </c>
      <c r="AF325">
        <v>6</v>
      </c>
      <c r="AG325">
        <v>10</v>
      </c>
      <c r="AH325">
        <v>7</v>
      </c>
      <c r="AI325">
        <v>1</v>
      </c>
      <c r="AJ325">
        <v>3</v>
      </c>
      <c r="AK325">
        <v>52</v>
      </c>
    </row>
    <row r="326" spans="1:37" x14ac:dyDescent="0.25">
      <c r="A326">
        <v>44888</v>
      </c>
      <c r="B326">
        <v>0</v>
      </c>
      <c r="C326">
        <v>2010</v>
      </c>
      <c r="D326">
        <f t="shared" si="4"/>
        <v>15</v>
      </c>
      <c r="E326" s="2">
        <v>45966.724976851852</v>
      </c>
      <c r="F326">
        <v>4</v>
      </c>
      <c r="G326">
        <v>3</v>
      </c>
      <c r="H326">
        <v>2</v>
      </c>
      <c r="I326">
        <v>3</v>
      </c>
      <c r="J326">
        <v>4</v>
      </c>
      <c r="K326">
        <v>1</v>
      </c>
      <c r="L326">
        <v>2</v>
      </c>
      <c r="M326">
        <v>5</v>
      </c>
      <c r="N326">
        <v>2</v>
      </c>
      <c r="O326">
        <v>4</v>
      </c>
      <c r="P326">
        <v>2</v>
      </c>
      <c r="Q326">
        <v>7</v>
      </c>
      <c r="R326">
        <v>4</v>
      </c>
      <c r="S326">
        <v>6</v>
      </c>
      <c r="T326">
        <v>6</v>
      </c>
      <c r="U326">
        <v>3</v>
      </c>
      <c r="V326">
        <v>4</v>
      </c>
      <c r="W326">
        <v>10</v>
      </c>
      <c r="X326">
        <v>5</v>
      </c>
      <c r="Y326">
        <v>7</v>
      </c>
      <c r="Z326">
        <v>2</v>
      </c>
      <c r="AA326">
        <v>6</v>
      </c>
      <c r="AB326">
        <v>4</v>
      </c>
      <c r="AC326">
        <v>9</v>
      </c>
      <c r="AD326">
        <v>5</v>
      </c>
      <c r="AE326">
        <v>7</v>
      </c>
      <c r="AF326">
        <v>2</v>
      </c>
      <c r="AG326">
        <v>1</v>
      </c>
      <c r="AH326">
        <v>3</v>
      </c>
      <c r="AI326">
        <v>10</v>
      </c>
      <c r="AJ326">
        <v>8</v>
      </c>
      <c r="AK326">
        <v>5</v>
      </c>
    </row>
    <row r="327" spans="1:37" x14ac:dyDescent="0.25">
      <c r="C327" s="4"/>
      <c r="D327" s="4"/>
      <c r="E327" s="2"/>
    </row>
    <row r="328" spans="1:37" x14ac:dyDescent="0.25">
      <c r="E328" s="2"/>
    </row>
    <row r="330" spans="1:37" x14ac:dyDescent="0.25">
      <c r="A330" t="s">
        <v>22</v>
      </c>
      <c r="B330" t="s">
        <v>23</v>
      </c>
      <c r="C330" t="s">
        <v>24</v>
      </c>
      <c r="D330" t="s">
        <v>100</v>
      </c>
      <c r="E330" t="s">
        <v>71</v>
      </c>
      <c r="F330" t="s">
        <v>72</v>
      </c>
      <c r="G330" t="s">
        <v>73</v>
      </c>
      <c r="H330" t="s">
        <v>74</v>
      </c>
      <c r="I330" t="s">
        <v>75</v>
      </c>
      <c r="J330" t="s">
        <v>76</v>
      </c>
      <c r="K330" t="s">
        <v>77</v>
      </c>
      <c r="L330" t="s">
        <v>78</v>
      </c>
      <c r="M330" t="s">
        <v>79</v>
      </c>
      <c r="N330" t="s">
        <v>80</v>
      </c>
      <c r="O330" t="s">
        <v>81</v>
      </c>
      <c r="P330" t="s">
        <v>82</v>
      </c>
      <c r="Q330" t="s">
        <v>83</v>
      </c>
      <c r="R330" t="s">
        <v>84</v>
      </c>
      <c r="S330" t="s">
        <v>85</v>
      </c>
      <c r="T330" t="s">
        <v>86</v>
      </c>
      <c r="U330" t="s">
        <v>87</v>
      </c>
      <c r="V330" t="s">
        <v>88</v>
      </c>
      <c r="W330" t="s">
        <v>89</v>
      </c>
      <c r="X330" t="s">
        <v>90</v>
      </c>
      <c r="Y330" t="s">
        <v>91</v>
      </c>
      <c r="Z330" t="s">
        <v>92</v>
      </c>
      <c r="AA330" t="s">
        <v>93</v>
      </c>
      <c r="AB330" t="s">
        <v>94</v>
      </c>
    </row>
    <row r="331" spans="1:37" x14ac:dyDescent="0.25">
      <c r="A331" s="11">
        <v>45742</v>
      </c>
      <c r="B331">
        <v>0</v>
      </c>
      <c r="C331">
        <v>2008</v>
      </c>
      <c r="D331">
        <f t="shared" ref="D331:D353" si="5">2025-C331</f>
        <v>17</v>
      </c>
      <c r="E331" s="2">
        <v>45969.693506944444</v>
      </c>
      <c r="F331" s="2">
        <v>45977.782870370371</v>
      </c>
      <c r="G331">
        <v>3</v>
      </c>
      <c r="H331">
        <v>4</v>
      </c>
      <c r="I331">
        <v>4</v>
      </c>
      <c r="J331">
        <v>4</v>
      </c>
      <c r="K331">
        <v>5</v>
      </c>
      <c r="L331">
        <v>4</v>
      </c>
      <c r="M331">
        <v>2</v>
      </c>
      <c r="N331">
        <v>2</v>
      </c>
      <c r="O331">
        <v>4</v>
      </c>
      <c r="P331">
        <v>3</v>
      </c>
      <c r="Q331">
        <v>3</v>
      </c>
      <c r="R331">
        <v>3</v>
      </c>
      <c r="S331">
        <v>2</v>
      </c>
      <c r="T331">
        <v>4</v>
      </c>
      <c r="U331">
        <v>4</v>
      </c>
      <c r="V331">
        <v>4</v>
      </c>
      <c r="W331">
        <v>2</v>
      </c>
      <c r="X331">
        <v>4</v>
      </c>
      <c r="Y331">
        <v>4</v>
      </c>
      <c r="Z331">
        <v>2</v>
      </c>
      <c r="AA331">
        <v>2</v>
      </c>
      <c r="AB331">
        <v>2</v>
      </c>
    </row>
    <row r="332" spans="1:37" x14ac:dyDescent="0.25">
      <c r="A332">
        <v>45418</v>
      </c>
      <c r="B332">
        <v>0</v>
      </c>
      <c r="C332">
        <v>2006</v>
      </c>
      <c r="D332">
        <f t="shared" si="5"/>
        <v>19</v>
      </c>
      <c r="E332" s="2">
        <v>45968.559884259259</v>
      </c>
      <c r="F332" s="2">
        <v>45976.931689814817</v>
      </c>
      <c r="G332">
        <v>3</v>
      </c>
      <c r="H332">
        <v>3</v>
      </c>
      <c r="I332">
        <v>2</v>
      </c>
      <c r="J332">
        <v>4</v>
      </c>
      <c r="K332">
        <v>4</v>
      </c>
      <c r="L332">
        <v>2</v>
      </c>
      <c r="M332">
        <v>2</v>
      </c>
      <c r="N332">
        <v>2</v>
      </c>
      <c r="O332">
        <v>4</v>
      </c>
      <c r="P332">
        <v>4</v>
      </c>
      <c r="Q332">
        <v>3</v>
      </c>
      <c r="R332">
        <v>3</v>
      </c>
      <c r="S332">
        <v>3</v>
      </c>
      <c r="T332">
        <v>3</v>
      </c>
      <c r="U332">
        <v>2</v>
      </c>
      <c r="V332">
        <v>2</v>
      </c>
      <c r="W332">
        <v>1</v>
      </c>
      <c r="X332">
        <v>1</v>
      </c>
      <c r="Y332">
        <v>4</v>
      </c>
      <c r="Z332">
        <v>3</v>
      </c>
      <c r="AA332">
        <v>3</v>
      </c>
      <c r="AB332">
        <v>2</v>
      </c>
    </row>
    <row r="333" spans="1:37" x14ac:dyDescent="0.25">
      <c r="A333">
        <v>45501</v>
      </c>
      <c r="B333">
        <v>0</v>
      </c>
      <c r="C333">
        <v>2006</v>
      </c>
      <c r="D333">
        <f t="shared" si="5"/>
        <v>19</v>
      </c>
      <c r="E333" s="2">
        <v>45968.701666666668</v>
      </c>
      <c r="F333" s="2">
        <v>45977.809675925928</v>
      </c>
      <c r="G333">
        <v>2</v>
      </c>
      <c r="H333">
        <v>2</v>
      </c>
      <c r="I333">
        <v>4</v>
      </c>
      <c r="J333">
        <v>4</v>
      </c>
      <c r="K333">
        <v>2</v>
      </c>
      <c r="L333">
        <v>1</v>
      </c>
      <c r="M333">
        <v>5</v>
      </c>
      <c r="N333">
        <v>2</v>
      </c>
      <c r="O333">
        <v>2</v>
      </c>
      <c r="P333">
        <v>4</v>
      </c>
      <c r="Q333">
        <v>5</v>
      </c>
      <c r="R333">
        <v>1</v>
      </c>
      <c r="S333">
        <v>4</v>
      </c>
      <c r="T333">
        <v>4</v>
      </c>
      <c r="U333">
        <v>3</v>
      </c>
      <c r="V333">
        <v>1</v>
      </c>
      <c r="W333">
        <v>5</v>
      </c>
      <c r="X333">
        <v>4</v>
      </c>
      <c r="Y333">
        <v>2</v>
      </c>
      <c r="Z333">
        <v>3</v>
      </c>
      <c r="AA333">
        <v>5</v>
      </c>
      <c r="AB333">
        <v>1</v>
      </c>
    </row>
    <row r="334" spans="1:37" x14ac:dyDescent="0.25">
      <c r="A334">
        <v>42879</v>
      </c>
      <c r="B334">
        <v>0</v>
      </c>
      <c r="C334">
        <v>2005</v>
      </c>
      <c r="D334">
        <f t="shared" si="5"/>
        <v>20</v>
      </c>
      <c r="E334" s="2">
        <v>45961.587500000001</v>
      </c>
      <c r="F334" s="2">
        <v>45968.630937499998</v>
      </c>
      <c r="G334">
        <v>4</v>
      </c>
      <c r="H334">
        <v>4</v>
      </c>
      <c r="I334">
        <v>2</v>
      </c>
      <c r="J334">
        <v>5</v>
      </c>
      <c r="K334">
        <v>2</v>
      </c>
      <c r="L334">
        <v>2</v>
      </c>
      <c r="M334">
        <v>4</v>
      </c>
      <c r="N334">
        <v>1</v>
      </c>
      <c r="O334">
        <v>3</v>
      </c>
      <c r="P334">
        <v>5</v>
      </c>
      <c r="Q334">
        <v>5</v>
      </c>
      <c r="R334">
        <v>5</v>
      </c>
      <c r="S334">
        <v>2</v>
      </c>
      <c r="T334">
        <v>5</v>
      </c>
      <c r="U334">
        <v>3</v>
      </c>
      <c r="V334">
        <v>2</v>
      </c>
      <c r="W334">
        <v>4</v>
      </c>
      <c r="X334">
        <v>1</v>
      </c>
      <c r="Y334">
        <v>3</v>
      </c>
      <c r="Z334">
        <v>5</v>
      </c>
      <c r="AA334">
        <v>5</v>
      </c>
      <c r="AB334">
        <v>4</v>
      </c>
    </row>
    <row r="335" spans="1:37" x14ac:dyDescent="0.25">
      <c r="A335">
        <v>42549</v>
      </c>
      <c r="B335">
        <v>0</v>
      </c>
      <c r="C335">
        <v>2004</v>
      </c>
      <c r="D335">
        <f t="shared" si="5"/>
        <v>21</v>
      </c>
      <c r="E335" s="2">
        <v>45960.649351851855</v>
      </c>
      <c r="F335" s="2">
        <v>45974.469988425924</v>
      </c>
      <c r="G335">
        <v>5</v>
      </c>
      <c r="H335">
        <v>4</v>
      </c>
      <c r="I335">
        <v>1</v>
      </c>
      <c r="J335">
        <v>4</v>
      </c>
      <c r="K335">
        <v>1</v>
      </c>
      <c r="L335">
        <v>2</v>
      </c>
      <c r="M335">
        <v>3</v>
      </c>
      <c r="N335">
        <v>4</v>
      </c>
      <c r="O335">
        <v>5</v>
      </c>
      <c r="P335">
        <v>4</v>
      </c>
      <c r="Q335">
        <v>3</v>
      </c>
      <c r="R335">
        <v>2</v>
      </c>
      <c r="S335">
        <v>1</v>
      </c>
      <c r="T335">
        <v>4</v>
      </c>
      <c r="U335">
        <v>1</v>
      </c>
      <c r="V335">
        <v>2</v>
      </c>
      <c r="W335">
        <v>4</v>
      </c>
      <c r="X335">
        <v>4</v>
      </c>
      <c r="Y335">
        <v>5</v>
      </c>
      <c r="Z335">
        <v>5</v>
      </c>
      <c r="AA335">
        <v>3</v>
      </c>
      <c r="AB335">
        <v>4</v>
      </c>
    </row>
    <row r="336" spans="1:37" x14ac:dyDescent="0.25">
      <c r="A336">
        <v>45419</v>
      </c>
      <c r="B336">
        <v>0</v>
      </c>
      <c r="C336">
        <v>2004</v>
      </c>
      <c r="D336">
        <f t="shared" si="5"/>
        <v>21</v>
      </c>
      <c r="E336" s="2">
        <v>45968.560428240744</v>
      </c>
      <c r="F336" s="2">
        <v>45977.785856481481</v>
      </c>
      <c r="G336">
        <v>1</v>
      </c>
      <c r="H336" t="s">
        <v>59</v>
      </c>
      <c r="I336">
        <v>4</v>
      </c>
      <c r="J336">
        <v>5</v>
      </c>
      <c r="K336">
        <v>4</v>
      </c>
      <c r="L336">
        <v>2</v>
      </c>
      <c r="M336">
        <v>5</v>
      </c>
      <c r="N336">
        <v>4</v>
      </c>
      <c r="O336">
        <v>4</v>
      </c>
      <c r="P336">
        <v>5</v>
      </c>
      <c r="Q336">
        <v>4</v>
      </c>
      <c r="R336">
        <v>4</v>
      </c>
      <c r="S336">
        <v>4</v>
      </c>
      <c r="T336">
        <v>5</v>
      </c>
      <c r="U336">
        <v>4</v>
      </c>
      <c r="V336">
        <v>2</v>
      </c>
      <c r="W336">
        <v>5</v>
      </c>
      <c r="X336">
        <v>3</v>
      </c>
      <c r="Y336">
        <v>3</v>
      </c>
      <c r="Z336">
        <v>4</v>
      </c>
      <c r="AA336">
        <v>4</v>
      </c>
      <c r="AB336">
        <v>5</v>
      </c>
    </row>
    <row r="337" spans="1:28" x14ac:dyDescent="0.25">
      <c r="A337">
        <v>40683</v>
      </c>
      <c r="B337">
        <v>0</v>
      </c>
      <c r="C337">
        <v>2003</v>
      </c>
      <c r="D337">
        <f t="shared" si="5"/>
        <v>22</v>
      </c>
      <c r="E337" s="2">
        <v>45960.743842592594</v>
      </c>
      <c r="F337" s="2">
        <v>45970.595578703702</v>
      </c>
      <c r="G337">
        <v>2</v>
      </c>
      <c r="H337">
        <v>2</v>
      </c>
      <c r="I337">
        <v>5</v>
      </c>
      <c r="J337">
        <v>3</v>
      </c>
      <c r="K337">
        <v>5</v>
      </c>
      <c r="L337">
        <v>2</v>
      </c>
      <c r="M337">
        <v>4</v>
      </c>
      <c r="N337">
        <v>3</v>
      </c>
      <c r="O337">
        <v>4</v>
      </c>
      <c r="P337">
        <v>4</v>
      </c>
      <c r="Q337">
        <v>4</v>
      </c>
      <c r="R337">
        <v>4</v>
      </c>
      <c r="S337">
        <v>5</v>
      </c>
      <c r="T337">
        <v>3</v>
      </c>
      <c r="U337">
        <v>5</v>
      </c>
      <c r="V337">
        <v>2</v>
      </c>
      <c r="W337">
        <v>4</v>
      </c>
      <c r="X337">
        <v>3</v>
      </c>
      <c r="Y337">
        <v>2</v>
      </c>
      <c r="Z337">
        <v>5</v>
      </c>
      <c r="AA337">
        <v>5</v>
      </c>
      <c r="AB337">
        <v>4</v>
      </c>
    </row>
    <row r="338" spans="1:28" x14ac:dyDescent="0.25">
      <c r="A338">
        <v>40964</v>
      </c>
      <c r="B338">
        <v>0</v>
      </c>
      <c r="C338">
        <v>2003</v>
      </c>
      <c r="D338">
        <f t="shared" si="5"/>
        <v>22</v>
      </c>
      <c r="E338" s="2">
        <v>45964.629108796296</v>
      </c>
      <c r="F338" s="2">
        <v>45973.594722222224</v>
      </c>
      <c r="G338">
        <v>2</v>
      </c>
      <c r="H338">
        <v>2</v>
      </c>
      <c r="I338">
        <v>4</v>
      </c>
      <c r="J338">
        <v>5</v>
      </c>
      <c r="K338">
        <v>5</v>
      </c>
      <c r="L338">
        <v>3</v>
      </c>
      <c r="M338">
        <v>5</v>
      </c>
      <c r="N338">
        <v>2</v>
      </c>
      <c r="O338">
        <v>4</v>
      </c>
      <c r="P338">
        <v>4</v>
      </c>
      <c r="Q338">
        <v>5</v>
      </c>
      <c r="R338">
        <v>4</v>
      </c>
      <c r="S338">
        <v>4</v>
      </c>
      <c r="T338">
        <v>5</v>
      </c>
      <c r="U338">
        <v>4</v>
      </c>
      <c r="V338">
        <v>2</v>
      </c>
      <c r="W338">
        <v>4</v>
      </c>
      <c r="X338">
        <v>2</v>
      </c>
      <c r="Y338">
        <v>4</v>
      </c>
      <c r="Z338">
        <v>2</v>
      </c>
      <c r="AA338">
        <v>4</v>
      </c>
      <c r="AB338">
        <v>4</v>
      </c>
    </row>
    <row r="339" spans="1:28" x14ac:dyDescent="0.25">
      <c r="A339">
        <v>40979</v>
      </c>
      <c r="B339">
        <v>0</v>
      </c>
      <c r="C339">
        <v>2002</v>
      </c>
      <c r="D339">
        <f t="shared" si="5"/>
        <v>23</v>
      </c>
      <c r="E339" s="2">
        <v>45958.729328703703</v>
      </c>
      <c r="F339" s="2">
        <v>45967.737627314818</v>
      </c>
      <c r="G339">
        <v>2</v>
      </c>
      <c r="H339">
        <v>2</v>
      </c>
      <c r="I339">
        <v>3</v>
      </c>
      <c r="J339">
        <v>5</v>
      </c>
      <c r="K339">
        <v>4</v>
      </c>
      <c r="L339">
        <v>3</v>
      </c>
      <c r="M339">
        <v>5</v>
      </c>
      <c r="N339">
        <v>4</v>
      </c>
      <c r="O339">
        <v>3</v>
      </c>
      <c r="P339">
        <v>4</v>
      </c>
      <c r="Q339">
        <v>5</v>
      </c>
      <c r="R339">
        <v>4</v>
      </c>
      <c r="S339">
        <v>4</v>
      </c>
      <c r="T339">
        <v>4</v>
      </c>
      <c r="U339">
        <v>4</v>
      </c>
      <c r="V339">
        <v>2</v>
      </c>
      <c r="W339">
        <v>4</v>
      </c>
      <c r="X339">
        <v>3</v>
      </c>
      <c r="Y339">
        <v>3</v>
      </c>
      <c r="Z339">
        <v>4</v>
      </c>
      <c r="AA339">
        <v>4</v>
      </c>
      <c r="AB339">
        <v>4</v>
      </c>
    </row>
    <row r="340" spans="1:28" x14ac:dyDescent="0.25">
      <c r="A340">
        <v>40754</v>
      </c>
      <c r="B340">
        <v>0</v>
      </c>
      <c r="C340">
        <v>2002</v>
      </c>
      <c r="D340">
        <f t="shared" si="5"/>
        <v>23</v>
      </c>
      <c r="E340" s="2">
        <v>45959.605300925927</v>
      </c>
      <c r="F340" s="2">
        <v>45971.378483796296</v>
      </c>
      <c r="G340">
        <v>2</v>
      </c>
      <c r="H340">
        <v>2</v>
      </c>
      <c r="I340">
        <v>4</v>
      </c>
      <c r="J340">
        <v>5</v>
      </c>
      <c r="K340">
        <v>5</v>
      </c>
      <c r="L340">
        <v>2</v>
      </c>
      <c r="M340">
        <v>5</v>
      </c>
      <c r="N340">
        <v>2</v>
      </c>
      <c r="O340">
        <v>3</v>
      </c>
      <c r="P340">
        <v>4</v>
      </c>
      <c r="Q340">
        <v>5</v>
      </c>
      <c r="R340">
        <v>5</v>
      </c>
      <c r="S340">
        <v>4</v>
      </c>
      <c r="T340">
        <v>4</v>
      </c>
      <c r="U340">
        <v>4</v>
      </c>
      <c r="V340">
        <v>2</v>
      </c>
      <c r="W340">
        <v>4</v>
      </c>
      <c r="X340">
        <v>2</v>
      </c>
      <c r="Y340">
        <v>4</v>
      </c>
      <c r="Z340">
        <v>4</v>
      </c>
      <c r="AA340">
        <v>4</v>
      </c>
      <c r="AB340">
        <v>4</v>
      </c>
    </row>
    <row r="341" spans="1:28" x14ac:dyDescent="0.25">
      <c r="A341">
        <v>40708</v>
      </c>
      <c r="B341">
        <v>0</v>
      </c>
      <c r="C341">
        <v>2002</v>
      </c>
      <c r="D341">
        <f t="shared" si="5"/>
        <v>23</v>
      </c>
      <c r="E341" s="2">
        <v>45961.619247685187</v>
      </c>
      <c r="F341" s="2">
        <v>45977.728379629632</v>
      </c>
      <c r="G341">
        <v>2</v>
      </c>
      <c r="H341">
        <v>2</v>
      </c>
      <c r="I341">
        <v>4</v>
      </c>
      <c r="J341">
        <v>4</v>
      </c>
      <c r="K341">
        <v>4</v>
      </c>
      <c r="L341">
        <v>2</v>
      </c>
      <c r="M341">
        <v>5</v>
      </c>
      <c r="N341">
        <v>3</v>
      </c>
      <c r="O341">
        <v>4</v>
      </c>
      <c r="P341">
        <v>4</v>
      </c>
      <c r="Q341">
        <v>4</v>
      </c>
      <c r="R341">
        <v>4</v>
      </c>
      <c r="S341">
        <v>4</v>
      </c>
      <c r="T341">
        <v>4</v>
      </c>
      <c r="U341">
        <v>4</v>
      </c>
      <c r="V341">
        <v>2</v>
      </c>
      <c r="W341">
        <v>4</v>
      </c>
      <c r="X341">
        <v>4</v>
      </c>
      <c r="Y341">
        <v>2</v>
      </c>
      <c r="Z341">
        <v>4</v>
      </c>
      <c r="AA341">
        <v>5</v>
      </c>
      <c r="AB341">
        <v>4</v>
      </c>
    </row>
    <row r="342" spans="1:28" x14ac:dyDescent="0.25">
      <c r="A342">
        <v>45468</v>
      </c>
      <c r="B342">
        <v>0</v>
      </c>
      <c r="C342">
        <v>2002</v>
      </c>
      <c r="D342">
        <f t="shared" si="5"/>
        <v>23</v>
      </c>
      <c r="E342" s="2">
        <v>45968.653078703705</v>
      </c>
      <c r="F342" s="2">
        <v>45977.801157407404</v>
      </c>
      <c r="G342">
        <v>4</v>
      </c>
      <c r="H342">
        <v>4</v>
      </c>
      <c r="I342">
        <v>2</v>
      </c>
      <c r="J342">
        <v>4</v>
      </c>
      <c r="K342">
        <v>5</v>
      </c>
      <c r="L342">
        <v>2</v>
      </c>
      <c r="M342">
        <v>4</v>
      </c>
      <c r="N342">
        <v>2</v>
      </c>
      <c r="O342">
        <v>4</v>
      </c>
      <c r="P342">
        <v>4</v>
      </c>
      <c r="Q342">
        <v>5</v>
      </c>
      <c r="R342">
        <v>4</v>
      </c>
      <c r="S342">
        <v>2</v>
      </c>
      <c r="T342">
        <v>5</v>
      </c>
      <c r="U342">
        <v>5</v>
      </c>
      <c r="V342">
        <v>2</v>
      </c>
      <c r="W342">
        <v>4</v>
      </c>
      <c r="X342">
        <v>2</v>
      </c>
      <c r="Y342">
        <v>4</v>
      </c>
      <c r="Z342">
        <v>2</v>
      </c>
      <c r="AA342">
        <v>3</v>
      </c>
      <c r="AB342">
        <v>4</v>
      </c>
    </row>
    <row r="343" spans="1:28" x14ac:dyDescent="0.25">
      <c r="A343">
        <v>41396</v>
      </c>
      <c r="B343">
        <v>1</v>
      </c>
      <c r="C343">
        <v>1999</v>
      </c>
      <c r="D343">
        <f t="shared" si="5"/>
        <v>26</v>
      </c>
      <c r="E343" s="2">
        <v>45959.552048611113</v>
      </c>
      <c r="F343" s="2">
        <v>45976.673576388886</v>
      </c>
      <c r="G343">
        <v>3</v>
      </c>
      <c r="H343">
        <v>3</v>
      </c>
      <c r="I343">
        <v>2</v>
      </c>
      <c r="J343">
        <v>5</v>
      </c>
      <c r="K343">
        <v>4</v>
      </c>
      <c r="L343">
        <v>2</v>
      </c>
      <c r="M343">
        <v>5</v>
      </c>
      <c r="N343">
        <v>2</v>
      </c>
      <c r="O343">
        <v>5</v>
      </c>
      <c r="P343">
        <v>3</v>
      </c>
      <c r="Q343">
        <v>4</v>
      </c>
      <c r="R343">
        <v>2</v>
      </c>
      <c r="S343">
        <v>1</v>
      </c>
      <c r="T343">
        <v>4</v>
      </c>
      <c r="U343">
        <v>4</v>
      </c>
      <c r="V343">
        <v>2</v>
      </c>
      <c r="W343">
        <v>5</v>
      </c>
      <c r="X343">
        <v>1</v>
      </c>
      <c r="Y343">
        <v>5</v>
      </c>
      <c r="Z343">
        <v>4</v>
      </c>
      <c r="AA343">
        <v>4</v>
      </c>
      <c r="AB343">
        <v>2</v>
      </c>
    </row>
    <row r="344" spans="1:28" x14ac:dyDescent="0.25">
      <c r="A344">
        <v>45411</v>
      </c>
      <c r="B344">
        <v>0</v>
      </c>
      <c r="C344">
        <v>1999</v>
      </c>
      <c r="D344">
        <f t="shared" si="5"/>
        <v>26</v>
      </c>
      <c r="E344" s="2">
        <v>45968.548506944448</v>
      </c>
      <c r="F344" s="2">
        <v>45975.624386574076</v>
      </c>
      <c r="G344">
        <v>4</v>
      </c>
      <c r="H344">
        <v>3</v>
      </c>
      <c r="I344">
        <v>4</v>
      </c>
      <c r="J344">
        <v>4</v>
      </c>
      <c r="K344">
        <v>4</v>
      </c>
      <c r="L344">
        <v>3</v>
      </c>
      <c r="M344">
        <v>4</v>
      </c>
      <c r="N344">
        <v>4</v>
      </c>
      <c r="O344">
        <v>4</v>
      </c>
      <c r="P344">
        <v>4</v>
      </c>
      <c r="Q344">
        <v>2</v>
      </c>
      <c r="R344">
        <v>1</v>
      </c>
      <c r="S344">
        <v>2</v>
      </c>
      <c r="T344">
        <v>4</v>
      </c>
      <c r="U344">
        <v>4</v>
      </c>
      <c r="V344">
        <v>2</v>
      </c>
      <c r="W344">
        <v>5</v>
      </c>
      <c r="X344">
        <v>4</v>
      </c>
      <c r="Y344">
        <v>2</v>
      </c>
      <c r="Z344">
        <v>4</v>
      </c>
      <c r="AA344">
        <v>3</v>
      </c>
      <c r="AB344">
        <v>2</v>
      </c>
    </row>
    <row r="345" spans="1:28" x14ac:dyDescent="0.25">
      <c r="A345">
        <v>45426</v>
      </c>
      <c r="B345">
        <v>0</v>
      </c>
      <c r="C345">
        <v>1999</v>
      </c>
      <c r="D345">
        <f t="shared" si="5"/>
        <v>26</v>
      </c>
      <c r="E345" s="2">
        <v>45968.568819444445</v>
      </c>
      <c r="F345" s="2">
        <v>45977.927465277775</v>
      </c>
      <c r="G345">
        <v>2</v>
      </c>
      <c r="H345">
        <v>2</v>
      </c>
      <c r="I345">
        <v>3</v>
      </c>
      <c r="J345">
        <v>4</v>
      </c>
      <c r="K345">
        <v>3</v>
      </c>
      <c r="L345">
        <v>2</v>
      </c>
      <c r="M345">
        <v>3</v>
      </c>
      <c r="N345">
        <v>4</v>
      </c>
      <c r="O345">
        <v>2</v>
      </c>
      <c r="P345">
        <v>4</v>
      </c>
      <c r="Q345">
        <v>4</v>
      </c>
      <c r="R345">
        <v>2</v>
      </c>
      <c r="S345">
        <v>4</v>
      </c>
      <c r="T345">
        <v>5</v>
      </c>
      <c r="U345">
        <v>3</v>
      </c>
      <c r="V345">
        <v>2</v>
      </c>
      <c r="W345">
        <v>3</v>
      </c>
      <c r="X345">
        <v>4</v>
      </c>
      <c r="Y345">
        <v>2</v>
      </c>
      <c r="Z345">
        <v>4</v>
      </c>
      <c r="AA345">
        <v>4</v>
      </c>
      <c r="AB345">
        <v>4</v>
      </c>
    </row>
    <row r="346" spans="1:28" x14ac:dyDescent="0.25">
      <c r="A346">
        <v>45422</v>
      </c>
      <c r="B346">
        <v>1</v>
      </c>
      <c r="C346">
        <v>1997</v>
      </c>
      <c r="D346">
        <f t="shared" si="5"/>
        <v>28</v>
      </c>
      <c r="E346" s="2">
        <v>45968.563483796293</v>
      </c>
      <c r="F346" s="2">
        <v>45975.640925925924</v>
      </c>
      <c r="G346">
        <v>3</v>
      </c>
      <c r="H346">
        <v>3</v>
      </c>
      <c r="I346">
        <v>3</v>
      </c>
      <c r="J346">
        <v>4</v>
      </c>
      <c r="K346">
        <v>2</v>
      </c>
      <c r="L346">
        <v>3</v>
      </c>
      <c r="M346">
        <v>4</v>
      </c>
      <c r="N346">
        <v>3</v>
      </c>
      <c r="O346">
        <v>3</v>
      </c>
      <c r="P346">
        <v>3</v>
      </c>
      <c r="Q346">
        <v>4</v>
      </c>
      <c r="R346">
        <v>2</v>
      </c>
      <c r="S346">
        <v>3</v>
      </c>
      <c r="T346">
        <v>4</v>
      </c>
      <c r="U346">
        <v>2</v>
      </c>
      <c r="V346">
        <v>3</v>
      </c>
      <c r="W346">
        <v>4</v>
      </c>
      <c r="X346">
        <v>3</v>
      </c>
      <c r="Y346">
        <v>3</v>
      </c>
      <c r="Z346">
        <v>3</v>
      </c>
      <c r="AA346">
        <v>4</v>
      </c>
      <c r="AB346">
        <v>4</v>
      </c>
    </row>
    <row r="347" spans="1:28" x14ac:dyDescent="0.25">
      <c r="A347">
        <v>41459</v>
      </c>
      <c r="B347">
        <v>0</v>
      </c>
      <c r="C347">
        <v>1993</v>
      </c>
      <c r="D347">
        <f t="shared" si="5"/>
        <v>32</v>
      </c>
      <c r="E347" s="2">
        <v>45964.724328703705</v>
      </c>
      <c r="F347" s="2">
        <v>45975.68141203704</v>
      </c>
      <c r="G347">
        <v>2</v>
      </c>
      <c r="H347">
        <v>2</v>
      </c>
      <c r="I347">
        <v>4</v>
      </c>
      <c r="J347">
        <v>4</v>
      </c>
      <c r="K347">
        <v>4</v>
      </c>
      <c r="L347">
        <v>3</v>
      </c>
      <c r="M347">
        <v>4</v>
      </c>
      <c r="N347">
        <v>4</v>
      </c>
      <c r="O347">
        <v>3</v>
      </c>
      <c r="P347">
        <v>4</v>
      </c>
      <c r="Q347">
        <v>4</v>
      </c>
      <c r="R347">
        <v>3</v>
      </c>
      <c r="S347">
        <v>3</v>
      </c>
      <c r="T347">
        <v>4</v>
      </c>
      <c r="U347">
        <v>4</v>
      </c>
      <c r="V347">
        <v>2</v>
      </c>
      <c r="W347">
        <v>4</v>
      </c>
      <c r="X347">
        <v>3</v>
      </c>
      <c r="Y347">
        <v>4</v>
      </c>
      <c r="Z347">
        <v>4</v>
      </c>
      <c r="AA347">
        <v>4</v>
      </c>
      <c r="AB347">
        <v>3</v>
      </c>
    </row>
    <row r="348" spans="1:28" x14ac:dyDescent="0.25">
      <c r="A348">
        <v>43450</v>
      </c>
      <c r="B348">
        <v>1</v>
      </c>
      <c r="C348">
        <v>1993</v>
      </c>
      <c r="D348">
        <f t="shared" si="5"/>
        <v>32</v>
      </c>
      <c r="E348" s="2">
        <v>45970.810578703706</v>
      </c>
      <c r="F348" s="2">
        <v>45977.832268518519</v>
      </c>
      <c r="G348">
        <v>2</v>
      </c>
      <c r="H348">
        <v>2</v>
      </c>
      <c r="I348">
        <v>2</v>
      </c>
      <c r="J348">
        <v>5</v>
      </c>
      <c r="K348">
        <v>5</v>
      </c>
      <c r="L348">
        <v>3</v>
      </c>
      <c r="M348">
        <v>2</v>
      </c>
      <c r="N348">
        <v>3</v>
      </c>
      <c r="O348">
        <v>2</v>
      </c>
      <c r="P348">
        <v>2</v>
      </c>
      <c r="Q348">
        <v>4</v>
      </c>
      <c r="R348">
        <v>4</v>
      </c>
      <c r="S348">
        <v>4</v>
      </c>
      <c r="T348">
        <v>4</v>
      </c>
      <c r="U348">
        <v>5</v>
      </c>
      <c r="V348">
        <v>2</v>
      </c>
      <c r="W348">
        <v>4</v>
      </c>
      <c r="X348">
        <v>2</v>
      </c>
      <c r="Y348">
        <v>3</v>
      </c>
      <c r="Z348">
        <v>4</v>
      </c>
      <c r="AA348">
        <v>4</v>
      </c>
      <c r="AB348">
        <v>3</v>
      </c>
    </row>
    <row r="349" spans="1:28" x14ac:dyDescent="0.25">
      <c r="A349">
        <v>42249</v>
      </c>
      <c r="B349">
        <v>0</v>
      </c>
      <c r="C349">
        <v>1991</v>
      </c>
      <c r="D349">
        <f t="shared" si="5"/>
        <v>34</v>
      </c>
      <c r="E349" s="2">
        <v>45965.569050925929</v>
      </c>
      <c r="F349" s="2">
        <v>45973.583715277775</v>
      </c>
      <c r="G349">
        <v>2</v>
      </c>
      <c r="H349">
        <v>2</v>
      </c>
      <c r="I349">
        <v>4</v>
      </c>
      <c r="J349">
        <v>4</v>
      </c>
      <c r="K349">
        <v>2</v>
      </c>
      <c r="L349">
        <v>2</v>
      </c>
      <c r="M349">
        <v>5</v>
      </c>
      <c r="N349">
        <v>3</v>
      </c>
      <c r="O349">
        <v>3</v>
      </c>
      <c r="P349">
        <v>5</v>
      </c>
      <c r="Q349">
        <v>4</v>
      </c>
      <c r="R349">
        <v>3</v>
      </c>
      <c r="S349">
        <v>4</v>
      </c>
      <c r="T349">
        <v>4</v>
      </c>
      <c r="U349">
        <v>2</v>
      </c>
      <c r="V349">
        <v>1</v>
      </c>
      <c r="W349">
        <v>5</v>
      </c>
      <c r="X349">
        <v>4</v>
      </c>
      <c r="Y349">
        <v>4</v>
      </c>
      <c r="Z349">
        <v>5</v>
      </c>
      <c r="AA349">
        <v>4</v>
      </c>
      <c r="AB349">
        <v>4</v>
      </c>
    </row>
    <row r="350" spans="1:28" x14ac:dyDescent="0.25">
      <c r="A350">
        <v>40854</v>
      </c>
      <c r="B350">
        <v>0</v>
      </c>
      <c r="C350">
        <v>1983</v>
      </c>
      <c r="D350">
        <f t="shared" si="5"/>
        <v>42</v>
      </c>
      <c r="E350" s="2">
        <v>45962.741516203707</v>
      </c>
      <c r="F350" s="2">
        <v>45970.817071759258</v>
      </c>
      <c r="G350">
        <v>2</v>
      </c>
      <c r="H350">
        <v>2</v>
      </c>
      <c r="I350">
        <v>4</v>
      </c>
      <c r="J350">
        <v>3</v>
      </c>
      <c r="K350">
        <v>4</v>
      </c>
      <c r="L350">
        <v>2</v>
      </c>
      <c r="M350">
        <v>4</v>
      </c>
      <c r="N350">
        <v>3</v>
      </c>
      <c r="O350">
        <v>2</v>
      </c>
      <c r="P350">
        <v>4</v>
      </c>
      <c r="Q350">
        <v>4</v>
      </c>
      <c r="R350">
        <v>4</v>
      </c>
      <c r="S350">
        <v>4</v>
      </c>
      <c r="T350">
        <v>4</v>
      </c>
      <c r="U350">
        <v>4</v>
      </c>
      <c r="V350">
        <v>2</v>
      </c>
      <c r="W350">
        <v>4</v>
      </c>
      <c r="X350">
        <v>4</v>
      </c>
      <c r="Y350">
        <v>2</v>
      </c>
      <c r="Z350">
        <v>4</v>
      </c>
      <c r="AA350">
        <v>4</v>
      </c>
      <c r="AB350">
        <v>4</v>
      </c>
    </row>
    <row r="351" spans="1:28" x14ac:dyDescent="0.25">
      <c r="A351">
        <v>45438</v>
      </c>
      <c r="B351">
        <v>0</v>
      </c>
      <c r="C351">
        <v>1974</v>
      </c>
      <c r="D351">
        <f t="shared" si="5"/>
        <v>51</v>
      </c>
      <c r="E351" s="2">
        <v>45968.593831018516</v>
      </c>
      <c r="F351" s="2">
        <v>45977.788194444445</v>
      </c>
      <c r="G351">
        <v>2</v>
      </c>
      <c r="H351">
        <v>2</v>
      </c>
      <c r="I351">
        <v>4</v>
      </c>
      <c r="J351">
        <v>5</v>
      </c>
      <c r="K351">
        <v>4</v>
      </c>
      <c r="L351">
        <v>3</v>
      </c>
      <c r="M351">
        <v>5</v>
      </c>
      <c r="N351">
        <v>4</v>
      </c>
      <c r="O351">
        <v>4</v>
      </c>
      <c r="P351">
        <v>4</v>
      </c>
      <c r="Q351">
        <v>3</v>
      </c>
      <c r="R351">
        <v>4</v>
      </c>
      <c r="S351">
        <v>4</v>
      </c>
      <c r="T351">
        <v>4</v>
      </c>
      <c r="U351">
        <v>4</v>
      </c>
      <c r="V351">
        <v>2</v>
      </c>
      <c r="W351">
        <v>5</v>
      </c>
      <c r="X351">
        <v>4</v>
      </c>
      <c r="Y351">
        <v>4</v>
      </c>
      <c r="Z351">
        <v>4</v>
      </c>
      <c r="AA351">
        <v>4</v>
      </c>
      <c r="AB351">
        <v>4</v>
      </c>
    </row>
    <row r="352" spans="1:28" x14ac:dyDescent="0.25">
      <c r="A352">
        <v>41611</v>
      </c>
      <c r="B352">
        <v>1</v>
      </c>
      <c r="C352">
        <v>1973</v>
      </c>
      <c r="D352">
        <f t="shared" si="5"/>
        <v>52</v>
      </c>
      <c r="E352" s="2">
        <v>45959.690937500003</v>
      </c>
      <c r="F352" s="2">
        <v>45970.442708333336</v>
      </c>
      <c r="G352">
        <v>3</v>
      </c>
      <c r="H352">
        <v>2</v>
      </c>
      <c r="I352">
        <v>2</v>
      </c>
      <c r="J352">
        <v>4</v>
      </c>
      <c r="K352">
        <v>4</v>
      </c>
      <c r="L352">
        <v>2</v>
      </c>
      <c r="M352">
        <v>4</v>
      </c>
      <c r="N352">
        <v>4</v>
      </c>
      <c r="O352">
        <v>4</v>
      </c>
      <c r="P352">
        <v>3</v>
      </c>
      <c r="Q352">
        <v>5</v>
      </c>
      <c r="R352">
        <v>4</v>
      </c>
      <c r="S352">
        <v>3</v>
      </c>
      <c r="T352">
        <v>5</v>
      </c>
      <c r="U352">
        <v>4</v>
      </c>
      <c r="V352">
        <v>2</v>
      </c>
      <c r="W352">
        <v>4</v>
      </c>
      <c r="X352">
        <v>4</v>
      </c>
      <c r="Y352">
        <v>4</v>
      </c>
      <c r="Z352">
        <v>4</v>
      </c>
      <c r="AA352">
        <v>5</v>
      </c>
      <c r="AB352">
        <v>4</v>
      </c>
    </row>
    <row r="353" spans="1:28" x14ac:dyDescent="0.25">
      <c r="A353" s="11">
        <v>40849</v>
      </c>
      <c r="B353">
        <v>0</v>
      </c>
      <c r="C353">
        <v>1949</v>
      </c>
      <c r="D353">
        <f t="shared" si="5"/>
        <v>76</v>
      </c>
      <c r="E353" s="2">
        <v>45958.508622685185</v>
      </c>
      <c r="F353" s="2">
        <v>45966.535567129627</v>
      </c>
      <c r="G353">
        <v>2</v>
      </c>
      <c r="H353">
        <v>2</v>
      </c>
      <c r="I353">
        <v>4</v>
      </c>
      <c r="J353">
        <v>5</v>
      </c>
      <c r="K353">
        <v>4</v>
      </c>
      <c r="L353">
        <v>2</v>
      </c>
      <c r="M353">
        <v>5</v>
      </c>
      <c r="N353">
        <v>3</v>
      </c>
      <c r="O353">
        <v>4</v>
      </c>
      <c r="P353">
        <v>5</v>
      </c>
      <c r="Q353">
        <v>5</v>
      </c>
      <c r="R353">
        <v>5</v>
      </c>
      <c r="S353">
        <v>4</v>
      </c>
      <c r="T353">
        <v>5</v>
      </c>
      <c r="U353">
        <v>4</v>
      </c>
      <c r="V353">
        <v>2</v>
      </c>
      <c r="W353">
        <v>5</v>
      </c>
      <c r="X353">
        <v>3</v>
      </c>
      <c r="Y353">
        <v>4</v>
      </c>
      <c r="Z353">
        <v>5</v>
      </c>
      <c r="AA353">
        <v>5</v>
      </c>
      <c r="AB353">
        <v>5</v>
      </c>
    </row>
    <row r="354" spans="1:28" x14ac:dyDescent="0.25">
      <c r="C354" t="s">
        <v>122</v>
      </c>
      <c r="D354">
        <f>AVERAGE(D331:D353)</f>
        <v>29.478260869565219</v>
      </c>
      <c r="E354" s="2"/>
      <c r="F354" s="2"/>
    </row>
    <row r="355" spans="1:28" x14ac:dyDescent="0.25">
      <c r="D355">
        <f>_xlfn.PERCENTILE.EXC(D331:D353,0.05)</f>
        <v>17.399999999999999</v>
      </c>
      <c r="E355" s="2"/>
      <c r="F355" s="2"/>
    </row>
    <row r="356" spans="1:28" x14ac:dyDescent="0.25">
      <c r="D356">
        <f>_xlfn.PERCENTILE.EXC(D331:D353,0.95)</f>
        <v>71.199999999999932</v>
      </c>
      <c r="E356" s="2"/>
      <c r="F356" s="2"/>
    </row>
    <row r="357" spans="1:28" x14ac:dyDescent="0.25">
      <c r="C357" t="s">
        <v>123</v>
      </c>
      <c r="D357">
        <f>AVERAGE(D332:D352)</f>
        <v>27.857142857142858</v>
      </c>
      <c r="E357" s="2"/>
      <c r="F357" s="2"/>
    </row>
    <row r="358" spans="1:28" x14ac:dyDescent="0.25">
      <c r="D358">
        <f>_xlfn.QUARTILE.EXC(D332:D352,1)</f>
        <v>21.5</v>
      </c>
      <c r="E358" s="2"/>
      <c r="F358" s="2"/>
    </row>
    <row r="359" spans="1:28" x14ac:dyDescent="0.25">
      <c r="D359">
        <f>_xlfn.QUARTILE.EXC(D332:D352,2)</f>
        <v>23</v>
      </c>
      <c r="E359" s="2"/>
      <c r="F359" s="2"/>
    </row>
    <row r="360" spans="1:28" x14ac:dyDescent="0.25">
      <c r="A360" s="11">
        <v>45742</v>
      </c>
      <c r="D360">
        <f>_xlfn.QUARTILE.EXC(D332:D352,3)</f>
        <v>32</v>
      </c>
      <c r="E360" s="2"/>
      <c r="F360" s="2"/>
    </row>
    <row r="361" spans="1:28" x14ac:dyDescent="0.25">
      <c r="A361" s="11">
        <v>40849</v>
      </c>
      <c r="E361" s="2"/>
      <c r="F361" s="2"/>
    </row>
    <row r="362" spans="1:28" x14ac:dyDescent="0.25">
      <c r="E362" s="2"/>
      <c r="F362" s="2"/>
    </row>
    <row r="363" spans="1:28" x14ac:dyDescent="0.25">
      <c r="E363" s="2"/>
      <c r="F363" s="2"/>
    </row>
    <row r="365" spans="1:28" x14ac:dyDescent="0.25">
      <c r="A365" t="s">
        <v>95</v>
      </c>
      <c r="B365" t="s">
        <v>22</v>
      </c>
      <c r="C365" t="s">
        <v>96</v>
      </c>
    </row>
    <row r="366" spans="1:28" x14ac:dyDescent="0.25">
      <c r="A366">
        <v>3</v>
      </c>
      <c r="B366">
        <v>46167</v>
      </c>
      <c r="C366" t="s">
        <v>97</v>
      </c>
    </row>
    <row r="367" spans="1:28" x14ac:dyDescent="0.25">
      <c r="A367">
        <v>6</v>
      </c>
      <c r="B367">
        <v>42179</v>
      </c>
      <c r="C367" t="s">
        <v>98</v>
      </c>
    </row>
    <row r="368" spans="1:28" x14ac:dyDescent="0.25">
      <c r="A368">
        <v>7</v>
      </c>
      <c r="B368">
        <v>46165</v>
      </c>
      <c r="C368" t="s">
        <v>99</v>
      </c>
    </row>
  </sheetData>
  <sortState xmlns:xlrd2="http://schemas.microsoft.com/office/spreadsheetml/2017/richdata2" ref="A331:AB353">
    <sortCondition ref="D331:D353"/>
  </sortState>
  <pageMargins left="0.7" right="0.7" top="0.78740157499999996" bottom="0.78740157499999996" header="0.3" footer="0.3"/>
  <pageSetup paperSize="9" orientation="portrait" horizontalDpi="30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399B8-BC26-4EDD-B941-562BB9E13B19}">
  <dimension ref="B1:CE84"/>
  <sheetViews>
    <sheetView zoomScale="104" workbookViewId="0">
      <selection activeCell="Q3" sqref="Q3"/>
    </sheetView>
  </sheetViews>
  <sheetFormatPr defaultRowHeight="15" x14ac:dyDescent="0.25"/>
  <cols>
    <col min="6" max="6" width="15.28515625" bestFit="1" customWidth="1"/>
    <col min="7" max="7" width="15.28515625" customWidth="1"/>
    <col min="8" max="8" width="9.5703125" customWidth="1"/>
    <col min="9" max="9" width="9.28515625" customWidth="1"/>
    <col min="10" max="10" width="8.28515625" customWidth="1"/>
    <col min="11" max="11" width="9.140625" customWidth="1"/>
    <col min="12" max="12" width="15.28515625" customWidth="1"/>
    <col min="13" max="13" width="10.7109375" customWidth="1"/>
    <col min="14" max="14" width="10.140625" customWidth="1"/>
    <col min="15" max="15" width="15.28515625" customWidth="1"/>
    <col min="16" max="16" width="11.140625" bestFit="1" customWidth="1"/>
    <col min="20" max="20" width="18.28515625" bestFit="1" customWidth="1"/>
    <col min="22" max="22" width="6.5703125" customWidth="1"/>
    <col min="23" max="23" width="7.85546875" customWidth="1"/>
    <col min="24" max="24" width="15.28515625" customWidth="1"/>
    <col min="25" max="25" width="11.140625" bestFit="1" customWidth="1"/>
    <col min="29" max="29" width="18.28515625" bestFit="1" customWidth="1"/>
    <col min="31" max="31" width="7.28515625" customWidth="1"/>
    <col min="32" max="32" width="8.7109375" customWidth="1"/>
    <col min="33" max="33" width="15.28515625" customWidth="1"/>
    <col min="34" max="34" width="11.140625" bestFit="1" customWidth="1"/>
    <col min="38" max="38" width="18.28515625" bestFit="1" customWidth="1"/>
    <col min="40" max="40" width="7.28515625" customWidth="1"/>
    <col min="41" max="41" width="8.7109375" customWidth="1"/>
    <col min="42" max="42" width="15.28515625" customWidth="1"/>
    <col min="43" max="43" width="11.140625" bestFit="1" customWidth="1"/>
    <col min="47" max="47" width="18.28515625" bestFit="1" customWidth="1"/>
    <col min="49" max="49" width="7.28515625" customWidth="1"/>
    <col min="50" max="50" width="8.7109375" customWidth="1"/>
    <col min="51" max="51" width="15.28515625" customWidth="1"/>
    <col min="52" max="52" width="11.140625" bestFit="1" customWidth="1"/>
    <col min="56" max="57" width="18.28515625" bestFit="1" customWidth="1"/>
    <col min="58" max="58" width="7.28515625" customWidth="1"/>
    <col min="59" max="59" width="8.7109375" customWidth="1"/>
    <col min="60" max="60" width="15.28515625" customWidth="1"/>
    <col min="61" max="61" width="11.140625" bestFit="1" customWidth="1"/>
    <col min="65" max="65" width="18.28515625" bestFit="1" customWidth="1"/>
    <col min="67" max="67" width="7.28515625" customWidth="1"/>
    <col min="68" max="68" width="8.7109375" customWidth="1"/>
    <col min="69" max="69" width="15.28515625" customWidth="1"/>
    <col min="70" max="70" width="11.140625" bestFit="1" customWidth="1"/>
    <col min="74" max="74" width="18.28515625" bestFit="1" customWidth="1"/>
    <col min="76" max="76" width="7.28515625" customWidth="1"/>
    <col min="77" max="77" width="8.7109375" customWidth="1"/>
    <col min="78" max="78" width="15.28515625" customWidth="1"/>
    <col min="79" max="79" width="11.140625" bestFit="1" customWidth="1"/>
    <col min="83" max="83" width="18.28515625" bestFit="1" customWidth="1"/>
    <col min="90" max="90" width="18.28515625" bestFit="1" customWidth="1"/>
    <col min="101" max="101" width="18.28515625" bestFit="1" customWidth="1"/>
    <col min="112" max="112" width="18.28515625" bestFit="1" customWidth="1"/>
  </cols>
  <sheetData>
    <row r="1" spans="2:83" x14ac:dyDescent="0.25">
      <c r="P1" s="74" t="s">
        <v>274</v>
      </c>
      <c r="Y1" s="74" t="s">
        <v>275</v>
      </c>
      <c r="AH1" s="74" t="s">
        <v>276</v>
      </c>
      <c r="AQ1" s="74" t="s">
        <v>286</v>
      </c>
      <c r="AZ1" s="74" t="s">
        <v>287</v>
      </c>
      <c r="BI1" s="74" t="s">
        <v>288</v>
      </c>
      <c r="BR1" s="74" t="s">
        <v>289</v>
      </c>
      <c r="CA1" s="74" t="s">
        <v>279</v>
      </c>
    </row>
    <row r="2" spans="2:83" x14ac:dyDescent="0.25">
      <c r="B2" s="6" t="s">
        <v>22</v>
      </c>
      <c r="C2" s="6" t="s">
        <v>23</v>
      </c>
      <c r="D2" s="6" t="s">
        <v>24</v>
      </c>
      <c r="E2" s="6" t="s">
        <v>100</v>
      </c>
      <c r="F2" s="6" t="s">
        <v>290</v>
      </c>
      <c r="H2" s="80" t="s">
        <v>281</v>
      </c>
      <c r="I2" s="80"/>
      <c r="J2" s="80"/>
      <c r="K2" s="80"/>
      <c r="M2" t="s">
        <v>181</v>
      </c>
      <c r="N2" t="s">
        <v>118</v>
      </c>
      <c r="O2" s="6" t="s">
        <v>290</v>
      </c>
      <c r="P2" s="10" t="s">
        <v>291</v>
      </c>
      <c r="Q2" s="10" t="s">
        <v>166</v>
      </c>
      <c r="R2" s="10" t="s">
        <v>292</v>
      </c>
      <c r="S2" s="10" t="s">
        <v>185</v>
      </c>
      <c r="T2" s="10" t="s">
        <v>167</v>
      </c>
      <c r="V2" t="s">
        <v>181</v>
      </c>
      <c r="W2" t="s">
        <v>118</v>
      </c>
      <c r="X2" s="6" t="s">
        <v>290</v>
      </c>
      <c r="Y2" s="10" t="s">
        <v>291</v>
      </c>
      <c r="Z2" s="10" t="s">
        <v>166</v>
      </c>
      <c r="AA2" s="10" t="s">
        <v>292</v>
      </c>
      <c r="AB2" s="10" t="s">
        <v>185</v>
      </c>
      <c r="AC2" s="10" t="s">
        <v>167</v>
      </c>
      <c r="AE2" t="s">
        <v>181</v>
      </c>
      <c r="AF2" t="s">
        <v>118</v>
      </c>
      <c r="AG2" s="6" t="s">
        <v>290</v>
      </c>
      <c r="AH2" s="10" t="s">
        <v>291</v>
      </c>
      <c r="AI2" s="10" t="s">
        <v>166</v>
      </c>
      <c r="AJ2" s="10" t="s">
        <v>292</v>
      </c>
      <c r="AK2" s="10" t="s">
        <v>185</v>
      </c>
      <c r="AL2" s="10" t="s">
        <v>167</v>
      </c>
      <c r="AN2" t="s">
        <v>181</v>
      </c>
      <c r="AO2" t="s">
        <v>118</v>
      </c>
      <c r="AP2" s="6" t="s">
        <v>290</v>
      </c>
      <c r="AQ2" s="10" t="s">
        <v>291</v>
      </c>
      <c r="AR2" s="10" t="s">
        <v>166</v>
      </c>
      <c r="AS2" s="10" t="s">
        <v>292</v>
      </c>
      <c r="AT2" s="10" t="s">
        <v>185</v>
      </c>
      <c r="AU2" s="10" t="s">
        <v>167</v>
      </c>
      <c r="AW2" t="s">
        <v>181</v>
      </c>
      <c r="AX2" t="s">
        <v>118</v>
      </c>
      <c r="AY2" s="6" t="s">
        <v>290</v>
      </c>
      <c r="AZ2" s="10" t="s">
        <v>291</v>
      </c>
      <c r="BA2" s="10" t="s">
        <v>166</v>
      </c>
      <c r="BB2" s="10" t="s">
        <v>292</v>
      </c>
      <c r="BC2" s="10" t="s">
        <v>185</v>
      </c>
      <c r="BD2" s="10" t="s">
        <v>167</v>
      </c>
      <c r="BF2" t="s">
        <v>181</v>
      </c>
      <c r="BG2" t="s">
        <v>118</v>
      </c>
      <c r="BH2" s="6" t="s">
        <v>290</v>
      </c>
      <c r="BI2" s="10" t="s">
        <v>291</v>
      </c>
      <c r="BJ2" s="10" t="s">
        <v>166</v>
      </c>
      <c r="BK2" s="10" t="s">
        <v>292</v>
      </c>
      <c r="BL2" s="10" t="s">
        <v>185</v>
      </c>
      <c r="BM2" s="10" t="s">
        <v>167</v>
      </c>
      <c r="BO2" t="s">
        <v>181</v>
      </c>
      <c r="BP2" t="s">
        <v>118</v>
      </c>
      <c r="BQ2" s="6" t="s">
        <v>290</v>
      </c>
      <c r="BR2" s="10" t="s">
        <v>291</v>
      </c>
      <c r="BS2" s="10" t="s">
        <v>166</v>
      </c>
      <c r="BT2" s="10" t="s">
        <v>292</v>
      </c>
      <c r="BU2" s="10" t="s">
        <v>185</v>
      </c>
      <c r="BV2" s="10" t="s">
        <v>167</v>
      </c>
      <c r="BX2" t="s">
        <v>181</v>
      </c>
      <c r="BY2" t="s">
        <v>118</v>
      </c>
      <c r="BZ2" s="6" t="s">
        <v>290</v>
      </c>
      <c r="CA2" s="10" t="s">
        <v>291</v>
      </c>
      <c r="CB2" s="10" t="s">
        <v>166</v>
      </c>
      <c r="CC2" s="10" t="s">
        <v>292</v>
      </c>
      <c r="CD2" s="10" t="s">
        <v>185</v>
      </c>
      <c r="CE2" s="10" t="s">
        <v>167</v>
      </c>
    </row>
    <row r="3" spans="2:83" x14ac:dyDescent="0.25">
      <c r="B3" s="7">
        <v>42793</v>
      </c>
      <c r="C3" s="7">
        <v>1</v>
      </c>
      <c r="D3" s="7">
        <v>2006</v>
      </c>
      <c r="E3" s="7">
        <f t="shared" ref="E3:E66" si="0">2025-D3</f>
        <v>19</v>
      </c>
      <c r="F3" s="7">
        <v>37</v>
      </c>
      <c r="H3" s="69" t="s">
        <v>278</v>
      </c>
      <c r="I3" s="69" t="s">
        <v>170</v>
      </c>
      <c r="J3" s="69" t="s">
        <v>181</v>
      </c>
      <c r="K3" s="69" t="s">
        <v>118</v>
      </c>
      <c r="M3" s="70">
        <v>35.625</v>
      </c>
      <c r="N3" s="70">
        <v>6.9269143821143659</v>
      </c>
      <c r="O3" s="7">
        <v>37</v>
      </c>
      <c r="P3" s="9">
        <v>10</v>
      </c>
      <c r="Q3">
        <f>(P3-$M$3)/$N$3</f>
        <v>-3.6993383469795744</v>
      </c>
      <c r="R3">
        <f>COUNTIF(O:O,P3)</f>
        <v>0</v>
      </c>
      <c r="S3">
        <f>ROUND(Q3*2+5,0)</f>
        <v>-2</v>
      </c>
      <c r="T3" t="e">
        <f>_xlfn.PERCENTRANK.EXC(O:O,P3)</f>
        <v>#N/A</v>
      </c>
      <c r="V3" s="71">
        <v>35</v>
      </c>
      <c r="W3" s="70">
        <v>6</v>
      </c>
      <c r="X3" s="7">
        <v>39</v>
      </c>
      <c r="Y3" s="9">
        <v>10</v>
      </c>
      <c r="Z3">
        <f>(Y3-$V$3)/$W$3</f>
        <v>-4.166666666666667</v>
      </c>
      <c r="AA3">
        <f>COUNTIF(X:X,Y3)</f>
        <v>0</v>
      </c>
      <c r="AB3">
        <f>ROUND(Z3*2+5,0)</f>
        <v>-3</v>
      </c>
      <c r="AC3" t="e">
        <f>_xlfn.PERCENTRANK.EXC(X:X,Y3)</f>
        <v>#N/A</v>
      </c>
      <c r="AE3" s="71">
        <v>37.4</v>
      </c>
      <c r="AF3" s="70">
        <v>9.1311432897407609</v>
      </c>
      <c r="AG3" s="7">
        <v>37</v>
      </c>
      <c r="AH3" s="9">
        <v>10</v>
      </c>
      <c r="AI3">
        <f>(AH3-$AE$3)/$AF$3</f>
        <v>-3.0007195299174745</v>
      </c>
      <c r="AJ3">
        <f>COUNTIF(AG:AG,AH3)</f>
        <v>0</v>
      </c>
      <c r="AK3">
        <f>ROUND(AI3*2+5,0)</f>
        <v>-1</v>
      </c>
      <c r="AL3" t="e">
        <f>_xlfn.PERCENTRANK.EXC(AG:AG,AH3)</f>
        <v>#N/A</v>
      </c>
      <c r="AN3" s="70">
        <v>35.875</v>
      </c>
      <c r="AO3" s="70">
        <v>3.5228843701879127</v>
      </c>
      <c r="AP3" s="7">
        <v>30</v>
      </c>
      <c r="AQ3" s="9">
        <v>10</v>
      </c>
      <c r="AR3">
        <f>(AQ3-$AN$3)/$AO$3</f>
        <v>-7.3448337444637195</v>
      </c>
      <c r="AS3">
        <f>COUNTIF(AP:AP,AQ3)</f>
        <v>0</v>
      </c>
      <c r="AT3">
        <f>ROUND(AR3*2+5,0)</f>
        <v>-10</v>
      </c>
      <c r="AU3" t="e">
        <f>_xlfn.PERCENTRANK.EXC(AP:AP,AQ3)</f>
        <v>#N/A</v>
      </c>
      <c r="AW3" s="70">
        <v>34.222222222222221</v>
      </c>
      <c r="AX3" s="70">
        <v>8.3632795268629128</v>
      </c>
      <c r="AY3" s="7">
        <v>30</v>
      </c>
      <c r="AZ3" s="9">
        <v>10</v>
      </c>
      <c r="BA3">
        <f>(AZ3-$AW$3)/$AX$3</f>
        <v>-2.8962588353552303</v>
      </c>
      <c r="BB3">
        <f>COUNTIF(AY:AY,AZ3)</f>
        <v>0</v>
      </c>
      <c r="BC3">
        <f>ROUND(BA3*2+5,0)</f>
        <v>-1</v>
      </c>
      <c r="BD3" t="e">
        <f>_xlfn.PERCENTRANK.EXC(AY:AY,AZ3)</f>
        <v>#N/A</v>
      </c>
      <c r="BF3" s="70">
        <v>35.571428571428569</v>
      </c>
      <c r="BG3" s="70">
        <v>4.5408201482824344</v>
      </c>
      <c r="BH3" s="7">
        <v>41</v>
      </c>
      <c r="BI3" s="9">
        <v>10</v>
      </c>
      <c r="BJ3">
        <f>(BI3-$BF$3)/$BG$3</f>
        <v>-5.6314559344749568</v>
      </c>
      <c r="BK3">
        <f>COUNTIF(BH:BH,BI3)</f>
        <v>0</v>
      </c>
      <c r="BL3">
        <f>ROUND(BJ3*2+5,0)</f>
        <v>-6</v>
      </c>
      <c r="BM3" t="e">
        <f>_xlfn.PERCENTRANK.EXC(BH:BH,BI3)</f>
        <v>#N/A</v>
      </c>
      <c r="BO3" s="70">
        <v>35.285714285714285</v>
      </c>
      <c r="BP3" s="70">
        <v>5.64843003893664</v>
      </c>
      <c r="BQ3" s="7">
        <v>37</v>
      </c>
      <c r="BR3" s="9">
        <v>10</v>
      </c>
      <c r="BS3">
        <f>(BR3-$BO$3)/$BP$3</f>
        <v>-4.4765915681721911</v>
      </c>
      <c r="BT3">
        <f>COUNTIF(BQ:BQ,BR3)</f>
        <v>0</v>
      </c>
      <c r="BU3">
        <f>ROUND(BS3*2+5,0)</f>
        <v>-4</v>
      </c>
      <c r="BV3" t="e">
        <f>_xlfn.PERCENTRANK.EXC(BQ:BQ,BR3)</f>
        <v>#N/A</v>
      </c>
      <c r="BX3" s="70">
        <v>39.299999999999997</v>
      </c>
      <c r="BY3" s="70">
        <v>5.4984846397287841</v>
      </c>
      <c r="BZ3" s="7">
        <v>35</v>
      </c>
      <c r="CA3" s="9">
        <v>10</v>
      </c>
      <c r="CB3">
        <f>(CA3-$BX$3)/$BY$3</f>
        <v>-5.3287409022288799</v>
      </c>
      <c r="CC3">
        <f>COUNTIF(BZ:BZ,CA3)</f>
        <v>0</v>
      </c>
      <c r="CD3">
        <f>ROUND(CB3*2+5,0)</f>
        <v>-6</v>
      </c>
      <c r="CE3" t="e">
        <f>_xlfn.PERCENTRANK.EXC(BZ:BZ,CA3)</f>
        <v>#N/A</v>
      </c>
    </row>
    <row r="4" spans="2:83" x14ac:dyDescent="0.25">
      <c r="B4" s="7">
        <v>40918</v>
      </c>
      <c r="C4" s="7">
        <v>1</v>
      </c>
      <c r="D4" s="7">
        <v>2006</v>
      </c>
      <c r="E4" s="7">
        <f t="shared" si="0"/>
        <v>19</v>
      </c>
      <c r="F4" s="7">
        <v>44</v>
      </c>
      <c r="H4" s="69" t="s">
        <v>274</v>
      </c>
      <c r="I4" s="69">
        <v>8</v>
      </c>
      <c r="J4" s="70">
        <v>35.625</v>
      </c>
      <c r="K4" s="70">
        <v>6.9269143821143659</v>
      </c>
      <c r="O4" s="7">
        <v>44</v>
      </c>
      <c r="P4" s="9">
        <v>11</v>
      </c>
      <c r="Q4">
        <f t="shared" ref="Q4:Q43" si="1">(P4-$M$3)/$N$3</f>
        <v>-3.5549739236828106</v>
      </c>
      <c r="R4">
        <f t="shared" ref="R4:R43" si="2">COUNTIF(O:O,P4)</f>
        <v>0</v>
      </c>
      <c r="S4">
        <f t="shared" ref="S4:S43" si="3">ROUND(Q4*2+5,0)</f>
        <v>-2</v>
      </c>
      <c r="T4" t="e">
        <f t="shared" ref="T4:T43" si="4">_xlfn.PERCENTRANK.EXC(O:O,P4)</f>
        <v>#N/A</v>
      </c>
      <c r="X4" s="7">
        <v>41</v>
      </c>
      <c r="Y4" s="9">
        <v>11</v>
      </c>
      <c r="Z4">
        <f t="shared" ref="Z4:Z43" si="5">(Y4-$V$3)/$W$3</f>
        <v>-4</v>
      </c>
      <c r="AA4">
        <f t="shared" ref="AA4:AA43" si="6">COUNTIF(X:X,Y4)</f>
        <v>0</v>
      </c>
      <c r="AB4">
        <f t="shared" ref="AB4:AB43" si="7">ROUND(Z4*2+5,0)</f>
        <v>-3</v>
      </c>
      <c r="AC4" t="e">
        <f t="shared" ref="AC4:AC43" si="8">_xlfn.PERCENTRANK.EXC(X:X,Y4)</f>
        <v>#N/A</v>
      </c>
      <c r="AG4" s="7">
        <v>38</v>
      </c>
      <c r="AH4" s="9">
        <v>11</v>
      </c>
      <c r="AI4">
        <f t="shared" ref="AI4:AI43" si="9">(AH4-$AE$3)/$AF$3</f>
        <v>-2.8912042186066178</v>
      </c>
      <c r="AJ4">
        <f t="shared" ref="AJ4:AJ43" si="10">COUNTIF(AG:AG,AH4)</f>
        <v>0</v>
      </c>
      <c r="AK4">
        <f t="shared" ref="AK4:AK43" si="11">ROUND(AI4*2+5,0)</f>
        <v>-1</v>
      </c>
      <c r="AL4" t="e">
        <f t="shared" ref="AL4:AL43" si="12">_xlfn.PERCENTRANK.EXC(AG:AG,AH4)</f>
        <v>#N/A</v>
      </c>
      <c r="AP4" s="7">
        <v>36</v>
      </c>
      <c r="AQ4" s="9">
        <v>11</v>
      </c>
      <c r="AR4">
        <f t="shared" ref="AR4:AR43" si="13">(AQ4-$AN$3)/$AO$3</f>
        <v>-7.0609754354989382</v>
      </c>
      <c r="AS4">
        <f t="shared" ref="AS4:AS43" si="14">COUNTIF(AP:AP,AQ4)</f>
        <v>0</v>
      </c>
      <c r="AT4">
        <f t="shared" ref="AT4:AT43" si="15">ROUND(AR4*2+5,0)</f>
        <v>-9</v>
      </c>
      <c r="AU4" t="e">
        <f t="shared" ref="AU4:AU43" si="16">_xlfn.PERCENTRANK.EXC(AP:AP,AQ4)</f>
        <v>#N/A</v>
      </c>
      <c r="AY4" s="7">
        <v>36</v>
      </c>
      <c r="AZ4" s="9">
        <v>11</v>
      </c>
      <c r="BA4">
        <f t="shared" ref="BA4:BA43" si="17">(AZ4-$AW$3)/$AX$3</f>
        <v>-2.7766885164644179</v>
      </c>
      <c r="BB4">
        <f t="shared" ref="BB4:BB43" si="18">COUNTIF(AY:AY,AZ4)</f>
        <v>0</v>
      </c>
      <c r="BC4">
        <f t="shared" ref="BC4:BC43" si="19">ROUND(BA4*2+5,0)</f>
        <v>-1</v>
      </c>
      <c r="BD4" t="e">
        <f t="shared" ref="BD4:BD43" si="20">_xlfn.PERCENTRANK.EXC(AY:AY,AZ4)</f>
        <v>#N/A</v>
      </c>
      <c r="BH4" s="7">
        <v>35</v>
      </c>
      <c r="BI4" s="9">
        <v>11</v>
      </c>
      <c r="BJ4">
        <f t="shared" ref="BJ4:BJ43" si="21">(BI4-$BF$3)/$BG$3</f>
        <v>-5.4112314007245397</v>
      </c>
      <c r="BK4">
        <f t="shared" ref="BK4:BK43" si="22">COUNTIF(BH:BH,BI4)</f>
        <v>0</v>
      </c>
      <c r="BL4">
        <f t="shared" ref="BL4:BL43" si="23">ROUND(BJ4*2+5,0)</f>
        <v>-6</v>
      </c>
      <c r="BM4" t="e">
        <f t="shared" ref="BM4:BM43" si="24">_xlfn.PERCENTRANK.EXC(BH:BH,BI4)</f>
        <v>#N/A</v>
      </c>
      <c r="BQ4" s="7">
        <v>26</v>
      </c>
      <c r="BR4" s="9">
        <v>11</v>
      </c>
      <c r="BS4">
        <f t="shared" ref="BS4:BS43" si="25">(BR4-$BO$3)/$BP$3</f>
        <v>-4.2995512236682067</v>
      </c>
      <c r="BT4">
        <f t="shared" ref="BT4:BT43" si="26">COUNTIF(BQ:BQ,BR4)</f>
        <v>0</v>
      </c>
      <c r="BU4">
        <f t="shared" ref="BU4:BU43" si="27">ROUND(BS4*2+5,0)</f>
        <v>-4</v>
      </c>
      <c r="BV4" t="e">
        <f t="shared" ref="BV4:BV43" si="28">_xlfn.PERCENTRANK.EXC(BQ:BQ,BR4)</f>
        <v>#N/A</v>
      </c>
      <c r="BZ4" s="7">
        <v>44</v>
      </c>
      <c r="CA4" s="9">
        <v>11</v>
      </c>
      <c r="CB4">
        <f t="shared" ref="CB4:CB43" si="29">(CA4-$BX$3)/$BY$3</f>
        <v>-5.1468726120504193</v>
      </c>
      <c r="CC4">
        <f t="shared" ref="CC4:CC43" si="30">COUNTIF(BZ:BZ,CA4)</f>
        <v>0</v>
      </c>
      <c r="CD4">
        <f t="shared" ref="CD4:CD43" si="31">ROUND(CB4*2+5,0)</f>
        <v>-5</v>
      </c>
      <c r="CE4" t="e">
        <f t="shared" ref="CE4:CE43" si="32">_xlfn.PERCENTRANK.EXC(BZ:BZ,CA4)</f>
        <v>#N/A</v>
      </c>
    </row>
    <row r="5" spans="2:83" x14ac:dyDescent="0.25">
      <c r="B5" s="7">
        <v>42383</v>
      </c>
      <c r="C5" s="7">
        <v>1</v>
      </c>
      <c r="D5" s="7">
        <v>2006</v>
      </c>
      <c r="E5" s="7">
        <f t="shared" si="0"/>
        <v>19</v>
      </c>
      <c r="F5" s="7">
        <v>22</v>
      </c>
      <c r="H5" s="69" t="s">
        <v>275</v>
      </c>
      <c r="I5" s="69">
        <v>10</v>
      </c>
      <c r="J5" s="71">
        <v>35</v>
      </c>
      <c r="K5" s="70">
        <v>6</v>
      </c>
      <c r="O5" s="7">
        <v>22</v>
      </c>
      <c r="P5" s="9">
        <v>12</v>
      </c>
      <c r="Q5">
        <f t="shared" si="1"/>
        <v>-3.4106095003860468</v>
      </c>
      <c r="R5">
        <f t="shared" si="2"/>
        <v>0</v>
      </c>
      <c r="S5">
        <f t="shared" si="3"/>
        <v>-2</v>
      </c>
      <c r="T5" t="e">
        <f t="shared" si="4"/>
        <v>#N/A</v>
      </c>
      <c r="X5" s="7">
        <v>39</v>
      </c>
      <c r="Y5" s="9">
        <v>12</v>
      </c>
      <c r="Z5">
        <f t="shared" si="5"/>
        <v>-3.8333333333333335</v>
      </c>
      <c r="AA5">
        <f t="shared" si="6"/>
        <v>0</v>
      </c>
      <c r="AB5">
        <f t="shared" si="7"/>
        <v>-3</v>
      </c>
      <c r="AC5" t="e">
        <f t="shared" si="8"/>
        <v>#N/A</v>
      </c>
      <c r="AG5" s="7">
        <v>45</v>
      </c>
      <c r="AH5" s="9">
        <v>12</v>
      </c>
      <c r="AI5">
        <f t="shared" si="9"/>
        <v>-2.7816889072957611</v>
      </c>
      <c r="AJ5">
        <f t="shared" si="10"/>
        <v>0</v>
      </c>
      <c r="AK5">
        <f t="shared" si="11"/>
        <v>-1</v>
      </c>
      <c r="AL5" t="e">
        <f t="shared" si="12"/>
        <v>#N/A</v>
      </c>
      <c r="AP5" s="7">
        <v>32</v>
      </c>
      <c r="AQ5" s="9">
        <v>12</v>
      </c>
      <c r="AR5">
        <f t="shared" si="13"/>
        <v>-6.777117126534157</v>
      </c>
      <c r="AS5">
        <f t="shared" si="14"/>
        <v>0</v>
      </c>
      <c r="AT5">
        <f t="shared" si="15"/>
        <v>-9</v>
      </c>
      <c r="AU5" t="e">
        <f t="shared" si="16"/>
        <v>#N/A</v>
      </c>
      <c r="AY5" s="7">
        <v>31</v>
      </c>
      <c r="AZ5" s="9">
        <v>12</v>
      </c>
      <c r="BA5">
        <f t="shared" si="17"/>
        <v>-2.657118197573606</v>
      </c>
      <c r="BB5">
        <f t="shared" si="18"/>
        <v>0</v>
      </c>
      <c r="BC5">
        <f t="shared" si="19"/>
        <v>0</v>
      </c>
      <c r="BD5" t="e">
        <f t="shared" si="20"/>
        <v>#N/A</v>
      </c>
      <c r="BH5" s="7">
        <v>34</v>
      </c>
      <c r="BI5" s="9">
        <v>12</v>
      </c>
      <c r="BJ5">
        <f t="shared" si="21"/>
        <v>-5.1910068669741225</v>
      </c>
      <c r="BK5">
        <f t="shared" si="22"/>
        <v>0</v>
      </c>
      <c r="BL5">
        <f t="shared" si="23"/>
        <v>-5</v>
      </c>
      <c r="BM5" t="e">
        <f t="shared" si="24"/>
        <v>#N/A</v>
      </c>
      <c r="BQ5" s="7">
        <v>30</v>
      </c>
      <c r="BR5" s="9">
        <v>12</v>
      </c>
      <c r="BS5">
        <f t="shared" si="25"/>
        <v>-4.1225108791642215</v>
      </c>
      <c r="BT5">
        <f t="shared" si="26"/>
        <v>0</v>
      </c>
      <c r="BU5">
        <f t="shared" si="27"/>
        <v>-3</v>
      </c>
      <c r="BV5" t="e">
        <f t="shared" si="28"/>
        <v>#N/A</v>
      </c>
      <c r="BZ5" s="7">
        <v>35</v>
      </c>
      <c r="CA5" s="9">
        <v>12</v>
      </c>
      <c r="CB5">
        <f t="shared" si="29"/>
        <v>-4.9650043218719597</v>
      </c>
      <c r="CC5">
        <f t="shared" si="30"/>
        <v>0</v>
      </c>
      <c r="CD5">
        <f t="shared" si="31"/>
        <v>-5</v>
      </c>
      <c r="CE5" t="e">
        <f t="shared" si="32"/>
        <v>#N/A</v>
      </c>
    </row>
    <row r="6" spans="2:83" x14ac:dyDescent="0.25">
      <c r="B6" s="7">
        <v>45505</v>
      </c>
      <c r="C6" s="7">
        <v>1</v>
      </c>
      <c r="D6" s="7">
        <v>2005</v>
      </c>
      <c r="E6" s="7">
        <f t="shared" si="0"/>
        <v>20</v>
      </c>
      <c r="F6" s="7">
        <v>38</v>
      </c>
      <c r="H6" s="69" t="s">
        <v>276</v>
      </c>
      <c r="I6" s="69">
        <v>10</v>
      </c>
      <c r="J6" s="71">
        <v>37.4</v>
      </c>
      <c r="K6" s="70">
        <v>9.1311432897407609</v>
      </c>
      <c r="O6" s="7">
        <v>38</v>
      </c>
      <c r="P6" s="9">
        <v>13</v>
      </c>
      <c r="Q6">
        <f t="shared" si="1"/>
        <v>-3.266245077089283</v>
      </c>
      <c r="R6">
        <f t="shared" si="2"/>
        <v>0</v>
      </c>
      <c r="S6">
        <f t="shared" si="3"/>
        <v>-2</v>
      </c>
      <c r="T6" t="e">
        <f t="shared" si="4"/>
        <v>#N/A</v>
      </c>
      <c r="X6" s="7">
        <v>32</v>
      </c>
      <c r="Y6" s="9">
        <v>13</v>
      </c>
      <c r="Z6">
        <f t="shared" si="5"/>
        <v>-3.6666666666666665</v>
      </c>
      <c r="AA6">
        <f t="shared" si="6"/>
        <v>0</v>
      </c>
      <c r="AB6">
        <f t="shared" si="7"/>
        <v>-2</v>
      </c>
      <c r="AC6" t="e">
        <f t="shared" si="8"/>
        <v>#N/A</v>
      </c>
      <c r="AG6" s="7">
        <v>49</v>
      </c>
      <c r="AH6" s="9">
        <v>13</v>
      </c>
      <c r="AI6">
        <f t="shared" si="9"/>
        <v>-2.6721735959849044</v>
      </c>
      <c r="AJ6">
        <f t="shared" si="10"/>
        <v>0</v>
      </c>
      <c r="AK6">
        <f t="shared" si="11"/>
        <v>0</v>
      </c>
      <c r="AL6" t="e">
        <f t="shared" si="12"/>
        <v>#N/A</v>
      </c>
      <c r="AP6" s="7">
        <v>39</v>
      </c>
      <c r="AQ6" s="9">
        <v>13</v>
      </c>
      <c r="AR6">
        <f t="shared" si="13"/>
        <v>-6.4932588175693757</v>
      </c>
      <c r="AS6">
        <f t="shared" si="14"/>
        <v>0</v>
      </c>
      <c r="AT6">
        <f t="shared" si="15"/>
        <v>-8</v>
      </c>
      <c r="AU6" t="e">
        <f t="shared" si="16"/>
        <v>#N/A</v>
      </c>
      <c r="AY6" s="7">
        <v>29</v>
      </c>
      <c r="AZ6" s="9">
        <v>13</v>
      </c>
      <c r="BA6">
        <f t="shared" si="17"/>
        <v>-2.5375478786827936</v>
      </c>
      <c r="BB6">
        <f t="shared" si="18"/>
        <v>0</v>
      </c>
      <c r="BC6">
        <f t="shared" si="19"/>
        <v>0</v>
      </c>
      <c r="BD6" t="e">
        <f t="shared" si="20"/>
        <v>#N/A</v>
      </c>
      <c r="BH6" s="7">
        <v>38</v>
      </c>
      <c r="BI6" s="9">
        <v>13</v>
      </c>
      <c r="BJ6">
        <f t="shared" si="21"/>
        <v>-4.9707823332237053</v>
      </c>
      <c r="BK6">
        <f t="shared" si="22"/>
        <v>0</v>
      </c>
      <c r="BL6">
        <f t="shared" si="23"/>
        <v>-5</v>
      </c>
      <c r="BM6" t="e">
        <f t="shared" si="24"/>
        <v>#N/A</v>
      </c>
      <c r="BQ6" s="7">
        <v>43</v>
      </c>
      <c r="BR6" s="9">
        <v>13</v>
      </c>
      <c r="BS6">
        <f t="shared" si="25"/>
        <v>-3.9454705346602363</v>
      </c>
      <c r="BT6">
        <f t="shared" si="26"/>
        <v>0</v>
      </c>
      <c r="BU6">
        <f t="shared" si="27"/>
        <v>-3</v>
      </c>
      <c r="BV6" t="e">
        <f t="shared" si="28"/>
        <v>#N/A</v>
      </c>
      <c r="BZ6" s="7">
        <v>31</v>
      </c>
      <c r="CA6" s="9">
        <v>13</v>
      </c>
      <c r="CB6">
        <f t="shared" si="29"/>
        <v>-4.7831360316934992</v>
      </c>
      <c r="CC6">
        <f t="shared" si="30"/>
        <v>0</v>
      </c>
      <c r="CD6">
        <f t="shared" si="31"/>
        <v>-5</v>
      </c>
      <c r="CE6" t="e">
        <f t="shared" si="32"/>
        <v>#N/A</v>
      </c>
    </row>
    <row r="7" spans="2:83" x14ac:dyDescent="0.25">
      <c r="B7" s="7">
        <v>45572</v>
      </c>
      <c r="C7" s="7">
        <v>1</v>
      </c>
      <c r="D7" s="7">
        <v>2005</v>
      </c>
      <c r="E7" s="7">
        <f t="shared" si="0"/>
        <v>20</v>
      </c>
      <c r="F7" s="7">
        <v>36</v>
      </c>
      <c r="H7" s="69" t="s">
        <v>286</v>
      </c>
      <c r="I7" s="69">
        <v>8</v>
      </c>
      <c r="J7" s="70">
        <v>35.875</v>
      </c>
      <c r="K7" s="70">
        <v>3.5228843701879127</v>
      </c>
      <c r="O7" s="7">
        <v>36</v>
      </c>
      <c r="P7" s="9">
        <v>14</v>
      </c>
      <c r="Q7">
        <f t="shared" si="1"/>
        <v>-3.1218806537925192</v>
      </c>
      <c r="R7">
        <f t="shared" si="2"/>
        <v>0</v>
      </c>
      <c r="S7">
        <f t="shared" si="3"/>
        <v>-1</v>
      </c>
      <c r="T7" t="e">
        <f t="shared" si="4"/>
        <v>#N/A</v>
      </c>
      <c r="X7" s="7">
        <v>34</v>
      </c>
      <c r="Y7" s="9">
        <v>14</v>
      </c>
      <c r="Z7">
        <f t="shared" si="5"/>
        <v>-3.5</v>
      </c>
      <c r="AA7">
        <f t="shared" si="6"/>
        <v>0</v>
      </c>
      <c r="AB7">
        <f t="shared" si="7"/>
        <v>-2</v>
      </c>
      <c r="AC7" t="e">
        <f t="shared" si="8"/>
        <v>#N/A</v>
      </c>
      <c r="AG7" s="7">
        <v>18</v>
      </c>
      <c r="AH7" s="9">
        <v>14</v>
      </c>
      <c r="AI7">
        <f t="shared" si="9"/>
        <v>-2.5626582846740478</v>
      </c>
      <c r="AJ7">
        <f t="shared" si="10"/>
        <v>0</v>
      </c>
      <c r="AK7">
        <f t="shared" si="11"/>
        <v>0</v>
      </c>
      <c r="AL7" t="e">
        <f t="shared" si="12"/>
        <v>#N/A</v>
      </c>
      <c r="AP7" s="7">
        <v>36</v>
      </c>
      <c r="AQ7" s="9">
        <v>14</v>
      </c>
      <c r="AR7">
        <f t="shared" si="13"/>
        <v>-6.2094005086045945</v>
      </c>
      <c r="AS7">
        <f t="shared" si="14"/>
        <v>0</v>
      </c>
      <c r="AT7">
        <f t="shared" si="15"/>
        <v>-7</v>
      </c>
      <c r="AU7" t="e">
        <f t="shared" si="16"/>
        <v>#N/A</v>
      </c>
      <c r="AY7" s="7">
        <v>45</v>
      </c>
      <c r="AZ7" s="9">
        <v>14</v>
      </c>
      <c r="BA7">
        <f t="shared" si="17"/>
        <v>-2.4179775597919813</v>
      </c>
      <c r="BB7">
        <f t="shared" si="18"/>
        <v>0</v>
      </c>
      <c r="BC7">
        <f t="shared" si="19"/>
        <v>0</v>
      </c>
      <c r="BD7" t="e">
        <f t="shared" si="20"/>
        <v>#N/A</v>
      </c>
      <c r="BH7" s="7">
        <v>39</v>
      </c>
      <c r="BI7" s="9">
        <v>14</v>
      </c>
      <c r="BJ7">
        <f t="shared" si="21"/>
        <v>-4.7505577994732873</v>
      </c>
      <c r="BK7">
        <f t="shared" si="22"/>
        <v>0</v>
      </c>
      <c r="BL7">
        <f t="shared" si="23"/>
        <v>-5</v>
      </c>
      <c r="BM7" t="e">
        <f t="shared" si="24"/>
        <v>#N/A</v>
      </c>
      <c r="BQ7" s="7">
        <v>38</v>
      </c>
      <c r="BR7" s="9">
        <v>14</v>
      </c>
      <c r="BS7">
        <f t="shared" si="25"/>
        <v>-3.7684301901562516</v>
      </c>
      <c r="BT7">
        <f t="shared" si="26"/>
        <v>0</v>
      </c>
      <c r="BU7">
        <f t="shared" si="27"/>
        <v>-3</v>
      </c>
      <c r="BV7" t="e">
        <f t="shared" si="28"/>
        <v>#N/A</v>
      </c>
      <c r="BZ7" s="7">
        <v>43</v>
      </c>
      <c r="CA7" s="9">
        <v>14</v>
      </c>
      <c r="CB7">
        <f t="shared" si="29"/>
        <v>-4.6012677415150396</v>
      </c>
      <c r="CC7">
        <f t="shared" si="30"/>
        <v>0</v>
      </c>
      <c r="CD7">
        <f t="shared" si="31"/>
        <v>-4</v>
      </c>
      <c r="CE7" t="e">
        <f t="shared" si="32"/>
        <v>#N/A</v>
      </c>
    </row>
    <row r="8" spans="2:83" x14ac:dyDescent="0.25">
      <c r="B8" s="7">
        <v>46467</v>
      </c>
      <c r="C8" s="7">
        <v>1</v>
      </c>
      <c r="D8" s="7">
        <v>2005</v>
      </c>
      <c r="E8" s="7">
        <f t="shared" si="0"/>
        <v>20</v>
      </c>
      <c r="F8" s="7">
        <v>36</v>
      </c>
      <c r="H8" s="69" t="s">
        <v>287</v>
      </c>
      <c r="I8" s="69">
        <v>9</v>
      </c>
      <c r="J8" s="70">
        <v>34.222222222222221</v>
      </c>
      <c r="K8" s="70">
        <v>8.3632795268629128</v>
      </c>
      <c r="O8" s="7">
        <v>36</v>
      </c>
      <c r="P8" s="9">
        <v>15</v>
      </c>
      <c r="Q8">
        <f t="shared" si="1"/>
        <v>-2.977516230495755</v>
      </c>
      <c r="R8">
        <f t="shared" si="2"/>
        <v>0</v>
      </c>
      <c r="S8">
        <f t="shared" si="3"/>
        <v>-1</v>
      </c>
      <c r="T8" t="e">
        <f t="shared" si="4"/>
        <v>#N/A</v>
      </c>
      <c r="X8" s="7">
        <v>39</v>
      </c>
      <c r="Y8" s="9">
        <v>15</v>
      </c>
      <c r="Z8">
        <f t="shared" si="5"/>
        <v>-3.3333333333333335</v>
      </c>
      <c r="AA8">
        <f t="shared" si="6"/>
        <v>0</v>
      </c>
      <c r="AB8">
        <f t="shared" si="7"/>
        <v>-2</v>
      </c>
      <c r="AC8" t="e">
        <f t="shared" si="8"/>
        <v>#N/A</v>
      </c>
      <c r="AG8" s="7">
        <v>37</v>
      </c>
      <c r="AH8" s="9">
        <v>15</v>
      </c>
      <c r="AI8">
        <f t="shared" si="9"/>
        <v>-2.4531429733631906</v>
      </c>
      <c r="AJ8">
        <f t="shared" si="10"/>
        <v>0</v>
      </c>
      <c r="AK8">
        <f t="shared" si="11"/>
        <v>0</v>
      </c>
      <c r="AL8" t="e">
        <f t="shared" si="12"/>
        <v>#N/A</v>
      </c>
      <c r="AP8" s="7">
        <v>39</v>
      </c>
      <c r="AQ8" s="9">
        <v>15</v>
      </c>
      <c r="AR8">
        <f t="shared" si="13"/>
        <v>-5.9255421996398123</v>
      </c>
      <c r="AS8">
        <f t="shared" si="14"/>
        <v>0</v>
      </c>
      <c r="AT8">
        <f t="shared" si="15"/>
        <v>-7</v>
      </c>
      <c r="AU8" t="e">
        <f t="shared" si="16"/>
        <v>#N/A</v>
      </c>
      <c r="AY8" s="7">
        <v>34</v>
      </c>
      <c r="AZ8" s="9">
        <v>15</v>
      </c>
      <c r="BA8">
        <f t="shared" si="17"/>
        <v>-2.2984072409011689</v>
      </c>
      <c r="BB8">
        <f t="shared" si="18"/>
        <v>0</v>
      </c>
      <c r="BC8">
        <f t="shared" si="19"/>
        <v>0</v>
      </c>
      <c r="BD8" t="e">
        <f t="shared" si="20"/>
        <v>#N/A</v>
      </c>
      <c r="BH8" s="7">
        <v>27</v>
      </c>
      <c r="BI8" s="9">
        <v>15</v>
      </c>
      <c r="BJ8">
        <f t="shared" si="21"/>
        <v>-4.5303332657228701</v>
      </c>
      <c r="BK8">
        <f t="shared" si="22"/>
        <v>0</v>
      </c>
      <c r="BL8">
        <f t="shared" si="23"/>
        <v>-4</v>
      </c>
      <c r="BM8" t="e">
        <f t="shared" si="24"/>
        <v>#N/A</v>
      </c>
      <c r="BQ8" s="7">
        <v>35</v>
      </c>
      <c r="BR8" s="9">
        <v>15</v>
      </c>
      <c r="BS8">
        <f t="shared" si="25"/>
        <v>-3.5913898456522664</v>
      </c>
      <c r="BT8">
        <f t="shared" si="26"/>
        <v>0</v>
      </c>
      <c r="BU8">
        <f t="shared" si="27"/>
        <v>-2</v>
      </c>
      <c r="BV8" t="e">
        <f t="shared" si="28"/>
        <v>#N/A</v>
      </c>
      <c r="BZ8" s="7">
        <v>38</v>
      </c>
      <c r="CA8" s="9">
        <v>15</v>
      </c>
      <c r="CB8">
        <f t="shared" si="29"/>
        <v>-4.4193994513365791</v>
      </c>
      <c r="CC8">
        <f t="shared" si="30"/>
        <v>0</v>
      </c>
      <c r="CD8">
        <f t="shared" si="31"/>
        <v>-4</v>
      </c>
      <c r="CE8" t="e">
        <f t="shared" si="32"/>
        <v>#N/A</v>
      </c>
    </row>
    <row r="9" spans="2:83" x14ac:dyDescent="0.25">
      <c r="B9" s="7">
        <v>42928</v>
      </c>
      <c r="C9" s="7">
        <v>1</v>
      </c>
      <c r="D9" s="7">
        <v>2005</v>
      </c>
      <c r="E9" s="7">
        <f t="shared" si="0"/>
        <v>20</v>
      </c>
      <c r="F9" s="7">
        <v>30</v>
      </c>
      <c r="H9" s="69" t="s">
        <v>288</v>
      </c>
      <c r="I9" s="69">
        <v>7</v>
      </c>
      <c r="J9" s="70">
        <v>35.571428571428569</v>
      </c>
      <c r="K9" s="70">
        <v>4.5408201482824344</v>
      </c>
      <c r="O9" s="7">
        <v>30</v>
      </c>
      <c r="P9" s="9">
        <v>16</v>
      </c>
      <c r="Q9">
        <f t="shared" si="1"/>
        <v>-2.8331518071989912</v>
      </c>
      <c r="R9">
        <f t="shared" si="2"/>
        <v>0</v>
      </c>
      <c r="S9">
        <f t="shared" si="3"/>
        <v>-1</v>
      </c>
      <c r="T9" t="e">
        <f t="shared" si="4"/>
        <v>#N/A</v>
      </c>
      <c r="X9" s="7">
        <v>26</v>
      </c>
      <c r="Y9" s="9">
        <v>16</v>
      </c>
      <c r="Z9">
        <f t="shared" si="5"/>
        <v>-3.1666666666666665</v>
      </c>
      <c r="AA9">
        <f t="shared" si="6"/>
        <v>0</v>
      </c>
      <c r="AB9">
        <f t="shared" si="7"/>
        <v>-1</v>
      </c>
      <c r="AC9" t="e">
        <f t="shared" si="8"/>
        <v>#N/A</v>
      </c>
      <c r="AG9" s="7">
        <v>40</v>
      </c>
      <c r="AH9" s="9">
        <v>16</v>
      </c>
      <c r="AI9">
        <f t="shared" si="9"/>
        <v>-2.343627662052334</v>
      </c>
      <c r="AJ9">
        <f t="shared" si="10"/>
        <v>0</v>
      </c>
      <c r="AK9">
        <f t="shared" si="11"/>
        <v>0</v>
      </c>
      <c r="AL9" t="e">
        <f t="shared" si="12"/>
        <v>#N/A</v>
      </c>
      <c r="AP9" s="7">
        <v>35</v>
      </c>
      <c r="AQ9" s="9">
        <v>16</v>
      </c>
      <c r="AR9">
        <f t="shared" si="13"/>
        <v>-5.6416838906750311</v>
      </c>
      <c r="AS9">
        <f t="shared" si="14"/>
        <v>0</v>
      </c>
      <c r="AT9">
        <f t="shared" si="15"/>
        <v>-6</v>
      </c>
      <c r="AU9" t="e">
        <f t="shared" si="16"/>
        <v>#N/A</v>
      </c>
      <c r="AY9" s="7">
        <v>38</v>
      </c>
      <c r="AZ9" s="9">
        <v>16</v>
      </c>
      <c r="BA9">
        <f t="shared" si="17"/>
        <v>-2.1788369220103569</v>
      </c>
      <c r="BB9">
        <f t="shared" si="18"/>
        <v>0</v>
      </c>
      <c r="BC9">
        <f t="shared" si="19"/>
        <v>1</v>
      </c>
      <c r="BD9" t="e">
        <f t="shared" si="20"/>
        <v>#N/A</v>
      </c>
      <c r="BH9" s="58">
        <v>35</v>
      </c>
      <c r="BI9" s="9">
        <v>16</v>
      </c>
      <c r="BJ9">
        <f t="shared" si="21"/>
        <v>-4.3101087319724529</v>
      </c>
      <c r="BK9">
        <f t="shared" si="22"/>
        <v>0</v>
      </c>
      <c r="BL9">
        <f t="shared" si="23"/>
        <v>-4</v>
      </c>
      <c r="BM9" t="e">
        <f t="shared" si="24"/>
        <v>#N/A</v>
      </c>
      <c r="BQ9" s="58">
        <v>38</v>
      </c>
      <c r="BR9" s="9">
        <v>16</v>
      </c>
      <c r="BS9">
        <f t="shared" si="25"/>
        <v>-3.4143495011482816</v>
      </c>
      <c r="BT9">
        <f t="shared" si="26"/>
        <v>0</v>
      </c>
      <c r="BU9">
        <f t="shared" si="27"/>
        <v>-2</v>
      </c>
      <c r="BV9" t="e">
        <f t="shared" si="28"/>
        <v>#N/A</v>
      </c>
      <c r="BZ9" s="7">
        <v>38</v>
      </c>
      <c r="CA9" s="9">
        <v>16</v>
      </c>
      <c r="CB9">
        <f t="shared" si="29"/>
        <v>-4.2375311611581195</v>
      </c>
      <c r="CC9">
        <f t="shared" si="30"/>
        <v>0</v>
      </c>
      <c r="CD9">
        <f t="shared" si="31"/>
        <v>-3</v>
      </c>
      <c r="CE9" t="e">
        <f t="shared" si="32"/>
        <v>#N/A</v>
      </c>
    </row>
    <row r="10" spans="2:83" x14ac:dyDescent="0.25">
      <c r="B10" s="58">
        <v>44967</v>
      </c>
      <c r="C10" s="58">
        <v>1</v>
      </c>
      <c r="D10" s="58">
        <v>2005</v>
      </c>
      <c r="E10" s="58">
        <f t="shared" si="0"/>
        <v>20</v>
      </c>
      <c r="F10" s="58">
        <v>42</v>
      </c>
      <c r="H10" s="69" t="s">
        <v>289</v>
      </c>
      <c r="I10" s="69">
        <v>7</v>
      </c>
      <c r="J10" s="70">
        <v>35.285714285714285</v>
      </c>
      <c r="K10" s="70">
        <v>5.64843003893664</v>
      </c>
      <c r="O10" s="58">
        <v>42</v>
      </c>
      <c r="P10" s="9">
        <v>17</v>
      </c>
      <c r="Q10">
        <f t="shared" si="1"/>
        <v>-2.6887873839022274</v>
      </c>
      <c r="R10">
        <f t="shared" si="2"/>
        <v>0</v>
      </c>
      <c r="S10">
        <f t="shared" si="3"/>
        <v>0</v>
      </c>
      <c r="T10" t="e">
        <f t="shared" si="4"/>
        <v>#N/A</v>
      </c>
      <c r="X10" s="7">
        <v>28</v>
      </c>
      <c r="Y10" s="9">
        <v>17</v>
      </c>
      <c r="Z10">
        <f t="shared" si="5"/>
        <v>-3</v>
      </c>
      <c r="AA10">
        <f t="shared" si="6"/>
        <v>0</v>
      </c>
      <c r="AB10">
        <f t="shared" si="7"/>
        <v>-1</v>
      </c>
      <c r="AC10" t="e">
        <f t="shared" si="8"/>
        <v>#N/A</v>
      </c>
      <c r="AG10" s="7">
        <v>41</v>
      </c>
      <c r="AH10" s="9">
        <v>17</v>
      </c>
      <c r="AI10">
        <f t="shared" si="9"/>
        <v>-2.2341123507414773</v>
      </c>
      <c r="AJ10">
        <f t="shared" si="10"/>
        <v>0</v>
      </c>
      <c r="AK10">
        <f t="shared" si="11"/>
        <v>1</v>
      </c>
      <c r="AL10" t="e">
        <f t="shared" si="12"/>
        <v>#N/A</v>
      </c>
      <c r="AP10" s="58">
        <v>40</v>
      </c>
      <c r="AQ10" s="9">
        <v>17</v>
      </c>
      <c r="AR10">
        <f t="shared" si="13"/>
        <v>-5.3578255817102498</v>
      </c>
      <c r="AS10">
        <f t="shared" si="14"/>
        <v>0</v>
      </c>
      <c r="AT10">
        <f t="shared" si="15"/>
        <v>-6</v>
      </c>
      <c r="AU10" t="e">
        <f t="shared" si="16"/>
        <v>#N/A</v>
      </c>
      <c r="AY10" s="7">
        <v>46</v>
      </c>
      <c r="AZ10" s="9">
        <v>17</v>
      </c>
      <c r="BA10">
        <f t="shared" si="17"/>
        <v>-2.0592666031195446</v>
      </c>
      <c r="BB10">
        <f t="shared" si="18"/>
        <v>0</v>
      </c>
      <c r="BC10">
        <f t="shared" si="19"/>
        <v>1</v>
      </c>
      <c r="BD10" t="e">
        <f t="shared" si="20"/>
        <v>#N/A</v>
      </c>
      <c r="BI10" s="9">
        <v>17</v>
      </c>
      <c r="BJ10">
        <f t="shared" si="21"/>
        <v>-4.0898841982220357</v>
      </c>
      <c r="BK10">
        <f t="shared" si="22"/>
        <v>0</v>
      </c>
      <c r="BL10">
        <f t="shared" si="23"/>
        <v>-3</v>
      </c>
      <c r="BM10" t="e">
        <f t="shared" si="24"/>
        <v>#N/A</v>
      </c>
      <c r="BR10" s="9">
        <v>17</v>
      </c>
      <c r="BS10">
        <f t="shared" si="25"/>
        <v>-3.2373091566442964</v>
      </c>
      <c r="BT10">
        <f t="shared" si="26"/>
        <v>0</v>
      </c>
      <c r="BU10">
        <f t="shared" si="27"/>
        <v>-1</v>
      </c>
      <c r="BV10" t="e">
        <f t="shared" si="28"/>
        <v>#N/A</v>
      </c>
      <c r="BZ10" s="7">
        <v>49</v>
      </c>
      <c r="CA10" s="9">
        <v>17</v>
      </c>
      <c r="CB10">
        <f t="shared" si="29"/>
        <v>-4.0556628709796589</v>
      </c>
      <c r="CC10">
        <f t="shared" si="30"/>
        <v>0</v>
      </c>
      <c r="CD10">
        <f t="shared" si="31"/>
        <v>-3</v>
      </c>
      <c r="CE10" t="e">
        <f t="shared" si="32"/>
        <v>#N/A</v>
      </c>
    </row>
    <row r="11" spans="2:83" x14ac:dyDescent="0.25">
      <c r="B11" s="7">
        <v>46787</v>
      </c>
      <c r="C11" s="7">
        <v>1</v>
      </c>
      <c r="D11" s="7">
        <v>2004</v>
      </c>
      <c r="E11" s="7">
        <f t="shared" si="0"/>
        <v>21</v>
      </c>
      <c r="F11" s="7">
        <v>39</v>
      </c>
      <c r="H11" s="72" t="s">
        <v>279</v>
      </c>
      <c r="I11" s="72">
        <v>10</v>
      </c>
      <c r="J11" s="70">
        <v>39.299999999999997</v>
      </c>
      <c r="K11" s="70">
        <v>5.4984846397287841</v>
      </c>
      <c r="P11" s="9">
        <v>18</v>
      </c>
      <c r="Q11">
        <f t="shared" si="1"/>
        <v>-2.5444229606054636</v>
      </c>
      <c r="R11">
        <f t="shared" si="2"/>
        <v>0</v>
      </c>
      <c r="S11">
        <f t="shared" si="3"/>
        <v>0</v>
      </c>
      <c r="T11" t="e">
        <f t="shared" si="4"/>
        <v>#N/A</v>
      </c>
      <c r="X11" s="7">
        <v>29</v>
      </c>
      <c r="Y11" s="9">
        <v>18</v>
      </c>
      <c r="Z11">
        <f t="shared" si="5"/>
        <v>-2.8333333333333335</v>
      </c>
      <c r="AA11">
        <f t="shared" si="6"/>
        <v>0</v>
      </c>
      <c r="AB11">
        <f t="shared" si="7"/>
        <v>-1</v>
      </c>
      <c r="AC11" t="e">
        <f t="shared" si="8"/>
        <v>#N/A</v>
      </c>
      <c r="AG11" s="7">
        <v>43</v>
      </c>
      <c r="AH11" s="9">
        <v>18</v>
      </c>
      <c r="AI11">
        <f t="shared" si="9"/>
        <v>-2.1245970394306206</v>
      </c>
      <c r="AJ11">
        <f t="shared" si="10"/>
        <v>1</v>
      </c>
      <c r="AK11">
        <f t="shared" si="11"/>
        <v>1</v>
      </c>
      <c r="AL11">
        <f t="shared" si="12"/>
        <v>0.09</v>
      </c>
      <c r="AQ11" s="9">
        <v>18</v>
      </c>
      <c r="AR11">
        <f t="shared" si="13"/>
        <v>-5.0739672727454685</v>
      </c>
      <c r="AS11">
        <f t="shared" si="14"/>
        <v>0</v>
      </c>
      <c r="AT11">
        <f t="shared" si="15"/>
        <v>-5</v>
      </c>
      <c r="AU11" t="e">
        <f t="shared" si="16"/>
        <v>#N/A</v>
      </c>
      <c r="AY11" s="58">
        <v>19</v>
      </c>
      <c r="AZ11" s="9">
        <v>18</v>
      </c>
      <c r="BA11">
        <f t="shared" si="17"/>
        <v>-1.9396962842287322</v>
      </c>
      <c r="BB11">
        <f t="shared" si="18"/>
        <v>0</v>
      </c>
      <c r="BC11">
        <f t="shared" si="19"/>
        <v>1</v>
      </c>
      <c r="BD11" t="e">
        <f t="shared" si="20"/>
        <v>#N/A</v>
      </c>
      <c r="BI11" s="9">
        <v>18</v>
      </c>
      <c r="BJ11">
        <f t="shared" si="21"/>
        <v>-3.8696596644716181</v>
      </c>
      <c r="BK11">
        <f t="shared" si="22"/>
        <v>0</v>
      </c>
      <c r="BL11">
        <f t="shared" si="23"/>
        <v>-3</v>
      </c>
      <c r="BM11" t="e">
        <f t="shared" si="24"/>
        <v>#N/A</v>
      </c>
      <c r="BR11" s="9">
        <v>18</v>
      </c>
      <c r="BS11">
        <f t="shared" si="25"/>
        <v>-3.0602688121403117</v>
      </c>
      <c r="BT11">
        <f t="shared" si="26"/>
        <v>0</v>
      </c>
      <c r="BU11">
        <f t="shared" si="27"/>
        <v>-1</v>
      </c>
      <c r="BV11" t="e">
        <f t="shared" si="28"/>
        <v>#N/A</v>
      </c>
      <c r="BZ11" s="7">
        <v>36</v>
      </c>
      <c r="CA11" s="9">
        <v>18</v>
      </c>
      <c r="CB11">
        <f t="shared" si="29"/>
        <v>-3.8737945808011989</v>
      </c>
      <c r="CC11">
        <f t="shared" si="30"/>
        <v>0</v>
      </c>
      <c r="CD11">
        <f t="shared" si="31"/>
        <v>-3</v>
      </c>
      <c r="CE11" t="e">
        <f t="shared" si="32"/>
        <v>#N/A</v>
      </c>
    </row>
    <row r="12" spans="2:83" x14ac:dyDescent="0.25">
      <c r="B12" s="7">
        <v>42463</v>
      </c>
      <c r="C12" s="7">
        <v>1</v>
      </c>
      <c r="D12" s="7">
        <v>2004</v>
      </c>
      <c r="E12" s="7">
        <f t="shared" si="0"/>
        <v>21</v>
      </c>
      <c r="F12" s="7">
        <v>41</v>
      </c>
      <c r="H12" s="73"/>
      <c r="I12" s="73">
        <v>69</v>
      </c>
      <c r="J12" s="71"/>
      <c r="K12" s="71"/>
      <c r="P12" s="9">
        <v>19</v>
      </c>
      <c r="Q12">
        <f t="shared" si="1"/>
        <v>-2.4000585373086998</v>
      </c>
      <c r="R12">
        <f t="shared" si="2"/>
        <v>0</v>
      </c>
      <c r="S12">
        <f t="shared" si="3"/>
        <v>0</v>
      </c>
      <c r="T12" t="e">
        <f t="shared" si="4"/>
        <v>#N/A</v>
      </c>
      <c r="X12" s="58">
        <v>43</v>
      </c>
      <c r="Y12" s="9">
        <v>19</v>
      </c>
      <c r="Z12">
        <f t="shared" si="5"/>
        <v>-2.6666666666666665</v>
      </c>
      <c r="AA12">
        <f t="shared" si="6"/>
        <v>0</v>
      </c>
      <c r="AB12">
        <f t="shared" si="7"/>
        <v>0</v>
      </c>
      <c r="AC12" t="e">
        <f t="shared" si="8"/>
        <v>#N/A</v>
      </c>
      <c r="AG12" s="58">
        <v>26</v>
      </c>
      <c r="AH12" s="9">
        <v>19</v>
      </c>
      <c r="AI12">
        <f t="shared" si="9"/>
        <v>-2.0150817281197639</v>
      </c>
      <c r="AJ12">
        <f t="shared" si="10"/>
        <v>0</v>
      </c>
      <c r="AK12">
        <f t="shared" si="11"/>
        <v>1</v>
      </c>
      <c r="AL12">
        <f t="shared" si="12"/>
        <v>0.10199999999999999</v>
      </c>
      <c r="AQ12" s="9">
        <v>19</v>
      </c>
      <c r="AR12">
        <f t="shared" si="13"/>
        <v>-4.7901089637806873</v>
      </c>
      <c r="AS12">
        <f t="shared" si="14"/>
        <v>0</v>
      </c>
      <c r="AT12">
        <f t="shared" si="15"/>
        <v>-5</v>
      </c>
      <c r="AU12" t="e">
        <f t="shared" si="16"/>
        <v>#N/A</v>
      </c>
      <c r="AZ12" s="9">
        <v>19</v>
      </c>
      <c r="BA12">
        <f t="shared" si="17"/>
        <v>-1.82012596533792</v>
      </c>
      <c r="BB12">
        <f t="shared" si="18"/>
        <v>1</v>
      </c>
      <c r="BC12">
        <f t="shared" si="19"/>
        <v>1</v>
      </c>
      <c r="BD12">
        <f t="shared" si="20"/>
        <v>0.1</v>
      </c>
      <c r="BI12" s="9">
        <v>19</v>
      </c>
      <c r="BJ12">
        <f t="shared" si="21"/>
        <v>-3.649435130721201</v>
      </c>
      <c r="BK12">
        <f t="shared" si="22"/>
        <v>0</v>
      </c>
      <c r="BL12">
        <f t="shared" si="23"/>
        <v>-2</v>
      </c>
      <c r="BM12" t="e">
        <f t="shared" si="24"/>
        <v>#N/A</v>
      </c>
      <c r="BR12" s="9">
        <v>19</v>
      </c>
      <c r="BS12">
        <f t="shared" si="25"/>
        <v>-2.8832284676363265</v>
      </c>
      <c r="BT12">
        <f t="shared" si="26"/>
        <v>0</v>
      </c>
      <c r="BU12">
        <f t="shared" si="27"/>
        <v>-1</v>
      </c>
      <c r="BV12" t="e">
        <f t="shared" si="28"/>
        <v>#N/A</v>
      </c>
      <c r="BZ12" s="7">
        <v>44</v>
      </c>
      <c r="CA12" s="9">
        <v>19</v>
      </c>
      <c r="CB12">
        <f t="shared" si="29"/>
        <v>-3.6919262906227388</v>
      </c>
      <c r="CC12">
        <f t="shared" si="30"/>
        <v>0</v>
      </c>
      <c r="CD12">
        <f t="shared" si="31"/>
        <v>-2</v>
      </c>
      <c r="CE12" t="e">
        <f t="shared" si="32"/>
        <v>#N/A</v>
      </c>
    </row>
    <row r="13" spans="2:83" x14ac:dyDescent="0.25">
      <c r="B13" s="7">
        <v>44377</v>
      </c>
      <c r="C13" s="7">
        <v>1</v>
      </c>
      <c r="D13" s="7">
        <v>2004</v>
      </c>
      <c r="E13" s="7">
        <f t="shared" si="0"/>
        <v>21</v>
      </c>
      <c r="F13" s="7">
        <v>39</v>
      </c>
      <c r="P13" s="9">
        <v>20</v>
      </c>
      <c r="Q13">
        <f t="shared" si="1"/>
        <v>-2.2556941140119355</v>
      </c>
      <c r="R13">
        <f t="shared" si="2"/>
        <v>0</v>
      </c>
      <c r="S13">
        <f t="shared" si="3"/>
        <v>0</v>
      </c>
      <c r="T13" t="e">
        <f t="shared" si="4"/>
        <v>#N/A</v>
      </c>
      <c r="Y13" s="9">
        <v>20</v>
      </c>
      <c r="Z13">
        <f t="shared" si="5"/>
        <v>-2.5</v>
      </c>
      <c r="AA13">
        <f t="shared" si="6"/>
        <v>0</v>
      </c>
      <c r="AB13">
        <f t="shared" si="7"/>
        <v>0</v>
      </c>
      <c r="AC13" t="e">
        <f t="shared" si="8"/>
        <v>#N/A</v>
      </c>
      <c r="AH13" s="9">
        <v>20</v>
      </c>
      <c r="AI13">
        <f t="shared" si="9"/>
        <v>-1.9055664168089073</v>
      </c>
      <c r="AJ13">
        <f t="shared" si="10"/>
        <v>0</v>
      </c>
      <c r="AK13">
        <f t="shared" si="11"/>
        <v>1</v>
      </c>
      <c r="AL13">
        <f t="shared" si="12"/>
        <v>0.113</v>
      </c>
      <c r="AQ13" s="9">
        <v>20</v>
      </c>
      <c r="AR13">
        <f t="shared" si="13"/>
        <v>-4.5062506548159051</v>
      </c>
      <c r="AS13">
        <f t="shared" si="14"/>
        <v>0</v>
      </c>
      <c r="AT13">
        <f t="shared" si="15"/>
        <v>-4</v>
      </c>
      <c r="AU13" t="e">
        <f t="shared" si="16"/>
        <v>#N/A</v>
      </c>
      <c r="AZ13" s="9">
        <v>20</v>
      </c>
      <c r="BA13">
        <f t="shared" si="17"/>
        <v>-1.7005556464471077</v>
      </c>
      <c r="BB13">
        <f t="shared" si="18"/>
        <v>0</v>
      </c>
      <c r="BC13">
        <f t="shared" si="19"/>
        <v>2</v>
      </c>
      <c r="BD13">
        <f t="shared" si="20"/>
        <v>0.11</v>
      </c>
      <c r="BI13" s="9">
        <v>20</v>
      </c>
      <c r="BJ13">
        <f t="shared" si="21"/>
        <v>-3.4292105969707838</v>
      </c>
      <c r="BK13">
        <f t="shared" si="22"/>
        <v>0</v>
      </c>
      <c r="BL13">
        <f t="shared" si="23"/>
        <v>-2</v>
      </c>
      <c r="BM13" t="e">
        <f t="shared" si="24"/>
        <v>#N/A</v>
      </c>
      <c r="BR13" s="9">
        <v>20</v>
      </c>
      <c r="BS13">
        <f t="shared" si="25"/>
        <v>-2.7061881231323417</v>
      </c>
      <c r="BT13">
        <f t="shared" si="26"/>
        <v>0</v>
      </c>
      <c r="BU13">
        <f t="shared" si="27"/>
        <v>0</v>
      </c>
      <c r="BV13" t="e">
        <f t="shared" si="28"/>
        <v>#N/A</v>
      </c>
      <c r="CA13" s="9">
        <v>20</v>
      </c>
      <c r="CB13">
        <f t="shared" si="29"/>
        <v>-3.5100580004442787</v>
      </c>
      <c r="CC13">
        <f t="shared" si="30"/>
        <v>0</v>
      </c>
      <c r="CD13">
        <f t="shared" si="31"/>
        <v>-2</v>
      </c>
      <c r="CE13" t="e">
        <f t="shared" si="32"/>
        <v>#N/A</v>
      </c>
    </row>
    <row r="14" spans="2:83" x14ac:dyDescent="0.25">
      <c r="B14" s="7">
        <v>45583</v>
      </c>
      <c r="C14" s="7">
        <v>1</v>
      </c>
      <c r="D14" s="7">
        <v>2003</v>
      </c>
      <c r="E14" s="7">
        <f t="shared" si="0"/>
        <v>22</v>
      </c>
      <c r="F14" s="7">
        <v>32</v>
      </c>
      <c r="P14" s="9">
        <v>21</v>
      </c>
      <c r="Q14">
        <f t="shared" si="1"/>
        <v>-2.1113296907151717</v>
      </c>
      <c r="R14">
        <f t="shared" si="2"/>
        <v>0</v>
      </c>
      <c r="S14">
        <f t="shared" si="3"/>
        <v>1</v>
      </c>
      <c r="T14" t="e">
        <f t="shared" si="4"/>
        <v>#N/A</v>
      </c>
      <c r="Y14" s="9">
        <v>21</v>
      </c>
      <c r="Z14">
        <f t="shared" si="5"/>
        <v>-2.3333333333333335</v>
      </c>
      <c r="AA14">
        <f t="shared" si="6"/>
        <v>0</v>
      </c>
      <c r="AB14">
        <f t="shared" si="7"/>
        <v>0</v>
      </c>
      <c r="AC14" t="e">
        <f t="shared" si="8"/>
        <v>#N/A</v>
      </c>
      <c r="AH14" s="9">
        <v>21</v>
      </c>
      <c r="AI14">
        <f t="shared" si="9"/>
        <v>-1.7960511054980504</v>
      </c>
      <c r="AJ14">
        <f t="shared" si="10"/>
        <v>0</v>
      </c>
      <c r="AK14">
        <f t="shared" si="11"/>
        <v>1</v>
      </c>
      <c r="AL14">
        <f t="shared" si="12"/>
        <v>0.125</v>
      </c>
      <c r="AQ14" s="9">
        <v>21</v>
      </c>
      <c r="AR14">
        <f t="shared" si="13"/>
        <v>-4.2223923458511239</v>
      </c>
      <c r="AS14">
        <f t="shared" si="14"/>
        <v>0</v>
      </c>
      <c r="AT14">
        <f t="shared" si="15"/>
        <v>-3</v>
      </c>
      <c r="AU14" t="e">
        <f t="shared" si="16"/>
        <v>#N/A</v>
      </c>
      <c r="AZ14" s="9">
        <v>21</v>
      </c>
      <c r="BA14">
        <f t="shared" si="17"/>
        <v>-1.5809853275562955</v>
      </c>
      <c r="BB14">
        <f t="shared" si="18"/>
        <v>0</v>
      </c>
      <c r="BC14">
        <f t="shared" si="19"/>
        <v>2</v>
      </c>
      <c r="BD14">
        <f t="shared" si="20"/>
        <v>0.12</v>
      </c>
      <c r="BI14" s="9">
        <v>21</v>
      </c>
      <c r="BJ14">
        <f t="shared" si="21"/>
        <v>-3.2089860632203662</v>
      </c>
      <c r="BK14">
        <f t="shared" si="22"/>
        <v>0</v>
      </c>
      <c r="BL14">
        <f t="shared" si="23"/>
        <v>-1</v>
      </c>
      <c r="BM14" t="e">
        <f t="shared" si="24"/>
        <v>#N/A</v>
      </c>
      <c r="BR14" s="9">
        <v>21</v>
      </c>
      <c r="BS14">
        <f t="shared" si="25"/>
        <v>-2.5291477786283565</v>
      </c>
      <c r="BT14">
        <f t="shared" si="26"/>
        <v>0</v>
      </c>
      <c r="BU14">
        <f t="shared" si="27"/>
        <v>0</v>
      </c>
      <c r="BV14" t="e">
        <f t="shared" si="28"/>
        <v>#N/A</v>
      </c>
      <c r="CA14" s="9">
        <v>21</v>
      </c>
      <c r="CB14">
        <f t="shared" si="29"/>
        <v>-3.3281897102658187</v>
      </c>
      <c r="CC14">
        <f t="shared" si="30"/>
        <v>0</v>
      </c>
      <c r="CD14">
        <f t="shared" si="31"/>
        <v>-2</v>
      </c>
      <c r="CE14" t="e">
        <f t="shared" si="32"/>
        <v>#N/A</v>
      </c>
    </row>
    <row r="15" spans="2:83" x14ac:dyDescent="0.25">
      <c r="B15" s="7">
        <v>43016</v>
      </c>
      <c r="C15" s="7">
        <v>1</v>
      </c>
      <c r="D15" s="7">
        <v>2003</v>
      </c>
      <c r="E15" s="7">
        <f t="shared" si="0"/>
        <v>22</v>
      </c>
      <c r="F15" s="7">
        <v>34</v>
      </c>
      <c r="P15" s="9">
        <v>22</v>
      </c>
      <c r="Q15">
        <f t="shared" si="1"/>
        <v>-1.9669652674184079</v>
      </c>
      <c r="R15">
        <f t="shared" si="2"/>
        <v>1</v>
      </c>
      <c r="S15">
        <f t="shared" si="3"/>
        <v>1</v>
      </c>
      <c r="T15">
        <f t="shared" si="4"/>
        <v>0.111</v>
      </c>
      <c r="Y15" s="9">
        <v>22</v>
      </c>
      <c r="Z15">
        <f t="shared" si="5"/>
        <v>-2.1666666666666665</v>
      </c>
      <c r="AA15">
        <f t="shared" si="6"/>
        <v>0</v>
      </c>
      <c r="AB15">
        <f t="shared" si="7"/>
        <v>1</v>
      </c>
      <c r="AC15" t="e">
        <f t="shared" si="8"/>
        <v>#N/A</v>
      </c>
      <c r="AH15" s="9">
        <v>22</v>
      </c>
      <c r="AI15">
        <f t="shared" si="9"/>
        <v>-1.6865357941871937</v>
      </c>
      <c r="AJ15">
        <f t="shared" si="10"/>
        <v>0</v>
      </c>
      <c r="AK15">
        <f t="shared" si="11"/>
        <v>2</v>
      </c>
      <c r="AL15">
        <f t="shared" si="12"/>
        <v>0.13600000000000001</v>
      </c>
      <c r="AQ15" s="9">
        <v>22</v>
      </c>
      <c r="AR15">
        <f t="shared" si="13"/>
        <v>-3.9385340368863426</v>
      </c>
      <c r="AS15">
        <f t="shared" si="14"/>
        <v>0</v>
      </c>
      <c r="AT15">
        <f t="shared" si="15"/>
        <v>-3</v>
      </c>
      <c r="AU15" t="e">
        <f t="shared" si="16"/>
        <v>#N/A</v>
      </c>
      <c r="AZ15" s="9">
        <v>22</v>
      </c>
      <c r="BA15">
        <f t="shared" si="17"/>
        <v>-1.4614150086654831</v>
      </c>
      <c r="BB15">
        <f t="shared" si="18"/>
        <v>0</v>
      </c>
      <c r="BC15">
        <f t="shared" si="19"/>
        <v>2</v>
      </c>
      <c r="BD15">
        <f t="shared" si="20"/>
        <v>0.13</v>
      </c>
      <c r="BI15" s="9">
        <v>22</v>
      </c>
      <c r="BJ15">
        <f t="shared" si="21"/>
        <v>-2.988761529469949</v>
      </c>
      <c r="BK15">
        <f t="shared" si="22"/>
        <v>0</v>
      </c>
      <c r="BL15">
        <f t="shared" si="23"/>
        <v>-1</v>
      </c>
      <c r="BM15" t="e">
        <f t="shared" si="24"/>
        <v>#N/A</v>
      </c>
      <c r="BR15" s="9">
        <v>22</v>
      </c>
      <c r="BS15">
        <f t="shared" si="25"/>
        <v>-2.3521074341243717</v>
      </c>
      <c r="BT15">
        <f t="shared" si="26"/>
        <v>0</v>
      </c>
      <c r="BU15">
        <f t="shared" si="27"/>
        <v>0</v>
      </c>
      <c r="BV15" t="e">
        <f t="shared" si="28"/>
        <v>#N/A</v>
      </c>
      <c r="CA15" s="9">
        <v>22</v>
      </c>
      <c r="CB15">
        <f t="shared" si="29"/>
        <v>-3.1463214200873586</v>
      </c>
      <c r="CC15">
        <f t="shared" si="30"/>
        <v>0</v>
      </c>
      <c r="CD15">
        <f t="shared" si="31"/>
        <v>-1</v>
      </c>
      <c r="CE15" t="e">
        <f t="shared" si="32"/>
        <v>#N/A</v>
      </c>
    </row>
    <row r="16" spans="2:83" x14ac:dyDescent="0.25">
      <c r="B16" s="7">
        <v>46786</v>
      </c>
      <c r="C16" s="7">
        <v>1</v>
      </c>
      <c r="D16" s="7">
        <v>2003</v>
      </c>
      <c r="E16" s="7">
        <f t="shared" si="0"/>
        <v>22</v>
      </c>
      <c r="F16" s="7">
        <v>39</v>
      </c>
      <c r="P16" s="9">
        <v>23</v>
      </c>
      <c r="Q16">
        <f t="shared" si="1"/>
        <v>-1.8226008441216441</v>
      </c>
      <c r="R16">
        <f t="shared" si="2"/>
        <v>0</v>
      </c>
      <c r="S16">
        <f t="shared" si="3"/>
        <v>1</v>
      </c>
      <c r="T16">
        <f t="shared" si="4"/>
        <v>0.125</v>
      </c>
      <c r="Y16" s="9">
        <v>23</v>
      </c>
      <c r="Z16">
        <f t="shared" si="5"/>
        <v>-2</v>
      </c>
      <c r="AA16">
        <f t="shared" si="6"/>
        <v>0</v>
      </c>
      <c r="AB16">
        <f t="shared" si="7"/>
        <v>1</v>
      </c>
      <c r="AC16" t="e">
        <f t="shared" si="8"/>
        <v>#N/A</v>
      </c>
      <c r="AH16" s="9">
        <v>23</v>
      </c>
      <c r="AI16">
        <f t="shared" si="9"/>
        <v>-1.577020482876337</v>
      </c>
      <c r="AJ16">
        <f t="shared" si="10"/>
        <v>0</v>
      </c>
      <c r="AK16">
        <f t="shared" si="11"/>
        <v>2</v>
      </c>
      <c r="AL16">
        <f t="shared" si="12"/>
        <v>0.14699999999999999</v>
      </c>
      <c r="AQ16" s="9">
        <v>23</v>
      </c>
      <c r="AR16">
        <f t="shared" si="13"/>
        <v>-3.6546757279215609</v>
      </c>
      <c r="AS16">
        <f t="shared" si="14"/>
        <v>0</v>
      </c>
      <c r="AT16">
        <f t="shared" si="15"/>
        <v>-2</v>
      </c>
      <c r="AU16" t="e">
        <f t="shared" si="16"/>
        <v>#N/A</v>
      </c>
      <c r="AZ16" s="9">
        <v>23</v>
      </c>
      <c r="BA16">
        <f t="shared" si="17"/>
        <v>-1.341844689774671</v>
      </c>
      <c r="BB16">
        <f t="shared" si="18"/>
        <v>0</v>
      </c>
      <c r="BC16">
        <f t="shared" si="19"/>
        <v>2</v>
      </c>
      <c r="BD16">
        <f t="shared" si="20"/>
        <v>0.14000000000000001</v>
      </c>
      <c r="BI16" s="9">
        <v>23</v>
      </c>
      <c r="BJ16">
        <f t="shared" si="21"/>
        <v>-2.7685369957195318</v>
      </c>
      <c r="BK16">
        <f t="shared" si="22"/>
        <v>0</v>
      </c>
      <c r="BL16">
        <f t="shared" si="23"/>
        <v>-1</v>
      </c>
      <c r="BM16" t="e">
        <f t="shared" si="24"/>
        <v>#N/A</v>
      </c>
      <c r="BR16" s="9">
        <v>23</v>
      </c>
      <c r="BS16">
        <f t="shared" si="25"/>
        <v>-2.1750670896203865</v>
      </c>
      <c r="BT16">
        <f t="shared" si="26"/>
        <v>0</v>
      </c>
      <c r="BU16">
        <f t="shared" si="27"/>
        <v>1</v>
      </c>
      <c r="BV16" t="e">
        <f t="shared" si="28"/>
        <v>#N/A</v>
      </c>
      <c r="CA16" s="9">
        <v>23</v>
      </c>
      <c r="CB16">
        <f t="shared" si="29"/>
        <v>-2.9644531299088985</v>
      </c>
      <c r="CC16">
        <f t="shared" si="30"/>
        <v>0</v>
      </c>
      <c r="CD16">
        <f t="shared" si="31"/>
        <v>-1</v>
      </c>
      <c r="CE16" t="e">
        <f t="shared" si="32"/>
        <v>#N/A</v>
      </c>
    </row>
    <row r="17" spans="2:83" x14ac:dyDescent="0.25">
      <c r="B17" s="7">
        <v>40722</v>
      </c>
      <c r="C17" s="7">
        <v>1</v>
      </c>
      <c r="D17" s="7">
        <v>2003</v>
      </c>
      <c r="E17" s="7">
        <f t="shared" si="0"/>
        <v>22</v>
      </c>
      <c r="F17" s="7">
        <v>26</v>
      </c>
      <c r="P17" s="9">
        <v>24</v>
      </c>
      <c r="Q17">
        <f t="shared" si="1"/>
        <v>-1.6782364208248801</v>
      </c>
      <c r="R17">
        <f t="shared" si="2"/>
        <v>0</v>
      </c>
      <c r="S17">
        <f t="shared" si="3"/>
        <v>2</v>
      </c>
      <c r="T17">
        <f t="shared" si="4"/>
        <v>0.13800000000000001</v>
      </c>
      <c r="Y17" s="9">
        <v>24</v>
      </c>
      <c r="Z17">
        <f t="shared" si="5"/>
        <v>-1.8333333333333333</v>
      </c>
      <c r="AA17">
        <f t="shared" si="6"/>
        <v>0</v>
      </c>
      <c r="AB17">
        <f t="shared" si="7"/>
        <v>1</v>
      </c>
      <c r="AC17" t="e">
        <f t="shared" si="8"/>
        <v>#N/A</v>
      </c>
      <c r="AH17" s="9">
        <v>24</v>
      </c>
      <c r="AI17">
        <f t="shared" si="9"/>
        <v>-1.4675051715654801</v>
      </c>
      <c r="AJ17">
        <f t="shared" si="10"/>
        <v>0</v>
      </c>
      <c r="AK17">
        <f t="shared" si="11"/>
        <v>2</v>
      </c>
      <c r="AL17">
        <f t="shared" si="12"/>
        <v>0.159</v>
      </c>
      <c r="AQ17" s="9">
        <v>24</v>
      </c>
      <c r="AR17">
        <f t="shared" si="13"/>
        <v>-3.3708174189567797</v>
      </c>
      <c r="AS17">
        <f t="shared" si="14"/>
        <v>0</v>
      </c>
      <c r="AT17">
        <f t="shared" si="15"/>
        <v>-2</v>
      </c>
      <c r="AU17" t="e">
        <f t="shared" si="16"/>
        <v>#N/A</v>
      </c>
      <c r="AZ17" s="9">
        <v>24</v>
      </c>
      <c r="BA17">
        <f t="shared" si="17"/>
        <v>-1.2222743708838586</v>
      </c>
      <c r="BB17">
        <f t="shared" si="18"/>
        <v>0</v>
      </c>
      <c r="BC17">
        <f t="shared" si="19"/>
        <v>3</v>
      </c>
      <c r="BD17">
        <f t="shared" si="20"/>
        <v>0.15</v>
      </c>
      <c r="BI17" s="9">
        <v>24</v>
      </c>
      <c r="BJ17">
        <f t="shared" si="21"/>
        <v>-2.5483124619691142</v>
      </c>
      <c r="BK17">
        <f t="shared" si="22"/>
        <v>0</v>
      </c>
      <c r="BL17">
        <f t="shared" si="23"/>
        <v>0</v>
      </c>
      <c r="BM17" t="e">
        <f t="shared" si="24"/>
        <v>#N/A</v>
      </c>
      <c r="BR17" s="9">
        <v>24</v>
      </c>
      <c r="BS17">
        <f t="shared" si="25"/>
        <v>-1.9980267451164018</v>
      </c>
      <c r="BT17">
        <f t="shared" si="26"/>
        <v>0</v>
      </c>
      <c r="BU17">
        <f t="shared" si="27"/>
        <v>1</v>
      </c>
      <c r="BV17" t="e">
        <f t="shared" si="28"/>
        <v>#N/A</v>
      </c>
      <c r="CA17" s="9">
        <v>24</v>
      </c>
      <c r="CB17">
        <f t="shared" si="29"/>
        <v>-2.7825848397304385</v>
      </c>
      <c r="CC17">
        <f t="shared" si="30"/>
        <v>0</v>
      </c>
      <c r="CD17">
        <f t="shared" si="31"/>
        <v>-1</v>
      </c>
      <c r="CE17" t="e">
        <f t="shared" si="32"/>
        <v>#N/A</v>
      </c>
    </row>
    <row r="18" spans="2:83" x14ac:dyDescent="0.25">
      <c r="B18" s="7">
        <v>44162</v>
      </c>
      <c r="C18" s="7">
        <v>1</v>
      </c>
      <c r="D18" s="7">
        <v>2003</v>
      </c>
      <c r="E18" s="7">
        <f t="shared" si="0"/>
        <v>22</v>
      </c>
      <c r="F18" s="7">
        <v>28</v>
      </c>
      <c r="P18" s="9">
        <v>25</v>
      </c>
      <c r="Q18">
        <f t="shared" si="1"/>
        <v>-1.5338719975281163</v>
      </c>
      <c r="R18">
        <f t="shared" si="2"/>
        <v>0</v>
      </c>
      <c r="S18">
        <f t="shared" si="3"/>
        <v>2</v>
      </c>
      <c r="T18">
        <f t="shared" si="4"/>
        <v>0.152</v>
      </c>
      <c r="Y18" s="9">
        <v>25</v>
      </c>
      <c r="Z18">
        <f t="shared" si="5"/>
        <v>-1.6666666666666667</v>
      </c>
      <c r="AA18">
        <f t="shared" si="6"/>
        <v>0</v>
      </c>
      <c r="AB18">
        <f t="shared" si="7"/>
        <v>2</v>
      </c>
      <c r="AC18" t="e">
        <f t="shared" si="8"/>
        <v>#N/A</v>
      </c>
      <c r="AH18" s="9">
        <v>25</v>
      </c>
      <c r="AI18">
        <f t="shared" si="9"/>
        <v>-1.3579898602546234</v>
      </c>
      <c r="AJ18">
        <f t="shared" si="10"/>
        <v>0</v>
      </c>
      <c r="AK18">
        <f t="shared" si="11"/>
        <v>2</v>
      </c>
      <c r="AL18">
        <f t="shared" si="12"/>
        <v>0.17</v>
      </c>
      <c r="AQ18" s="9">
        <v>25</v>
      </c>
      <c r="AR18">
        <f t="shared" si="13"/>
        <v>-3.0869591099919984</v>
      </c>
      <c r="AS18">
        <f t="shared" si="14"/>
        <v>0</v>
      </c>
      <c r="AT18">
        <f t="shared" si="15"/>
        <v>-1</v>
      </c>
      <c r="AU18" t="e">
        <f t="shared" si="16"/>
        <v>#N/A</v>
      </c>
      <c r="AZ18" s="9">
        <v>25</v>
      </c>
      <c r="BA18">
        <f t="shared" si="17"/>
        <v>-1.1027040519930464</v>
      </c>
      <c r="BB18">
        <f t="shared" si="18"/>
        <v>0</v>
      </c>
      <c r="BC18">
        <f t="shared" si="19"/>
        <v>3</v>
      </c>
      <c r="BD18">
        <f t="shared" si="20"/>
        <v>0.16</v>
      </c>
      <c r="BI18" s="9">
        <v>25</v>
      </c>
      <c r="BJ18">
        <f t="shared" si="21"/>
        <v>-2.328087928218697</v>
      </c>
      <c r="BK18">
        <f t="shared" si="22"/>
        <v>0</v>
      </c>
      <c r="BL18">
        <f t="shared" si="23"/>
        <v>0</v>
      </c>
      <c r="BM18" t="e">
        <f t="shared" si="24"/>
        <v>#N/A</v>
      </c>
      <c r="BR18" s="9">
        <v>25</v>
      </c>
      <c r="BS18">
        <f t="shared" si="25"/>
        <v>-1.8209864006124168</v>
      </c>
      <c r="BT18">
        <f t="shared" si="26"/>
        <v>0</v>
      </c>
      <c r="BU18">
        <f t="shared" si="27"/>
        <v>1</v>
      </c>
      <c r="BV18" t="e">
        <f t="shared" si="28"/>
        <v>#N/A</v>
      </c>
      <c r="CA18" s="9">
        <v>25</v>
      </c>
      <c r="CB18">
        <f t="shared" si="29"/>
        <v>-2.6007165495519784</v>
      </c>
      <c r="CC18">
        <f t="shared" si="30"/>
        <v>0</v>
      </c>
      <c r="CD18">
        <f t="shared" si="31"/>
        <v>0</v>
      </c>
      <c r="CE18" t="e">
        <f t="shared" si="32"/>
        <v>#N/A</v>
      </c>
    </row>
    <row r="19" spans="2:83" x14ac:dyDescent="0.25">
      <c r="B19" s="7">
        <v>41247</v>
      </c>
      <c r="C19" s="7">
        <v>1</v>
      </c>
      <c r="D19" s="7">
        <v>2003</v>
      </c>
      <c r="E19" s="7">
        <f t="shared" si="0"/>
        <v>22</v>
      </c>
      <c r="F19" s="7">
        <v>29</v>
      </c>
      <c r="P19" s="9">
        <v>26</v>
      </c>
      <c r="Q19">
        <f t="shared" si="1"/>
        <v>-1.3895075742313525</v>
      </c>
      <c r="R19">
        <f t="shared" si="2"/>
        <v>0</v>
      </c>
      <c r="S19">
        <f t="shared" si="3"/>
        <v>2</v>
      </c>
      <c r="T19">
        <f t="shared" si="4"/>
        <v>0.16600000000000001</v>
      </c>
      <c r="Y19" s="9">
        <v>26</v>
      </c>
      <c r="Z19">
        <f t="shared" si="5"/>
        <v>-1.5</v>
      </c>
      <c r="AA19">
        <f t="shared" si="6"/>
        <v>1</v>
      </c>
      <c r="AB19">
        <f t="shared" si="7"/>
        <v>2</v>
      </c>
      <c r="AC19">
        <f t="shared" si="8"/>
        <v>0.09</v>
      </c>
      <c r="AH19" s="9">
        <v>26</v>
      </c>
      <c r="AI19">
        <f t="shared" si="9"/>
        <v>-1.2484745489437667</v>
      </c>
      <c r="AJ19">
        <f t="shared" si="10"/>
        <v>1</v>
      </c>
      <c r="AK19">
        <f t="shared" si="11"/>
        <v>3</v>
      </c>
      <c r="AL19">
        <f t="shared" si="12"/>
        <v>0.18099999999999999</v>
      </c>
      <c r="AQ19" s="9">
        <v>26</v>
      </c>
      <c r="AR19">
        <f t="shared" si="13"/>
        <v>-2.8031008010272167</v>
      </c>
      <c r="AS19">
        <f t="shared" si="14"/>
        <v>0</v>
      </c>
      <c r="AT19">
        <f t="shared" si="15"/>
        <v>-1</v>
      </c>
      <c r="AU19" t="e">
        <f t="shared" si="16"/>
        <v>#N/A</v>
      </c>
      <c r="AZ19" s="9">
        <v>26</v>
      </c>
      <c r="BA19">
        <f t="shared" si="17"/>
        <v>-0.98313373310223406</v>
      </c>
      <c r="BB19">
        <f t="shared" si="18"/>
        <v>0</v>
      </c>
      <c r="BC19">
        <f t="shared" si="19"/>
        <v>3</v>
      </c>
      <c r="BD19">
        <f t="shared" si="20"/>
        <v>0.17</v>
      </c>
      <c r="BI19" s="9">
        <v>26</v>
      </c>
      <c r="BJ19">
        <f t="shared" si="21"/>
        <v>-2.1078633944682799</v>
      </c>
      <c r="BK19">
        <f t="shared" si="22"/>
        <v>0</v>
      </c>
      <c r="BL19">
        <f t="shared" si="23"/>
        <v>1</v>
      </c>
      <c r="BM19" t="e">
        <f t="shared" si="24"/>
        <v>#N/A</v>
      </c>
      <c r="BR19" s="9">
        <v>26</v>
      </c>
      <c r="BS19">
        <f t="shared" si="25"/>
        <v>-1.6439460561084318</v>
      </c>
      <c r="BT19">
        <f t="shared" si="26"/>
        <v>1</v>
      </c>
      <c r="BU19">
        <f t="shared" si="27"/>
        <v>2</v>
      </c>
      <c r="BV19">
        <f t="shared" si="28"/>
        <v>0.125</v>
      </c>
      <c r="CA19" s="9">
        <v>26</v>
      </c>
      <c r="CB19">
        <f t="shared" si="29"/>
        <v>-2.4188482593735183</v>
      </c>
      <c r="CC19">
        <f t="shared" si="30"/>
        <v>0</v>
      </c>
      <c r="CD19">
        <f t="shared" si="31"/>
        <v>0</v>
      </c>
      <c r="CE19" t="e">
        <f t="shared" si="32"/>
        <v>#N/A</v>
      </c>
    </row>
    <row r="20" spans="2:83" x14ac:dyDescent="0.25">
      <c r="B20" s="58">
        <v>40790</v>
      </c>
      <c r="C20" s="58">
        <v>1</v>
      </c>
      <c r="D20" s="58">
        <v>2003</v>
      </c>
      <c r="E20" s="58">
        <f t="shared" si="0"/>
        <v>22</v>
      </c>
      <c r="F20" s="58">
        <v>43</v>
      </c>
      <c r="P20" s="9">
        <v>27</v>
      </c>
      <c r="Q20">
        <f t="shared" si="1"/>
        <v>-1.2451431509345885</v>
      </c>
      <c r="R20">
        <f t="shared" si="2"/>
        <v>0</v>
      </c>
      <c r="S20">
        <f t="shared" si="3"/>
        <v>3</v>
      </c>
      <c r="T20">
        <f t="shared" si="4"/>
        <v>0.18</v>
      </c>
      <c r="Y20" s="9">
        <v>27</v>
      </c>
      <c r="Z20">
        <f t="shared" si="5"/>
        <v>-1.3333333333333333</v>
      </c>
      <c r="AA20">
        <f t="shared" si="6"/>
        <v>0</v>
      </c>
      <c r="AB20">
        <f t="shared" si="7"/>
        <v>2</v>
      </c>
      <c r="AC20">
        <f t="shared" si="8"/>
        <v>0.13600000000000001</v>
      </c>
      <c r="AH20" s="9">
        <v>27</v>
      </c>
      <c r="AI20">
        <f t="shared" si="9"/>
        <v>-1.1389592376329101</v>
      </c>
      <c r="AJ20">
        <f t="shared" si="10"/>
        <v>0</v>
      </c>
      <c r="AK20">
        <f t="shared" si="11"/>
        <v>3</v>
      </c>
      <c r="AL20">
        <f t="shared" si="12"/>
        <v>0.19</v>
      </c>
      <c r="AQ20" s="9">
        <v>27</v>
      </c>
      <c r="AR20">
        <f t="shared" si="13"/>
        <v>-2.5192424920624354</v>
      </c>
      <c r="AS20">
        <f t="shared" si="14"/>
        <v>0</v>
      </c>
      <c r="AT20">
        <f t="shared" si="15"/>
        <v>0</v>
      </c>
      <c r="AU20" t="e">
        <f t="shared" si="16"/>
        <v>#N/A</v>
      </c>
      <c r="AZ20" s="9">
        <v>27</v>
      </c>
      <c r="BA20">
        <f t="shared" si="17"/>
        <v>-0.8635634142114218</v>
      </c>
      <c r="BB20">
        <f t="shared" si="18"/>
        <v>0</v>
      </c>
      <c r="BC20">
        <f t="shared" si="19"/>
        <v>3</v>
      </c>
      <c r="BD20">
        <f t="shared" si="20"/>
        <v>0.18</v>
      </c>
      <c r="BI20" s="9">
        <v>27</v>
      </c>
      <c r="BJ20">
        <f t="shared" si="21"/>
        <v>-1.8876388607178625</v>
      </c>
      <c r="BK20">
        <f t="shared" si="22"/>
        <v>1</v>
      </c>
      <c r="BL20">
        <f t="shared" si="23"/>
        <v>1</v>
      </c>
      <c r="BM20">
        <f t="shared" si="24"/>
        <v>0.125</v>
      </c>
      <c r="BR20" s="9">
        <v>27</v>
      </c>
      <c r="BS20">
        <f t="shared" si="25"/>
        <v>-1.4669057116044468</v>
      </c>
      <c r="BT20">
        <f t="shared" si="26"/>
        <v>0</v>
      </c>
      <c r="BU20">
        <f t="shared" si="27"/>
        <v>2</v>
      </c>
      <c r="BV20">
        <f t="shared" si="28"/>
        <v>0.156</v>
      </c>
      <c r="CA20" s="9">
        <v>27</v>
      </c>
      <c r="CB20">
        <f t="shared" si="29"/>
        <v>-2.2369799691950583</v>
      </c>
      <c r="CC20">
        <f t="shared" si="30"/>
        <v>0</v>
      </c>
      <c r="CD20">
        <f t="shared" si="31"/>
        <v>1</v>
      </c>
      <c r="CE20" t="e">
        <f t="shared" si="32"/>
        <v>#N/A</v>
      </c>
    </row>
    <row r="21" spans="2:83" x14ac:dyDescent="0.25">
      <c r="B21" s="7">
        <v>44505</v>
      </c>
      <c r="C21" s="7">
        <v>1</v>
      </c>
      <c r="D21" s="7">
        <v>2002</v>
      </c>
      <c r="E21" s="7">
        <f t="shared" si="0"/>
        <v>23</v>
      </c>
      <c r="F21" s="7">
        <v>37</v>
      </c>
      <c r="P21" s="9">
        <v>28</v>
      </c>
      <c r="Q21">
        <f t="shared" si="1"/>
        <v>-1.1007787276378247</v>
      </c>
      <c r="R21">
        <f t="shared" si="2"/>
        <v>0</v>
      </c>
      <c r="S21">
        <f t="shared" si="3"/>
        <v>3</v>
      </c>
      <c r="T21">
        <f t="shared" si="4"/>
        <v>0.19400000000000001</v>
      </c>
      <c r="Y21" s="9">
        <v>28</v>
      </c>
      <c r="Z21">
        <f t="shared" si="5"/>
        <v>-1.1666666666666667</v>
      </c>
      <c r="AA21">
        <f t="shared" si="6"/>
        <v>1</v>
      </c>
      <c r="AB21">
        <f t="shared" si="7"/>
        <v>3</v>
      </c>
      <c r="AC21">
        <f t="shared" si="8"/>
        <v>0.18099999999999999</v>
      </c>
      <c r="AH21" s="9">
        <v>28</v>
      </c>
      <c r="AI21">
        <f t="shared" si="9"/>
        <v>-1.0294439263220532</v>
      </c>
      <c r="AJ21">
        <f t="shared" si="10"/>
        <v>0</v>
      </c>
      <c r="AK21">
        <f t="shared" si="11"/>
        <v>3</v>
      </c>
      <c r="AL21">
        <f t="shared" si="12"/>
        <v>0.19800000000000001</v>
      </c>
      <c r="AQ21" s="9">
        <v>28</v>
      </c>
      <c r="AR21">
        <f t="shared" si="13"/>
        <v>-2.2353841830976537</v>
      </c>
      <c r="AS21">
        <f t="shared" si="14"/>
        <v>0</v>
      </c>
      <c r="AT21">
        <f t="shared" si="15"/>
        <v>1</v>
      </c>
      <c r="AU21" t="e">
        <f t="shared" si="16"/>
        <v>#N/A</v>
      </c>
      <c r="AZ21" s="9">
        <v>28</v>
      </c>
      <c r="BA21">
        <f t="shared" si="17"/>
        <v>-0.74399309532060953</v>
      </c>
      <c r="BB21">
        <f t="shared" si="18"/>
        <v>0</v>
      </c>
      <c r="BC21">
        <f t="shared" si="19"/>
        <v>4</v>
      </c>
      <c r="BD21">
        <f t="shared" si="20"/>
        <v>0.19</v>
      </c>
      <c r="BI21" s="9">
        <v>28</v>
      </c>
      <c r="BJ21">
        <f t="shared" si="21"/>
        <v>-1.6674143269674451</v>
      </c>
      <c r="BK21">
        <f t="shared" si="22"/>
        <v>0</v>
      </c>
      <c r="BL21">
        <f t="shared" si="23"/>
        <v>2</v>
      </c>
      <c r="BM21">
        <f t="shared" si="24"/>
        <v>0.14199999999999999</v>
      </c>
      <c r="BR21" s="9">
        <v>28</v>
      </c>
      <c r="BS21">
        <f t="shared" si="25"/>
        <v>-1.2898653671004618</v>
      </c>
      <c r="BT21">
        <f t="shared" si="26"/>
        <v>0</v>
      </c>
      <c r="BU21">
        <f t="shared" si="27"/>
        <v>2</v>
      </c>
      <c r="BV21">
        <f t="shared" si="28"/>
        <v>0.187</v>
      </c>
      <c r="CA21" s="9">
        <v>28</v>
      </c>
      <c r="CB21">
        <f t="shared" si="29"/>
        <v>-2.0551116790165982</v>
      </c>
      <c r="CC21">
        <f t="shared" si="30"/>
        <v>0</v>
      </c>
      <c r="CD21">
        <f t="shared" si="31"/>
        <v>1</v>
      </c>
      <c r="CE21" t="e">
        <f t="shared" si="32"/>
        <v>#N/A</v>
      </c>
    </row>
    <row r="22" spans="2:83" x14ac:dyDescent="0.25">
      <c r="B22" s="7">
        <v>44228</v>
      </c>
      <c r="C22" s="7">
        <v>1</v>
      </c>
      <c r="D22" s="7">
        <v>2002</v>
      </c>
      <c r="E22" s="7">
        <f t="shared" si="0"/>
        <v>23</v>
      </c>
      <c r="F22" s="7">
        <v>38</v>
      </c>
      <c r="P22" s="9">
        <v>29</v>
      </c>
      <c r="Q22">
        <f t="shared" si="1"/>
        <v>-0.95641430434106078</v>
      </c>
      <c r="R22">
        <f t="shared" si="2"/>
        <v>0</v>
      </c>
      <c r="S22">
        <f t="shared" si="3"/>
        <v>3</v>
      </c>
      <c r="T22">
        <f t="shared" si="4"/>
        <v>0.20799999999999999</v>
      </c>
      <c r="Y22" s="9">
        <v>29</v>
      </c>
      <c r="Z22">
        <f t="shared" si="5"/>
        <v>-1</v>
      </c>
      <c r="AA22">
        <f t="shared" si="6"/>
        <v>1</v>
      </c>
      <c r="AB22">
        <f t="shared" si="7"/>
        <v>3</v>
      </c>
      <c r="AC22">
        <f t="shared" si="8"/>
        <v>0.27200000000000002</v>
      </c>
      <c r="AH22" s="9">
        <v>29</v>
      </c>
      <c r="AI22">
        <f t="shared" si="9"/>
        <v>-0.91992861501119649</v>
      </c>
      <c r="AJ22">
        <f t="shared" si="10"/>
        <v>0</v>
      </c>
      <c r="AK22">
        <f t="shared" si="11"/>
        <v>3</v>
      </c>
      <c r="AL22">
        <f t="shared" si="12"/>
        <v>0.20599999999999999</v>
      </c>
      <c r="AQ22" s="9">
        <v>29</v>
      </c>
      <c r="AR22">
        <f t="shared" si="13"/>
        <v>-1.9515258741328725</v>
      </c>
      <c r="AS22">
        <f t="shared" si="14"/>
        <v>0</v>
      </c>
      <c r="AT22">
        <f t="shared" si="15"/>
        <v>1</v>
      </c>
      <c r="AU22" t="e">
        <f t="shared" si="16"/>
        <v>#N/A</v>
      </c>
      <c r="AZ22" s="9">
        <v>29</v>
      </c>
      <c r="BA22">
        <f t="shared" si="17"/>
        <v>-0.62442277642979727</v>
      </c>
      <c r="BB22">
        <f t="shared" si="18"/>
        <v>1</v>
      </c>
      <c r="BC22">
        <f t="shared" si="19"/>
        <v>4</v>
      </c>
      <c r="BD22">
        <f t="shared" si="20"/>
        <v>0.2</v>
      </c>
      <c r="BI22" s="9">
        <v>29</v>
      </c>
      <c r="BJ22">
        <f t="shared" si="21"/>
        <v>-1.4471897932170277</v>
      </c>
      <c r="BK22">
        <f t="shared" si="22"/>
        <v>0</v>
      </c>
      <c r="BL22">
        <f t="shared" si="23"/>
        <v>2</v>
      </c>
      <c r="BM22">
        <f t="shared" si="24"/>
        <v>0.16</v>
      </c>
      <c r="BR22" s="9">
        <v>29</v>
      </c>
      <c r="BS22">
        <f t="shared" si="25"/>
        <v>-1.1128250225964769</v>
      </c>
      <c r="BT22">
        <f t="shared" si="26"/>
        <v>0</v>
      </c>
      <c r="BU22">
        <f t="shared" si="27"/>
        <v>3</v>
      </c>
      <c r="BV22">
        <f t="shared" si="28"/>
        <v>0.218</v>
      </c>
      <c r="CA22" s="9">
        <v>29</v>
      </c>
      <c r="CB22">
        <f t="shared" si="29"/>
        <v>-1.8732433888381383</v>
      </c>
      <c r="CC22">
        <f t="shared" si="30"/>
        <v>0</v>
      </c>
      <c r="CD22">
        <f t="shared" si="31"/>
        <v>1</v>
      </c>
      <c r="CE22" t="e">
        <f t="shared" si="32"/>
        <v>#N/A</v>
      </c>
    </row>
    <row r="23" spans="2:83" x14ac:dyDescent="0.25">
      <c r="B23" s="7">
        <v>40815</v>
      </c>
      <c r="C23" s="7">
        <v>1</v>
      </c>
      <c r="D23" s="7">
        <v>2002</v>
      </c>
      <c r="E23" s="7">
        <f t="shared" si="0"/>
        <v>23</v>
      </c>
      <c r="F23" s="7">
        <v>45</v>
      </c>
      <c r="P23" s="9">
        <v>30</v>
      </c>
      <c r="Q23">
        <f t="shared" si="1"/>
        <v>-0.81204988104429687</v>
      </c>
      <c r="R23">
        <f t="shared" si="2"/>
        <v>1</v>
      </c>
      <c r="S23">
        <f t="shared" si="3"/>
        <v>3</v>
      </c>
      <c r="T23">
        <f t="shared" si="4"/>
        <v>0.222</v>
      </c>
      <c r="Y23" s="9">
        <v>30</v>
      </c>
      <c r="Z23">
        <f t="shared" si="5"/>
        <v>-0.83333333333333337</v>
      </c>
      <c r="AA23">
        <f t="shared" si="6"/>
        <v>0</v>
      </c>
      <c r="AB23">
        <f t="shared" si="7"/>
        <v>3</v>
      </c>
      <c r="AC23">
        <f t="shared" si="8"/>
        <v>0.30299999999999999</v>
      </c>
      <c r="AH23" s="9">
        <v>30</v>
      </c>
      <c r="AI23">
        <f t="shared" si="9"/>
        <v>-0.8104133037003397</v>
      </c>
      <c r="AJ23">
        <f t="shared" si="10"/>
        <v>0</v>
      </c>
      <c r="AK23">
        <f t="shared" si="11"/>
        <v>3</v>
      </c>
      <c r="AL23">
        <f t="shared" si="12"/>
        <v>0.214</v>
      </c>
      <c r="AQ23" s="9">
        <v>30</v>
      </c>
      <c r="AR23">
        <f t="shared" si="13"/>
        <v>-1.667667565168091</v>
      </c>
      <c r="AS23">
        <f t="shared" si="14"/>
        <v>1</v>
      </c>
      <c r="AT23">
        <f t="shared" si="15"/>
        <v>2</v>
      </c>
      <c r="AU23">
        <f t="shared" si="16"/>
        <v>0.111</v>
      </c>
      <c r="AZ23" s="9">
        <v>30</v>
      </c>
      <c r="BA23">
        <f t="shared" si="17"/>
        <v>-0.504852457538985</v>
      </c>
      <c r="BB23">
        <f t="shared" si="18"/>
        <v>1</v>
      </c>
      <c r="BC23">
        <f t="shared" si="19"/>
        <v>4</v>
      </c>
      <c r="BD23">
        <f t="shared" si="20"/>
        <v>0.3</v>
      </c>
      <c r="BI23" s="9">
        <v>30</v>
      </c>
      <c r="BJ23">
        <f t="shared" si="21"/>
        <v>-1.2269652594666103</v>
      </c>
      <c r="BK23">
        <f t="shared" si="22"/>
        <v>0</v>
      </c>
      <c r="BL23">
        <f t="shared" si="23"/>
        <v>3</v>
      </c>
      <c r="BM23">
        <f t="shared" si="24"/>
        <v>0.17799999999999999</v>
      </c>
      <c r="BR23" s="9">
        <v>30</v>
      </c>
      <c r="BS23">
        <f t="shared" si="25"/>
        <v>-0.93578467809249177</v>
      </c>
      <c r="BT23">
        <f t="shared" si="26"/>
        <v>1</v>
      </c>
      <c r="BU23">
        <f t="shared" si="27"/>
        <v>3</v>
      </c>
      <c r="BV23">
        <f t="shared" si="28"/>
        <v>0.25</v>
      </c>
      <c r="CA23" s="9">
        <v>30</v>
      </c>
      <c r="CB23">
        <f t="shared" si="29"/>
        <v>-1.6913750986596781</v>
      </c>
      <c r="CC23">
        <f t="shared" si="30"/>
        <v>0</v>
      </c>
      <c r="CD23">
        <f t="shared" si="31"/>
        <v>2</v>
      </c>
      <c r="CE23" t="e">
        <f t="shared" si="32"/>
        <v>#N/A</v>
      </c>
    </row>
    <row r="24" spans="2:83" x14ac:dyDescent="0.25">
      <c r="B24" s="7">
        <v>41298</v>
      </c>
      <c r="C24" s="7">
        <v>1</v>
      </c>
      <c r="D24" s="7">
        <v>2002</v>
      </c>
      <c r="E24" s="7">
        <f t="shared" si="0"/>
        <v>23</v>
      </c>
      <c r="F24" s="7">
        <v>49</v>
      </c>
      <c r="P24" s="9">
        <v>31</v>
      </c>
      <c r="Q24">
        <f t="shared" si="1"/>
        <v>-0.66768545774753296</v>
      </c>
      <c r="R24">
        <f t="shared" si="2"/>
        <v>0</v>
      </c>
      <c r="S24">
        <f t="shared" si="3"/>
        <v>4</v>
      </c>
      <c r="T24">
        <f t="shared" si="4"/>
        <v>0.24</v>
      </c>
      <c r="Y24" s="9">
        <v>31</v>
      </c>
      <c r="Z24">
        <f t="shared" si="5"/>
        <v>-0.66666666666666663</v>
      </c>
      <c r="AA24">
        <f t="shared" si="6"/>
        <v>0</v>
      </c>
      <c r="AB24">
        <f t="shared" si="7"/>
        <v>4</v>
      </c>
      <c r="AC24">
        <f t="shared" si="8"/>
        <v>0.33300000000000002</v>
      </c>
      <c r="AH24" s="9">
        <v>31</v>
      </c>
      <c r="AI24">
        <f t="shared" si="9"/>
        <v>-0.70089799238948303</v>
      </c>
      <c r="AJ24">
        <f t="shared" si="10"/>
        <v>0</v>
      </c>
      <c r="AK24">
        <f t="shared" si="11"/>
        <v>4</v>
      </c>
      <c r="AL24">
        <f t="shared" si="12"/>
        <v>0.223</v>
      </c>
      <c r="AQ24" s="9">
        <v>31</v>
      </c>
      <c r="AR24">
        <f t="shared" si="13"/>
        <v>-1.3838092562033095</v>
      </c>
      <c r="AS24">
        <f t="shared" si="14"/>
        <v>0</v>
      </c>
      <c r="AT24">
        <f t="shared" si="15"/>
        <v>2</v>
      </c>
      <c r="AU24">
        <f t="shared" si="16"/>
        <v>0.16600000000000001</v>
      </c>
      <c r="AZ24" s="9">
        <v>31</v>
      </c>
      <c r="BA24">
        <f t="shared" si="17"/>
        <v>-0.38528213864817273</v>
      </c>
      <c r="BB24">
        <f t="shared" si="18"/>
        <v>1</v>
      </c>
      <c r="BC24">
        <f t="shared" si="19"/>
        <v>4</v>
      </c>
      <c r="BD24">
        <f t="shared" si="20"/>
        <v>0.4</v>
      </c>
      <c r="BI24" s="9">
        <v>31</v>
      </c>
      <c r="BJ24">
        <f t="shared" si="21"/>
        <v>-1.0067407257161931</v>
      </c>
      <c r="BK24">
        <f t="shared" si="22"/>
        <v>0</v>
      </c>
      <c r="BL24">
        <f t="shared" si="23"/>
        <v>3</v>
      </c>
      <c r="BM24">
        <f t="shared" si="24"/>
        <v>0.19600000000000001</v>
      </c>
      <c r="BR24" s="9">
        <v>31</v>
      </c>
      <c r="BS24">
        <f t="shared" si="25"/>
        <v>-0.7587443335885069</v>
      </c>
      <c r="BT24">
        <f t="shared" si="26"/>
        <v>0</v>
      </c>
      <c r="BU24">
        <f t="shared" si="27"/>
        <v>3</v>
      </c>
      <c r="BV24">
        <f t="shared" si="28"/>
        <v>0.27500000000000002</v>
      </c>
      <c r="CA24" s="9">
        <v>31</v>
      </c>
      <c r="CB24">
        <f t="shared" si="29"/>
        <v>-1.509506808481218</v>
      </c>
      <c r="CC24">
        <f t="shared" si="30"/>
        <v>1</v>
      </c>
      <c r="CD24">
        <f t="shared" si="31"/>
        <v>2</v>
      </c>
      <c r="CE24">
        <f t="shared" si="32"/>
        <v>0.09</v>
      </c>
    </row>
    <row r="25" spans="2:83" x14ac:dyDescent="0.25">
      <c r="B25" s="7">
        <v>46202</v>
      </c>
      <c r="C25" s="7">
        <v>1</v>
      </c>
      <c r="D25" s="7">
        <v>2002</v>
      </c>
      <c r="E25" s="7">
        <f t="shared" si="0"/>
        <v>23</v>
      </c>
      <c r="F25" s="7">
        <v>18</v>
      </c>
      <c r="P25" s="9">
        <v>32</v>
      </c>
      <c r="Q25">
        <f t="shared" si="1"/>
        <v>-0.52332103445076905</v>
      </c>
      <c r="R25">
        <f t="shared" si="2"/>
        <v>0</v>
      </c>
      <c r="S25">
        <f t="shared" si="3"/>
        <v>4</v>
      </c>
      <c r="T25">
        <f t="shared" si="4"/>
        <v>0.25900000000000001</v>
      </c>
      <c r="Y25" s="9">
        <v>32</v>
      </c>
      <c r="Z25">
        <f t="shared" si="5"/>
        <v>-0.5</v>
      </c>
      <c r="AA25">
        <f t="shared" si="6"/>
        <v>1</v>
      </c>
      <c r="AB25">
        <f t="shared" si="7"/>
        <v>4</v>
      </c>
      <c r="AC25">
        <f t="shared" si="8"/>
        <v>0.36299999999999999</v>
      </c>
      <c r="AH25" s="9">
        <v>32</v>
      </c>
      <c r="AI25">
        <f t="shared" si="9"/>
        <v>-0.59138268107862624</v>
      </c>
      <c r="AJ25">
        <f t="shared" si="10"/>
        <v>0</v>
      </c>
      <c r="AK25">
        <f t="shared" si="11"/>
        <v>4</v>
      </c>
      <c r="AL25">
        <f t="shared" si="12"/>
        <v>0.23100000000000001</v>
      </c>
      <c r="AQ25" s="9">
        <v>32</v>
      </c>
      <c r="AR25">
        <f t="shared" si="13"/>
        <v>-1.099950947238528</v>
      </c>
      <c r="AS25">
        <f t="shared" si="14"/>
        <v>1</v>
      </c>
      <c r="AT25">
        <f t="shared" si="15"/>
        <v>3</v>
      </c>
      <c r="AU25">
        <f t="shared" si="16"/>
        <v>0.222</v>
      </c>
      <c r="AZ25" s="9">
        <v>32</v>
      </c>
      <c r="BA25">
        <f t="shared" si="17"/>
        <v>-0.26571181975736047</v>
      </c>
      <c r="BB25">
        <f t="shared" si="18"/>
        <v>0</v>
      </c>
      <c r="BC25">
        <f t="shared" si="19"/>
        <v>4</v>
      </c>
      <c r="BD25">
        <f t="shared" si="20"/>
        <v>0.433</v>
      </c>
      <c r="BI25" s="9">
        <v>32</v>
      </c>
      <c r="BJ25">
        <f t="shared" si="21"/>
        <v>-0.78651619196577571</v>
      </c>
      <c r="BK25">
        <f t="shared" si="22"/>
        <v>0</v>
      </c>
      <c r="BL25">
        <f t="shared" si="23"/>
        <v>3</v>
      </c>
      <c r="BM25">
        <f t="shared" si="24"/>
        <v>0.214</v>
      </c>
      <c r="BR25" s="9">
        <v>32</v>
      </c>
      <c r="BS25">
        <f t="shared" si="25"/>
        <v>-0.58170398908452192</v>
      </c>
      <c r="BT25">
        <f t="shared" si="26"/>
        <v>0</v>
      </c>
      <c r="BU25">
        <f t="shared" si="27"/>
        <v>4</v>
      </c>
      <c r="BV25">
        <f t="shared" si="28"/>
        <v>0.3</v>
      </c>
      <c r="CA25" s="9">
        <v>32</v>
      </c>
      <c r="CB25">
        <f t="shared" si="29"/>
        <v>-1.3276385183027579</v>
      </c>
      <c r="CC25">
        <f t="shared" si="30"/>
        <v>0</v>
      </c>
      <c r="CD25">
        <f t="shared" si="31"/>
        <v>2</v>
      </c>
      <c r="CE25">
        <f t="shared" si="32"/>
        <v>0.113</v>
      </c>
    </row>
    <row r="26" spans="2:83" x14ac:dyDescent="0.25">
      <c r="B26" s="7">
        <v>46748</v>
      </c>
      <c r="C26" s="7">
        <v>1</v>
      </c>
      <c r="D26" s="7">
        <v>2001</v>
      </c>
      <c r="E26" s="7">
        <f t="shared" si="0"/>
        <v>24</v>
      </c>
      <c r="F26" s="7">
        <v>37</v>
      </c>
      <c r="P26" s="9">
        <v>33</v>
      </c>
      <c r="Q26">
        <f t="shared" si="1"/>
        <v>-0.3789566111540052</v>
      </c>
      <c r="R26">
        <f t="shared" si="2"/>
        <v>0</v>
      </c>
      <c r="S26">
        <f t="shared" si="3"/>
        <v>4</v>
      </c>
      <c r="T26">
        <f t="shared" si="4"/>
        <v>0.27700000000000002</v>
      </c>
      <c r="Y26" s="9">
        <v>33</v>
      </c>
      <c r="Z26">
        <f t="shared" si="5"/>
        <v>-0.33333333333333331</v>
      </c>
      <c r="AA26">
        <f t="shared" si="6"/>
        <v>0</v>
      </c>
      <c r="AB26">
        <f t="shared" si="7"/>
        <v>4</v>
      </c>
      <c r="AC26">
        <f t="shared" si="8"/>
        <v>0.40899999999999997</v>
      </c>
      <c r="AH26" s="9">
        <v>33</v>
      </c>
      <c r="AI26">
        <f t="shared" si="9"/>
        <v>-0.4818673697677695</v>
      </c>
      <c r="AJ26">
        <f t="shared" si="10"/>
        <v>0</v>
      </c>
      <c r="AK26">
        <f t="shared" si="11"/>
        <v>4</v>
      </c>
      <c r="AL26">
        <f t="shared" si="12"/>
        <v>0.23899999999999999</v>
      </c>
      <c r="AQ26" s="9">
        <v>33</v>
      </c>
      <c r="AR26">
        <f t="shared" si="13"/>
        <v>-0.81609263827374667</v>
      </c>
      <c r="AS26">
        <f t="shared" si="14"/>
        <v>0</v>
      </c>
      <c r="AT26">
        <f t="shared" si="15"/>
        <v>3</v>
      </c>
      <c r="AU26">
        <f t="shared" si="16"/>
        <v>0.25900000000000001</v>
      </c>
      <c r="AZ26" s="9">
        <v>33</v>
      </c>
      <c r="BA26">
        <f t="shared" si="17"/>
        <v>-0.14614150086654823</v>
      </c>
      <c r="BB26">
        <f t="shared" si="18"/>
        <v>0</v>
      </c>
      <c r="BC26">
        <f t="shared" si="19"/>
        <v>5</v>
      </c>
      <c r="BD26">
        <f t="shared" si="20"/>
        <v>0.46600000000000003</v>
      </c>
      <c r="BI26" s="9">
        <v>33</v>
      </c>
      <c r="BJ26">
        <f t="shared" si="21"/>
        <v>-0.56629165821535843</v>
      </c>
      <c r="BK26">
        <f t="shared" si="22"/>
        <v>0</v>
      </c>
      <c r="BL26">
        <f t="shared" si="23"/>
        <v>4</v>
      </c>
      <c r="BM26">
        <f t="shared" si="24"/>
        <v>0.23200000000000001</v>
      </c>
      <c r="BR26" s="9">
        <v>33</v>
      </c>
      <c r="BS26">
        <f t="shared" si="25"/>
        <v>-0.40466364458053689</v>
      </c>
      <c r="BT26">
        <f t="shared" si="26"/>
        <v>0</v>
      </c>
      <c r="BU26">
        <f t="shared" si="27"/>
        <v>4</v>
      </c>
      <c r="BV26">
        <f t="shared" si="28"/>
        <v>0.32500000000000001</v>
      </c>
      <c r="CA26" s="9">
        <v>33</v>
      </c>
      <c r="CB26">
        <f t="shared" si="29"/>
        <v>-1.1457702281242979</v>
      </c>
      <c r="CC26">
        <f t="shared" si="30"/>
        <v>0</v>
      </c>
      <c r="CD26">
        <f t="shared" si="31"/>
        <v>3</v>
      </c>
      <c r="CE26">
        <f t="shared" si="32"/>
        <v>0.13600000000000001</v>
      </c>
    </row>
    <row r="27" spans="2:83" x14ac:dyDescent="0.25">
      <c r="B27" s="7">
        <v>45972</v>
      </c>
      <c r="C27" s="7">
        <v>1</v>
      </c>
      <c r="D27" s="7">
        <v>2001</v>
      </c>
      <c r="E27" s="7">
        <f t="shared" si="0"/>
        <v>24</v>
      </c>
      <c r="F27" s="7">
        <v>40</v>
      </c>
      <c r="P27" s="9">
        <v>34</v>
      </c>
      <c r="Q27">
        <f t="shared" si="1"/>
        <v>-0.23459218785724131</v>
      </c>
      <c r="R27">
        <f t="shared" si="2"/>
        <v>0</v>
      </c>
      <c r="S27">
        <f t="shared" si="3"/>
        <v>5</v>
      </c>
      <c r="T27">
        <f t="shared" si="4"/>
        <v>0.29599999999999999</v>
      </c>
      <c r="Y27" s="9">
        <v>34</v>
      </c>
      <c r="Z27">
        <f t="shared" si="5"/>
        <v>-0.16666666666666666</v>
      </c>
      <c r="AA27">
        <f t="shared" si="6"/>
        <v>1</v>
      </c>
      <c r="AB27">
        <f t="shared" si="7"/>
        <v>5</v>
      </c>
      <c r="AC27">
        <f t="shared" si="8"/>
        <v>0.45400000000000001</v>
      </c>
      <c r="AH27" s="9">
        <v>34</v>
      </c>
      <c r="AI27">
        <f t="shared" si="9"/>
        <v>-0.37235205845691277</v>
      </c>
      <c r="AJ27">
        <f t="shared" si="10"/>
        <v>0</v>
      </c>
      <c r="AK27">
        <f t="shared" si="11"/>
        <v>4</v>
      </c>
      <c r="AL27">
        <f t="shared" si="12"/>
        <v>0.247</v>
      </c>
      <c r="AQ27" s="9">
        <v>34</v>
      </c>
      <c r="AR27">
        <f t="shared" si="13"/>
        <v>-0.53223432930896519</v>
      </c>
      <c r="AS27">
        <f t="shared" si="14"/>
        <v>0</v>
      </c>
      <c r="AT27">
        <f t="shared" si="15"/>
        <v>4</v>
      </c>
      <c r="AU27">
        <f t="shared" si="16"/>
        <v>0.29599999999999999</v>
      </c>
      <c r="AZ27" s="9">
        <v>34</v>
      </c>
      <c r="BA27">
        <f t="shared" si="17"/>
        <v>-2.6571181975735964E-2</v>
      </c>
      <c r="BB27">
        <f t="shared" si="18"/>
        <v>1</v>
      </c>
      <c r="BC27">
        <f t="shared" si="19"/>
        <v>5</v>
      </c>
      <c r="BD27">
        <f t="shared" si="20"/>
        <v>0.5</v>
      </c>
      <c r="BI27" s="9">
        <v>34</v>
      </c>
      <c r="BJ27">
        <f t="shared" si="21"/>
        <v>-0.34606712446494109</v>
      </c>
      <c r="BK27">
        <f t="shared" si="22"/>
        <v>1</v>
      </c>
      <c r="BL27">
        <f t="shared" si="23"/>
        <v>4</v>
      </c>
      <c r="BM27">
        <f t="shared" si="24"/>
        <v>0.25</v>
      </c>
      <c r="BR27" s="9">
        <v>34</v>
      </c>
      <c r="BS27">
        <f t="shared" si="25"/>
        <v>-0.22762330007655193</v>
      </c>
      <c r="BT27">
        <f t="shared" si="26"/>
        <v>0</v>
      </c>
      <c r="BU27">
        <f t="shared" si="27"/>
        <v>5</v>
      </c>
      <c r="BV27">
        <f t="shared" si="28"/>
        <v>0.35</v>
      </c>
      <c r="CA27" s="9">
        <v>34</v>
      </c>
      <c r="CB27">
        <f t="shared" si="29"/>
        <v>-0.96390193794583789</v>
      </c>
      <c r="CC27">
        <f t="shared" si="30"/>
        <v>0</v>
      </c>
      <c r="CD27">
        <f t="shared" si="31"/>
        <v>3</v>
      </c>
      <c r="CE27">
        <f t="shared" si="32"/>
        <v>0.159</v>
      </c>
    </row>
    <row r="28" spans="2:83" x14ac:dyDescent="0.25">
      <c r="B28" s="7">
        <v>41824</v>
      </c>
      <c r="C28" s="7">
        <v>1</v>
      </c>
      <c r="D28" s="7">
        <v>2001</v>
      </c>
      <c r="E28" s="7">
        <f t="shared" si="0"/>
        <v>24</v>
      </c>
      <c r="F28" s="7">
        <v>41</v>
      </c>
      <c r="P28" s="9">
        <v>35</v>
      </c>
      <c r="Q28">
        <f t="shared" si="1"/>
        <v>-9.022776456047743E-2</v>
      </c>
      <c r="R28">
        <f t="shared" si="2"/>
        <v>0</v>
      </c>
      <c r="S28">
        <f t="shared" si="3"/>
        <v>5</v>
      </c>
      <c r="T28">
        <f t="shared" si="4"/>
        <v>0.314</v>
      </c>
      <c r="Y28" s="9">
        <v>35</v>
      </c>
      <c r="Z28">
        <f t="shared" si="5"/>
        <v>0</v>
      </c>
      <c r="AA28">
        <f t="shared" si="6"/>
        <v>0</v>
      </c>
      <c r="AB28">
        <f t="shared" si="7"/>
        <v>5</v>
      </c>
      <c r="AC28">
        <f t="shared" si="8"/>
        <v>0.47199999999999998</v>
      </c>
      <c r="AH28" s="9">
        <v>35</v>
      </c>
      <c r="AI28">
        <f t="shared" si="9"/>
        <v>-0.26283674714605604</v>
      </c>
      <c r="AJ28">
        <f t="shared" si="10"/>
        <v>0</v>
      </c>
      <c r="AK28">
        <f t="shared" si="11"/>
        <v>4</v>
      </c>
      <c r="AL28">
        <f t="shared" si="12"/>
        <v>0.25600000000000001</v>
      </c>
      <c r="AQ28" s="9">
        <v>35</v>
      </c>
      <c r="AR28">
        <f t="shared" si="13"/>
        <v>-0.24837602034418377</v>
      </c>
      <c r="AS28">
        <f t="shared" si="14"/>
        <v>1</v>
      </c>
      <c r="AT28">
        <f t="shared" si="15"/>
        <v>5</v>
      </c>
      <c r="AU28">
        <f t="shared" si="16"/>
        <v>0.33300000000000002</v>
      </c>
      <c r="AZ28" s="9">
        <v>35</v>
      </c>
      <c r="BA28">
        <f t="shared" si="17"/>
        <v>9.2999136915076303E-2</v>
      </c>
      <c r="BB28">
        <f t="shared" si="18"/>
        <v>0</v>
      </c>
      <c r="BC28">
        <f t="shared" si="19"/>
        <v>5</v>
      </c>
      <c r="BD28">
        <f t="shared" si="20"/>
        <v>0.55000000000000004</v>
      </c>
      <c r="BI28" s="9">
        <v>35</v>
      </c>
      <c r="BJ28">
        <f t="shared" si="21"/>
        <v>-0.12584259071452375</v>
      </c>
      <c r="BK28">
        <f t="shared" si="22"/>
        <v>2</v>
      </c>
      <c r="BL28">
        <f t="shared" si="23"/>
        <v>5</v>
      </c>
      <c r="BM28">
        <f t="shared" si="24"/>
        <v>0.375</v>
      </c>
      <c r="BR28" s="9">
        <v>35</v>
      </c>
      <c r="BS28">
        <f t="shared" si="25"/>
        <v>-5.0582955572566958E-2</v>
      </c>
      <c r="BT28">
        <f t="shared" si="26"/>
        <v>1</v>
      </c>
      <c r="BU28">
        <f t="shared" si="27"/>
        <v>5</v>
      </c>
      <c r="BV28">
        <f t="shared" si="28"/>
        <v>0.375</v>
      </c>
      <c r="CA28" s="9">
        <v>35</v>
      </c>
      <c r="CB28">
        <f t="shared" si="29"/>
        <v>-0.78203364776737783</v>
      </c>
      <c r="CC28">
        <f t="shared" si="30"/>
        <v>2</v>
      </c>
      <c r="CD28">
        <f t="shared" si="31"/>
        <v>3</v>
      </c>
      <c r="CE28">
        <f t="shared" si="32"/>
        <v>0.18099999999999999</v>
      </c>
    </row>
    <row r="29" spans="2:83" x14ac:dyDescent="0.25">
      <c r="B29" s="7">
        <v>41632</v>
      </c>
      <c r="C29" s="7">
        <v>1</v>
      </c>
      <c r="D29" s="7">
        <v>2001</v>
      </c>
      <c r="E29" s="7">
        <f t="shared" si="0"/>
        <v>24</v>
      </c>
      <c r="F29" s="7">
        <v>43</v>
      </c>
      <c r="P29" s="9">
        <v>36</v>
      </c>
      <c r="Q29">
        <f t="shared" si="1"/>
        <v>5.413665873628646E-2</v>
      </c>
      <c r="R29">
        <f t="shared" si="2"/>
        <v>2</v>
      </c>
      <c r="S29">
        <f t="shared" si="3"/>
        <v>5</v>
      </c>
      <c r="T29">
        <f t="shared" si="4"/>
        <v>0.33300000000000002</v>
      </c>
      <c r="Y29" s="9">
        <v>36</v>
      </c>
      <c r="Z29">
        <f t="shared" si="5"/>
        <v>0.16666666666666666</v>
      </c>
      <c r="AA29">
        <f t="shared" si="6"/>
        <v>0</v>
      </c>
      <c r="AB29">
        <f t="shared" si="7"/>
        <v>5</v>
      </c>
      <c r="AC29">
        <f t="shared" si="8"/>
        <v>0.49</v>
      </c>
      <c r="AH29" s="9">
        <v>36</v>
      </c>
      <c r="AI29">
        <f t="shared" si="9"/>
        <v>-0.15332143583519928</v>
      </c>
      <c r="AJ29">
        <f t="shared" si="10"/>
        <v>0</v>
      </c>
      <c r="AK29">
        <f t="shared" si="11"/>
        <v>5</v>
      </c>
      <c r="AL29">
        <f t="shared" si="12"/>
        <v>0.26400000000000001</v>
      </c>
      <c r="AQ29" s="9">
        <v>36</v>
      </c>
      <c r="AR29">
        <f t="shared" si="13"/>
        <v>3.5482288620597678E-2</v>
      </c>
      <c r="AS29">
        <f t="shared" si="14"/>
        <v>2</v>
      </c>
      <c r="AT29">
        <f t="shared" si="15"/>
        <v>5</v>
      </c>
      <c r="AU29">
        <f t="shared" si="16"/>
        <v>0.44400000000000001</v>
      </c>
      <c r="AZ29" s="9">
        <v>36</v>
      </c>
      <c r="BA29">
        <f t="shared" si="17"/>
        <v>0.21256945580588857</v>
      </c>
      <c r="BB29">
        <f t="shared" si="18"/>
        <v>1</v>
      </c>
      <c r="BC29">
        <f t="shared" si="19"/>
        <v>5</v>
      </c>
      <c r="BD29">
        <f t="shared" si="20"/>
        <v>0.6</v>
      </c>
      <c r="BI29" s="9">
        <v>36</v>
      </c>
      <c r="BJ29">
        <f t="shared" si="21"/>
        <v>9.438194303589359E-2</v>
      </c>
      <c r="BK29">
        <f t="shared" si="22"/>
        <v>0</v>
      </c>
      <c r="BL29">
        <f t="shared" si="23"/>
        <v>5</v>
      </c>
      <c r="BM29">
        <f t="shared" si="24"/>
        <v>0.54100000000000004</v>
      </c>
      <c r="BR29" s="9">
        <v>36</v>
      </c>
      <c r="BS29">
        <f t="shared" si="25"/>
        <v>0.12645738893141803</v>
      </c>
      <c r="BT29">
        <f t="shared" si="26"/>
        <v>0</v>
      </c>
      <c r="BU29">
        <f t="shared" si="27"/>
        <v>5</v>
      </c>
      <c r="BV29">
        <f t="shared" si="28"/>
        <v>0.437</v>
      </c>
      <c r="CA29" s="9">
        <v>36</v>
      </c>
      <c r="CB29">
        <f t="shared" si="29"/>
        <v>-0.60016535758891776</v>
      </c>
      <c r="CC29">
        <f t="shared" si="30"/>
        <v>1</v>
      </c>
      <c r="CD29">
        <f t="shared" si="31"/>
        <v>4</v>
      </c>
      <c r="CE29">
        <f t="shared" si="32"/>
        <v>0.36299999999999999</v>
      </c>
    </row>
    <row r="30" spans="2:83" x14ac:dyDescent="0.25">
      <c r="B30" s="58">
        <v>46423</v>
      </c>
      <c r="C30" s="58">
        <v>1</v>
      </c>
      <c r="D30" s="58">
        <v>2001</v>
      </c>
      <c r="E30" s="58">
        <f t="shared" si="0"/>
        <v>24</v>
      </c>
      <c r="F30" s="58">
        <v>26</v>
      </c>
      <c r="P30" s="9">
        <v>37</v>
      </c>
      <c r="Q30">
        <f t="shared" si="1"/>
        <v>0.19850108203305034</v>
      </c>
      <c r="R30">
        <f t="shared" si="2"/>
        <v>1</v>
      </c>
      <c r="S30">
        <f t="shared" si="3"/>
        <v>5</v>
      </c>
      <c r="T30">
        <f t="shared" si="4"/>
        <v>0.55500000000000005</v>
      </c>
      <c r="Y30" s="9">
        <v>37</v>
      </c>
      <c r="Z30">
        <f t="shared" si="5"/>
        <v>0.33333333333333331</v>
      </c>
      <c r="AA30">
        <f t="shared" si="6"/>
        <v>0</v>
      </c>
      <c r="AB30">
        <f t="shared" si="7"/>
        <v>6</v>
      </c>
      <c r="AC30">
        <f t="shared" si="8"/>
        <v>0.50900000000000001</v>
      </c>
      <c r="AH30" s="9">
        <v>37</v>
      </c>
      <c r="AI30">
        <f t="shared" si="9"/>
        <v>-4.3806124524342543E-2</v>
      </c>
      <c r="AJ30">
        <f t="shared" si="10"/>
        <v>2</v>
      </c>
      <c r="AK30">
        <f t="shared" si="11"/>
        <v>5</v>
      </c>
      <c r="AL30">
        <f t="shared" si="12"/>
        <v>0.27200000000000002</v>
      </c>
      <c r="AQ30" s="9">
        <v>37</v>
      </c>
      <c r="AR30">
        <f t="shared" si="13"/>
        <v>0.31934059758537914</v>
      </c>
      <c r="AS30">
        <f t="shared" si="14"/>
        <v>0</v>
      </c>
      <c r="AT30">
        <f t="shared" si="15"/>
        <v>6</v>
      </c>
      <c r="AU30">
        <f t="shared" si="16"/>
        <v>0.59199999999999997</v>
      </c>
      <c r="AZ30" s="9">
        <v>37</v>
      </c>
      <c r="BA30">
        <f t="shared" si="17"/>
        <v>0.33213977469670081</v>
      </c>
      <c r="BB30">
        <f t="shared" si="18"/>
        <v>0</v>
      </c>
      <c r="BC30">
        <f t="shared" si="19"/>
        <v>6</v>
      </c>
      <c r="BD30">
        <f t="shared" si="20"/>
        <v>0.65</v>
      </c>
      <c r="BI30" s="9">
        <v>37</v>
      </c>
      <c r="BJ30">
        <f t="shared" si="21"/>
        <v>0.31460647678631093</v>
      </c>
      <c r="BK30">
        <f t="shared" si="22"/>
        <v>0</v>
      </c>
      <c r="BL30">
        <f t="shared" si="23"/>
        <v>6</v>
      </c>
      <c r="BM30">
        <f t="shared" si="24"/>
        <v>0.58299999999999996</v>
      </c>
      <c r="BR30" s="9">
        <v>37</v>
      </c>
      <c r="BS30">
        <f t="shared" si="25"/>
        <v>0.30349773343540298</v>
      </c>
      <c r="BT30">
        <f t="shared" si="26"/>
        <v>1</v>
      </c>
      <c r="BU30">
        <f t="shared" si="27"/>
        <v>6</v>
      </c>
      <c r="BV30">
        <f t="shared" si="28"/>
        <v>0.5</v>
      </c>
      <c r="CA30" s="9">
        <v>37</v>
      </c>
      <c r="CB30">
        <f t="shared" si="29"/>
        <v>-0.41829706741045763</v>
      </c>
      <c r="CC30">
        <f t="shared" si="30"/>
        <v>0</v>
      </c>
      <c r="CD30">
        <f t="shared" si="31"/>
        <v>4</v>
      </c>
      <c r="CE30">
        <f t="shared" si="32"/>
        <v>0.40899999999999997</v>
      </c>
    </row>
    <row r="31" spans="2:83" x14ac:dyDescent="0.25">
      <c r="B31" s="7">
        <v>46489</v>
      </c>
      <c r="C31" s="7">
        <v>1</v>
      </c>
      <c r="D31" s="7">
        <v>2000</v>
      </c>
      <c r="E31" s="7">
        <f t="shared" si="0"/>
        <v>25</v>
      </c>
      <c r="F31" s="7">
        <v>30</v>
      </c>
      <c r="P31" s="9">
        <v>38</v>
      </c>
      <c r="Q31">
        <f t="shared" si="1"/>
        <v>0.34286550532981425</v>
      </c>
      <c r="R31">
        <f t="shared" si="2"/>
        <v>1</v>
      </c>
      <c r="S31">
        <f t="shared" si="3"/>
        <v>6</v>
      </c>
      <c r="T31">
        <f t="shared" si="4"/>
        <v>0.66600000000000004</v>
      </c>
      <c r="Y31" s="9">
        <v>38</v>
      </c>
      <c r="Z31">
        <f t="shared" si="5"/>
        <v>0.5</v>
      </c>
      <c r="AA31">
        <f t="shared" si="6"/>
        <v>0</v>
      </c>
      <c r="AB31">
        <f t="shared" si="7"/>
        <v>6</v>
      </c>
      <c r="AC31">
        <f t="shared" si="8"/>
        <v>0.52700000000000002</v>
      </c>
      <c r="AH31" s="9">
        <v>38</v>
      </c>
      <c r="AI31">
        <f t="shared" si="9"/>
        <v>6.5709186786514204E-2</v>
      </c>
      <c r="AJ31">
        <f t="shared" si="10"/>
        <v>1</v>
      </c>
      <c r="AK31">
        <f t="shared" si="11"/>
        <v>5</v>
      </c>
      <c r="AL31">
        <f t="shared" si="12"/>
        <v>0.45400000000000001</v>
      </c>
      <c r="AQ31" s="9">
        <v>38</v>
      </c>
      <c r="AR31">
        <f t="shared" si="13"/>
        <v>0.60319890655016062</v>
      </c>
      <c r="AS31">
        <f t="shared" si="14"/>
        <v>0</v>
      </c>
      <c r="AT31">
        <f t="shared" si="15"/>
        <v>6</v>
      </c>
      <c r="AU31">
        <f t="shared" si="16"/>
        <v>0.629</v>
      </c>
      <c r="AZ31" s="9">
        <v>38</v>
      </c>
      <c r="BA31">
        <f t="shared" si="17"/>
        <v>0.45171009358751307</v>
      </c>
      <c r="BB31">
        <f t="shared" si="18"/>
        <v>1</v>
      </c>
      <c r="BC31">
        <f t="shared" si="19"/>
        <v>6</v>
      </c>
      <c r="BD31">
        <f t="shared" si="20"/>
        <v>0.7</v>
      </c>
      <c r="BI31" s="9">
        <v>38</v>
      </c>
      <c r="BJ31">
        <f t="shared" si="21"/>
        <v>0.53483101053672821</v>
      </c>
      <c r="BK31">
        <f t="shared" si="22"/>
        <v>1</v>
      </c>
      <c r="BL31">
        <f t="shared" si="23"/>
        <v>6</v>
      </c>
      <c r="BM31">
        <f t="shared" si="24"/>
        <v>0.625</v>
      </c>
      <c r="BR31" s="9">
        <v>38</v>
      </c>
      <c r="BS31">
        <f t="shared" si="25"/>
        <v>0.48053807793938796</v>
      </c>
      <c r="BT31">
        <f t="shared" si="26"/>
        <v>2</v>
      </c>
      <c r="BU31">
        <f t="shared" si="27"/>
        <v>6</v>
      </c>
      <c r="BV31">
        <f t="shared" si="28"/>
        <v>0.625</v>
      </c>
      <c r="CA31" s="9">
        <v>38</v>
      </c>
      <c r="CB31">
        <f t="shared" si="29"/>
        <v>-0.23642877723199757</v>
      </c>
      <c r="CC31">
        <f t="shared" si="30"/>
        <v>2</v>
      </c>
      <c r="CD31">
        <f t="shared" si="31"/>
        <v>5</v>
      </c>
      <c r="CE31">
        <f t="shared" si="32"/>
        <v>0.45400000000000001</v>
      </c>
    </row>
    <row r="32" spans="2:83" x14ac:dyDescent="0.25">
      <c r="B32" s="7">
        <v>41586</v>
      </c>
      <c r="C32" s="7">
        <v>1</v>
      </c>
      <c r="D32" s="7">
        <v>1999</v>
      </c>
      <c r="E32" s="7">
        <f t="shared" si="0"/>
        <v>26</v>
      </c>
      <c r="F32" s="7">
        <v>36</v>
      </c>
      <c r="P32" s="9">
        <v>39</v>
      </c>
      <c r="Q32">
        <f t="shared" si="1"/>
        <v>0.4872299286265781</v>
      </c>
      <c r="R32">
        <f t="shared" si="2"/>
        <v>0</v>
      </c>
      <c r="S32">
        <f t="shared" si="3"/>
        <v>6</v>
      </c>
      <c r="T32">
        <f t="shared" si="4"/>
        <v>0.69399999999999995</v>
      </c>
      <c r="Y32" s="9">
        <v>39</v>
      </c>
      <c r="Z32">
        <f t="shared" si="5"/>
        <v>0.66666666666666663</v>
      </c>
      <c r="AA32">
        <f t="shared" si="6"/>
        <v>3</v>
      </c>
      <c r="AB32">
        <f t="shared" si="7"/>
        <v>6</v>
      </c>
      <c r="AC32">
        <f t="shared" si="8"/>
        <v>0.54500000000000004</v>
      </c>
      <c r="AH32" s="9">
        <v>39</v>
      </c>
      <c r="AI32">
        <f t="shared" si="9"/>
        <v>0.17522449809737095</v>
      </c>
      <c r="AJ32">
        <f t="shared" si="10"/>
        <v>0</v>
      </c>
      <c r="AK32">
        <f t="shared" si="11"/>
        <v>5</v>
      </c>
      <c r="AL32">
        <f t="shared" si="12"/>
        <v>0.5</v>
      </c>
      <c r="AQ32" s="9">
        <v>39</v>
      </c>
      <c r="AR32">
        <f t="shared" si="13"/>
        <v>0.88705721551494199</v>
      </c>
      <c r="AS32">
        <f t="shared" si="14"/>
        <v>2</v>
      </c>
      <c r="AT32">
        <f t="shared" si="15"/>
        <v>7</v>
      </c>
      <c r="AU32">
        <f t="shared" si="16"/>
        <v>0.66600000000000004</v>
      </c>
      <c r="AZ32" s="9">
        <v>39</v>
      </c>
      <c r="BA32">
        <f t="shared" si="17"/>
        <v>0.57128041247832539</v>
      </c>
      <c r="BB32">
        <f t="shared" si="18"/>
        <v>0</v>
      </c>
      <c r="BC32">
        <f t="shared" si="19"/>
        <v>6</v>
      </c>
      <c r="BD32">
        <f t="shared" si="20"/>
        <v>0.71399999999999997</v>
      </c>
      <c r="BI32" s="9">
        <v>39</v>
      </c>
      <c r="BJ32">
        <f t="shared" si="21"/>
        <v>0.75505554428714561</v>
      </c>
      <c r="BK32">
        <f t="shared" si="22"/>
        <v>1</v>
      </c>
      <c r="BL32">
        <f t="shared" si="23"/>
        <v>7</v>
      </c>
      <c r="BM32">
        <f t="shared" si="24"/>
        <v>0.75</v>
      </c>
      <c r="BR32" s="9">
        <v>39</v>
      </c>
      <c r="BS32">
        <f t="shared" si="25"/>
        <v>0.65757842244337295</v>
      </c>
      <c r="BT32">
        <f t="shared" si="26"/>
        <v>0</v>
      </c>
      <c r="BU32">
        <f t="shared" si="27"/>
        <v>6</v>
      </c>
      <c r="BV32">
        <f t="shared" si="28"/>
        <v>0.77500000000000002</v>
      </c>
      <c r="CA32" s="9">
        <v>39</v>
      </c>
      <c r="CB32">
        <f t="shared" si="29"/>
        <v>-5.4560487053537506E-2</v>
      </c>
      <c r="CC32">
        <f t="shared" si="30"/>
        <v>0</v>
      </c>
      <c r="CD32">
        <f t="shared" si="31"/>
        <v>5</v>
      </c>
      <c r="CE32">
        <f t="shared" si="32"/>
        <v>0.56299999999999994</v>
      </c>
    </row>
    <row r="33" spans="2:83" x14ac:dyDescent="0.25">
      <c r="B33" s="7">
        <v>41396</v>
      </c>
      <c r="C33" s="7">
        <v>1</v>
      </c>
      <c r="D33" s="7">
        <v>1999</v>
      </c>
      <c r="E33" s="7">
        <f t="shared" si="0"/>
        <v>26</v>
      </c>
      <c r="F33" s="7">
        <v>32</v>
      </c>
      <c r="P33" s="9">
        <v>40</v>
      </c>
      <c r="Q33">
        <f t="shared" si="1"/>
        <v>0.63159435192334201</v>
      </c>
      <c r="R33">
        <f t="shared" si="2"/>
        <v>0</v>
      </c>
      <c r="S33">
        <f t="shared" si="3"/>
        <v>6</v>
      </c>
      <c r="T33">
        <f t="shared" si="4"/>
        <v>0.72199999999999998</v>
      </c>
      <c r="Y33" s="9">
        <v>40</v>
      </c>
      <c r="Z33">
        <f t="shared" si="5"/>
        <v>0.83333333333333337</v>
      </c>
      <c r="AA33">
        <f t="shared" si="6"/>
        <v>0</v>
      </c>
      <c r="AB33">
        <f t="shared" si="7"/>
        <v>7</v>
      </c>
      <c r="AC33">
        <f t="shared" si="8"/>
        <v>0.77200000000000002</v>
      </c>
      <c r="AH33" s="9">
        <v>40</v>
      </c>
      <c r="AI33">
        <f t="shared" si="9"/>
        <v>0.28473980940822768</v>
      </c>
      <c r="AJ33">
        <f t="shared" si="10"/>
        <v>1</v>
      </c>
      <c r="AK33">
        <f t="shared" si="11"/>
        <v>6</v>
      </c>
      <c r="AL33">
        <f t="shared" si="12"/>
        <v>0.54500000000000004</v>
      </c>
      <c r="AQ33" s="9">
        <v>40</v>
      </c>
      <c r="AR33">
        <f t="shared" si="13"/>
        <v>1.1709155244797234</v>
      </c>
      <c r="AS33">
        <f t="shared" si="14"/>
        <v>1</v>
      </c>
      <c r="AT33">
        <f t="shared" si="15"/>
        <v>7</v>
      </c>
      <c r="AU33">
        <f t="shared" si="16"/>
        <v>0.88800000000000001</v>
      </c>
      <c r="AZ33" s="9">
        <v>40</v>
      </c>
      <c r="BA33">
        <f t="shared" si="17"/>
        <v>0.69085073136913766</v>
      </c>
      <c r="BB33">
        <f t="shared" si="18"/>
        <v>0</v>
      </c>
      <c r="BC33">
        <f t="shared" si="19"/>
        <v>6</v>
      </c>
      <c r="BD33">
        <f t="shared" si="20"/>
        <v>0.72799999999999998</v>
      </c>
      <c r="BI33" s="9">
        <v>40</v>
      </c>
      <c r="BJ33">
        <f t="shared" si="21"/>
        <v>0.97528007803756289</v>
      </c>
      <c r="BK33">
        <f t="shared" si="22"/>
        <v>0</v>
      </c>
      <c r="BL33">
        <f t="shared" si="23"/>
        <v>7</v>
      </c>
      <c r="BM33">
        <f t="shared" si="24"/>
        <v>0.81200000000000006</v>
      </c>
      <c r="BR33" s="9">
        <v>40</v>
      </c>
      <c r="BS33">
        <f t="shared" si="25"/>
        <v>0.83461876694735793</v>
      </c>
      <c r="BT33">
        <f t="shared" si="26"/>
        <v>0</v>
      </c>
      <c r="BU33">
        <f t="shared" si="27"/>
        <v>7</v>
      </c>
      <c r="BV33">
        <f t="shared" si="28"/>
        <v>0.8</v>
      </c>
      <c r="CA33" s="9">
        <v>40</v>
      </c>
      <c r="CB33">
        <f t="shared" si="29"/>
        <v>0.12730780312492257</v>
      </c>
      <c r="CC33">
        <f t="shared" si="30"/>
        <v>0</v>
      </c>
      <c r="CD33">
        <f t="shared" si="31"/>
        <v>5</v>
      </c>
      <c r="CE33">
        <f t="shared" si="32"/>
        <v>0.58099999999999996</v>
      </c>
    </row>
    <row r="34" spans="2:83" x14ac:dyDescent="0.25">
      <c r="B34" s="7">
        <v>41881</v>
      </c>
      <c r="C34" s="7">
        <v>1</v>
      </c>
      <c r="D34" s="7">
        <v>1999</v>
      </c>
      <c r="E34" s="7">
        <f t="shared" si="0"/>
        <v>26</v>
      </c>
      <c r="F34" s="7">
        <v>39</v>
      </c>
      <c r="P34" s="9">
        <v>41</v>
      </c>
      <c r="Q34">
        <f t="shared" si="1"/>
        <v>0.77595877522010592</v>
      </c>
      <c r="R34">
        <f t="shared" si="2"/>
        <v>0</v>
      </c>
      <c r="S34">
        <f t="shared" si="3"/>
        <v>7</v>
      </c>
      <c r="T34">
        <f t="shared" si="4"/>
        <v>0.75</v>
      </c>
      <c r="Y34" s="9">
        <v>41</v>
      </c>
      <c r="Z34">
        <f t="shared" si="5"/>
        <v>1</v>
      </c>
      <c r="AA34">
        <f t="shared" si="6"/>
        <v>1</v>
      </c>
      <c r="AB34">
        <f t="shared" si="7"/>
        <v>7</v>
      </c>
      <c r="AC34">
        <f t="shared" si="8"/>
        <v>0.81799999999999995</v>
      </c>
      <c r="AH34" s="9">
        <v>41</v>
      </c>
      <c r="AI34">
        <f t="shared" si="9"/>
        <v>0.39425512071908442</v>
      </c>
      <c r="AJ34">
        <f t="shared" si="10"/>
        <v>1</v>
      </c>
      <c r="AK34">
        <f t="shared" si="11"/>
        <v>6</v>
      </c>
      <c r="AL34">
        <f t="shared" si="12"/>
        <v>0.63600000000000001</v>
      </c>
      <c r="AQ34" s="9">
        <v>41</v>
      </c>
      <c r="AR34">
        <f t="shared" si="13"/>
        <v>1.4547738334445048</v>
      </c>
      <c r="AS34">
        <f t="shared" si="14"/>
        <v>0</v>
      </c>
      <c r="AT34">
        <f t="shared" si="15"/>
        <v>8</v>
      </c>
      <c r="AU34" t="e">
        <f t="shared" si="16"/>
        <v>#N/A</v>
      </c>
      <c r="AZ34" s="9">
        <v>41</v>
      </c>
      <c r="BA34">
        <f t="shared" si="17"/>
        <v>0.81042105025994993</v>
      </c>
      <c r="BB34">
        <f t="shared" si="18"/>
        <v>0</v>
      </c>
      <c r="BC34">
        <f t="shared" si="19"/>
        <v>7</v>
      </c>
      <c r="BD34">
        <f t="shared" si="20"/>
        <v>0.74199999999999999</v>
      </c>
      <c r="BI34" s="9">
        <v>41</v>
      </c>
      <c r="BJ34">
        <f t="shared" si="21"/>
        <v>1.1955046117879802</v>
      </c>
      <c r="BK34">
        <f t="shared" si="22"/>
        <v>1</v>
      </c>
      <c r="BL34">
        <f t="shared" si="23"/>
        <v>7</v>
      </c>
      <c r="BM34">
        <f t="shared" si="24"/>
        <v>0.875</v>
      </c>
      <c r="BR34" s="9">
        <v>41</v>
      </c>
      <c r="BS34">
        <f t="shared" si="25"/>
        <v>1.0116591114513429</v>
      </c>
      <c r="BT34">
        <f t="shared" si="26"/>
        <v>0</v>
      </c>
      <c r="BU34">
        <f t="shared" si="27"/>
        <v>7</v>
      </c>
      <c r="BV34">
        <f t="shared" si="28"/>
        <v>0.82499999999999996</v>
      </c>
      <c r="CA34" s="9">
        <v>41</v>
      </c>
      <c r="CB34">
        <f t="shared" si="29"/>
        <v>0.30917609330338264</v>
      </c>
      <c r="CC34">
        <f t="shared" si="30"/>
        <v>0</v>
      </c>
      <c r="CD34">
        <f t="shared" si="31"/>
        <v>6</v>
      </c>
      <c r="CE34">
        <f t="shared" si="32"/>
        <v>0.6</v>
      </c>
    </row>
    <row r="35" spans="2:83" x14ac:dyDescent="0.25">
      <c r="B35" s="7">
        <v>43567</v>
      </c>
      <c r="C35" s="7">
        <v>1</v>
      </c>
      <c r="D35" s="7">
        <v>1999</v>
      </c>
      <c r="E35" s="7">
        <f t="shared" si="0"/>
        <v>26</v>
      </c>
      <c r="F35" s="7">
        <v>36</v>
      </c>
      <c r="P35" s="9">
        <v>42</v>
      </c>
      <c r="Q35">
        <f t="shared" si="1"/>
        <v>0.92032319851686983</v>
      </c>
      <c r="R35">
        <f t="shared" si="2"/>
        <v>1</v>
      </c>
      <c r="S35">
        <f t="shared" si="3"/>
        <v>7</v>
      </c>
      <c r="T35">
        <f t="shared" si="4"/>
        <v>0.77700000000000002</v>
      </c>
      <c r="Y35" s="9">
        <v>42</v>
      </c>
      <c r="Z35">
        <f t="shared" si="5"/>
        <v>1.1666666666666667</v>
      </c>
      <c r="AA35">
        <f t="shared" si="6"/>
        <v>0</v>
      </c>
      <c r="AB35">
        <f t="shared" si="7"/>
        <v>7</v>
      </c>
      <c r="AC35">
        <f t="shared" si="8"/>
        <v>0.86299999999999999</v>
      </c>
      <c r="AH35" s="9">
        <v>42</v>
      </c>
      <c r="AI35">
        <f t="shared" si="9"/>
        <v>0.50377043202994121</v>
      </c>
      <c r="AJ35">
        <f t="shared" si="10"/>
        <v>0</v>
      </c>
      <c r="AK35">
        <f t="shared" si="11"/>
        <v>6</v>
      </c>
      <c r="AL35">
        <f t="shared" si="12"/>
        <v>0.68100000000000005</v>
      </c>
      <c r="AQ35" s="9">
        <v>42</v>
      </c>
      <c r="AR35">
        <f t="shared" si="13"/>
        <v>1.7386321424092863</v>
      </c>
      <c r="AS35">
        <f t="shared" si="14"/>
        <v>0</v>
      </c>
      <c r="AT35">
        <f t="shared" si="15"/>
        <v>8</v>
      </c>
      <c r="AU35" t="e">
        <f t="shared" si="16"/>
        <v>#N/A</v>
      </c>
      <c r="AZ35" s="9">
        <v>42</v>
      </c>
      <c r="BA35">
        <f t="shared" si="17"/>
        <v>0.92999136915076219</v>
      </c>
      <c r="BB35">
        <f t="shared" si="18"/>
        <v>0</v>
      </c>
      <c r="BC35">
        <f t="shared" si="19"/>
        <v>7</v>
      </c>
      <c r="BD35">
        <f t="shared" si="20"/>
        <v>0.75700000000000001</v>
      </c>
      <c r="BI35" s="9">
        <v>42</v>
      </c>
      <c r="BJ35">
        <f t="shared" si="21"/>
        <v>1.4157291455383976</v>
      </c>
      <c r="BK35">
        <f t="shared" si="22"/>
        <v>0</v>
      </c>
      <c r="BL35">
        <f t="shared" si="23"/>
        <v>8</v>
      </c>
      <c r="BM35" t="e">
        <f t="shared" si="24"/>
        <v>#N/A</v>
      </c>
      <c r="BR35" s="9">
        <v>42</v>
      </c>
      <c r="BS35">
        <f t="shared" si="25"/>
        <v>1.1886994559553279</v>
      </c>
      <c r="BT35">
        <f t="shared" si="26"/>
        <v>0</v>
      </c>
      <c r="BU35">
        <f t="shared" si="27"/>
        <v>7</v>
      </c>
      <c r="BV35">
        <f t="shared" si="28"/>
        <v>0.85</v>
      </c>
      <c r="CA35" s="9">
        <v>42</v>
      </c>
      <c r="CB35">
        <f t="shared" si="29"/>
        <v>0.49104438348184271</v>
      </c>
      <c r="CC35">
        <f t="shared" si="30"/>
        <v>0</v>
      </c>
      <c r="CD35">
        <f t="shared" si="31"/>
        <v>6</v>
      </c>
      <c r="CE35">
        <f t="shared" si="32"/>
        <v>0.61799999999999999</v>
      </c>
    </row>
    <row r="36" spans="2:83" x14ac:dyDescent="0.25">
      <c r="B36" s="7">
        <v>41413</v>
      </c>
      <c r="C36" s="7">
        <v>1</v>
      </c>
      <c r="D36" s="7">
        <v>1999</v>
      </c>
      <c r="E36" s="7">
        <f t="shared" si="0"/>
        <v>26</v>
      </c>
      <c r="F36" s="7">
        <v>39</v>
      </c>
      <c r="P36" s="9">
        <v>43</v>
      </c>
      <c r="Q36">
        <f t="shared" si="1"/>
        <v>1.0646876218136336</v>
      </c>
      <c r="R36">
        <f t="shared" si="2"/>
        <v>0</v>
      </c>
      <c r="S36">
        <f t="shared" si="3"/>
        <v>7</v>
      </c>
      <c r="T36">
        <f t="shared" si="4"/>
        <v>0.83299999999999996</v>
      </c>
      <c r="Y36" s="9">
        <v>43</v>
      </c>
      <c r="Z36">
        <f t="shared" si="5"/>
        <v>1.3333333333333333</v>
      </c>
      <c r="AA36">
        <f t="shared" si="6"/>
        <v>1</v>
      </c>
      <c r="AB36">
        <f t="shared" si="7"/>
        <v>8</v>
      </c>
      <c r="AC36">
        <f t="shared" si="8"/>
        <v>0.90900000000000003</v>
      </c>
      <c r="AH36" s="9">
        <v>43</v>
      </c>
      <c r="AI36">
        <f t="shared" si="9"/>
        <v>0.61328574334079788</v>
      </c>
      <c r="AJ36">
        <f t="shared" si="10"/>
        <v>1</v>
      </c>
      <c r="AK36">
        <f t="shared" si="11"/>
        <v>6</v>
      </c>
      <c r="AL36">
        <f t="shared" si="12"/>
        <v>0.72699999999999998</v>
      </c>
      <c r="AQ36" s="9">
        <v>43</v>
      </c>
      <c r="AR36">
        <f t="shared" si="13"/>
        <v>2.0224904513740678</v>
      </c>
      <c r="AS36">
        <f t="shared" si="14"/>
        <v>0</v>
      </c>
      <c r="AT36">
        <f t="shared" si="15"/>
        <v>9</v>
      </c>
      <c r="AU36" t="e">
        <f t="shared" si="16"/>
        <v>#N/A</v>
      </c>
      <c r="AZ36" s="9">
        <v>43</v>
      </c>
      <c r="BA36">
        <f t="shared" si="17"/>
        <v>1.0495616880415743</v>
      </c>
      <c r="BB36">
        <f t="shared" si="18"/>
        <v>0</v>
      </c>
      <c r="BC36">
        <f t="shared" si="19"/>
        <v>7</v>
      </c>
      <c r="BD36">
        <f t="shared" si="20"/>
        <v>0.77100000000000002</v>
      </c>
      <c r="BI36" s="9">
        <v>43</v>
      </c>
      <c r="BJ36">
        <f t="shared" si="21"/>
        <v>1.635953679288815</v>
      </c>
      <c r="BK36">
        <f t="shared" si="22"/>
        <v>0</v>
      </c>
      <c r="BL36">
        <f t="shared" si="23"/>
        <v>8</v>
      </c>
      <c r="BM36" t="e">
        <f t="shared" si="24"/>
        <v>#N/A</v>
      </c>
      <c r="BR36" s="9">
        <v>43</v>
      </c>
      <c r="BS36">
        <f t="shared" si="25"/>
        <v>1.3657398004593129</v>
      </c>
      <c r="BT36">
        <f t="shared" si="26"/>
        <v>1</v>
      </c>
      <c r="BU36">
        <f t="shared" si="27"/>
        <v>8</v>
      </c>
      <c r="BV36">
        <f t="shared" si="28"/>
        <v>0.875</v>
      </c>
      <c r="CA36" s="9">
        <v>43</v>
      </c>
      <c r="CB36">
        <f t="shared" si="29"/>
        <v>0.67291267366030283</v>
      </c>
      <c r="CC36">
        <f t="shared" si="30"/>
        <v>1</v>
      </c>
      <c r="CD36">
        <f t="shared" si="31"/>
        <v>6</v>
      </c>
      <c r="CE36">
        <f t="shared" si="32"/>
        <v>0.63600000000000001</v>
      </c>
    </row>
    <row r="37" spans="2:83" x14ac:dyDescent="0.25">
      <c r="B37" s="7">
        <v>43046</v>
      </c>
      <c r="C37" s="7">
        <v>1</v>
      </c>
      <c r="D37" s="7">
        <v>1999</v>
      </c>
      <c r="E37" s="7">
        <f t="shared" si="0"/>
        <v>26</v>
      </c>
      <c r="F37" s="7">
        <v>35</v>
      </c>
      <c r="P37" s="9">
        <v>44</v>
      </c>
      <c r="Q37">
        <f t="shared" si="1"/>
        <v>1.2090520451103977</v>
      </c>
      <c r="R37">
        <f t="shared" si="2"/>
        <v>1</v>
      </c>
      <c r="S37">
        <f t="shared" si="3"/>
        <v>7</v>
      </c>
      <c r="T37">
        <f t="shared" si="4"/>
        <v>0.88800000000000001</v>
      </c>
      <c r="Y37" s="9">
        <v>44</v>
      </c>
      <c r="Z37">
        <f t="shared" si="5"/>
        <v>1.5</v>
      </c>
      <c r="AA37">
        <f t="shared" si="6"/>
        <v>0</v>
      </c>
      <c r="AB37">
        <f t="shared" si="7"/>
        <v>8</v>
      </c>
      <c r="AC37" t="e">
        <f t="shared" si="8"/>
        <v>#N/A</v>
      </c>
      <c r="AH37" s="9">
        <v>44</v>
      </c>
      <c r="AI37">
        <f t="shared" si="9"/>
        <v>0.72280105465165467</v>
      </c>
      <c r="AJ37">
        <f t="shared" si="10"/>
        <v>0</v>
      </c>
      <c r="AK37">
        <f t="shared" si="11"/>
        <v>6</v>
      </c>
      <c r="AL37">
        <f t="shared" si="12"/>
        <v>0.77200000000000002</v>
      </c>
      <c r="AQ37" s="9">
        <v>44</v>
      </c>
      <c r="AR37">
        <f t="shared" si="13"/>
        <v>2.3063487603388491</v>
      </c>
      <c r="AS37">
        <f t="shared" si="14"/>
        <v>0</v>
      </c>
      <c r="AT37">
        <f t="shared" si="15"/>
        <v>10</v>
      </c>
      <c r="AU37" t="e">
        <f t="shared" si="16"/>
        <v>#N/A</v>
      </c>
      <c r="AZ37" s="9">
        <v>44</v>
      </c>
      <c r="BA37">
        <f t="shared" si="17"/>
        <v>1.1691320069323867</v>
      </c>
      <c r="BB37">
        <f t="shared" si="18"/>
        <v>0</v>
      </c>
      <c r="BC37">
        <f t="shared" si="19"/>
        <v>7</v>
      </c>
      <c r="BD37">
        <f t="shared" si="20"/>
        <v>0.78500000000000003</v>
      </c>
      <c r="BI37" s="9">
        <v>44</v>
      </c>
      <c r="BJ37">
        <f t="shared" si="21"/>
        <v>1.8561782130392321</v>
      </c>
      <c r="BK37">
        <f t="shared" si="22"/>
        <v>0</v>
      </c>
      <c r="BL37">
        <f t="shared" si="23"/>
        <v>9</v>
      </c>
      <c r="BM37" t="e">
        <f t="shared" si="24"/>
        <v>#N/A</v>
      </c>
      <c r="BR37" s="9">
        <v>44</v>
      </c>
      <c r="BS37">
        <f t="shared" si="25"/>
        <v>1.5427801449632979</v>
      </c>
      <c r="BT37">
        <f t="shared" si="26"/>
        <v>0</v>
      </c>
      <c r="BU37">
        <f t="shared" si="27"/>
        <v>8</v>
      </c>
      <c r="BV37" t="e">
        <f t="shared" si="28"/>
        <v>#N/A</v>
      </c>
      <c r="CA37" s="9">
        <v>44</v>
      </c>
      <c r="CB37">
        <f t="shared" si="29"/>
        <v>0.8547809638387629</v>
      </c>
      <c r="CC37">
        <f t="shared" si="30"/>
        <v>2</v>
      </c>
      <c r="CD37">
        <f t="shared" si="31"/>
        <v>7</v>
      </c>
      <c r="CE37">
        <f t="shared" si="32"/>
        <v>0.72699999999999998</v>
      </c>
    </row>
    <row r="38" spans="2:83" x14ac:dyDescent="0.25">
      <c r="B38" s="58">
        <v>40716</v>
      </c>
      <c r="C38" s="58">
        <v>1</v>
      </c>
      <c r="D38" s="58">
        <v>1999</v>
      </c>
      <c r="E38" s="58">
        <f t="shared" si="0"/>
        <v>26</v>
      </c>
      <c r="F38" s="58">
        <v>40</v>
      </c>
      <c r="P38" s="9">
        <v>45</v>
      </c>
      <c r="Q38">
        <f t="shared" si="1"/>
        <v>1.3534164684071615</v>
      </c>
      <c r="R38">
        <f t="shared" si="2"/>
        <v>0</v>
      </c>
      <c r="S38">
        <f t="shared" si="3"/>
        <v>8</v>
      </c>
      <c r="T38" t="e">
        <f t="shared" si="4"/>
        <v>#N/A</v>
      </c>
      <c r="Y38" s="9">
        <v>45</v>
      </c>
      <c r="Z38">
        <f t="shared" si="5"/>
        <v>1.6666666666666667</v>
      </c>
      <c r="AA38">
        <f t="shared" si="6"/>
        <v>0</v>
      </c>
      <c r="AB38">
        <f t="shared" si="7"/>
        <v>8</v>
      </c>
      <c r="AC38" t="e">
        <f t="shared" si="8"/>
        <v>#N/A</v>
      </c>
      <c r="AH38" s="9">
        <v>45</v>
      </c>
      <c r="AI38">
        <f t="shared" si="9"/>
        <v>0.83231636596251135</v>
      </c>
      <c r="AJ38">
        <f t="shared" si="10"/>
        <v>1</v>
      </c>
      <c r="AK38">
        <f t="shared" si="11"/>
        <v>7</v>
      </c>
      <c r="AL38">
        <f t="shared" si="12"/>
        <v>0.81799999999999995</v>
      </c>
      <c r="AQ38" s="9">
        <v>45</v>
      </c>
      <c r="AR38">
        <f t="shared" si="13"/>
        <v>2.5902070693036308</v>
      </c>
      <c r="AS38">
        <f t="shared" si="14"/>
        <v>0</v>
      </c>
      <c r="AT38">
        <f t="shared" si="15"/>
        <v>10</v>
      </c>
      <c r="AU38" t="e">
        <f t="shared" si="16"/>
        <v>#N/A</v>
      </c>
      <c r="AZ38" s="9">
        <v>45</v>
      </c>
      <c r="BA38">
        <f t="shared" si="17"/>
        <v>1.2887023258231989</v>
      </c>
      <c r="BB38">
        <f t="shared" si="18"/>
        <v>1</v>
      </c>
      <c r="BC38">
        <f t="shared" si="19"/>
        <v>8</v>
      </c>
      <c r="BD38">
        <f t="shared" si="20"/>
        <v>0.8</v>
      </c>
      <c r="BI38" s="9">
        <v>45</v>
      </c>
      <c r="BJ38">
        <f t="shared" si="21"/>
        <v>2.0764027467896495</v>
      </c>
      <c r="BK38">
        <f t="shared" si="22"/>
        <v>0</v>
      </c>
      <c r="BL38">
        <f t="shared" si="23"/>
        <v>9</v>
      </c>
      <c r="BM38" t="e">
        <f t="shared" si="24"/>
        <v>#N/A</v>
      </c>
      <c r="BR38" s="9">
        <v>45</v>
      </c>
      <c r="BS38">
        <f t="shared" si="25"/>
        <v>1.7198204894672828</v>
      </c>
      <c r="BT38">
        <f t="shared" si="26"/>
        <v>0</v>
      </c>
      <c r="BU38">
        <f t="shared" si="27"/>
        <v>8</v>
      </c>
      <c r="BV38" t="e">
        <f t="shared" si="28"/>
        <v>#N/A</v>
      </c>
      <c r="CA38" s="9">
        <v>45</v>
      </c>
      <c r="CB38">
        <f t="shared" si="29"/>
        <v>1.036649254017223</v>
      </c>
      <c r="CC38">
        <f t="shared" si="30"/>
        <v>0</v>
      </c>
      <c r="CD38">
        <f t="shared" si="31"/>
        <v>7</v>
      </c>
      <c r="CE38">
        <f t="shared" si="32"/>
        <v>0.83599999999999997</v>
      </c>
    </row>
    <row r="39" spans="2:83" x14ac:dyDescent="0.25">
      <c r="B39" s="7">
        <v>45079</v>
      </c>
      <c r="C39" s="7">
        <v>1</v>
      </c>
      <c r="D39" s="7">
        <v>1998</v>
      </c>
      <c r="E39" s="7">
        <f t="shared" si="0"/>
        <v>27</v>
      </c>
      <c r="F39" s="7">
        <v>30</v>
      </c>
      <c r="P39" s="9">
        <v>46</v>
      </c>
      <c r="Q39">
        <f t="shared" si="1"/>
        <v>1.4977808917039253</v>
      </c>
      <c r="R39">
        <f t="shared" si="2"/>
        <v>0</v>
      </c>
      <c r="S39">
        <f t="shared" si="3"/>
        <v>8</v>
      </c>
      <c r="T39" t="e">
        <f t="shared" si="4"/>
        <v>#N/A</v>
      </c>
      <c r="Y39" s="9">
        <v>46</v>
      </c>
      <c r="Z39">
        <f t="shared" si="5"/>
        <v>1.8333333333333333</v>
      </c>
      <c r="AA39">
        <f t="shared" si="6"/>
        <v>0</v>
      </c>
      <c r="AB39">
        <f t="shared" si="7"/>
        <v>9</v>
      </c>
      <c r="AC39" t="e">
        <f t="shared" si="8"/>
        <v>#N/A</v>
      </c>
      <c r="AH39" s="9">
        <v>46</v>
      </c>
      <c r="AI39">
        <f t="shared" si="9"/>
        <v>0.94183167727336814</v>
      </c>
      <c r="AJ39">
        <f t="shared" si="10"/>
        <v>0</v>
      </c>
      <c r="AK39">
        <f t="shared" si="11"/>
        <v>7</v>
      </c>
      <c r="AL39">
        <f t="shared" si="12"/>
        <v>0.84</v>
      </c>
      <c r="AQ39" s="9">
        <v>46</v>
      </c>
      <c r="AR39">
        <f t="shared" si="13"/>
        <v>2.874065378268412</v>
      </c>
      <c r="AS39">
        <f t="shared" si="14"/>
        <v>0</v>
      </c>
      <c r="AT39">
        <f t="shared" si="15"/>
        <v>11</v>
      </c>
      <c r="AU39" t="e">
        <f t="shared" si="16"/>
        <v>#N/A</v>
      </c>
      <c r="AZ39" s="9">
        <v>46</v>
      </c>
      <c r="BA39">
        <f t="shared" si="17"/>
        <v>1.4082726447140113</v>
      </c>
      <c r="BB39">
        <f t="shared" si="18"/>
        <v>1</v>
      </c>
      <c r="BC39">
        <f t="shared" si="19"/>
        <v>8</v>
      </c>
      <c r="BD39">
        <f t="shared" si="20"/>
        <v>0.9</v>
      </c>
      <c r="BI39" s="9">
        <v>46</v>
      </c>
      <c r="BJ39">
        <f t="shared" si="21"/>
        <v>2.2966272805400667</v>
      </c>
      <c r="BK39">
        <f t="shared" si="22"/>
        <v>0</v>
      </c>
      <c r="BL39">
        <f t="shared" si="23"/>
        <v>10</v>
      </c>
      <c r="BM39" t="e">
        <f t="shared" si="24"/>
        <v>#N/A</v>
      </c>
      <c r="BR39" s="9">
        <v>46</v>
      </c>
      <c r="BS39">
        <f t="shared" si="25"/>
        <v>1.8968608339712678</v>
      </c>
      <c r="BT39">
        <f t="shared" si="26"/>
        <v>0</v>
      </c>
      <c r="BU39">
        <f t="shared" si="27"/>
        <v>9</v>
      </c>
      <c r="BV39" t="e">
        <f t="shared" si="28"/>
        <v>#N/A</v>
      </c>
      <c r="CA39" s="9">
        <v>46</v>
      </c>
      <c r="CB39">
        <f t="shared" si="29"/>
        <v>1.218517544195683</v>
      </c>
      <c r="CC39">
        <f t="shared" si="30"/>
        <v>0</v>
      </c>
      <c r="CD39">
        <f t="shared" si="31"/>
        <v>7</v>
      </c>
      <c r="CE39">
        <f t="shared" si="32"/>
        <v>0.85399999999999998</v>
      </c>
    </row>
    <row r="40" spans="2:83" x14ac:dyDescent="0.25">
      <c r="B40" s="7">
        <v>40679</v>
      </c>
      <c r="C40" s="7">
        <v>1</v>
      </c>
      <c r="D40" s="7">
        <v>1997</v>
      </c>
      <c r="E40" s="7">
        <f t="shared" si="0"/>
        <v>28</v>
      </c>
      <c r="F40" s="7">
        <v>36</v>
      </c>
      <c r="P40" s="9">
        <v>47</v>
      </c>
      <c r="Q40">
        <f t="shared" si="1"/>
        <v>1.6421453150006893</v>
      </c>
      <c r="R40">
        <f t="shared" si="2"/>
        <v>0</v>
      </c>
      <c r="S40">
        <f t="shared" si="3"/>
        <v>8</v>
      </c>
      <c r="T40" t="e">
        <f t="shared" si="4"/>
        <v>#N/A</v>
      </c>
      <c r="Y40" s="9">
        <v>47</v>
      </c>
      <c r="Z40">
        <f t="shared" si="5"/>
        <v>2</v>
      </c>
      <c r="AA40">
        <f t="shared" si="6"/>
        <v>0</v>
      </c>
      <c r="AB40">
        <f t="shared" si="7"/>
        <v>9</v>
      </c>
      <c r="AC40" t="e">
        <f t="shared" si="8"/>
        <v>#N/A</v>
      </c>
      <c r="AH40" s="9">
        <v>47</v>
      </c>
      <c r="AI40">
        <f t="shared" si="9"/>
        <v>1.0513469885842248</v>
      </c>
      <c r="AJ40">
        <f t="shared" si="10"/>
        <v>0</v>
      </c>
      <c r="AK40">
        <f t="shared" si="11"/>
        <v>7</v>
      </c>
      <c r="AL40">
        <f t="shared" si="12"/>
        <v>0.86299999999999999</v>
      </c>
      <c r="AQ40" s="9">
        <v>47</v>
      </c>
      <c r="AR40">
        <f t="shared" si="13"/>
        <v>3.1579236872331937</v>
      </c>
      <c r="AS40">
        <f t="shared" si="14"/>
        <v>0</v>
      </c>
      <c r="AT40">
        <f t="shared" si="15"/>
        <v>11</v>
      </c>
      <c r="AU40" t="e">
        <f t="shared" si="16"/>
        <v>#N/A</v>
      </c>
      <c r="AZ40" s="9">
        <v>47</v>
      </c>
      <c r="BA40">
        <f t="shared" si="17"/>
        <v>1.5278429636048234</v>
      </c>
      <c r="BB40">
        <f t="shared" si="18"/>
        <v>0</v>
      </c>
      <c r="BC40">
        <f t="shared" si="19"/>
        <v>8</v>
      </c>
      <c r="BD40" t="e">
        <f t="shared" si="20"/>
        <v>#N/A</v>
      </c>
      <c r="BI40" s="9">
        <v>47</v>
      </c>
      <c r="BJ40">
        <f t="shared" si="21"/>
        <v>2.5168518142904843</v>
      </c>
      <c r="BK40">
        <f t="shared" si="22"/>
        <v>0</v>
      </c>
      <c r="BL40">
        <f t="shared" si="23"/>
        <v>10</v>
      </c>
      <c r="BM40" t="e">
        <f t="shared" si="24"/>
        <v>#N/A</v>
      </c>
      <c r="BR40" s="9">
        <v>47</v>
      </c>
      <c r="BS40">
        <f t="shared" si="25"/>
        <v>2.0739011784752526</v>
      </c>
      <c r="BT40">
        <f t="shared" si="26"/>
        <v>0</v>
      </c>
      <c r="BU40">
        <f t="shared" si="27"/>
        <v>9</v>
      </c>
      <c r="BV40" t="e">
        <f t="shared" si="28"/>
        <v>#N/A</v>
      </c>
      <c r="CA40" s="9">
        <v>47</v>
      </c>
      <c r="CB40">
        <f t="shared" si="29"/>
        <v>1.4003858343741431</v>
      </c>
      <c r="CC40">
        <f t="shared" si="30"/>
        <v>0</v>
      </c>
      <c r="CD40">
        <f t="shared" si="31"/>
        <v>8</v>
      </c>
      <c r="CE40">
        <f t="shared" si="32"/>
        <v>0.872</v>
      </c>
    </row>
    <row r="41" spans="2:83" x14ac:dyDescent="0.25">
      <c r="B41" s="7">
        <v>45422</v>
      </c>
      <c r="C41" s="7">
        <v>1</v>
      </c>
      <c r="D41" s="7">
        <v>1997</v>
      </c>
      <c r="E41" s="7">
        <f t="shared" si="0"/>
        <v>28</v>
      </c>
      <c r="F41" s="7">
        <v>31</v>
      </c>
      <c r="P41" s="9">
        <v>48</v>
      </c>
      <c r="Q41">
        <f t="shared" si="1"/>
        <v>1.7865097382974531</v>
      </c>
      <c r="R41">
        <f t="shared" si="2"/>
        <v>0</v>
      </c>
      <c r="S41">
        <f t="shared" si="3"/>
        <v>9</v>
      </c>
      <c r="T41" t="e">
        <f t="shared" si="4"/>
        <v>#N/A</v>
      </c>
      <c r="Y41" s="9">
        <v>48</v>
      </c>
      <c r="Z41">
        <f t="shared" si="5"/>
        <v>2.1666666666666665</v>
      </c>
      <c r="AA41">
        <f t="shared" si="6"/>
        <v>0</v>
      </c>
      <c r="AB41">
        <f t="shared" si="7"/>
        <v>9</v>
      </c>
      <c r="AC41" t="e">
        <f t="shared" si="8"/>
        <v>#N/A</v>
      </c>
      <c r="AH41" s="9">
        <v>48</v>
      </c>
      <c r="AI41">
        <f t="shared" si="9"/>
        <v>1.1608622998950817</v>
      </c>
      <c r="AJ41">
        <f t="shared" si="10"/>
        <v>0</v>
      </c>
      <c r="AK41">
        <f t="shared" si="11"/>
        <v>7</v>
      </c>
      <c r="AL41">
        <f t="shared" si="12"/>
        <v>0.88600000000000001</v>
      </c>
      <c r="AQ41" s="9">
        <v>48</v>
      </c>
      <c r="AR41">
        <f t="shared" si="13"/>
        <v>3.441781996197975</v>
      </c>
      <c r="AS41">
        <f t="shared" si="14"/>
        <v>0</v>
      </c>
      <c r="AT41">
        <f t="shared" si="15"/>
        <v>12</v>
      </c>
      <c r="AU41" t="e">
        <f t="shared" si="16"/>
        <v>#N/A</v>
      </c>
      <c r="AZ41" s="9">
        <v>48</v>
      </c>
      <c r="BA41">
        <f t="shared" si="17"/>
        <v>1.6474132824956358</v>
      </c>
      <c r="BB41">
        <f t="shared" si="18"/>
        <v>0</v>
      </c>
      <c r="BC41">
        <f t="shared" si="19"/>
        <v>8</v>
      </c>
      <c r="BD41" t="e">
        <f t="shared" si="20"/>
        <v>#N/A</v>
      </c>
      <c r="BI41" s="9">
        <v>48</v>
      </c>
      <c r="BJ41">
        <f t="shared" si="21"/>
        <v>2.7370763480409015</v>
      </c>
      <c r="BK41">
        <f t="shared" si="22"/>
        <v>0</v>
      </c>
      <c r="BL41">
        <f t="shared" si="23"/>
        <v>10</v>
      </c>
      <c r="BM41" t="e">
        <f t="shared" si="24"/>
        <v>#N/A</v>
      </c>
      <c r="BR41" s="9">
        <v>48</v>
      </c>
      <c r="BS41">
        <f t="shared" si="25"/>
        <v>2.2509415229792378</v>
      </c>
      <c r="BT41">
        <f t="shared" si="26"/>
        <v>0</v>
      </c>
      <c r="BU41">
        <f t="shared" si="27"/>
        <v>10</v>
      </c>
      <c r="BV41" t="e">
        <f t="shared" si="28"/>
        <v>#N/A</v>
      </c>
      <c r="CA41" s="9">
        <v>48</v>
      </c>
      <c r="CB41">
        <f t="shared" si="29"/>
        <v>1.5822541245526032</v>
      </c>
      <c r="CC41">
        <f t="shared" si="30"/>
        <v>0</v>
      </c>
      <c r="CD41">
        <f t="shared" si="31"/>
        <v>8</v>
      </c>
      <c r="CE41">
        <f t="shared" si="32"/>
        <v>0.89</v>
      </c>
    </row>
    <row r="42" spans="2:83" x14ac:dyDescent="0.25">
      <c r="B42" s="7">
        <v>45430</v>
      </c>
      <c r="C42" s="7">
        <v>1</v>
      </c>
      <c r="D42" s="7">
        <v>1997</v>
      </c>
      <c r="E42" s="7">
        <f t="shared" si="0"/>
        <v>28</v>
      </c>
      <c r="F42" s="7">
        <v>29</v>
      </c>
      <c r="P42" s="9">
        <v>49</v>
      </c>
      <c r="Q42">
        <f t="shared" si="1"/>
        <v>1.9308741615942171</v>
      </c>
      <c r="R42">
        <f t="shared" si="2"/>
        <v>0</v>
      </c>
      <c r="S42">
        <f t="shared" si="3"/>
        <v>9</v>
      </c>
      <c r="T42" t="e">
        <f t="shared" si="4"/>
        <v>#N/A</v>
      </c>
      <c r="Y42" s="9">
        <v>49</v>
      </c>
      <c r="Z42">
        <f t="shared" si="5"/>
        <v>2.3333333333333335</v>
      </c>
      <c r="AA42">
        <f t="shared" si="6"/>
        <v>0</v>
      </c>
      <c r="AB42">
        <f t="shared" si="7"/>
        <v>10</v>
      </c>
      <c r="AC42" t="e">
        <f t="shared" si="8"/>
        <v>#N/A</v>
      </c>
      <c r="AH42" s="9">
        <v>49</v>
      </c>
      <c r="AI42">
        <f t="shared" si="9"/>
        <v>1.2703776112059384</v>
      </c>
      <c r="AJ42">
        <f t="shared" si="10"/>
        <v>1</v>
      </c>
      <c r="AK42">
        <f t="shared" si="11"/>
        <v>8</v>
      </c>
      <c r="AL42">
        <f t="shared" si="12"/>
        <v>0.90900000000000003</v>
      </c>
      <c r="AQ42" s="9">
        <v>49</v>
      </c>
      <c r="AR42">
        <f t="shared" si="13"/>
        <v>3.7256403051627562</v>
      </c>
      <c r="AS42">
        <f t="shared" si="14"/>
        <v>0</v>
      </c>
      <c r="AT42">
        <f t="shared" si="15"/>
        <v>12</v>
      </c>
      <c r="AU42" t="e">
        <f t="shared" si="16"/>
        <v>#N/A</v>
      </c>
      <c r="AZ42" s="9">
        <v>49</v>
      </c>
      <c r="BA42">
        <f t="shared" si="17"/>
        <v>1.7669836013864479</v>
      </c>
      <c r="BB42">
        <f t="shared" si="18"/>
        <v>0</v>
      </c>
      <c r="BC42">
        <f t="shared" si="19"/>
        <v>9</v>
      </c>
      <c r="BD42" t="e">
        <f t="shared" si="20"/>
        <v>#N/A</v>
      </c>
      <c r="BI42" s="9">
        <v>49</v>
      </c>
      <c r="BJ42">
        <f t="shared" si="21"/>
        <v>2.9573008817913187</v>
      </c>
      <c r="BK42">
        <f t="shared" si="22"/>
        <v>0</v>
      </c>
      <c r="BL42">
        <f t="shared" si="23"/>
        <v>11</v>
      </c>
      <c r="BM42" t="e">
        <f t="shared" si="24"/>
        <v>#N/A</v>
      </c>
      <c r="BR42" s="9">
        <v>49</v>
      </c>
      <c r="BS42">
        <f t="shared" si="25"/>
        <v>2.4279818674832225</v>
      </c>
      <c r="BT42">
        <f t="shared" si="26"/>
        <v>0</v>
      </c>
      <c r="BU42">
        <f t="shared" si="27"/>
        <v>10</v>
      </c>
      <c r="BV42" t="e">
        <f t="shared" si="28"/>
        <v>#N/A</v>
      </c>
      <c r="CA42" s="9">
        <v>49</v>
      </c>
      <c r="CB42">
        <f t="shared" si="29"/>
        <v>1.7641224147310632</v>
      </c>
      <c r="CC42">
        <f t="shared" si="30"/>
        <v>1</v>
      </c>
      <c r="CD42">
        <f t="shared" si="31"/>
        <v>9</v>
      </c>
      <c r="CE42">
        <f t="shared" si="32"/>
        <v>0.90900000000000003</v>
      </c>
    </row>
    <row r="43" spans="2:83" x14ac:dyDescent="0.25">
      <c r="B43" s="7">
        <v>46538</v>
      </c>
      <c r="C43" s="7">
        <v>1</v>
      </c>
      <c r="D43" s="7">
        <v>1997</v>
      </c>
      <c r="E43" s="7">
        <f t="shared" si="0"/>
        <v>28</v>
      </c>
      <c r="F43" s="7">
        <v>45</v>
      </c>
      <c r="P43" s="9">
        <v>50</v>
      </c>
      <c r="Q43">
        <f t="shared" si="1"/>
        <v>2.0752385848909807</v>
      </c>
      <c r="R43">
        <f t="shared" si="2"/>
        <v>0</v>
      </c>
      <c r="S43">
        <f t="shared" si="3"/>
        <v>9</v>
      </c>
      <c r="T43" t="e">
        <f t="shared" si="4"/>
        <v>#N/A</v>
      </c>
      <c r="Y43" s="9">
        <v>50</v>
      </c>
      <c r="Z43">
        <f t="shared" si="5"/>
        <v>2.5</v>
      </c>
      <c r="AA43">
        <f t="shared" si="6"/>
        <v>0</v>
      </c>
      <c r="AB43">
        <f t="shared" si="7"/>
        <v>10</v>
      </c>
      <c r="AC43" t="e">
        <f t="shared" si="8"/>
        <v>#N/A</v>
      </c>
      <c r="AH43" s="9">
        <v>50</v>
      </c>
      <c r="AI43">
        <f t="shared" si="9"/>
        <v>1.3798929225167951</v>
      </c>
      <c r="AJ43">
        <f t="shared" si="10"/>
        <v>0</v>
      </c>
      <c r="AK43">
        <f t="shared" si="11"/>
        <v>8</v>
      </c>
      <c r="AL43" t="e">
        <f t="shared" si="12"/>
        <v>#N/A</v>
      </c>
      <c r="AQ43" s="9">
        <v>50</v>
      </c>
      <c r="AR43">
        <f t="shared" si="13"/>
        <v>4.0094986141275379</v>
      </c>
      <c r="AS43">
        <f t="shared" si="14"/>
        <v>0</v>
      </c>
      <c r="AT43">
        <f t="shared" si="15"/>
        <v>13</v>
      </c>
      <c r="AU43" t="e">
        <f t="shared" si="16"/>
        <v>#N/A</v>
      </c>
      <c r="AZ43" s="9">
        <v>50</v>
      </c>
      <c r="BA43">
        <f t="shared" si="17"/>
        <v>1.8865539202772603</v>
      </c>
      <c r="BB43">
        <f t="shared" si="18"/>
        <v>0</v>
      </c>
      <c r="BC43">
        <f t="shared" si="19"/>
        <v>9</v>
      </c>
      <c r="BD43" t="e">
        <f t="shared" si="20"/>
        <v>#N/A</v>
      </c>
      <c r="BI43" s="9">
        <v>50</v>
      </c>
      <c r="BJ43">
        <f t="shared" si="21"/>
        <v>3.1775254155417363</v>
      </c>
      <c r="BK43">
        <f t="shared" si="22"/>
        <v>0</v>
      </c>
      <c r="BL43">
        <f t="shared" si="23"/>
        <v>11</v>
      </c>
      <c r="BM43" t="e">
        <f t="shared" si="24"/>
        <v>#N/A</v>
      </c>
      <c r="BR43" s="9">
        <v>50</v>
      </c>
      <c r="BS43">
        <f t="shared" si="25"/>
        <v>2.6050222119872077</v>
      </c>
      <c r="BT43">
        <f t="shared" si="26"/>
        <v>0</v>
      </c>
      <c r="BU43">
        <f t="shared" si="27"/>
        <v>10</v>
      </c>
      <c r="BV43" t="e">
        <f t="shared" si="28"/>
        <v>#N/A</v>
      </c>
      <c r="CA43" s="9">
        <v>50</v>
      </c>
      <c r="CB43">
        <f t="shared" si="29"/>
        <v>1.9459907049095233</v>
      </c>
      <c r="CC43">
        <f t="shared" si="30"/>
        <v>0</v>
      </c>
      <c r="CD43">
        <f t="shared" si="31"/>
        <v>9</v>
      </c>
      <c r="CE43" t="e">
        <f t="shared" si="32"/>
        <v>#N/A</v>
      </c>
    </row>
    <row r="44" spans="2:83" x14ac:dyDescent="0.25">
      <c r="B44" s="7">
        <v>45416</v>
      </c>
      <c r="C44" s="7">
        <v>1</v>
      </c>
      <c r="D44" s="7">
        <v>1996</v>
      </c>
      <c r="E44" s="7">
        <f t="shared" si="0"/>
        <v>29</v>
      </c>
      <c r="F44" s="7">
        <v>34</v>
      </c>
    </row>
    <row r="45" spans="2:83" x14ac:dyDescent="0.25">
      <c r="B45" s="7">
        <v>45508</v>
      </c>
      <c r="C45" s="7">
        <v>1</v>
      </c>
      <c r="D45" s="7">
        <v>1996</v>
      </c>
      <c r="E45" s="7">
        <f t="shared" si="0"/>
        <v>29</v>
      </c>
      <c r="F45" s="7">
        <v>38</v>
      </c>
    </row>
    <row r="46" spans="2:83" x14ac:dyDescent="0.25">
      <c r="B46" s="7">
        <v>44205</v>
      </c>
      <c r="C46" s="7">
        <v>1</v>
      </c>
      <c r="D46" s="7">
        <v>1996</v>
      </c>
      <c r="E46" s="7">
        <f t="shared" si="0"/>
        <v>29</v>
      </c>
      <c r="F46" s="7">
        <v>46</v>
      </c>
    </row>
    <row r="47" spans="2:83" x14ac:dyDescent="0.25">
      <c r="B47" s="58">
        <v>45945</v>
      </c>
      <c r="C47" s="58">
        <v>1</v>
      </c>
      <c r="D47" s="58">
        <v>1996</v>
      </c>
      <c r="E47" s="58">
        <f t="shared" si="0"/>
        <v>29</v>
      </c>
      <c r="F47" s="58">
        <v>19</v>
      </c>
    </row>
    <row r="48" spans="2:83" x14ac:dyDescent="0.25">
      <c r="B48" s="7">
        <v>42622</v>
      </c>
      <c r="C48" s="7">
        <v>1</v>
      </c>
      <c r="D48" s="7">
        <v>1995</v>
      </c>
      <c r="E48" s="7">
        <f t="shared" si="0"/>
        <v>30</v>
      </c>
      <c r="F48" s="7">
        <v>41</v>
      </c>
    </row>
    <row r="49" spans="2:6" x14ac:dyDescent="0.25">
      <c r="B49" s="7">
        <v>45435</v>
      </c>
      <c r="C49" s="7">
        <v>1</v>
      </c>
      <c r="D49" s="7">
        <v>1994</v>
      </c>
      <c r="E49" s="7">
        <f t="shared" si="0"/>
        <v>31</v>
      </c>
      <c r="F49" s="7">
        <v>35</v>
      </c>
    </row>
    <row r="50" spans="2:6" x14ac:dyDescent="0.25">
      <c r="B50" s="7">
        <v>43450</v>
      </c>
      <c r="C50" s="7">
        <v>1</v>
      </c>
      <c r="D50" s="7">
        <v>1993</v>
      </c>
      <c r="E50" s="7">
        <f t="shared" si="0"/>
        <v>32</v>
      </c>
      <c r="F50" s="7">
        <v>34</v>
      </c>
    </row>
    <row r="51" spans="2:6" x14ac:dyDescent="0.25">
      <c r="B51" s="7">
        <v>44407</v>
      </c>
      <c r="C51" s="7">
        <v>1</v>
      </c>
      <c r="D51" s="7">
        <v>1993</v>
      </c>
      <c r="E51" s="7">
        <f t="shared" si="0"/>
        <v>32</v>
      </c>
      <c r="F51" s="7">
        <v>38</v>
      </c>
    </row>
    <row r="52" spans="2:6" x14ac:dyDescent="0.25">
      <c r="B52" s="7">
        <v>40727</v>
      </c>
      <c r="C52" s="7">
        <v>1</v>
      </c>
      <c r="D52" s="7">
        <v>1992</v>
      </c>
      <c r="E52" s="7">
        <f t="shared" si="0"/>
        <v>33</v>
      </c>
      <c r="F52" s="7">
        <v>39</v>
      </c>
    </row>
    <row r="53" spans="2:6" x14ac:dyDescent="0.25">
      <c r="B53" s="7">
        <v>43663</v>
      </c>
      <c r="C53" s="7">
        <v>1</v>
      </c>
      <c r="D53" s="7">
        <v>1992</v>
      </c>
      <c r="E53" s="7">
        <f t="shared" si="0"/>
        <v>33</v>
      </c>
      <c r="F53" s="7">
        <v>27</v>
      </c>
    </row>
    <row r="54" spans="2:6" x14ac:dyDescent="0.25">
      <c r="B54" s="58">
        <v>44559</v>
      </c>
      <c r="C54" s="58">
        <v>1</v>
      </c>
      <c r="D54" s="58">
        <v>1991</v>
      </c>
      <c r="E54" s="58">
        <f t="shared" si="0"/>
        <v>34</v>
      </c>
      <c r="F54" s="58">
        <v>35</v>
      </c>
    </row>
    <row r="55" spans="2:6" x14ac:dyDescent="0.25">
      <c r="B55" s="7">
        <v>43867</v>
      </c>
      <c r="C55" s="7">
        <v>1</v>
      </c>
      <c r="D55" s="7">
        <v>1989</v>
      </c>
      <c r="E55" s="7">
        <f t="shared" si="0"/>
        <v>36</v>
      </c>
      <c r="F55" s="7">
        <v>37</v>
      </c>
    </row>
    <row r="56" spans="2:6" x14ac:dyDescent="0.25">
      <c r="B56" s="7">
        <v>40207</v>
      </c>
      <c r="C56" s="7">
        <v>1</v>
      </c>
      <c r="D56" s="7">
        <v>1989</v>
      </c>
      <c r="E56" s="7">
        <f t="shared" si="0"/>
        <v>36</v>
      </c>
      <c r="F56" s="7">
        <v>26</v>
      </c>
    </row>
    <row r="57" spans="2:6" x14ac:dyDescent="0.25">
      <c r="B57" s="7">
        <v>46549</v>
      </c>
      <c r="C57" s="7">
        <v>1</v>
      </c>
      <c r="D57" s="7">
        <v>1988</v>
      </c>
      <c r="E57" s="7">
        <f t="shared" si="0"/>
        <v>37</v>
      </c>
      <c r="F57" s="7">
        <v>30</v>
      </c>
    </row>
    <row r="58" spans="2:6" x14ac:dyDescent="0.25">
      <c r="B58" s="7">
        <v>44028</v>
      </c>
      <c r="C58" s="7">
        <v>1</v>
      </c>
      <c r="D58" s="7">
        <v>1988</v>
      </c>
      <c r="E58" s="7">
        <f t="shared" si="0"/>
        <v>37</v>
      </c>
      <c r="F58" s="7">
        <v>43</v>
      </c>
    </row>
    <row r="59" spans="2:6" x14ac:dyDescent="0.25">
      <c r="B59" s="7">
        <v>45001</v>
      </c>
      <c r="C59" s="7">
        <v>1</v>
      </c>
      <c r="D59" s="7">
        <v>1987</v>
      </c>
      <c r="E59" s="7">
        <f t="shared" si="0"/>
        <v>38</v>
      </c>
      <c r="F59" s="7">
        <v>38</v>
      </c>
    </row>
    <row r="60" spans="2:6" x14ac:dyDescent="0.25">
      <c r="B60" s="7">
        <v>44727</v>
      </c>
      <c r="C60" s="7">
        <v>1</v>
      </c>
      <c r="D60" s="7">
        <v>1986</v>
      </c>
      <c r="E60" s="7">
        <f t="shared" si="0"/>
        <v>39</v>
      </c>
      <c r="F60" s="7">
        <v>35</v>
      </c>
    </row>
    <row r="61" spans="2:6" x14ac:dyDescent="0.25">
      <c r="B61" s="58">
        <v>44968</v>
      </c>
      <c r="C61" s="58">
        <v>1</v>
      </c>
      <c r="D61" s="58">
        <v>1986</v>
      </c>
      <c r="E61" s="58">
        <f t="shared" si="0"/>
        <v>39</v>
      </c>
      <c r="F61" s="58">
        <v>38</v>
      </c>
    </row>
    <row r="62" spans="2:6" x14ac:dyDescent="0.25">
      <c r="B62" s="7">
        <v>40852</v>
      </c>
      <c r="C62" s="7">
        <v>1</v>
      </c>
      <c r="D62" s="7">
        <v>1984</v>
      </c>
      <c r="E62" s="7">
        <f t="shared" si="0"/>
        <v>41</v>
      </c>
      <c r="F62" s="7">
        <v>35</v>
      </c>
    </row>
    <row r="63" spans="2:6" x14ac:dyDescent="0.25">
      <c r="B63" s="7">
        <v>44972</v>
      </c>
      <c r="C63" s="7">
        <v>1</v>
      </c>
      <c r="D63" s="7">
        <v>1983</v>
      </c>
      <c r="E63" s="7">
        <f t="shared" si="0"/>
        <v>42</v>
      </c>
      <c r="F63" s="7">
        <v>44</v>
      </c>
    </row>
    <row r="64" spans="2:6" x14ac:dyDescent="0.25">
      <c r="B64" s="7">
        <v>43106</v>
      </c>
      <c r="C64" s="7">
        <v>1</v>
      </c>
      <c r="D64" s="7">
        <v>1982</v>
      </c>
      <c r="E64" s="7">
        <f t="shared" si="0"/>
        <v>43</v>
      </c>
      <c r="F64" s="7">
        <v>35</v>
      </c>
    </row>
    <row r="65" spans="2:6" x14ac:dyDescent="0.25">
      <c r="B65" s="7">
        <v>45122</v>
      </c>
      <c r="C65" s="7">
        <v>1</v>
      </c>
      <c r="D65" s="7">
        <v>1982</v>
      </c>
      <c r="E65" s="7">
        <f t="shared" si="0"/>
        <v>43</v>
      </c>
      <c r="F65" s="7">
        <v>31</v>
      </c>
    </row>
    <row r="66" spans="2:6" x14ac:dyDescent="0.25">
      <c r="B66" s="7">
        <v>43796</v>
      </c>
      <c r="C66" s="7">
        <v>1</v>
      </c>
      <c r="D66" s="7">
        <v>1981</v>
      </c>
      <c r="E66" s="7">
        <f t="shared" si="0"/>
        <v>44</v>
      </c>
      <c r="F66" s="7">
        <v>43</v>
      </c>
    </row>
    <row r="67" spans="2:6" x14ac:dyDescent="0.25">
      <c r="B67" s="7">
        <v>46785</v>
      </c>
      <c r="C67" s="7">
        <v>1</v>
      </c>
      <c r="D67" s="7">
        <v>1979</v>
      </c>
      <c r="E67" s="7">
        <f t="shared" ref="E67:E71" si="33">2025-D67</f>
        <v>46</v>
      </c>
      <c r="F67" s="7">
        <v>38</v>
      </c>
    </row>
    <row r="68" spans="2:6" x14ac:dyDescent="0.25">
      <c r="B68" s="7">
        <v>43507</v>
      </c>
      <c r="C68" s="7">
        <v>1</v>
      </c>
      <c r="D68" s="7">
        <v>1977</v>
      </c>
      <c r="E68" s="7">
        <f t="shared" si="33"/>
        <v>48</v>
      </c>
      <c r="F68" s="7">
        <v>38</v>
      </c>
    </row>
    <row r="69" spans="2:6" x14ac:dyDescent="0.25">
      <c r="B69" s="7">
        <v>43555</v>
      </c>
      <c r="C69" s="7">
        <v>1</v>
      </c>
      <c r="D69" s="7">
        <v>1974</v>
      </c>
      <c r="E69" s="7">
        <f t="shared" si="33"/>
        <v>51</v>
      </c>
      <c r="F69" s="7">
        <v>49</v>
      </c>
    </row>
    <row r="70" spans="2:6" x14ac:dyDescent="0.25">
      <c r="B70" s="7">
        <v>41611</v>
      </c>
      <c r="C70" s="7">
        <v>1</v>
      </c>
      <c r="D70" s="7">
        <v>1973</v>
      </c>
      <c r="E70" s="7">
        <f t="shared" si="33"/>
        <v>52</v>
      </c>
      <c r="F70" s="7">
        <v>36</v>
      </c>
    </row>
    <row r="71" spans="2:6" x14ac:dyDescent="0.25">
      <c r="B71" s="20">
        <v>45510</v>
      </c>
      <c r="C71" s="20">
        <v>1</v>
      </c>
      <c r="D71" s="20">
        <v>1970</v>
      </c>
      <c r="E71" s="20">
        <f t="shared" si="33"/>
        <v>55</v>
      </c>
      <c r="F71" s="7">
        <v>44</v>
      </c>
    </row>
    <row r="74" spans="2:6" x14ac:dyDescent="0.25">
      <c r="B74" s="80" t="s">
        <v>281</v>
      </c>
      <c r="C74" s="80"/>
      <c r="D74" s="80"/>
      <c r="E74" s="80"/>
    </row>
    <row r="75" spans="2:6" x14ac:dyDescent="0.25">
      <c r="B75" s="69" t="s">
        <v>278</v>
      </c>
      <c r="C75" s="69" t="s">
        <v>170</v>
      </c>
      <c r="D75" s="69" t="s">
        <v>181</v>
      </c>
      <c r="E75" s="69" t="s">
        <v>118</v>
      </c>
    </row>
    <row r="76" spans="2:6" x14ac:dyDescent="0.25">
      <c r="B76" s="69" t="s">
        <v>274</v>
      </c>
      <c r="C76" s="69">
        <v>8</v>
      </c>
      <c r="D76" s="70">
        <v>35.625</v>
      </c>
      <c r="E76" s="70">
        <v>6.9269143821143659</v>
      </c>
    </row>
    <row r="77" spans="2:6" x14ac:dyDescent="0.25">
      <c r="B77" s="69" t="s">
        <v>275</v>
      </c>
      <c r="C77" s="69">
        <v>10</v>
      </c>
      <c r="D77" s="71">
        <v>35</v>
      </c>
      <c r="E77" s="70">
        <v>6</v>
      </c>
    </row>
    <row r="78" spans="2:6" x14ac:dyDescent="0.25">
      <c r="B78" s="69" t="s">
        <v>276</v>
      </c>
      <c r="C78" s="69">
        <v>10</v>
      </c>
      <c r="D78" s="71">
        <v>37.4</v>
      </c>
      <c r="E78" s="70">
        <v>9.1311432897407609</v>
      </c>
    </row>
    <row r="79" spans="2:6" x14ac:dyDescent="0.25">
      <c r="B79" s="69" t="s">
        <v>286</v>
      </c>
      <c r="C79" s="69">
        <v>8</v>
      </c>
      <c r="D79" s="70">
        <v>35.875</v>
      </c>
      <c r="E79" s="70">
        <v>3.5228843701879127</v>
      </c>
    </row>
    <row r="80" spans="2:6" x14ac:dyDescent="0.25">
      <c r="B80" s="69" t="s">
        <v>287</v>
      </c>
      <c r="C80" s="69">
        <v>9</v>
      </c>
      <c r="D80" s="70">
        <v>34.222222222222221</v>
      </c>
      <c r="E80" s="70">
        <v>8.3632795268629128</v>
      </c>
    </row>
    <row r="81" spans="2:5" x14ac:dyDescent="0.25">
      <c r="B81" s="69" t="s">
        <v>288</v>
      </c>
      <c r="C81" s="69">
        <v>7</v>
      </c>
      <c r="D81" s="70">
        <v>35.571428571428569</v>
      </c>
      <c r="E81" s="70">
        <v>4.5408201482824344</v>
      </c>
    </row>
    <row r="82" spans="2:5" x14ac:dyDescent="0.25">
      <c r="B82" s="69" t="s">
        <v>289</v>
      </c>
      <c r="C82" s="69">
        <v>7</v>
      </c>
      <c r="D82" s="70">
        <v>35.285714285714285</v>
      </c>
      <c r="E82" s="70">
        <v>5.64843003893664</v>
      </c>
    </row>
    <row r="83" spans="2:5" x14ac:dyDescent="0.25">
      <c r="B83" s="72" t="s">
        <v>279</v>
      </c>
      <c r="C83" s="72">
        <v>10</v>
      </c>
      <c r="D83" s="70">
        <v>39.299999999999997</v>
      </c>
      <c r="E83" s="70">
        <v>5.4984846397287841</v>
      </c>
    </row>
    <row r="84" spans="2:5" x14ac:dyDescent="0.25">
      <c r="B84" s="73"/>
      <c r="C84" s="73">
        <v>69</v>
      </c>
      <c r="D84" s="71"/>
      <c r="E84" s="71"/>
    </row>
  </sheetData>
  <mergeCells count="2">
    <mergeCell ref="B74:E74"/>
    <mergeCell ref="H2:K2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D42D2-4087-4399-AF79-8A099ABFF17C}">
  <dimension ref="B1:CY277"/>
  <sheetViews>
    <sheetView zoomScale="104" workbookViewId="0">
      <selection activeCell="AK3" sqref="AK3"/>
    </sheetView>
  </sheetViews>
  <sheetFormatPr defaultRowHeight="15" x14ac:dyDescent="0.25"/>
  <cols>
    <col min="6" max="6" width="15.28515625" bestFit="1" customWidth="1"/>
    <col min="7" max="7" width="11.140625" bestFit="1" customWidth="1"/>
    <col min="11" max="11" width="18.28515625" bestFit="1" customWidth="1"/>
    <col min="14" max="14" width="9.7109375" customWidth="1"/>
    <col min="15" max="15" width="12.140625" bestFit="1" customWidth="1"/>
    <col min="37" max="37" width="18.28515625" bestFit="1" customWidth="1"/>
    <col min="48" max="48" width="18.28515625" bestFit="1" customWidth="1"/>
    <col min="59" max="59" width="18.28515625" bestFit="1" customWidth="1"/>
    <col min="70" max="70" width="18.28515625" bestFit="1" customWidth="1"/>
    <col min="81" max="81" width="18.28515625" bestFit="1" customWidth="1"/>
    <col min="92" max="92" width="18.28515625" bestFit="1" customWidth="1"/>
    <col min="103" max="103" width="18.28515625" bestFit="1" customWidth="1"/>
  </cols>
  <sheetData>
    <row r="1" spans="2:103" x14ac:dyDescent="0.25">
      <c r="B1" t="s">
        <v>181</v>
      </c>
      <c r="C1">
        <v>33.241379310344826</v>
      </c>
      <c r="D1" t="s">
        <v>118</v>
      </c>
      <c r="E1">
        <v>5.754843751222551</v>
      </c>
      <c r="G1" s="62" t="s">
        <v>293</v>
      </c>
      <c r="N1" s="57">
        <v>0.1</v>
      </c>
      <c r="O1">
        <v>20</v>
      </c>
      <c r="P1">
        <v>7</v>
      </c>
      <c r="AB1" t="s">
        <v>181</v>
      </c>
      <c r="AC1">
        <v>34.476190476190474</v>
      </c>
      <c r="AD1" t="s">
        <v>118</v>
      </c>
      <c r="AE1" s="59">
        <v>6.4235430069319825</v>
      </c>
      <c r="AG1" s="62">
        <v>21</v>
      </c>
      <c r="AM1" t="s">
        <v>181</v>
      </c>
      <c r="AN1">
        <v>34.25</v>
      </c>
      <c r="AO1" t="s">
        <v>165</v>
      </c>
      <c r="AP1" s="59">
        <v>6.0451202023507822</v>
      </c>
      <c r="AR1" s="62">
        <v>22</v>
      </c>
      <c r="AX1" t="s">
        <v>181</v>
      </c>
      <c r="AY1">
        <v>35.071428571428569</v>
      </c>
      <c r="AZ1" t="s">
        <v>165</v>
      </c>
      <c r="BA1">
        <v>5.0912311792566438</v>
      </c>
      <c r="BC1" s="62">
        <v>23</v>
      </c>
      <c r="BK1" t="s">
        <v>181</v>
      </c>
      <c r="BL1" s="59" t="s">
        <v>118</v>
      </c>
      <c r="BN1" s="62" t="s">
        <v>277</v>
      </c>
      <c r="BV1" t="s">
        <v>181</v>
      </c>
      <c r="BW1" s="59" t="s">
        <v>118</v>
      </c>
      <c r="BY1" s="62" t="s">
        <v>284</v>
      </c>
      <c r="CG1" t="s">
        <v>181</v>
      </c>
      <c r="CH1" s="59" t="s">
        <v>118</v>
      </c>
      <c r="CJ1" s="62" t="s">
        <v>285</v>
      </c>
      <c r="CR1" t="s">
        <v>181</v>
      </c>
      <c r="CS1" s="59" t="s">
        <v>118</v>
      </c>
      <c r="CU1" s="62" t="s">
        <v>280</v>
      </c>
    </row>
    <row r="2" spans="2:103" x14ac:dyDescent="0.25">
      <c r="B2" s="6" t="s">
        <v>22</v>
      </c>
      <c r="C2" s="6" t="s">
        <v>23</v>
      </c>
      <c r="D2" s="6" t="s">
        <v>24</v>
      </c>
      <c r="E2" s="6" t="s">
        <v>100</v>
      </c>
      <c r="F2" s="6" t="s">
        <v>290</v>
      </c>
      <c r="G2" s="10" t="s">
        <v>291</v>
      </c>
      <c r="H2" s="10" t="s">
        <v>166</v>
      </c>
      <c r="I2" s="10" t="s">
        <v>292</v>
      </c>
      <c r="J2" s="10" t="s">
        <v>185</v>
      </c>
      <c r="K2" s="10" t="s">
        <v>167</v>
      </c>
      <c r="M2" s="7" t="s">
        <v>100</v>
      </c>
      <c r="N2" s="7" t="s">
        <v>282</v>
      </c>
      <c r="O2" s="7" t="s">
        <v>283</v>
      </c>
      <c r="AB2" s="61" t="s">
        <v>22</v>
      </c>
      <c r="AC2" s="61" t="s">
        <v>23</v>
      </c>
      <c r="AD2" s="61" t="s">
        <v>24</v>
      </c>
      <c r="AE2" s="61" t="s">
        <v>100</v>
      </c>
      <c r="AF2" s="61" t="s">
        <v>290</v>
      </c>
      <c r="AG2" s="10" t="s">
        <v>291</v>
      </c>
      <c r="AH2" s="10" t="s">
        <v>166</v>
      </c>
      <c r="AI2" s="60" t="s">
        <v>170</v>
      </c>
      <c r="AJ2" s="10" t="s">
        <v>185</v>
      </c>
      <c r="AK2" s="60" t="s">
        <v>167</v>
      </c>
      <c r="AM2" s="61" t="s">
        <v>22</v>
      </c>
      <c r="AN2" s="61" t="s">
        <v>23</v>
      </c>
      <c r="AO2" s="61" t="s">
        <v>24</v>
      </c>
      <c r="AP2" s="61" t="s">
        <v>100</v>
      </c>
      <c r="AQ2" s="61" t="s">
        <v>290</v>
      </c>
      <c r="AR2" s="10" t="s">
        <v>291</v>
      </c>
      <c r="AS2" s="10" t="s">
        <v>166</v>
      </c>
      <c r="AT2" s="60" t="s">
        <v>170</v>
      </c>
      <c r="AU2" s="10" t="s">
        <v>185</v>
      </c>
      <c r="AV2" s="60" t="s">
        <v>167</v>
      </c>
      <c r="BB2" s="61" t="s">
        <v>290</v>
      </c>
      <c r="BC2" s="10" t="s">
        <v>291</v>
      </c>
      <c r="BD2" s="10" t="s">
        <v>166</v>
      </c>
      <c r="BE2" s="60" t="s">
        <v>170</v>
      </c>
      <c r="BF2" s="10" t="s">
        <v>185</v>
      </c>
      <c r="BG2" s="60" t="s">
        <v>167</v>
      </c>
      <c r="BK2">
        <v>35.033333333333331</v>
      </c>
      <c r="BL2">
        <v>5.4613585106280294</v>
      </c>
      <c r="BM2" s="61" t="s">
        <v>290</v>
      </c>
      <c r="BN2" s="10" t="s">
        <v>291</v>
      </c>
      <c r="BO2" s="10" t="s">
        <v>166</v>
      </c>
      <c r="BP2" s="60" t="s">
        <v>170</v>
      </c>
      <c r="BQ2" s="10" t="s">
        <v>185</v>
      </c>
      <c r="BR2" s="60" t="s">
        <v>167</v>
      </c>
      <c r="BV2">
        <v>31.8</v>
      </c>
      <c r="BW2">
        <v>6.4039461518496168</v>
      </c>
      <c r="BX2" s="61" t="s">
        <v>290</v>
      </c>
      <c r="BY2" s="10" t="s">
        <v>291</v>
      </c>
      <c r="BZ2" s="10" t="s">
        <v>166</v>
      </c>
      <c r="CA2" s="60" t="s">
        <v>170</v>
      </c>
      <c r="CB2" s="10" t="s">
        <v>185</v>
      </c>
      <c r="CC2" s="60" t="s">
        <v>167</v>
      </c>
      <c r="CG2">
        <v>37.9</v>
      </c>
      <c r="CH2">
        <v>4.3757706088245296</v>
      </c>
      <c r="CI2" s="61" t="s">
        <v>290</v>
      </c>
      <c r="CJ2" s="10" t="s">
        <v>291</v>
      </c>
      <c r="CK2" s="10" t="s">
        <v>166</v>
      </c>
      <c r="CL2" s="60" t="s">
        <v>170</v>
      </c>
      <c r="CM2" s="10" t="s">
        <v>185</v>
      </c>
      <c r="CN2" s="60" t="s">
        <v>167</v>
      </c>
      <c r="CR2">
        <v>36.117647058823529</v>
      </c>
      <c r="CS2">
        <v>5.2209641852030471</v>
      </c>
      <c r="CT2" s="61" t="s">
        <v>290</v>
      </c>
      <c r="CU2" s="10" t="s">
        <v>291</v>
      </c>
      <c r="CV2" s="10" t="s">
        <v>166</v>
      </c>
      <c r="CW2" s="60" t="s">
        <v>170</v>
      </c>
      <c r="CX2" s="10" t="s">
        <v>185</v>
      </c>
      <c r="CY2" s="60" t="s">
        <v>167</v>
      </c>
    </row>
    <row r="3" spans="2:103" x14ac:dyDescent="0.25">
      <c r="B3" s="54">
        <v>43005</v>
      </c>
      <c r="C3" s="54">
        <v>0</v>
      </c>
      <c r="D3" s="54">
        <v>2005</v>
      </c>
      <c r="E3" s="54">
        <f t="shared" ref="E3:E31" si="0">2025-D3</f>
        <v>20</v>
      </c>
      <c r="F3" s="54">
        <v>21</v>
      </c>
      <c r="G3" s="63">
        <v>10</v>
      </c>
      <c r="H3">
        <f t="shared" ref="H3:H31" si="1">(G3-$C$1)/$E$1</f>
        <v>-4.0385769475335378</v>
      </c>
      <c r="I3">
        <f>COUNTIF($F$3:$F$31,G3)</f>
        <v>0</v>
      </c>
      <c r="J3" s="64">
        <f t="shared" ref="J3:J10" si="2">ROUND(H3*2+5,0)</f>
        <v>-3</v>
      </c>
      <c r="K3" t="e">
        <f t="shared" ref="K3:K31" si="3">_xlfn.PERCENTRANK.EXC(F:F,G3)</f>
        <v>#N/A</v>
      </c>
      <c r="L3" t="str">
        <f>IF(COUNTIF(E3:E208,E3)&gt;20,COUNTIF(E3:E208,E3)," ")</f>
        <v xml:space="preserve"> </v>
      </c>
      <c r="M3" s="55">
        <v>19</v>
      </c>
      <c r="N3" s="56">
        <f t="shared" ref="N3:N39" si="4">COUNTIF(E3:E208,M3)</f>
        <v>12</v>
      </c>
      <c r="O3" s="56">
        <f t="shared" ref="O3:O39" si="5">COUNTIF(E209:E277,M3)</f>
        <v>3</v>
      </c>
      <c r="AB3" s="7">
        <v>42327</v>
      </c>
      <c r="AC3" s="7">
        <v>0</v>
      </c>
      <c r="AD3" s="7">
        <v>2004</v>
      </c>
      <c r="AE3" s="7">
        <f t="shared" ref="AE3:AE23" si="6">2025-AD3</f>
        <v>21</v>
      </c>
      <c r="AF3" s="7">
        <v>23</v>
      </c>
      <c r="AG3" s="9">
        <v>10</v>
      </c>
      <c r="AH3">
        <f t="shared" ref="AH3:AH43" si="7">(AG3-$AC$1)/$AE$1</f>
        <v>-3.8103878887051792</v>
      </c>
      <c r="AI3">
        <f t="shared" ref="AI3:AI43" si="8">COUNTIF(AF:AF,AG3)</f>
        <v>0</v>
      </c>
      <c r="AJ3">
        <f t="shared" ref="AJ3:AJ43" si="9">ROUND(AH3*2+5,0)</f>
        <v>-3</v>
      </c>
      <c r="AK3" t="e">
        <f t="shared" ref="AK3:AK23" si="10">_xlfn.PERCENTRANK.EXC(AF:AF,AG3)</f>
        <v>#N/A</v>
      </c>
      <c r="AM3" s="54">
        <v>43742</v>
      </c>
      <c r="AN3" s="54">
        <v>0</v>
      </c>
      <c r="AO3" s="54">
        <v>2003</v>
      </c>
      <c r="AP3" s="54">
        <f t="shared" ref="AP3:AP26" si="11">2025-AO3</f>
        <v>22</v>
      </c>
      <c r="AQ3" s="54">
        <v>20</v>
      </c>
      <c r="AR3" s="9">
        <v>10</v>
      </c>
      <c r="AS3">
        <f>(AR3-$AN$1)/$AP$1</f>
        <v>-4.0115000509948233</v>
      </c>
      <c r="AT3">
        <f t="shared" ref="AT3:AT43" si="12">COUNTIF(AQ:AQ,AR3)</f>
        <v>0</v>
      </c>
      <c r="AU3">
        <f t="shared" ref="AU3:AU43" si="13">ROUND(AS3*2+5,0)</f>
        <v>-3</v>
      </c>
      <c r="AV3" t="e">
        <f t="shared" ref="AV3:AV43" si="14">_xlfn.PERCENTRANK.EXC(AQ:AQ,AR3)</f>
        <v>#N/A</v>
      </c>
      <c r="BB3" s="7">
        <v>33</v>
      </c>
      <c r="BC3" s="9">
        <v>10</v>
      </c>
      <c r="BD3">
        <f>(BC3-$AY$1)/$BA$1</f>
        <v>-4.9244333420917608</v>
      </c>
      <c r="BE3">
        <f t="shared" ref="BE3:BE43" si="15">COUNTIF(BB:BB,BC3)</f>
        <v>0</v>
      </c>
      <c r="BF3">
        <f t="shared" ref="BF3:BF43" si="16">ROUND(BD3*2+5,0)</f>
        <v>-5</v>
      </c>
      <c r="BG3" t="e">
        <f t="shared" ref="BG3:BG43" si="17">_xlfn.PERCENTRANK.EXC(BB:BB,BC3)</f>
        <v>#N/A</v>
      </c>
      <c r="BM3" s="7">
        <v>36</v>
      </c>
      <c r="BN3" s="9">
        <v>10</v>
      </c>
      <c r="BO3">
        <f>(BN3-$BK$2)/$BL$2</f>
        <v>-4.5837191029699715</v>
      </c>
      <c r="BP3">
        <f t="shared" ref="BP3:BP43" si="18">COUNTIF(BM:BM,BN3)</f>
        <v>0</v>
      </c>
      <c r="BQ3">
        <f t="shared" ref="BQ3:BQ43" si="19">ROUND(BO3*2+5,0)</f>
        <v>-4</v>
      </c>
      <c r="BR3" t="e">
        <f t="shared" ref="BR3:BR43" si="20">_xlfn.PERCENTRANK.EXC(BM:BM,BN3)</f>
        <v>#N/A</v>
      </c>
      <c r="BX3" s="7">
        <v>33</v>
      </c>
      <c r="BY3" s="9">
        <v>10</v>
      </c>
      <c r="BZ3">
        <f>(BY3-$BV$2)/$BW$2</f>
        <v>-3.4041510473512688</v>
      </c>
      <c r="CA3">
        <f t="shared" ref="CA3:CA43" si="21">COUNTIF(BX:BX,BY3)</f>
        <v>0</v>
      </c>
      <c r="CB3">
        <f t="shared" ref="CB3:CB43" si="22">ROUND(BZ3*2+5,0)</f>
        <v>-2</v>
      </c>
      <c r="CC3" t="e">
        <f t="shared" ref="CC3:CC43" si="23">_xlfn.PERCENTRANK.EXC(BX:BX,BY3)</f>
        <v>#N/A</v>
      </c>
      <c r="CI3" s="7">
        <v>32</v>
      </c>
      <c r="CJ3" s="9">
        <v>10</v>
      </c>
      <c r="CK3">
        <f>(CJ3-$CG$2)/$CH$2</f>
        <v>-6.3760197903735225</v>
      </c>
      <c r="CL3">
        <f t="shared" ref="CL3:CL43" si="24">COUNTIF(CI:CI,CJ3)</f>
        <v>0</v>
      </c>
      <c r="CM3">
        <f t="shared" ref="CM3:CM43" si="25">ROUND(CK3*2+5,0)</f>
        <v>-8</v>
      </c>
      <c r="CN3" t="e">
        <f t="shared" ref="CN3:CN43" si="26">_xlfn.PERCENTRANK.EXC(CI:CI,CJ3)</f>
        <v>#N/A</v>
      </c>
      <c r="CT3" s="7">
        <v>32</v>
      </c>
      <c r="CU3" s="9">
        <v>10</v>
      </c>
      <c r="CV3">
        <f>(CU3-$CR$2)/$CS$2</f>
        <v>-5.0024566597956452</v>
      </c>
      <c r="CW3">
        <f t="shared" ref="CW3:CW43" si="27">COUNTIF(CT:CT,CU3)</f>
        <v>0</v>
      </c>
      <c r="CX3">
        <f t="shared" ref="CX3:CX43" si="28">ROUND(CV3*2+5,0)</f>
        <v>-5</v>
      </c>
      <c r="CY3" t="e">
        <f t="shared" ref="CY3:CY43" si="29">_xlfn.PERCENTRANK.EXC(CT:CT,CU3)</f>
        <v>#N/A</v>
      </c>
    </row>
    <row r="4" spans="2:103" x14ac:dyDescent="0.25">
      <c r="B4" s="7">
        <v>46337</v>
      </c>
      <c r="C4" s="7">
        <v>0</v>
      </c>
      <c r="D4" s="7">
        <v>2006</v>
      </c>
      <c r="E4" s="7">
        <f t="shared" si="0"/>
        <v>19</v>
      </c>
      <c r="F4" s="7">
        <v>23</v>
      </c>
      <c r="G4" s="9">
        <v>11</v>
      </c>
      <c r="H4">
        <f t="shared" si="1"/>
        <v>-3.8648102836188905</v>
      </c>
      <c r="I4">
        <f t="shared" ref="I4:I42" si="30">COUNTIF($F$3:$F$31,G4)</f>
        <v>0</v>
      </c>
      <c r="J4">
        <f t="shared" si="2"/>
        <v>-3</v>
      </c>
      <c r="K4" t="e">
        <f t="shared" si="3"/>
        <v>#N/A</v>
      </c>
      <c r="L4" t="str">
        <f t="shared" ref="L4:L67" si="31">IF(COUNTIF(E4:E209,E4)&gt;28,COUNTIF(E4:E209,E4)," ")</f>
        <v xml:space="preserve"> </v>
      </c>
      <c r="M4" s="6">
        <v>20</v>
      </c>
      <c r="N4" s="7">
        <f t="shared" si="4"/>
        <v>16</v>
      </c>
      <c r="O4" s="7">
        <f t="shared" si="5"/>
        <v>5</v>
      </c>
      <c r="AB4" s="54">
        <v>43756</v>
      </c>
      <c r="AC4" s="54">
        <v>0</v>
      </c>
      <c r="AD4" s="54">
        <v>2004</v>
      </c>
      <c r="AE4" s="54">
        <f t="shared" si="6"/>
        <v>21</v>
      </c>
      <c r="AF4" s="54">
        <v>23</v>
      </c>
      <c r="AG4" s="9">
        <v>11</v>
      </c>
      <c r="AH4">
        <f t="shared" si="7"/>
        <v>-3.6547105625129443</v>
      </c>
      <c r="AI4">
        <f t="shared" si="8"/>
        <v>0</v>
      </c>
      <c r="AJ4">
        <f t="shared" si="9"/>
        <v>-2</v>
      </c>
      <c r="AK4" t="e">
        <f t="shared" si="10"/>
        <v>#N/A</v>
      </c>
      <c r="AM4" s="7">
        <v>41418</v>
      </c>
      <c r="AN4" s="7">
        <v>0</v>
      </c>
      <c r="AO4" s="7">
        <v>2003</v>
      </c>
      <c r="AP4" s="7">
        <f t="shared" si="11"/>
        <v>22</v>
      </c>
      <c r="AQ4" s="7">
        <v>25</v>
      </c>
      <c r="AR4" s="9">
        <v>11</v>
      </c>
      <c r="AS4">
        <f t="shared" ref="AS4:AS43" si="32">(AR4-$AN$1)/$AP$1</f>
        <v>-3.8460773684795728</v>
      </c>
      <c r="AT4">
        <f t="shared" si="12"/>
        <v>0</v>
      </c>
      <c r="AU4">
        <f t="shared" si="13"/>
        <v>-3</v>
      </c>
      <c r="AV4" t="e">
        <f t="shared" si="14"/>
        <v>#N/A</v>
      </c>
      <c r="BB4" s="7">
        <v>38</v>
      </c>
      <c r="BC4" s="9">
        <v>11</v>
      </c>
      <c r="BD4">
        <f t="shared" ref="BD4:BD43" si="33">(BC4-$AY$1)/$BA$1</f>
        <v>-4.7280171973929441</v>
      </c>
      <c r="BE4">
        <f t="shared" si="15"/>
        <v>0</v>
      </c>
      <c r="BF4">
        <f t="shared" si="16"/>
        <v>-4</v>
      </c>
      <c r="BG4" t="e">
        <f t="shared" si="17"/>
        <v>#N/A</v>
      </c>
      <c r="BM4" s="7">
        <v>37</v>
      </c>
      <c r="BN4" s="9">
        <v>11</v>
      </c>
      <c r="BO4">
        <f t="shared" ref="BO4:BO43" si="34">(BN4-$BK$2)/$BL$2</f>
        <v>-4.4006144783506649</v>
      </c>
      <c r="BP4">
        <f t="shared" si="18"/>
        <v>0</v>
      </c>
      <c r="BQ4">
        <f t="shared" si="19"/>
        <v>-4</v>
      </c>
      <c r="BR4" t="e">
        <f t="shared" si="20"/>
        <v>#N/A</v>
      </c>
      <c r="BX4" s="7">
        <v>40</v>
      </c>
      <c r="BY4" s="9">
        <v>11</v>
      </c>
      <c r="BZ4">
        <f t="shared" ref="BZ4:BZ43" si="35">(BY4-$BV$2)/$BW$2</f>
        <v>-3.2479973295828621</v>
      </c>
      <c r="CA4">
        <f t="shared" si="21"/>
        <v>0</v>
      </c>
      <c r="CB4">
        <f t="shared" si="22"/>
        <v>-1</v>
      </c>
      <c r="CC4" t="e">
        <f t="shared" si="23"/>
        <v>#N/A</v>
      </c>
      <c r="CI4" s="7">
        <v>40</v>
      </c>
      <c r="CJ4" s="9">
        <v>11</v>
      </c>
      <c r="CK4">
        <f t="shared" ref="CK4:CK43" si="36">(CJ4-$CG$2)/$CH$2</f>
        <v>-6.1474886150913175</v>
      </c>
      <c r="CL4">
        <f t="shared" si="24"/>
        <v>0</v>
      </c>
      <c r="CM4">
        <f t="shared" si="25"/>
        <v>-7</v>
      </c>
      <c r="CN4" t="e">
        <f t="shared" si="26"/>
        <v>#N/A</v>
      </c>
      <c r="CT4" s="7">
        <v>45</v>
      </c>
      <c r="CU4" s="9">
        <v>11</v>
      </c>
      <c r="CV4">
        <f t="shared" ref="CV4:CV43" si="37">(CU4-$CR$2)/$CS$2</f>
        <v>-4.8109211570557218</v>
      </c>
      <c r="CW4">
        <f t="shared" si="27"/>
        <v>0</v>
      </c>
      <c r="CX4">
        <f t="shared" si="28"/>
        <v>-5</v>
      </c>
      <c r="CY4" t="e">
        <f t="shared" si="29"/>
        <v>#N/A</v>
      </c>
    </row>
    <row r="5" spans="2:103" x14ac:dyDescent="0.25">
      <c r="B5" s="7">
        <v>46498</v>
      </c>
      <c r="C5" s="7">
        <v>0</v>
      </c>
      <c r="D5" s="7">
        <v>2005</v>
      </c>
      <c r="E5" s="7">
        <f t="shared" si="0"/>
        <v>20</v>
      </c>
      <c r="F5" s="7">
        <v>26</v>
      </c>
      <c r="G5" s="9">
        <v>13</v>
      </c>
      <c r="H5">
        <f t="shared" si="1"/>
        <v>-3.5172769557895949</v>
      </c>
      <c r="I5">
        <f t="shared" si="30"/>
        <v>0</v>
      </c>
      <c r="J5">
        <f t="shared" si="2"/>
        <v>-2</v>
      </c>
      <c r="K5" t="e">
        <f t="shared" si="3"/>
        <v>#N/A</v>
      </c>
      <c r="L5" t="str">
        <f t="shared" si="31"/>
        <v xml:space="preserve"> </v>
      </c>
      <c r="M5" s="6">
        <v>21</v>
      </c>
      <c r="N5" s="7">
        <f t="shared" si="4"/>
        <v>0</v>
      </c>
      <c r="O5" s="7">
        <f t="shared" si="5"/>
        <v>3</v>
      </c>
      <c r="AB5" s="7">
        <v>43022</v>
      </c>
      <c r="AC5" s="7">
        <v>0</v>
      </c>
      <c r="AD5" s="7">
        <v>2004</v>
      </c>
      <c r="AE5" s="7">
        <f t="shared" si="6"/>
        <v>21</v>
      </c>
      <c r="AF5" s="7">
        <v>24</v>
      </c>
      <c r="AG5" s="9">
        <v>12</v>
      </c>
      <c r="AH5">
        <f t="shared" si="7"/>
        <v>-3.4990332363207091</v>
      </c>
      <c r="AI5">
        <f t="shared" si="8"/>
        <v>0</v>
      </c>
      <c r="AJ5">
        <f t="shared" si="9"/>
        <v>-2</v>
      </c>
      <c r="AK5" t="e">
        <f t="shared" si="10"/>
        <v>#N/A</v>
      </c>
      <c r="AM5" s="7">
        <v>43437</v>
      </c>
      <c r="AN5" s="7">
        <v>0</v>
      </c>
      <c r="AO5" s="7">
        <v>2003</v>
      </c>
      <c r="AP5" s="7">
        <f t="shared" si="11"/>
        <v>22</v>
      </c>
      <c r="AQ5" s="7">
        <v>25</v>
      </c>
      <c r="AR5" s="9">
        <v>12</v>
      </c>
      <c r="AS5">
        <f t="shared" si="32"/>
        <v>-3.6806546859643223</v>
      </c>
      <c r="AT5">
        <f t="shared" si="12"/>
        <v>0</v>
      </c>
      <c r="AU5">
        <f t="shared" si="13"/>
        <v>-2</v>
      </c>
      <c r="AV5" t="e">
        <f t="shared" si="14"/>
        <v>#N/A</v>
      </c>
      <c r="BB5" s="7">
        <v>34</v>
      </c>
      <c r="BC5" s="9">
        <v>12</v>
      </c>
      <c r="BD5">
        <f t="shared" si="33"/>
        <v>-4.5316010526941275</v>
      </c>
      <c r="BE5">
        <f t="shared" si="15"/>
        <v>0</v>
      </c>
      <c r="BF5">
        <f t="shared" si="16"/>
        <v>-4</v>
      </c>
      <c r="BG5" t="e">
        <f t="shared" si="17"/>
        <v>#N/A</v>
      </c>
      <c r="BM5" s="7">
        <v>35</v>
      </c>
      <c r="BN5" s="9">
        <v>12</v>
      </c>
      <c r="BO5">
        <f t="shared" si="34"/>
        <v>-4.2175098537313591</v>
      </c>
      <c r="BP5">
        <f t="shared" si="18"/>
        <v>0</v>
      </c>
      <c r="BQ5">
        <f t="shared" si="19"/>
        <v>-3</v>
      </c>
      <c r="BR5" t="e">
        <f t="shared" si="20"/>
        <v>#N/A</v>
      </c>
      <c r="BX5" s="7">
        <v>28</v>
      </c>
      <c r="BY5" s="9">
        <v>12</v>
      </c>
      <c r="BZ5">
        <f t="shared" si="35"/>
        <v>-3.091843611814455</v>
      </c>
      <c r="CA5">
        <f t="shared" si="21"/>
        <v>0</v>
      </c>
      <c r="CB5">
        <f t="shared" si="22"/>
        <v>-1</v>
      </c>
      <c r="CC5" t="e">
        <f t="shared" si="23"/>
        <v>#N/A</v>
      </c>
      <c r="CI5" s="7">
        <v>40</v>
      </c>
      <c r="CJ5" s="9">
        <v>12</v>
      </c>
      <c r="CK5">
        <f t="shared" si="36"/>
        <v>-5.9189574398091125</v>
      </c>
      <c r="CL5">
        <f t="shared" si="24"/>
        <v>0</v>
      </c>
      <c r="CM5">
        <f t="shared" si="25"/>
        <v>-7</v>
      </c>
      <c r="CN5" t="e">
        <f t="shared" si="26"/>
        <v>#N/A</v>
      </c>
      <c r="CT5" s="7">
        <v>38</v>
      </c>
      <c r="CU5" s="9">
        <v>12</v>
      </c>
      <c r="CV5">
        <f t="shared" si="37"/>
        <v>-4.6193856543157992</v>
      </c>
      <c r="CW5">
        <f t="shared" si="27"/>
        <v>0</v>
      </c>
      <c r="CX5">
        <f t="shared" si="28"/>
        <v>-4</v>
      </c>
      <c r="CY5" t="e">
        <f t="shared" si="29"/>
        <v>#N/A</v>
      </c>
    </row>
    <row r="6" spans="2:103" x14ac:dyDescent="0.25">
      <c r="B6" s="7">
        <v>46377</v>
      </c>
      <c r="C6" s="7">
        <v>0</v>
      </c>
      <c r="D6" s="7">
        <v>2005</v>
      </c>
      <c r="E6" s="7">
        <f t="shared" si="0"/>
        <v>20</v>
      </c>
      <c r="F6" s="7">
        <v>28</v>
      </c>
      <c r="G6" s="9">
        <v>14</v>
      </c>
      <c r="H6">
        <f t="shared" si="1"/>
        <v>-3.3435102918749471</v>
      </c>
      <c r="I6">
        <f t="shared" si="30"/>
        <v>0</v>
      </c>
      <c r="J6">
        <f t="shared" si="2"/>
        <v>-2</v>
      </c>
      <c r="K6" t="e">
        <f t="shared" si="3"/>
        <v>#N/A</v>
      </c>
      <c r="L6" t="str">
        <f t="shared" si="31"/>
        <v xml:space="preserve"> </v>
      </c>
      <c r="M6" s="6">
        <v>22</v>
      </c>
      <c r="N6" s="7">
        <f t="shared" si="4"/>
        <v>22</v>
      </c>
      <c r="O6" s="7">
        <f t="shared" si="5"/>
        <v>7</v>
      </c>
      <c r="AB6" s="7">
        <v>42549</v>
      </c>
      <c r="AC6" s="7">
        <v>0</v>
      </c>
      <c r="AD6" s="7">
        <v>2004</v>
      </c>
      <c r="AE6" s="7">
        <f t="shared" si="6"/>
        <v>21</v>
      </c>
      <c r="AF6" s="7">
        <v>27</v>
      </c>
      <c r="AG6" s="9">
        <v>13</v>
      </c>
      <c r="AH6">
        <f t="shared" si="7"/>
        <v>-3.3433559101284742</v>
      </c>
      <c r="AI6">
        <f t="shared" si="8"/>
        <v>0</v>
      </c>
      <c r="AJ6">
        <f t="shared" si="9"/>
        <v>-2</v>
      </c>
      <c r="AK6" t="e">
        <f t="shared" si="10"/>
        <v>#N/A</v>
      </c>
      <c r="AM6" s="7">
        <v>41432</v>
      </c>
      <c r="AN6" s="7">
        <v>0</v>
      </c>
      <c r="AO6" s="7">
        <v>2003</v>
      </c>
      <c r="AP6" s="7">
        <f t="shared" si="11"/>
        <v>22</v>
      </c>
      <c r="AQ6" s="7">
        <v>27</v>
      </c>
      <c r="AR6" s="9">
        <v>13</v>
      </c>
      <c r="AS6">
        <f t="shared" si="32"/>
        <v>-3.5152320034490723</v>
      </c>
      <c r="AT6">
        <f t="shared" si="12"/>
        <v>0</v>
      </c>
      <c r="AU6">
        <f t="shared" si="13"/>
        <v>-2</v>
      </c>
      <c r="AV6" t="e">
        <f t="shared" si="14"/>
        <v>#N/A</v>
      </c>
      <c r="BB6" s="7">
        <v>36</v>
      </c>
      <c r="BC6" s="9">
        <v>13</v>
      </c>
      <c r="BD6">
        <f t="shared" si="33"/>
        <v>-4.3351849079953109</v>
      </c>
      <c r="BE6">
        <f t="shared" si="15"/>
        <v>0</v>
      </c>
      <c r="BF6">
        <f t="shared" si="16"/>
        <v>-4</v>
      </c>
      <c r="BG6" t="e">
        <f t="shared" si="17"/>
        <v>#N/A</v>
      </c>
      <c r="BM6" s="7">
        <v>36</v>
      </c>
      <c r="BN6" s="9">
        <v>13</v>
      </c>
      <c r="BO6">
        <f t="shared" si="34"/>
        <v>-4.0344052291120525</v>
      </c>
      <c r="BP6">
        <f t="shared" si="18"/>
        <v>0</v>
      </c>
      <c r="BQ6">
        <f t="shared" si="19"/>
        <v>-3</v>
      </c>
      <c r="BR6" t="e">
        <f t="shared" si="20"/>
        <v>#N/A</v>
      </c>
      <c r="BX6" s="7">
        <v>32</v>
      </c>
      <c r="BY6" s="9">
        <v>13</v>
      </c>
      <c r="BZ6">
        <f t="shared" si="35"/>
        <v>-2.9356898940460483</v>
      </c>
      <c r="CA6">
        <f t="shared" si="21"/>
        <v>0</v>
      </c>
      <c r="CB6">
        <f t="shared" si="22"/>
        <v>-1</v>
      </c>
      <c r="CC6" t="e">
        <f t="shared" si="23"/>
        <v>#N/A</v>
      </c>
      <c r="CI6" s="7">
        <v>34</v>
      </c>
      <c r="CJ6" s="9">
        <v>13</v>
      </c>
      <c r="CK6">
        <f t="shared" si="36"/>
        <v>-5.6904262645269075</v>
      </c>
      <c r="CL6">
        <f t="shared" si="24"/>
        <v>0</v>
      </c>
      <c r="CM6">
        <f t="shared" si="25"/>
        <v>-6</v>
      </c>
      <c r="CN6" t="e">
        <f t="shared" si="26"/>
        <v>#N/A</v>
      </c>
      <c r="CT6" s="7">
        <v>37</v>
      </c>
      <c r="CU6" s="9">
        <v>13</v>
      </c>
      <c r="CV6">
        <f t="shared" si="37"/>
        <v>-4.4278501515758757</v>
      </c>
      <c r="CW6">
        <f t="shared" si="27"/>
        <v>0</v>
      </c>
      <c r="CX6">
        <f t="shared" si="28"/>
        <v>-4</v>
      </c>
      <c r="CY6" t="e">
        <f t="shared" si="29"/>
        <v>#N/A</v>
      </c>
    </row>
    <row r="7" spans="2:103" x14ac:dyDescent="0.25">
      <c r="B7" s="7">
        <v>42002</v>
      </c>
      <c r="C7" s="7">
        <v>0</v>
      </c>
      <c r="D7" s="7">
        <v>2005</v>
      </c>
      <c r="E7" s="7">
        <f t="shared" si="0"/>
        <v>20</v>
      </c>
      <c r="F7" s="7">
        <v>29</v>
      </c>
      <c r="G7" s="9">
        <v>15</v>
      </c>
      <c r="H7">
        <f t="shared" si="1"/>
        <v>-3.1697436279602993</v>
      </c>
      <c r="I7">
        <f t="shared" si="30"/>
        <v>0</v>
      </c>
      <c r="J7">
        <f t="shared" si="2"/>
        <v>-1</v>
      </c>
      <c r="K7" t="e">
        <f t="shared" si="3"/>
        <v>#N/A</v>
      </c>
      <c r="L7" t="str">
        <f t="shared" si="31"/>
        <v xml:space="preserve"> </v>
      </c>
      <c r="M7" s="6">
        <v>23</v>
      </c>
      <c r="N7" s="7">
        <f t="shared" si="4"/>
        <v>28</v>
      </c>
      <c r="O7" s="7">
        <f t="shared" si="5"/>
        <v>5</v>
      </c>
      <c r="AB7" s="7">
        <v>44106</v>
      </c>
      <c r="AC7" s="7">
        <v>0</v>
      </c>
      <c r="AD7" s="7">
        <v>2004</v>
      </c>
      <c r="AE7" s="7">
        <f t="shared" si="6"/>
        <v>21</v>
      </c>
      <c r="AF7" s="7">
        <v>29</v>
      </c>
      <c r="AG7" s="9">
        <v>14</v>
      </c>
      <c r="AH7">
        <f t="shared" si="7"/>
        <v>-3.1876785839362394</v>
      </c>
      <c r="AI7">
        <f t="shared" si="8"/>
        <v>0</v>
      </c>
      <c r="AJ7">
        <f t="shared" si="9"/>
        <v>-1</v>
      </c>
      <c r="AK7" t="e">
        <f t="shared" si="10"/>
        <v>#N/A</v>
      </c>
      <c r="AM7" s="7">
        <v>40902</v>
      </c>
      <c r="AN7" s="7">
        <v>0</v>
      </c>
      <c r="AO7" s="7">
        <v>2003</v>
      </c>
      <c r="AP7" s="7">
        <f t="shared" si="11"/>
        <v>22</v>
      </c>
      <c r="AQ7" s="7">
        <v>28</v>
      </c>
      <c r="AR7" s="9">
        <v>14</v>
      </c>
      <c r="AS7">
        <f t="shared" si="32"/>
        <v>-3.3498093209338218</v>
      </c>
      <c r="AT7">
        <f t="shared" si="12"/>
        <v>0</v>
      </c>
      <c r="AU7">
        <f t="shared" si="13"/>
        <v>-2</v>
      </c>
      <c r="AV7" t="e">
        <f t="shared" si="14"/>
        <v>#N/A</v>
      </c>
      <c r="BB7" s="7">
        <v>37</v>
      </c>
      <c r="BC7" s="9">
        <v>14</v>
      </c>
      <c r="BD7">
        <f t="shared" si="33"/>
        <v>-4.1387687632964933</v>
      </c>
      <c r="BE7">
        <f t="shared" si="15"/>
        <v>0</v>
      </c>
      <c r="BF7">
        <f t="shared" si="16"/>
        <v>-3</v>
      </c>
      <c r="BG7" t="e">
        <f t="shared" si="17"/>
        <v>#N/A</v>
      </c>
      <c r="BM7" s="7">
        <v>27</v>
      </c>
      <c r="BN7" s="9">
        <v>14</v>
      </c>
      <c r="BO7">
        <f t="shared" si="34"/>
        <v>-3.8513006044927458</v>
      </c>
      <c r="BP7">
        <f t="shared" si="18"/>
        <v>0</v>
      </c>
      <c r="BQ7">
        <f t="shared" si="19"/>
        <v>-3</v>
      </c>
      <c r="BR7" t="e">
        <f t="shared" si="20"/>
        <v>#N/A</v>
      </c>
      <c r="BX7" s="7">
        <v>34</v>
      </c>
      <c r="BY7" s="9">
        <v>14</v>
      </c>
      <c r="BZ7">
        <f t="shared" si="35"/>
        <v>-2.7795361762776416</v>
      </c>
      <c r="CA7">
        <f t="shared" si="21"/>
        <v>0</v>
      </c>
      <c r="CB7">
        <f t="shared" si="22"/>
        <v>-1</v>
      </c>
      <c r="CC7" t="e">
        <f t="shared" si="23"/>
        <v>#N/A</v>
      </c>
      <c r="CI7" s="7">
        <v>33</v>
      </c>
      <c r="CJ7" s="9">
        <v>14</v>
      </c>
      <c r="CK7">
        <f t="shared" si="36"/>
        <v>-5.4618950892447025</v>
      </c>
      <c r="CL7">
        <f t="shared" si="24"/>
        <v>0</v>
      </c>
      <c r="CM7">
        <f t="shared" si="25"/>
        <v>-6</v>
      </c>
      <c r="CN7" t="e">
        <f t="shared" si="26"/>
        <v>#N/A</v>
      </c>
      <c r="CT7" s="7">
        <v>39</v>
      </c>
      <c r="CU7" s="9">
        <v>14</v>
      </c>
      <c r="CV7">
        <f t="shared" si="37"/>
        <v>-4.2363146488359522</v>
      </c>
      <c r="CW7">
        <f t="shared" si="27"/>
        <v>0</v>
      </c>
      <c r="CX7">
        <f t="shared" si="28"/>
        <v>-3</v>
      </c>
      <c r="CY7" t="e">
        <f t="shared" si="29"/>
        <v>#N/A</v>
      </c>
    </row>
    <row r="8" spans="2:103" x14ac:dyDescent="0.25">
      <c r="B8" s="7">
        <v>40822</v>
      </c>
      <c r="C8" s="7">
        <v>0</v>
      </c>
      <c r="D8" s="7">
        <v>2005</v>
      </c>
      <c r="E8" s="7">
        <f t="shared" si="0"/>
        <v>20</v>
      </c>
      <c r="F8" s="7">
        <v>30</v>
      </c>
      <c r="G8" s="9">
        <v>17</v>
      </c>
      <c r="H8">
        <f t="shared" si="1"/>
        <v>-2.8222103001310037</v>
      </c>
      <c r="I8">
        <f t="shared" si="30"/>
        <v>0</v>
      </c>
      <c r="J8">
        <f t="shared" si="2"/>
        <v>-1</v>
      </c>
      <c r="K8" t="e">
        <f t="shared" si="3"/>
        <v>#N/A</v>
      </c>
      <c r="L8" t="str">
        <f t="shared" si="31"/>
        <v xml:space="preserve"> </v>
      </c>
      <c r="M8" s="6">
        <v>24</v>
      </c>
      <c r="N8" s="7">
        <f t="shared" si="4"/>
        <v>14</v>
      </c>
      <c r="O8" s="7">
        <f t="shared" si="5"/>
        <v>5</v>
      </c>
      <c r="R8" s="81" t="s">
        <v>281</v>
      </c>
      <c r="S8" s="81"/>
      <c r="T8" s="81"/>
      <c r="U8" s="81"/>
      <c r="W8" s="80" t="s">
        <v>145</v>
      </c>
      <c r="X8" s="80"/>
      <c r="Y8" s="80"/>
      <c r="Z8" s="80"/>
      <c r="AB8" s="7">
        <v>43079</v>
      </c>
      <c r="AC8" s="7">
        <v>0</v>
      </c>
      <c r="AD8" s="7">
        <v>2004</v>
      </c>
      <c r="AE8" s="7">
        <f t="shared" si="6"/>
        <v>21</v>
      </c>
      <c r="AF8" s="7">
        <v>31</v>
      </c>
      <c r="AG8" s="9">
        <v>15</v>
      </c>
      <c r="AH8">
        <f t="shared" si="7"/>
        <v>-3.0320012577440045</v>
      </c>
      <c r="AI8">
        <f t="shared" si="8"/>
        <v>0</v>
      </c>
      <c r="AJ8">
        <f t="shared" si="9"/>
        <v>-1</v>
      </c>
      <c r="AK8" t="e">
        <f t="shared" si="10"/>
        <v>#N/A</v>
      </c>
      <c r="AM8" s="7">
        <v>40702</v>
      </c>
      <c r="AN8" s="7">
        <v>0</v>
      </c>
      <c r="AO8" s="7">
        <v>2003</v>
      </c>
      <c r="AP8" s="7">
        <f t="shared" si="11"/>
        <v>22</v>
      </c>
      <c r="AQ8" s="7">
        <v>29</v>
      </c>
      <c r="AR8" s="9">
        <v>15</v>
      </c>
      <c r="AS8">
        <f t="shared" si="32"/>
        <v>-3.1843866384185713</v>
      </c>
      <c r="AT8">
        <f t="shared" si="12"/>
        <v>0</v>
      </c>
      <c r="AU8">
        <f t="shared" si="13"/>
        <v>-1</v>
      </c>
      <c r="AV8" t="e">
        <f t="shared" si="14"/>
        <v>#N/A</v>
      </c>
      <c r="BB8" s="7">
        <v>32</v>
      </c>
      <c r="BC8" s="9">
        <v>15</v>
      </c>
      <c r="BD8">
        <f t="shared" si="33"/>
        <v>-3.9423526185976772</v>
      </c>
      <c r="BE8">
        <f t="shared" si="15"/>
        <v>0</v>
      </c>
      <c r="BF8">
        <f t="shared" si="16"/>
        <v>-3</v>
      </c>
      <c r="BG8" t="e">
        <f t="shared" si="17"/>
        <v>#N/A</v>
      </c>
      <c r="BM8" s="7">
        <v>34</v>
      </c>
      <c r="BN8" s="9">
        <v>15</v>
      </c>
      <c r="BO8">
        <f t="shared" si="34"/>
        <v>-3.6681959798734391</v>
      </c>
      <c r="BP8">
        <f t="shared" si="18"/>
        <v>0</v>
      </c>
      <c r="BQ8">
        <f t="shared" si="19"/>
        <v>-2</v>
      </c>
      <c r="BR8" t="e">
        <f t="shared" si="20"/>
        <v>#N/A</v>
      </c>
      <c r="BX8" s="7">
        <v>32</v>
      </c>
      <c r="BY8" s="9">
        <v>15</v>
      </c>
      <c r="BZ8">
        <f t="shared" si="35"/>
        <v>-2.6233824585092349</v>
      </c>
      <c r="CA8">
        <f t="shared" si="21"/>
        <v>0</v>
      </c>
      <c r="CB8">
        <f t="shared" si="22"/>
        <v>0</v>
      </c>
      <c r="CC8" t="e">
        <f t="shared" si="23"/>
        <v>#N/A</v>
      </c>
      <c r="CI8" s="7">
        <v>37</v>
      </c>
      <c r="CJ8" s="9">
        <v>15</v>
      </c>
      <c r="CK8">
        <f t="shared" si="36"/>
        <v>-5.2333639139624966</v>
      </c>
      <c r="CL8">
        <f t="shared" si="24"/>
        <v>0</v>
      </c>
      <c r="CM8">
        <f t="shared" si="25"/>
        <v>-5</v>
      </c>
      <c r="CN8" t="e">
        <f t="shared" si="26"/>
        <v>#N/A</v>
      </c>
      <c r="CT8" s="7">
        <v>40</v>
      </c>
      <c r="CU8" s="9">
        <v>15</v>
      </c>
      <c r="CV8">
        <f t="shared" si="37"/>
        <v>-4.0447791460960287</v>
      </c>
      <c r="CW8">
        <f t="shared" si="27"/>
        <v>0</v>
      </c>
      <c r="CX8">
        <f t="shared" si="28"/>
        <v>-3</v>
      </c>
      <c r="CY8" t="e">
        <f t="shared" si="29"/>
        <v>#N/A</v>
      </c>
    </row>
    <row r="9" spans="2:103" x14ac:dyDescent="0.25">
      <c r="B9" s="7">
        <v>44051</v>
      </c>
      <c r="C9" s="7">
        <v>0</v>
      </c>
      <c r="D9" s="7">
        <v>2005</v>
      </c>
      <c r="E9" s="7">
        <f t="shared" si="0"/>
        <v>20</v>
      </c>
      <c r="F9" s="7">
        <v>31</v>
      </c>
      <c r="G9" s="9">
        <v>19</v>
      </c>
      <c r="H9">
        <f t="shared" si="1"/>
        <v>-2.4746769723017077</v>
      </c>
      <c r="I9">
        <f t="shared" si="30"/>
        <v>0</v>
      </c>
      <c r="J9">
        <f t="shared" si="2"/>
        <v>0</v>
      </c>
      <c r="K9">
        <f t="shared" si="3"/>
        <v>7.0000000000000001E-3</v>
      </c>
      <c r="L9" t="str">
        <f t="shared" si="31"/>
        <v xml:space="preserve"> </v>
      </c>
      <c r="M9" s="6">
        <v>25</v>
      </c>
      <c r="N9" s="7">
        <f t="shared" si="4"/>
        <v>5</v>
      </c>
      <c r="O9" s="7">
        <f t="shared" si="5"/>
        <v>1</v>
      </c>
      <c r="R9" s="7" t="s">
        <v>278</v>
      </c>
      <c r="S9" s="7" t="s">
        <v>170</v>
      </c>
      <c r="T9" s="7" t="s">
        <v>181</v>
      </c>
      <c r="U9" s="7" t="s">
        <v>118</v>
      </c>
      <c r="W9" s="69" t="s">
        <v>278</v>
      </c>
      <c r="X9" s="69" t="s">
        <v>170</v>
      </c>
      <c r="Y9" s="69" t="s">
        <v>181</v>
      </c>
      <c r="Z9" s="69" t="s">
        <v>118</v>
      </c>
      <c r="AB9" s="7">
        <v>46796</v>
      </c>
      <c r="AC9" s="7">
        <v>0</v>
      </c>
      <c r="AD9" s="7">
        <v>2004</v>
      </c>
      <c r="AE9" s="7">
        <f t="shared" si="6"/>
        <v>21</v>
      </c>
      <c r="AF9" s="7">
        <v>33</v>
      </c>
      <c r="AG9" s="9">
        <v>16</v>
      </c>
      <c r="AH9">
        <f t="shared" si="7"/>
        <v>-2.8763239315517692</v>
      </c>
      <c r="AI9">
        <f t="shared" si="8"/>
        <v>0</v>
      </c>
      <c r="AJ9">
        <f t="shared" si="9"/>
        <v>-1</v>
      </c>
      <c r="AK9" t="e">
        <f t="shared" si="10"/>
        <v>#N/A</v>
      </c>
      <c r="AM9" s="7">
        <v>43244</v>
      </c>
      <c r="AN9" s="7">
        <v>0</v>
      </c>
      <c r="AO9" s="7">
        <v>2003</v>
      </c>
      <c r="AP9" s="7">
        <f t="shared" si="11"/>
        <v>22</v>
      </c>
      <c r="AQ9" s="7">
        <v>32</v>
      </c>
      <c r="AR9" s="9">
        <v>16</v>
      </c>
      <c r="AS9">
        <f t="shared" si="32"/>
        <v>-3.0189639559033208</v>
      </c>
      <c r="AT9">
        <f t="shared" si="12"/>
        <v>0</v>
      </c>
      <c r="AU9">
        <f t="shared" si="13"/>
        <v>-1</v>
      </c>
      <c r="AV9" t="e">
        <f t="shared" si="14"/>
        <v>#N/A</v>
      </c>
      <c r="BB9" s="7">
        <v>34</v>
      </c>
      <c r="BC9" s="9">
        <v>16</v>
      </c>
      <c r="BD9">
        <f t="shared" si="33"/>
        <v>-3.7459364738988605</v>
      </c>
      <c r="BE9">
        <f t="shared" si="15"/>
        <v>0</v>
      </c>
      <c r="BF9">
        <f t="shared" si="16"/>
        <v>-2</v>
      </c>
      <c r="BG9" t="e">
        <f t="shared" si="17"/>
        <v>#N/A</v>
      </c>
      <c r="BM9" s="7">
        <v>30</v>
      </c>
      <c r="BN9" s="9">
        <v>16</v>
      </c>
      <c r="BO9">
        <f t="shared" si="34"/>
        <v>-3.4850913552541329</v>
      </c>
      <c r="BP9">
        <f t="shared" si="18"/>
        <v>0</v>
      </c>
      <c r="BQ9">
        <f t="shared" si="19"/>
        <v>-2</v>
      </c>
      <c r="BR9" t="e">
        <f t="shared" si="20"/>
        <v>#N/A</v>
      </c>
      <c r="BX9" s="7">
        <v>26</v>
      </c>
      <c r="BY9" s="9">
        <v>16</v>
      </c>
      <c r="BZ9">
        <f t="shared" si="35"/>
        <v>-2.4672287407408278</v>
      </c>
      <c r="CA9">
        <f t="shared" si="21"/>
        <v>0</v>
      </c>
      <c r="CB9">
        <f t="shared" si="22"/>
        <v>0</v>
      </c>
      <c r="CC9" t="e">
        <f t="shared" si="23"/>
        <v>#N/A</v>
      </c>
      <c r="CI9" s="7">
        <v>37</v>
      </c>
      <c r="CJ9" s="9">
        <v>16</v>
      </c>
      <c r="CK9">
        <f t="shared" si="36"/>
        <v>-5.0048327386802915</v>
      </c>
      <c r="CL9">
        <f t="shared" si="24"/>
        <v>0</v>
      </c>
      <c r="CM9">
        <f t="shared" si="25"/>
        <v>-5</v>
      </c>
      <c r="CN9" t="e">
        <f t="shared" si="26"/>
        <v>#N/A</v>
      </c>
      <c r="CT9" s="7">
        <v>37</v>
      </c>
      <c r="CU9" s="9">
        <v>16</v>
      </c>
      <c r="CV9">
        <f t="shared" si="37"/>
        <v>-3.8532436433561053</v>
      </c>
      <c r="CW9">
        <f t="shared" si="27"/>
        <v>0</v>
      </c>
      <c r="CX9">
        <f t="shared" si="28"/>
        <v>-3</v>
      </c>
      <c r="CY9" t="e">
        <f t="shared" si="29"/>
        <v>#N/A</v>
      </c>
    </row>
    <row r="10" spans="2:103" x14ac:dyDescent="0.25">
      <c r="B10" s="7">
        <v>41185</v>
      </c>
      <c r="C10" s="7">
        <v>0</v>
      </c>
      <c r="D10" s="7">
        <v>2005</v>
      </c>
      <c r="E10" s="7">
        <f t="shared" si="0"/>
        <v>20</v>
      </c>
      <c r="F10" s="7">
        <v>31</v>
      </c>
      <c r="G10" s="9">
        <v>20</v>
      </c>
      <c r="H10">
        <f t="shared" si="1"/>
        <v>-2.3009103083870599</v>
      </c>
      <c r="I10">
        <f t="shared" si="30"/>
        <v>0</v>
      </c>
      <c r="J10">
        <f t="shared" si="2"/>
        <v>0</v>
      </c>
      <c r="K10">
        <f t="shared" si="3"/>
        <v>1.0999999999999999E-2</v>
      </c>
      <c r="L10" t="str">
        <f t="shared" si="31"/>
        <v xml:space="preserve"> </v>
      </c>
      <c r="M10" s="6">
        <v>26</v>
      </c>
      <c r="N10" s="7">
        <f t="shared" si="4"/>
        <v>11</v>
      </c>
      <c r="O10" s="7">
        <f t="shared" si="5"/>
        <v>7</v>
      </c>
      <c r="R10" s="7" t="s">
        <v>274</v>
      </c>
      <c r="S10" s="7">
        <v>8</v>
      </c>
      <c r="T10" s="59">
        <f>AVERAGE(F209:F216)</f>
        <v>35.625</v>
      </c>
      <c r="U10" s="59">
        <f>_xlfn.STDEV.S(F209:F216)</f>
        <v>6.9269143821143659</v>
      </c>
      <c r="W10" s="69" t="s">
        <v>274</v>
      </c>
      <c r="X10" s="69">
        <v>29</v>
      </c>
      <c r="Y10" s="70">
        <f>AVERAGE(F3:F31)</f>
        <v>33.241379310344826</v>
      </c>
      <c r="Z10" s="70">
        <f>_xlfn.STDEV.S(F3:F31)</f>
        <v>5.754843751222551</v>
      </c>
      <c r="AB10" s="7">
        <v>41835</v>
      </c>
      <c r="AC10" s="7">
        <v>0</v>
      </c>
      <c r="AD10" s="7">
        <v>2004</v>
      </c>
      <c r="AE10" s="7">
        <f t="shared" si="6"/>
        <v>21</v>
      </c>
      <c r="AF10" s="7">
        <v>34</v>
      </c>
      <c r="AG10" s="9">
        <v>17</v>
      </c>
      <c r="AH10">
        <f t="shared" si="7"/>
        <v>-2.7206466053595344</v>
      </c>
      <c r="AI10">
        <f t="shared" si="8"/>
        <v>0</v>
      </c>
      <c r="AJ10">
        <f t="shared" si="9"/>
        <v>0</v>
      </c>
      <c r="AK10" t="e">
        <f t="shared" si="10"/>
        <v>#N/A</v>
      </c>
      <c r="AM10" s="7">
        <v>45461</v>
      </c>
      <c r="AN10" s="7">
        <v>0</v>
      </c>
      <c r="AO10" s="7">
        <v>2003</v>
      </c>
      <c r="AP10" s="7">
        <f t="shared" si="11"/>
        <v>22</v>
      </c>
      <c r="AQ10" s="7">
        <v>33</v>
      </c>
      <c r="AR10" s="9">
        <v>17</v>
      </c>
      <c r="AS10">
        <f t="shared" si="32"/>
        <v>-2.8535412733880703</v>
      </c>
      <c r="AT10">
        <f t="shared" si="12"/>
        <v>0</v>
      </c>
      <c r="AU10">
        <f t="shared" si="13"/>
        <v>-1</v>
      </c>
      <c r="AV10" t="e">
        <f t="shared" si="14"/>
        <v>#N/A</v>
      </c>
      <c r="BB10" s="7">
        <v>30</v>
      </c>
      <c r="BC10" s="9">
        <v>17</v>
      </c>
      <c r="BD10">
        <f t="shared" si="33"/>
        <v>-3.5495203292000439</v>
      </c>
      <c r="BE10">
        <f t="shared" si="15"/>
        <v>0</v>
      </c>
      <c r="BF10">
        <f t="shared" si="16"/>
        <v>-2</v>
      </c>
      <c r="BG10" t="e">
        <f t="shared" si="17"/>
        <v>#N/A</v>
      </c>
      <c r="BM10" s="7">
        <v>36</v>
      </c>
      <c r="BN10" s="9">
        <v>17</v>
      </c>
      <c r="BO10">
        <f t="shared" si="34"/>
        <v>-3.3019867306348263</v>
      </c>
      <c r="BP10">
        <f t="shared" si="18"/>
        <v>0</v>
      </c>
      <c r="BQ10">
        <f t="shared" si="19"/>
        <v>-2</v>
      </c>
      <c r="BR10" t="e">
        <f t="shared" si="20"/>
        <v>#N/A</v>
      </c>
      <c r="BX10" s="7">
        <v>25</v>
      </c>
      <c r="BY10" s="9">
        <v>17</v>
      </c>
      <c r="BZ10">
        <f t="shared" si="35"/>
        <v>-2.3110750229724211</v>
      </c>
      <c r="CA10">
        <f t="shared" si="21"/>
        <v>0</v>
      </c>
      <c r="CB10">
        <f t="shared" si="22"/>
        <v>0</v>
      </c>
      <c r="CC10" t="e">
        <f t="shared" si="23"/>
        <v>#N/A</v>
      </c>
      <c r="CI10" s="7">
        <v>31</v>
      </c>
      <c r="CJ10" s="9">
        <v>17</v>
      </c>
      <c r="CK10">
        <f t="shared" si="36"/>
        <v>-4.7763015633980865</v>
      </c>
      <c r="CL10">
        <f t="shared" si="24"/>
        <v>0</v>
      </c>
      <c r="CM10">
        <f t="shared" si="25"/>
        <v>-5</v>
      </c>
      <c r="CN10" t="e">
        <f t="shared" si="26"/>
        <v>#N/A</v>
      </c>
      <c r="CT10" s="7">
        <v>39</v>
      </c>
      <c r="CU10" s="9">
        <v>17</v>
      </c>
      <c r="CV10">
        <f t="shared" si="37"/>
        <v>-3.6617081406161818</v>
      </c>
      <c r="CW10">
        <f t="shared" si="27"/>
        <v>0</v>
      </c>
      <c r="CX10">
        <f t="shared" si="28"/>
        <v>-2</v>
      </c>
      <c r="CY10" t="e">
        <f t="shared" si="29"/>
        <v>#N/A</v>
      </c>
    </row>
    <row r="11" spans="2:103" x14ac:dyDescent="0.25">
      <c r="B11" s="7">
        <v>43335</v>
      </c>
      <c r="C11" s="7">
        <v>0</v>
      </c>
      <c r="D11" s="7">
        <v>2006</v>
      </c>
      <c r="E11" s="7">
        <f t="shared" si="0"/>
        <v>19</v>
      </c>
      <c r="F11" s="7">
        <v>25</v>
      </c>
      <c r="G11" s="9">
        <v>12</v>
      </c>
      <c r="H11">
        <f t="shared" si="1"/>
        <v>-3.6910436197042427</v>
      </c>
      <c r="I11">
        <f t="shared" si="30"/>
        <v>0</v>
      </c>
      <c r="J11">
        <v>1</v>
      </c>
      <c r="K11" t="e">
        <f t="shared" si="3"/>
        <v>#N/A</v>
      </c>
      <c r="L11" t="str">
        <f t="shared" si="31"/>
        <v xml:space="preserve"> </v>
      </c>
      <c r="M11" s="7">
        <v>27</v>
      </c>
      <c r="N11" s="7">
        <f t="shared" si="4"/>
        <v>3</v>
      </c>
      <c r="O11" s="7">
        <f t="shared" si="5"/>
        <v>1</v>
      </c>
      <c r="R11" s="7" t="s">
        <v>275</v>
      </c>
      <c r="S11" s="7">
        <v>10</v>
      </c>
      <c r="T11" s="59">
        <f>AVERAGE(F217:F226)</f>
        <v>35</v>
      </c>
      <c r="U11" s="59">
        <f>_xlfn.STDEV.S(F217:F226)</f>
        <v>6</v>
      </c>
      <c r="W11" s="69">
        <v>21</v>
      </c>
      <c r="X11" s="69">
        <v>21</v>
      </c>
      <c r="Y11" s="71">
        <v>34.476190476190474</v>
      </c>
      <c r="Z11" s="70">
        <v>6.4235430069319825</v>
      </c>
      <c r="AB11" s="7">
        <v>41457</v>
      </c>
      <c r="AC11" s="7">
        <v>0</v>
      </c>
      <c r="AD11" s="7">
        <v>2004</v>
      </c>
      <c r="AE11" s="7">
        <f t="shared" si="6"/>
        <v>21</v>
      </c>
      <c r="AF11" s="7">
        <v>34</v>
      </c>
      <c r="AG11" s="9">
        <v>18</v>
      </c>
      <c r="AH11">
        <f t="shared" si="7"/>
        <v>-2.5649692791672996</v>
      </c>
      <c r="AI11">
        <f t="shared" si="8"/>
        <v>0</v>
      </c>
      <c r="AJ11">
        <f t="shared" si="9"/>
        <v>0</v>
      </c>
      <c r="AK11" t="e">
        <f t="shared" si="10"/>
        <v>#N/A</v>
      </c>
      <c r="AM11" s="7">
        <v>44905</v>
      </c>
      <c r="AN11" s="7">
        <v>0</v>
      </c>
      <c r="AO11" s="7">
        <v>2003</v>
      </c>
      <c r="AP11" s="7">
        <f t="shared" si="11"/>
        <v>22</v>
      </c>
      <c r="AQ11" s="7">
        <v>34</v>
      </c>
      <c r="AR11" s="9">
        <v>18</v>
      </c>
      <c r="AS11">
        <f t="shared" si="32"/>
        <v>-2.6881185908728198</v>
      </c>
      <c r="AT11">
        <f t="shared" si="12"/>
        <v>0</v>
      </c>
      <c r="AU11">
        <f t="shared" si="13"/>
        <v>0</v>
      </c>
      <c r="AV11" t="e">
        <f t="shared" si="14"/>
        <v>#N/A</v>
      </c>
      <c r="BB11" s="7">
        <v>38</v>
      </c>
      <c r="BC11" s="9">
        <v>18</v>
      </c>
      <c r="BD11">
        <f t="shared" si="33"/>
        <v>-3.3531041845012273</v>
      </c>
      <c r="BE11">
        <f t="shared" si="15"/>
        <v>0</v>
      </c>
      <c r="BF11">
        <f t="shared" si="16"/>
        <v>-2</v>
      </c>
      <c r="BG11" t="e">
        <f t="shared" si="17"/>
        <v>#N/A</v>
      </c>
      <c r="BM11" s="7">
        <v>31</v>
      </c>
      <c r="BN11" s="9">
        <v>18</v>
      </c>
      <c r="BO11">
        <f t="shared" si="34"/>
        <v>-3.1188821060155201</v>
      </c>
      <c r="BP11">
        <f t="shared" si="18"/>
        <v>0</v>
      </c>
      <c r="BQ11">
        <f t="shared" si="19"/>
        <v>-1</v>
      </c>
      <c r="BR11" t="e">
        <f t="shared" si="20"/>
        <v>#N/A</v>
      </c>
      <c r="BX11" s="7">
        <v>45</v>
      </c>
      <c r="BY11" s="9">
        <v>18</v>
      </c>
      <c r="BZ11">
        <f t="shared" si="35"/>
        <v>-2.1549213052040144</v>
      </c>
      <c r="CA11">
        <f t="shared" si="21"/>
        <v>0</v>
      </c>
      <c r="CB11">
        <f t="shared" si="22"/>
        <v>1</v>
      </c>
      <c r="CC11" t="e">
        <f t="shared" si="23"/>
        <v>#N/A</v>
      </c>
      <c r="CI11" s="7">
        <v>47</v>
      </c>
      <c r="CJ11" s="9">
        <v>18</v>
      </c>
      <c r="CK11">
        <f t="shared" si="36"/>
        <v>-4.5477703881158815</v>
      </c>
      <c r="CL11">
        <f t="shared" si="24"/>
        <v>0</v>
      </c>
      <c r="CM11">
        <f t="shared" si="25"/>
        <v>-4</v>
      </c>
      <c r="CN11" t="e">
        <f t="shared" si="26"/>
        <v>#N/A</v>
      </c>
      <c r="CT11" s="7">
        <v>28</v>
      </c>
      <c r="CU11" s="9">
        <v>18</v>
      </c>
      <c r="CV11">
        <f t="shared" si="37"/>
        <v>-3.4701726378762587</v>
      </c>
      <c r="CW11">
        <f t="shared" si="27"/>
        <v>0</v>
      </c>
      <c r="CX11">
        <f t="shared" si="28"/>
        <v>-2</v>
      </c>
      <c r="CY11" t="e">
        <f t="shared" si="29"/>
        <v>#N/A</v>
      </c>
    </row>
    <row r="12" spans="2:103" x14ac:dyDescent="0.25">
      <c r="B12" s="7">
        <v>45418</v>
      </c>
      <c r="C12" s="7">
        <v>0</v>
      </c>
      <c r="D12" s="7">
        <v>2006</v>
      </c>
      <c r="E12" s="7">
        <f t="shared" si="0"/>
        <v>19</v>
      </c>
      <c r="F12" s="7">
        <v>30</v>
      </c>
      <c r="G12" s="9">
        <v>16</v>
      </c>
      <c r="H12">
        <f t="shared" si="1"/>
        <v>-2.9959769640456515</v>
      </c>
      <c r="I12">
        <f t="shared" si="30"/>
        <v>0</v>
      </c>
      <c r="J12">
        <v>1</v>
      </c>
      <c r="K12" t="e">
        <f t="shared" si="3"/>
        <v>#N/A</v>
      </c>
      <c r="L12" t="str">
        <f t="shared" si="31"/>
        <v xml:space="preserve"> </v>
      </c>
      <c r="M12" s="7">
        <v>28</v>
      </c>
      <c r="N12" s="7">
        <f t="shared" si="4"/>
        <v>6</v>
      </c>
      <c r="O12" s="7">
        <f t="shared" si="5"/>
        <v>4</v>
      </c>
      <c r="R12" s="7" t="s">
        <v>276</v>
      </c>
      <c r="S12" s="7">
        <v>10</v>
      </c>
      <c r="T12" s="59">
        <f>AVERAGE(F227:F236)</f>
        <v>37.4</v>
      </c>
      <c r="U12" s="59">
        <f>_xlfn.STDEV.S(F227:F236)</f>
        <v>9.1311432897407609</v>
      </c>
      <c r="W12" s="69">
        <v>22</v>
      </c>
      <c r="X12" s="69">
        <v>24</v>
      </c>
      <c r="Y12" s="71">
        <v>34.25</v>
      </c>
      <c r="Z12" s="70">
        <v>6.0451202023507822</v>
      </c>
      <c r="AB12" s="7">
        <v>40804</v>
      </c>
      <c r="AC12" s="7">
        <v>0</v>
      </c>
      <c r="AD12" s="7">
        <v>2004</v>
      </c>
      <c r="AE12" s="7">
        <f t="shared" si="6"/>
        <v>21</v>
      </c>
      <c r="AF12" s="7">
        <v>34</v>
      </c>
      <c r="AG12" s="9">
        <v>19</v>
      </c>
      <c r="AH12">
        <f t="shared" si="7"/>
        <v>-2.4092919529750647</v>
      </c>
      <c r="AI12">
        <f t="shared" si="8"/>
        <v>0</v>
      </c>
      <c r="AJ12">
        <f t="shared" si="9"/>
        <v>0</v>
      </c>
      <c r="AK12" t="e">
        <f t="shared" si="10"/>
        <v>#N/A</v>
      </c>
      <c r="AM12" s="7">
        <v>46792</v>
      </c>
      <c r="AN12" s="7">
        <v>0</v>
      </c>
      <c r="AO12" s="7">
        <v>2003</v>
      </c>
      <c r="AP12" s="7">
        <f t="shared" si="11"/>
        <v>22</v>
      </c>
      <c r="AQ12" s="7">
        <v>34</v>
      </c>
      <c r="AR12" s="9">
        <v>19</v>
      </c>
      <c r="AS12">
        <f t="shared" si="32"/>
        <v>-2.5226959083575693</v>
      </c>
      <c r="AT12">
        <f t="shared" si="12"/>
        <v>0</v>
      </c>
      <c r="AU12">
        <f t="shared" si="13"/>
        <v>0</v>
      </c>
      <c r="AV12" t="e">
        <f t="shared" si="14"/>
        <v>#N/A</v>
      </c>
      <c r="BB12" s="7">
        <v>31</v>
      </c>
      <c r="BC12" s="9">
        <v>19</v>
      </c>
      <c r="BD12">
        <f t="shared" si="33"/>
        <v>-3.1566880398024106</v>
      </c>
      <c r="BE12">
        <f t="shared" si="15"/>
        <v>0</v>
      </c>
      <c r="BF12">
        <f t="shared" si="16"/>
        <v>-1</v>
      </c>
      <c r="BG12" t="e">
        <f t="shared" si="17"/>
        <v>#N/A</v>
      </c>
      <c r="BM12" s="7">
        <v>32</v>
      </c>
      <c r="BN12" s="9">
        <v>19</v>
      </c>
      <c r="BO12">
        <f t="shared" si="34"/>
        <v>-2.9357774813962134</v>
      </c>
      <c r="BP12">
        <f t="shared" si="18"/>
        <v>0</v>
      </c>
      <c r="BQ12">
        <f t="shared" si="19"/>
        <v>-1</v>
      </c>
      <c r="BR12" t="e">
        <f t="shared" si="20"/>
        <v>#N/A</v>
      </c>
      <c r="BX12" s="7">
        <v>33</v>
      </c>
      <c r="BY12" s="9">
        <v>19</v>
      </c>
      <c r="BZ12">
        <f t="shared" si="35"/>
        <v>-1.9987675874356075</v>
      </c>
      <c r="CA12">
        <f t="shared" si="21"/>
        <v>0</v>
      </c>
      <c r="CB12">
        <f t="shared" si="22"/>
        <v>1</v>
      </c>
      <c r="CC12" t="e">
        <f t="shared" si="23"/>
        <v>#N/A</v>
      </c>
      <c r="CI12" s="7">
        <v>36</v>
      </c>
      <c r="CJ12" s="9">
        <v>19</v>
      </c>
      <c r="CK12">
        <f t="shared" si="36"/>
        <v>-4.3192392128336765</v>
      </c>
      <c r="CL12">
        <f t="shared" si="24"/>
        <v>0</v>
      </c>
      <c r="CM12">
        <f t="shared" si="25"/>
        <v>-4</v>
      </c>
      <c r="CN12" t="e">
        <f t="shared" si="26"/>
        <v>#N/A</v>
      </c>
      <c r="CT12" s="7">
        <v>38</v>
      </c>
      <c r="CU12" s="9">
        <v>19</v>
      </c>
      <c r="CV12">
        <f t="shared" si="37"/>
        <v>-3.2786371351363353</v>
      </c>
      <c r="CW12">
        <f t="shared" si="27"/>
        <v>0</v>
      </c>
      <c r="CX12">
        <f t="shared" si="28"/>
        <v>-2</v>
      </c>
      <c r="CY12" t="e">
        <f t="shared" si="29"/>
        <v>#N/A</v>
      </c>
    </row>
    <row r="13" spans="2:103" x14ac:dyDescent="0.25">
      <c r="B13" s="7">
        <v>42390</v>
      </c>
      <c r="C13" s="7">
        <v>0</v>
      </c>
      <c r="D13" s="7">
        <v>2006</v>
      </c>
      <c r="E13" s="7">
        <f t="shared" si="0"/>
        <v>19</v>
      </c>
      <c r="F13" s="7">
        <v>31</v>
      </c>
      <c r="G13" s="9">
        <v>18</v>
      </c>
      <c r="H13">
        <f t="shared" si="1"/>
        <v>-2.6484436362163555</v>
      </c>
      <c r="I13">
        <f t="shared" si="30"/>
        <v>0</v>
      </c>
      <c r="J13">
        <v>1</v>
      </c>
      <c r="K13">
        <f t="shared" si="3"/>
        <v>3.0000000000000001E-3</v>
      </c>
      <c r="L13" t="str">
        <f t="shared" si="31"/>
        <v xml:space="preserve"> </v>
      </c>
      <c r="M13" s="7">
        <v>29</v>
      </c>
      <c r="N13" s="7">
        <f t="shared" si="4"/>
        <v>5</v>
      </c>
      <c r="O13" s="7">
        <f t="shared" si="5"/>
        <v>4</v>
      </c>
      <c r="R13" s="7" t="s">
        <v>286</v>
      </c>
      <c r="S13" s="7">
        <v>8</v>
      </c>
      <c r="T13" s="59">
        <f>AVERAGE(F237:F244)</f>
        <v>35.875</v>
      </c>
      <c r="U13" s="59">
        <f>_xlfn.STDEV.S(F237:F244)</f>
        <v>3.5228843701879127</v>
      </c>
      <c r="W13" s="69">
        <v>23</v>
      </c>
      <c r="X13" s="69">
        <v>28</v>
      </c>
      <c r="Y13" s="70">
        <f>AVERAGE(F77:F104)</f>
        <v>35.071428571428569</v>
      </c>
      <c r="Z13" s="70">
        <f>_xlfn.STDEV.S(F77:F104)</f>
        <v>5.0912311792566438</v>
      </c>
      <c r="AB13" s="7">
        <v>41169</v>
      </c>
      <c r="AC13" s="7">
        <v>0</v>
      </c>
      <c r="AD13" s="7">
        <v>2004</v>
      </c>
      <c r="AE13" s="7">
        <f t="shared" si="6"/>
        <v>21</v>
      </c>
      <c r="AF13" s="7">
        <v>34</v>
      </c>
      <c r="AG13" s="9">
        <v>20</v>
      </c>
      <c r="AH13">
        <f t="shared" si="7"/>
        <v>-2.2536146267828294</v>
      </c>
      <c r="AI13">
        <f t="shared" si="8"/>
        <v>0</v>
      </c>
      <c r="AJ13">
        <f t="shared" si="9"/>
        <v>0</v>
      </c>
      <c r="AK13" t="e">
        <f t="shared" si="10"/>
        <v>#N/A</v>
      </c>
      <c r="AM13" s="7">
        <v>44644</v>
      </c>
      <c r="AN13" s="7">
        <v>0</v>
      </c>
      <c r="AO13" s="7">
        <v>2003</v>
      </c>
      <c r="AP13" s="7">
        <f t="shared" si="11"/>
        <v>22</v>
      </c>
      <c r="AQ13" s="7">
        <v>35</v>
      </c>
      <c r="AR13" s="9">
        <v>20</v>
      </c>
      <c r="AS13">
        <f t="shared" si="32"/>
        <v>-2.3572732258423188</v>
      </c>
      <c r="AT13">
        <f t="shared" si="12"/>
        <v>1</v>
      </c>
      <c r="AU13">
        <f t="shared" si="13"/>
        <v>0</v>
      </c>
      <c r="AV13">
        <f t="shared" si="14"/>
        <v>0.04</v>
      </c>
      <c r="BB13" s="7">
        <v>35</v>
      </c>
      <c r="BC13" s="9">
        <v>20</v>
      </c>
      <c r="BD13">
        <f t="shared" si="33"/>
        <v>-2.9602718951035936</v>
      </c>
      <c r="BE13">
        <f t="shared" si="15"/>
        <v>0</v>
      </c>
      <c r="BF13">
        <f t="shared" si="16"/>
        <v>-1</v>
      </c>
      <c r="BG13" t="e">
        <f t="shared" si="17"/>
        <v>#N/A</v>
      </c>
      <c r="BM13" s="7">
        <v>41</v>
      </c>
      <c r="BN13" s="9">
        <v>20</v>
      </c>
      <c r="BO13">
        <f t="shared" si="34"/>
        <v>-2.7526728567769068</v>
      </c>
      <c r="BP13">
        <f t="shared" si="18"/>
        <v>0</v>
      </c>
      <c r="BQ13">
        <f t="shared" si="19"/>
        <v>-1</v>
      </c>
      <c r="BR13" t="e">
        <f t="shared" si="20"/>
        <v>#N/A</v>
      </c>
      <c r="BX13" s="7">
        <v>33</v>
      </c>
      <c r="BY13" s="9">
        <v>20</v>
      </c>
      <c r="BZ13">
        <f t="shared" si="35"/>
        <v>-1.8426138696672005</v>
      </c>
      <c r="CA13">
        <f t="shared" si="21"/>
        <v>0</v>
      </c>
      <c r="CB13">
        <f t="shared" si="22"/>
        <v>1</v>
      </c>
      <c r="CC13" t="e">
        <f t="shared" si="23"/>
        <v>#N/A</v>
      </c>
      <c r="CI13" s="7">
        <v>45</v>
      </c>
      <c r="CJ13" s="9">
        <v>20</v>
      </c>
      <c r="CK13">
        <f t="shared" si="36"/>
        <v>-4.0907080375514715</v>
      </c>
      <c r="CL13">
        <f t="shared" si="24"/>
        <v>0</v>
      </c>
      <c r="CM13">
        <f t="shared" si="25"/>
        <v>-3</v>
      </c>
      <c r="CN13" t="e">
        <f t="shared" si="26"/>
        <v>#N/A</v>
      </c>
      <c r="CT13" s="7">
        <v>41</v>
      </c>
      <c r="CU13" s="9">
        <v>20</v>
      </c>
      <c r="CV13">
        <f t="shared" si="37"/>
        <v>-3.0871016323964118</v>
      </c>
      <c r="CW13">
        <f t="shared" si="27"/>
        <v>0</v>
      </c>
      <c r="CX13">
        <f t="shared" si="28"/>
        <v>-1</v>
      </c>
      <c r="CY13" t="e">
        <f t="shared" si="29"/>
        <v>#N/A</v>
      </c>
    </row>
    <row r="14" spans="2:103" x14ac:dyDescent="0.25">
      <c r="B14" s="7">
        <v>41264</v>
      </c>
      <c r="C14" s="7">
        <v>0</v>
      </c>
      <c r="D14" s="7">
        <v>2006</v>
      </c>
      <c r="E14" s="7">
        <f t="shared" si="0"/>
        <v>19</v>
      </c>
      <c r="F14" s="7">
        <v>33</v>
      </c>
      <c r="G14" s="9">
        <v>21</v>
      </c>
      <c r="H14">
        <f t="shared" si="1"/>
        <v>-2.1271436444724121</v>
      </c>
      <c r="I14">
        <f t="shared" si="30"/>
        <v>1</v>
      </c>
      <c r="J14">
        <v>1</v>
      </c>
      <c r="K14">
        <f t="shared" si="3"/>
        <v>1.4999999999999999E-2</v>
      </c>
      <c r="L14" t="str">
        <f t="shared" si="31"/>
        <v xml:space="preserve"> </v>
      </c>
      <c r="M14" s="7">
        <v>30</v>
      </c>
      <c r="N14" s="7">
        <f t="shared" si="4"/>
        <v>4</v>
      </c>
      <c r="O14" s="7">
        <f t="shared" si="5"/>
        <v>1</v>
      </c>
      <c r="R14" s="7" t="s">
        <v>287</v>
      </c>
      <c r="S14" s="7">
        <v>9</v>
      </c>
      <c r="T14" s="59">
        <f>AVERAGE(F245:F253)</f>
        <v>34.222222222222221</v>
      </c>
      <c r="U14" s="59">
        <f>_xlfn.STDEV.S(F245:F253)</f>
        <v>8.3632795268629128</v>
      </c>
      <c r="W14" s="69" t="s">
        <v>277</v>
      </c>
      <c r="X14" s="69">
        <v>30</v>
      </c>
      <c r="Y14" s="70">
        <f>AVERAGE(F105:F134)</f>
        <v>35.033333333333331</v>
      </c>
      <c r="Z14" s="70">
        <f>_xlfn.STDEV.S(F105:F134)</f>
        <v>5.4613585106280294</v>
      </c>
      <c r="AB14" s="7">
        <v>46603</v>
      </c>
      <c r="AC14" s="7">
        <v>0</v>
      </c>
      <c r="AD14" s="7">
        <v>2004</v>
      </c>
      <c r="AE14" s="7">
        <f t="shared" si="6"/>
        <v>21</v>
      </c>
      <c r="AF14" s="7">
        <v>36</v>
      </c>
      <c r="AG14" s="9">
        <v>21</v>
      </c>
      <c r="AH14">
        <f t="shared" si="7"/>
        <v>-2.0979373005905946</v>
      </c>
      <c r="AI14">
        <f t="shared" si="8"/>
        <v>0</v>
      </c>
      <c r="AJ14">
        <f t="shared" si="9"/>
        <v>1</v>
      </c>
      <c r="AK14" t="e">
        <f t="shared" si="10"/>
        <v>#N/A</v>
      </c>
      <c r="AM14" s="7">
        <v>44220</v>
      </c>
      <c r="AN14" s="7">
        <v>0</v>
      </c>
      <c r="AO14" s="7">
        <v>2003</v>
      </c>
      <c r="AP14" s="7">
        <f t="shared" si="11"/>
        <v>22</v>
      </c>
      <c r="AQ14" s="7">
        <v>35</v>
      </c>
      <c r="AR14" s="9">
        <v>21</v>
      </c>
      <c r="AS14">
        <f t="shared" si="32"/>
        <v>-2.1918505433270683</v>
      </c>
      <c r="AT14">
        <f t="shared" si="12"/>
        <v>0</v>
      </c>
      <c r="AU14">
        <f t="shared" si="13"/>
        <v>1</v>
      </c>
      <c r="AV14">
        <f t="shared" si="14"/>
        <v>4.8000000000000001E-2</v>
      </c>
      <c r="BB14" s="7">
        <v>37</v>
      </c>
      <c r="BC14" s="9">
        <v>21</v>
      </c>
      <c r="BD14">
        <f t="shared" si="33"/>
        <v>-2.7638557504047769</v>
      </c>
      <c r="BE14">
        <f t="shared" si="15"/>
        <v>0</v>
      </c>
      <c r="BF14">
        <f t="shared" si="16"/>
        <v>-1</v>
      </c>
      <c r="BG14" t="e">
        <f t="shared" si="17"/>
        <v>#N/A</v>
      </c>
      <c r="BM14" s="7">
        <v>40</v>
      </c>
      <c r="BN14" s="9">
        <v>21</v>
      </c>
      <c r="BO14">
        <f t="shared" si="34"/>
        <v>-2.5695682321576006</v>
      </c>
      <c r="BP14">
        <f t="shared" si="18"/>
        <v>0</v>
      </c>
      <c r="BQ14">
        <f t="shared" si="19"/>
        <v>0</v>
      </c>
      <c r="BR14" t="e">
        <f t="shared" si="20"/>
        <v>#N/A</v>
      </c>
      <c r="BX14" s="7">
        <v>43</v>
      </c>
      <c r="BY14" s="9">
        <v>21</v>
      </c>
      <c r="BZ14">
        <f t="shared" si="35"/>
        <v>-1.6864601518987938</v>
      </c>
      <c r="CA14">
        <f t="shared" si="21"/>
        <v>0</v>
      </c>
      <c r="CB14">
        <f t="shared" si="22"/>
        <v>2</v>
      </c>
      <c r="CC14" t="e">
        <f t="shared" si="23"/>
        <v>#N/A</v>
      </c>
      <c r="CI14" s="7">
        <v>39</v>
      </c>
      <c r="CJ14" s="9">
        <v>21</v>
      </c>
      <c r="CK14">
        <f t="shared" si="36"/>
        <v>-3.862176862269266</v>
      </c>
      <c r="CL14">
        <f t="shared" si="24"/>
        <v>0</v>
      </c>
      <c r="CM14">
        <f t="shared" si="25"/>
        <v>-3</v>
      </c>
      <c r="CN14" t="e">
        <f t="shared" si="26"/>
        <v>#N/A</v>
      </c>
      <c r="CT14" s="7">
        <v>24</v>
      </c>
      <c r="CU14" s="9">
        <v>21</v>
      </c>
      <c r="CV14">
        <f t="shared" si="37"/>
        <v>-2.8955661296564883</v>
      </c>
      <c r="CW14">
        <f t="shared" si="27"/>
        <v>1</v>
      </c>
      <c r="CX14">
        <f t="shared" si="28"/>
        <v>-1</v>
      </c>
      <c r="CY14">
        <f t="shared" si="29"/>
        <v>2.8000000000000001E-2</v>
      </c>
    </row>
    <row r="15" spans="2:103" x14ac:dyDescent="0.25">
      <c r="B15" s="7">
        <v>45913</v>
      </c>
      <c r="C15" s="7">
        <v>0</v>
      </c>
      <c r="D15" s="7">
        <v>2005</v>
      </c>
      <c r="E15" s="7">
        <f t="shared" si="0"/>
        <v>20</v>
      </c>
      <c r="F15" s="7">
        <v>33</v>
      </c>
      <c r="G15" s="9">
        <v>22</v>
      </c>
      <c r="H15">
        <f t="shared" si="1"/>
        <v>-1.9533769805577645</v>
      </c>
      <c r="I15">
        <f t="shared" si="30"/>
        <v>0</v>
      </c>
      <c r="J15">
        <f>ROUND(H15*2+5,0)</f>
        <v>1</v>
      </c>
      <c r="K15">
        <f t="shared" si="3"/>
        <v>2.3E-2</v>
      </c>
      <c r="L15" t="str">
        <f t="shared" si="31"/>
        <v xml:space="preserve"> </v>
      </c>
      <c r="M15" s="7">
        <v>31</v>
      </c>
      <c r="N15" s="7">
        <f t="shared" si="4"/>
        <v>1</v>
      </c>
      <c r="O15" s="7">
        <f t="shared" si="5"/>
        <v>1</v>
      </c>
      <c r="R15" s="7" t="s">
        <v>288</v>
      </c>
      <c r="S15" s="7">
        <v>7</v>
      </c>
      <c r="T15" s="59">
        <f>AVERAGE(F254:F260)</f>
        <v>35.571428571428569</v>
      </c>
      <c r="U15" s="59">
        <f>_xlfn.STDEV.S(F254:F260)</f>
        <v>4.5408201482824344</v>
      </c>
      <c r="W15" s="69" t="s">
        <v>284</v>
      </c>
      <c r="X15" s="69">
        <v>20</v>
      </c>
      <c r="Y15" s="70">
        <f>AVERAGE(F135:F154)</f>
        <v>31.8</v>
      </c>
      <c r="Z15" s="70">
        <f>_xlfn.STDEV.S(F135:F154)</f>
        <v>6.4039461518496168</v>
      </c>
      <c r="AB15" s="7">
        <v>44834</v>
      </c>
      <c r="AC15" s="7">
        <v>0</v>
      </c>
      <c r="AD15" s="7">
        <v>2004</v>
      </c>
      <c r="AE15" s="7">
        <f t="shared" si="6"/>
        <v>21</v>
      </c>
      <c r="AF15" s="7">
        <v>38</v>
      </c>
      <c r="AG15" s="9">
        <v>22</v>
      </c>
      <c r="AH15">
        <f t="shared" si="7"/>
        <v>-1.9422599743983597</v>
      </c>
      <c r="AI15">
        <f t="shared" si="8"/>
        <v>0</v>
      </c>
      <c r="AJ15">
        <f t="shared" si="9"/>
        <v>1</v>
      </c>
      <c r="AK15" t="e">
        <f t="shared" si="10"/>
        <v>#N/A</v>
      </c>
      <c r="AM15" s="7">
        <v>41171</v>
      </c>
      <c r="AN15" s="7">
        <v>0</v>
      </c>
      <c r="AO15" s="7">
        <v>2003</v>
      </c>
      <c r="AP15" s="7">
        <f t="shared" si="11"/>
        <v>22</v>
      </c>
      <c r="AQ15" s="7">
        <v>35</v>
      </c>
      <c r="AR15" s="9">
        <v>22</v>
      </c>
      <c r="AS15">
        <f t="shared" si="32"/>
        <v>-2.0264278608118178</v>
      </c>
      <c r="AT15">
        <f t="shared" si="12"/>
        <v>0</v>
      </c>
      <c r="AU15">
        <f t="shared" si="13"/>
        <v>1</v>
      </c>
      <c r="AV15">
        <f t="shared" si="14"/>
        <v>5.6000000000000001E-2</v>
      </c>
      <c r="BB15" s="7">
        <v>31</v>
      </c>
      <c r="BC15" s="9">
        <v>22</v>
      </c>
      <c r="BD15">
        <f t="shared" si="33"/>
        <v>-2.5674396057059603</v>
      </c>
      <c r="BE15">
        <f t="shared" si="15"/>
        <v>0</v>
      </c>
      <c r="BF15">
        <f t="shared" si="16"/>
        <v>0</v>
      </c>
      <c r="BG15" t="e">
        <f t="shared" si="17"/>
        <v>#N/A</v>
      </c>
      <c r="BM15" s="7">
        <v>40</v>
      </c>
      <c r="BN15" s="9">
        <v>22</v>
      </c>
      <c r="BO15">
        <f t="shared" si="34"/>
        <v>-2.3864636075382939</v>
      </c>
      <c r="BP15">
        <f t="shared" si="18"/>
        <v>0</v>
      </c>
      <c r="BQ15">
        <f t="shared" si="19"/>
        <v>0</v>
      </c>
      <c r="BR15" t="e">
        <f t="shared" si="20"/>
        <v>#N/A</v>
      </c>
      <c r="BX15" s="7">
        <v>27</v>
      </c>
      <c r="BY15" s="9">
        <v>22</v>
      </c>
      <c r="BZ15">
        <f t="shared" si="35"/>
        <v>-1.5303064341303869</v>
      </c>
      <c r="CA15">
        <f t="shared" si="21"/>
        <v>0</v>
      </c>
      <c r="CB15">
        <f t="shared" si="22"/>
        <v>2</v>
      </c>
      <c r="CC15" t="e">
        <f t="shared" si="23"/>
        <v>#N/A</v>
      </c>
      <c r="CI15" s="7">
        <v>38</v>
      </c>
      <c r="CJ15" s="9">
        <v>22</v>
      </c>
      <c r="CK15">
        <f t="shared" si="36"/>
        <v>-3.633645686987061</v>
      </c>
      <c r="CL15">
        <f t="shared" si="24"/>
        <v>0</v>
      </c>
      <c r="CM15">
        <f t="shared" si="25"/>
        <v>-2</v>
      </c>
      <c r="CN15" t="e">
        <f t="shared" si="26"/>
        <v>#N/A</v>
      </c>
      <c r="CT15" s="7">
        <v>32</v>
      </c>
      <c r="CU15" s="9">
        <v>22</v>
      </c>
      <c r="CV15">
        <f t="shared" si="37"/>
        <v>-2.7040306269165653</v>
      </c>
      <c r="CW15">
        <f t="shared" si="27"/>
        <v>0</v>
      </c>
      <c r="CX15">
        <f t="shared" si="28"/>
        <v>0</v>
      </c>
      <c r="CY15">
        <f t="shared" si="29"/>
        <v>3.7999999999999999E-2</v>
      </c>
    </row>
    <row r="16" spans="2:103" x14ac:dyDescent="0.25">
      <c r="B16" s="7">
        <v>44031</v>
      </c>
      <c r="C16" s="7">
        <v>0</v>
      </c>
      <c r="D16" s="7">
        <v>2005</v>
      </c>
      <c r="E16" s="7">
        <f t="shared" si="0"/>
        <v>20</v>
      </c>
      <c r="F16" s="7">
        <v>33</v>
      </c>
      <c r="G16" s="9">
        <v>23</v>
      </c>
      <c r="H16">
        <f t="shared" si="1"/>
        <v>-1.7796103166431168</v>
      </c>
      <c r="I16">
        <f t="shared" si="30"/>
        <v>1</v>
      </c>
      <c r="J16">
        <f>ROUND(H16*2+5,0)</f>
        <v>1</v>
      </c>
      <c r="K16">
        <f t="shared" si="3"/>
        <v>2.7E-2</v>
      </c>
      <c r="L16" t="str">
        <f t="shared" si="31"/>
        <v xml:space="preserve"> </v>
      </c>
      <c r="M16" s="7">
        <v>32</v>
      </c>
      <c r="N16" s="7">
        <f t="shared" si="4"/>
        <v>1</v>
      </c>
      <c r="O16" s="7">
        <f t="shared" si="5"/>
        <v>2</v>
      </c>
      <c r="R16" s="7" t="s">
        <v>289</v>
      </c>
      <c r="S16" s="7">
        <v>7</v>
      </c>
      <c r="T16" s="59">
        <f>AVERAGE(F261:F267)</f>
        <v>35.285714285714285</v>
      </c>
      <c r="U16" s="59">
        <f>_xlfn.STDEV.S(F261:F267)</f>
        <v>5.64843003893664</v>
      </c>
      <c r="W16" s="69" t="s">
        <v>285</v>
      </c>
      <c r="X16" s="69">
        <v>20</v>
      </c>
      <c r="Y16" s="70">
        <f>AVERAGE(F155:F174)</f>
        <v>37.9</v>
      </c>
      <c r="Z16" s="70">
        <f>_xlfn.STDEV.S(F155:F174)</f>
        <v>4.3757706088245296</v>
      </c>
      <c r="AB16" s="7">
        <v>45423</v>
      </c>
      <c r="AC16" s="7">
        <v>0</v>
      </c>
      <c r="AD16" s="7">
        <v>2004</v>
      </c>
      <c r="AE16" s="7">
        <f t="shared" si="6"/>
        <v>21</v>
      </c>
      <c r="AF16" s="7">
        <v>38</v>
      </c>
      <c r="AG16" s="9">
        <v>23</v>
      </c>
      <c r="AH16">
        <f t="shared" si="7"/>
        <v>-1.7865826482061247</v>
      </c>
      <c r="AI16">
        <f t="shared" si="8"/>
        <v>2</v>
      </c>
      <c r="AJ16">
        <f t="shared" si="9"/>
        <v>1</v>
      </c>
      <c r="AK16">
        <f t="shared" si="10"/>
        <v>4.4999999999999998E-2</v>
      </c>
      <c r="AM16" s="7">
        <v>41596</v>
      </c>
      <c r="AN16" s="7">
        <v>0</v>
      </c>
      <c r="AO16" s="7">
        <v>2003</v>
      </c>
      <c r="AP16" s="7">
        <f t="shared" si="11"/>
        <v>22</v>
      </c>
      <c r="AQ16" s="7">
        <v>35</v>
      </c>
      <c r="AR16" s="9">
        <v>23</v>
      </c>
      <c r="AS16">
        <f t="shared" si="32"/>
        <v>-1.8610051782965675</v>
      </c>
      <c r="AT16">
        <f t="shared" si="12"/>
        <v>0</v>
      </c>
      <c r="AU16">
        <f t="shared" si="13"/>
        <v>1</v>
      </c>
      <c r="AV16">
        <f t="shared" si="14"/>
        <v>6.4000000000000001E-2</v>
      </c>
      <c r="BB16" s="7">
        <v>39</v>
      </c>
      <c r="BC16" s="9">
        <v>23</v>
      </c>
      <c r="BD16">
        <f t="shared" si="33"/>
        <v>-2.3710234610071437</v>
      </c>
      <c r="BE16">
        <f t="shared" si="15"/>
        <v>0</v>
      </c>
      <c r="BF16">
        <f t="shared" si="16"/>
        <v>0</v>
      </c>
      <c r="BG16" t="e">
        <f t="shared" si="17"/>
        <v>#N/A</v>
      </c>
      <c r="BM16" s="7">
        <v>24</v>
      </c>
      <c r="BN16" s="9">
        <v>23</v>
      </c>
      <c r="BO16">
        <f t="shared" si="34"/>
        <v>-2.2033589829189877</v>
      </c>
      <c r="BP16">
        <f t="shared" si="18"/>
        <v>1</v>
      </c>
      <c r="BQ16">
        <f t="shared" si="19"/>
        <v>1</v>
      </c>
      <c r="BR16">
        <f t="shared" si="20"/>
        <v>3.2000000000000001E-2</v>
      </c>
      <c r="BX16" s="7">
        <v>25</v>
      </c>
      <c r="BY16" s="9">
        <v>23</v>
      </c>
      <c r="BZ16">
        <f t="shared" si="35"/>
        <v>-1.3741527163619802</v>
      </c>
      <c r="CA16">
        <f t="shared" si="21"/>
        <v>1</v>
      </c>
      <c r="CB16">
        <f t="shared" si="22"/>
        <v>2</v>
      </c>
      <c r="CC16">
        <f t="shared" si="23"/>
        <v>4.7E-2</v>
      </c>
      <c r="CI16" s="7">
        <v>38</v>
      </c>
      <c r="CJ16" s="9">
        <v>23</v>
      </c>
      <c r="CK16">
        <f t="shared" si="36"/>
        <v>-3.405114511704856</v>
      </c>
      <c r="CL16">
        <f t="shared" si="24"/>
        <v>0</v>
      </c>
      <c r="CM16">
        <f t="shared" si="25"/>
        <v>-2</v>
      </c>
      <c r="CN16" t="e">
        <f t="shared" si="26"/>
        <v>#N/A</v>
      </c>
      <c r="CT16" s="7">
        <v>39</v>
      </c>
      <c r="CU16" s="9">
        <v>23</v>
      </c>
      <c r="CV16">
        <f t="shared" si="37"/>
        <v>-2.5124951241766418</v>
      </c>
      <c r="CW16">
        <f t="shared" si="27"/>
        <v>0</v>
      </c>
      <c r="CX16">
        <f t="shared" si="28"/>
        <v>0</v>
      </c>
      <c r="CY16">
        <f t="shared" si="29"/>
        <v>4.7E-2</v>
      </c>
    </row>
    <row r="17" spans="2:103" x14ac:dyDescent="0.25">
      <c r="B17" s="7">
        <v>43624</v>
      </c>
      <c r="C17" s="7">
        <v>0</v>
      </c>
      <c r="D17" s="7">
        <v>2006</v>
      </c>
      <c r="E17" s="7">
        <f t="shared" si="0"/>
        <v>19</v>
      </c>
      <c r="F17" s="7">
        <v>34</v>
      </c>
      <c r="G17" s="9">
        <v>26</v>
      </c>
      <c r="H17">
        <f t="shared" si="1"/>
        <v>-1.2583103248991734</v>
      </c>
      <c r="I17">
        <f t="shared" si="30"/>
        <v>1</v>
      </c>
      <c r="J17">
        <v>1</v>
      </c>
      <c r="K17">
        <f t="shared" si="3"/>
        <v>7.9000000000000001E-2</v>
      </c>
      <c r="L17" t="str">
        <f t="shared" si="31"/>
        <v xml:space="preserve"> </v>
      </c>
      <c r="M17" s="7">
        <v>33</v>
      </c>
      <c r="N17" s="7">
        <f t="shared" si="4"/>
        <v>4</v>
      </c>
      <c r="O17" s="7">
        <f t="shared" si="5"/>
        <v>2</v>
      </c>
      <c r="R17" s="7" t="s">
        <v>279</v>
      </c>
      <c r="S17" s="7">
        <v>10</v>
      </c>
      <c r="T17" s="59">
        <f>AVERAGE(F268:F277)</f>
        <v>39.299999999999997</v>
      </c>
      <c r="U17" s="59">
        <f>_xlfn.STDEV.S(F268:F277)</f>
        <v>5.4984846397287841</v>
      </c>
      <c r="W17" s="72" t="s">
        <v>280</v>
      </c>
      <c r="X17" s="72">
        <v>34</v>
      </c>
      <c r="Y17" s="70">
        <f>AVERAGE(F175:F208)</f>
        <v>36.117647058823529</v>
      </c>
      <c r="Z17" s="70">
        <f>_xlfn.STDEV.S(F175:F208)</f>
        <v>5.2209641852030471</v>
      </c>
      <c r="AB17" s="7">
        <v>40928</v>
      </c>
      <c r="AC17" s="7">
        <v>0</v>
      </c>
      <c r="AD17" s="7">
        <v>2004</v>
      </c>
      <c r="AE17" s="7">
        <f t="shared" si="6"/>
        <v>21</v>
      </c>
      <c r="AF17" s="7">
        <v>38</v>
      </c>
      <c r="AG17" s="9">
        <v>24</v>
      </c>
      <c r="AH17">
        <f t="shared" si="7"/>
        <v>-1.6309053220138898</v>
      </c>
      <c r="AI17">
        <f t="shared" si="8"/>
        <v>1</v>
      </c>
      <c r="AJ17">
        <f t="shared" si="9"/>
        <v>2</v>
      </c>
      <c r="AK17">
        <f t="shared" si="10"/>
        <v>0.13600000000000001</v>
      </c>
      <c r="AM17" s="7">
        <v>46416</v>
      </c>
      <c r="AN17" s="7">
        <v>0</v>
      </c>
      <c r="AO17" s="7">
        <v>2003</v>
      </c>
      <c r="AP17" s="7">
        <f t="shared" si="11"/>
        <v>22</v>
      </c>
      <c r="AQ17" s="7">
        <v>37</v>
      </c>
      <c r="AR17" s="9">
        <v>24</v>
      </c>
      <c r="AS17">
        <f t="shared" si="32"/>
        <v>-1.695582495781317</v>
      </c>
      <c r="AT17">
        <f t="shared" si="12"/>
        <v>0</v>
      </c>
      <c r="AU17">
        <f t="shared" si="13"/>
        <v>2</v>
      </c>
      <c r="AV17">
        <f t="shared" si="14"/>
        <v>7.1999999999999995E-2</v>
      </c>
      <c r="BB17" s="7">
        <v>38</v>
      </c>
      <c r="BC17" s="9">
        <v>24</v>
      </c>
      <c r="BD17">
        <f t="shared" si="33"/>
        <v>-2.174607316308327</v>
      </c>
      <c r="BE17">
        <f t="shared" si="15"/>
        <v>0</v>
      </c>
      <c r="BF17">
        <f t="shared" si="16"/>
        <v>1</v>
      </c>
      <c r="BG17" t="e">
        <f t="shared" si="17"/>
        <v>#N/A</v>
      </c>
      <c r="BM17" s="7">
        <v>35</v>
      </c>
      <c r="BN17" s="9">
        <v>24</v>
      </c>
      <c r="BO17">
        <f t="shared" si="34"/>
        <v>-2.020254358299681</v>
      </c>
      <c r="BP17">
        <f t="shared" si="18"/>
        <v>1</v>
      </c>
      <c r="BQ17">
        <f t="shared" si="19"/>
        <v>1</v>
      </c>
      <c r="BR17">
        <f t="shared" si="20"/>
        <v>6.4000000000000001E-2</v>
      </c>
      <c r="BX17" s="7">
        <v>35</v>
      </c>
      <c r="BY17" s="9">
        <v>24</v>
      </c>
      <c r="BZ17">
        <f t="shared" si="35"/>
        <v>-1.2179989985935733</v>
      </c>
      <c r="CA17">
        <f t="shared" si="21"/>
        <v>1</v>
      </c>
      <c r="CB17">
        <f t="shared" si="22"/>
        <v>3</v>
      </c>
      <c r="CC17">
        <f t="shared" si="23"/>
        <v>9.5000000000000001E-2</v>
      </c>
      <c r="CI17" s="7">
        <v>37</v>
      </c>
      <c r="CJ17" s="9">
        <v>24</v>
      </c>
      <c r="CK17">
        <f t="shared" si="36"/>
        <v>-3.176583336422651</v>
      </c>
      <c r="CL17">
        <f t="shared" si="24"/>
        <v>0</v>
      </c>
      <c r="CM17">
        <f t="shared" si="25"/>
        <v>-1</v>
      </c>
      <c r="CN17" t="e">
        <f t="shared" si="26"/>
        <v>#N/A</v>
      </c>
      <c r="CT17" s="7">
        <v>40</v>
      </c>
      <c r="CU17" s="9">
        <v>24</v>
      </c>
      <c r="CV17">
        <f t="shared" si="37"/>
        <v>-2.3209596214367183</v>
      </c>
      <c r="CW17">
        <f t="shared" si="27"/>
        <v>2</v>
      </c>
      <c r="CX17">
        <f t="shared" si="28"/>
        <v>0</v>
      </c>
      <c r="CY17">
        <f t="shared" si="29"/>
        <v>5.7000000000000002E-2</v>
      </c>
    </row>
    <row r="18" spans="2:103" x14ac:dyDescent="0.25">
      <c r="B18" s="7">
        <v>45501</v>
      </c>
      <c r="C18" s="7">
        <v>0</v>
      </c>
      <c r="D18" s="7">
        <v>2006</v>
      </c>
      <c r="E18" s="7">
        <f t="shared" si="0"/>
        <v>19</v>
      </c>
      <c r="F18" s="7">
        <v>36</v>
      </c>
      <c r="G18" s="9">
        <v>27</v>
      </c>
      <c r="H18">
        <f t="shared" si="1"/>
        <v>-1.0845436609845256</v>
      </c>
      <c r="I18">
        <f t="shared" si="30"/>
        <v>0</v>
      </c>
      <c r="J18">
        <v>1</v>
      </c>
      <c r="K18">
        <f t="shared" si="3"/>
        <v>0.106</v>
      </c>
      <c r="L18" t="str">
        <f t="shared" si="31"/>
        <v xml:space="preserve"> </v>
      </c>
      <c r="M18" s="7">
        <v>34</v>
      </c>
      <c r="N18" s="7">
        <f t="shared" si="4"/>
        <v>2</v>
      </c>
      <c r="O18" s="7">
        <f t="shared" si="5"/>
        <v>1</v>
      </c>
      <c r="S18">
        <f>SUM(S10:S17)</f>
        <v>69</v>
      </c>
      <c r="W18" s="73"/>
      <c r="X18" s="73">
        <f>SUM(X10:X17)</f>
        <v>206</v>
      </c>
      <c r="Y18" s="71"/>
      <c r="Z18" s="71"/>
      <c r="AB18" s="7">
        <v>40933</v>
      </c>
      <c r="AC18" s="7">
        <v>0</v>
      </c>
      <c r="AD18" s="7">
        <v>2004</v>
      </c>
      <c r="AE18" s="7">
        <f t="shared" si="6"/>
        <v>21</v>
      </c>
      <c r="AF18" s="7">
        <v>38</v>
      </c>
      <c r="AG18" s="9">
        <v>25</v>
      </c>
      <c r="AH18">
        <f t="shared" si="7"/>
        <v>-1.4752279958216548</v>
      </c>
      <c r="AI18">
        <f t="shared" si="8"/>
        <v>0</v>
      </c>
      <c r="AJ18">
        <f t="shared" si="9"/>
        <v>2</v>
      </c>
      <c r="AK18">
        <f t="shared" si="10"/>
        <v>0.151</v>
      </c>
      <c r="AM18" s="7">
        <v>46668</v>
      </c>
      <c r="AN18" s="7">
        <v>0</v>
      </c>
      <c r="AO18" s="7">
        <v>2003</v>
      </c>
      <c r="AP18" s="7">
        <f t="shared" si="11"/>
        <v>22</v>
      </c>
      <c r="AQ18" s="7">
        <v>37</v>
      </c>
      <c r="AR18" s="9">
        <v>25</v>
      </c>
      <c r="AS18">
        <f t="shared" si="32"/>
        <v>-1.5301598132660668</v>
      </c>
      <c r="AT18">
        <f t="shared" si="12"/>
        <v>2</v>
      </c>
      <c r="AU18">
        <f t="shared" si="13"/>
        <v>2</v>
      </c>
      <c r="AV18">
        <f t="shared" si="14"/>
        <v>0.08</v>
      </c>
      <c r="BB18" s="7">
        <v>40</v>
      </c>
      <c r="BC18" s="9">
        <v>25</v>
      </c>
      <c r="BD18">
        <f t="shared" si="33"/>
        <v>-1.9781911716095104</v>
      </c>
      <c r="BE18">
        <f t="shared" si="15"/>
        <v>0</v>
      </c>
      <c r="BF18">
        <f t="shared" si="16"/>
        <v>1</v>
      </c>
      <c r="BG18" t="e">
        <f t="shared" si="17"/>
        <v>#N/A</v>
      </c>
      <c r="BM18" s="7">
        <v>37</v>
      </c>
      <c r="BN18" s="9">
        <v>25</v>
      </c>
      <c r="BO18">
        <f t="shared" si="34"/>
        <v>-1.8371497336803746</v>
      </c>
      <c r="BP18">
        <f t="shared" si="18"/>
        <v>0</v>
      </c>
      <c r="BQ18">
        <f t="shared" si="19"/>
        <v>1</v>
      </c>
      <c r="BR18">
        <f t="shared" si="20"/>
        <v>7.4999999999999997E-2</v>
      </c>
      <c r="BX18" s="7">
        <v>25</v>
      </c>
      <c r="BY18" s="9">
        <v>25</v>
      </c>
      <c r="BZ18">
        <f t="shared" si="35"/>
        <v>-1.0618452808251666</v>
      </c>
      <c r="CA18">
        <f t="shared" si="21"/>
        <v>3</v>
      </c>
      <c r="CB18">
        <f t="shared" si="22"/>
        <v>3</v>
      </c>
      <c r="CC18">
        <f t="shared" si="23"/>
        <v>0.14199999999999999</v>
      </c>
      <c r="CI18" s="7">
        <v>46</v>
      </c>
      <c r="CJ18" s="9">
        <v>25</v>
      </c>
      <c r="CK18">
        <f t="shared" si="36"/>
        <v>-2.9480521611404455</v>
      </c>
      <c r="CL18">
        <f t="shared" si="24"/>
        <v>0</v>
      </c>
      <c r="CM18">
        <f t="shared" si="25"/>
        <v>-1</v>
      </c>
      <c r="CN18" t="e">
        <f t="shared" si="26"/>
        <v>#N/A</v>
      </c>
      <c r="CT18" s="7">
        <v>32</v>
      </c>
      <c r="CU18" s="9">
        <v>25</v>
      </c>
      <c r="CV18">
        <f t="shared" si="37"/>
        <v>-2.1294241186967948</v>
      </c>
      <c r="CW18">
        <f t="shared" si="27"/>
        <v>0</v>
      </c>
      <c r="CX18">
        <f t="shared" si="28"/>
        <v>1</v>
      </c>
      <c r="CY18">
        <f t="shared" si="29"/>
        <v>9.1999999999999998E-2</v>
      </c>
    </row>
    <row r="19" spans="2:103" x14ac:dyDescent="0.25">
      <c r="B19" s="7">
        <v>43477</v>
      </c>
      <c r="C19" s="7">
        <v>0</v>
      </c>
      <c r="D19" s="7">
        <v>2006</v>
      </c>
      <c r="E19" s="7">
        <f t="shared" si="0"/>
        <v>19</v>
      </c>
      <c r="F19" s="7">
        <v>36</v>
      </c>
      <c r="G19" s="9">
        <v>28</v>
      </c>
      <c r="H19">
        <f t="shared" si="1"/>
        <v>-0.9107769970698778</v>
      </c>
      <c r="I19">
        <f t="shared" si="30"/>
        <v>1</v>
      </c>
      <c r="J19">
        <v>1</v>
      </c>
      <c r="K19">
        <f t="shared" si="3"/>
        <v>0.126</v>
      </c>
      <c r="L19" t="str">
        <f t="shared" si="31"/>
        <v xml:space="preserve"> </v>
      </c>
      <c r="M19" s="7">
        <v>35</v>
      </c>
      <c r="N19" s="7">
        <f t="shared" si="4"/>
        <v>3</v>
      </c>
      <c r="O19" s="7">
        <f t="shared" si="5"/>
        <v>0</v>
      </c>
      <c r="AB19" s="7">
        <v>43084</v>
      </c>
      <c r="AC19" s="7">
        <v>0</v>
      </c>
      <c r="AD19" s="7">
        <v>2004</v>
      </c>
      <c r="AE19" s="7">
        <f t="shared" si="6"/>
        <v>21</v>
      </c>
      <c r="AF19" s="7">
        <v>39</v>
      </c>
      <c r="AG19" s="9">
        <v>26</v>
      </c>
      <c r="AH19">
        <f t="shared" si="7"/>
        <v>-1.3195506696294199</v>
      </c>
      <c r="AI19">
        <f t="shared" si="8"/>
        <v>0</v>
      </c>
      <c r="AJ19">
        <f t="shared" si="9"/>
        <v>2</v>
      </c>
      <c r="AK19">
        <f t="shared" si="10"/>
        <v>0.16600000000000001</v>
      </c>
      <c r="AM19" s="7">
        <v>42863</v>
      </c>
      <c r="AN19" s="7">
        <v>0</v>
      </c>
      <c r="AO19" s="7">
        <v>2003</v>
      </c>
      <c r="AP19" s="7">
        <f t="shared" si="11"/>
        <v>22</v>
      </c>
      <c r="AQ19" s="7">
        <v>37</v>
      </c>
      <c r="AR19" s="9">
        <v>26</v>
      </c>
      <c r="AS19">
        <f t="shared" si="32"/>
        <v>-1.3647371307508163</v>
      </c>
      <c r="AT19">
        <f t="shared" si="12"/>
        <v>0</v>
      </c>
      <c r="AU19">
        <f t="shared" si="13"/>
        <v>2</v>
      </c>
      <c r="AV19">
        <f t="shared" si="14"/>
        <v>0.14000000000000001</v>
      </c>
      <c r="BB19" s="7">
        <v>39</v>
      </c>
      <c r="BC19" s="9">
        <v>26</v>
      </c>
      <c r="BD19">
        <f t="shared" si="33"/>
        <v>-1.7817750269106938</v>
      </c>
      <c r="BE19">
        <f t="shared" si="15"/>
        <v>2</v>
      </c>
      <c r="BF19">
        <f t="shared" si="16"/>
        <v>1</v>
      </c>
      <c r="BG19">
        <f t="shared" si="17"/>
        <v>3.4000000000000002E-2</v>
      </c>
      <c r="BM19" s="7">
        <v>40</v>
      </c>
      <c r="BN19" s="9">
        <v>26</v>
      </c>
      <c r="BO19">
        <f t="shared" si="34"/>
        <v>-1.6540451090610682</v>
      </c>
      <c r="BP19">
        <f t="shared" si="18"/>
        <v>0</v>
      </c>
      <c r="BQ19">
        <f t="shared" si="19"/>
        <v>2</v>
      </c>
      <c r="BR19">
        <f t="shared" si="20"/>
        <v>8.5999999999999993E-2</v>
      </c>
      <c r="BX19" s="7">
        <v>23</v>
      </c>
      <c r="BY19" s="9">
        <v>26</v>
      </c>
      <c r="BZ19">
        <f t="shared" si="35"/>
        <v>-0.90569156305675969</v>
      </c>
      <c r="CA19">
        <f t="shared" si="21"/>
        <v>1</v>
      </c>
      <c r="CB19">
        <f t="shared" si="22"/>
        <v>3</v>
      </c>
      <c r="CC19">
        <f t="shared" si="23"/>
        <v>0.28499999999999998</v>
      </c>
      <c r="CI19" s="7">
        <v>37</v>
      </c>
      <c r="CJ19" s="9">
        <v>26</v>
      </c>
      <c r="CK19">
        <f t="shared" si="36"/>
        <v>-2.7195209858582405</v>
      </c>
      <c r="CL19">
        <f t="shared" si="24"/>
        <v>0</v>
      </c>
      <c r="CM19">
        <f t="shared" si="25"/>
        <v>0</v>
      </c>
      <c r="CN19" t="e">
        <f t="shared" si="26"/>
        <v>#N/A</v>
      </c>
      <c r="CT19" s="7">
        <v>21</v>
      </c>
      <c r="CU19" s="9">
        <v>26</v>
      </c>
      <c r="CV19">
        <f t="shared" si="37"/>
        <v>-1.9378886159568716</v>
      </c>
      <c r="CW19">
        <f t="shared" si="27"/>
        <v>0</v>
      </c>
      <c r="CX19">
        <f t="shared" si="28"/>
        <v>1</v>
      </c>
      <c r="CY19">
        <f t="shared" si="29"/>
        <v>0.1</v>
      </c>
    </row>
    <row r="20" spans="2:103" x14ac:dyDescent="0.25">
      <c r="B20" s="7">
        <v>46565</v>
      </c>
      <c r="C20" s="7">
        <v>0</v>
      </c>
      <c r="D20" s="7">
        <v>2006</v>
      </c>
      <c r="E20" s="7">
        <f t="shared" si="0"/>
        <v>19</v>
      </c>
      <c r="F20" s="7">
        <v>36</v>
      </c>
      <c r="G20" s="9">
        <v>29</v>
      </c>
      <c r="H20">
        <f t="shared" si="1"/>
        <v>-0.73701033315523001</v>
      </c>
      <c r="I20">
        <f t="shared" si="30"/>
        <v>1</v>
      </c>
      <c r="J20">
        <v>1</v>
      </c>
      <c r="K20">
        <f t="shared" si="3"/>
        <v>0.15</v>
      </c>
      <c r="L20" t="str">
        <f t="shared" si="31"/>
        <v xml:space="preserve"> </v>
      </c>
      <c r="M20" s="7">
        <v>36</v>
      </c>
      <c r="N20" s="7">
        <f t="shared" si="4"/>
        <v>2</v>
      </c>
      <c r="O20" s="7">
        <f t="shared" si="5"/>
        <v>2</v>
      </c>
      <c r="AB20" s="7">
        <v>45419</v>
      </c>
      <c r="AC20" s="7">
        <v>0</v>
      </c>
      <c r="AD20" s="7">
        <v>2004</v>
      </c>
      <c r="AE20" s="7">
        <f t="shared" si="6"/>
        <v>21</v>
      </c>
      <c r="AF20" s="7">
        <v>41</v>
      </c>
      <c r="AG20" s="9">
        <v>27</v>
      </c>
      <c r="AH20">
        <f t="shared" si="7"/>
        <v>-1.1638733434371848</v>
      </c>
      <c r="AI20">
        <f t="shared" si="8"/>
        <v>1</v>
      </c>
      <c r="AJ20">
        <f t="shared" si="9"/>
        <v>3</v>
      </c>
      <c r="AK20">
        <f t="shared" si="10"/>
        <v>0.18099999999999999</v>
      </c>
      <c r="AM20" s="7">
        <v>40683</v>
      </c>
      <c r="AN20" s="7">
        <v>0</v>
      </c>
      <c r="AO20" s="7">
        <v>2003</v>
      </c>
      <c r="AP20" s="7">
        <f t="shared" si="11"/>
        <v>22</v>
      </c>
      <c r="AQ20" s="7">
        <v>38</v>
      </c>
      <c r="AR20" s="9">
        <v>27</v>
      </c>
      <c r="AS20">
        <f t="shared" si="32"/>
        <v>-1.1993144482355658</v>
      </c>
      <c r="AT20">
        <f t="shared" si="12"/>
        <v>1</v>
      </c>
      <c r="AU20">
        <f t="shared" si="13"/>
        <v>3</v>
      </c>
      <c r="AV20">
        <f t="shared" si="14"/>
        <v>0.16</v>
      </c>
      <c r="BB20" s="7">
        <v>30</v>
      </c>
      <c r="BC20" s="9">
        <v>27</v>
      </c>
      <c r="BD20">
        <f t="shared" si="33"/>
        <v>-1.5853588822118769</v>
      </c>
      <c r="BE20">
        <f t="shared" si="15"/>
        <v>0</v>
      </c>
      <c r="BF20">
        <f t="shared" si="16"/>
        <v>2</v>
      </c>
      <c r="BG20">
        <f t="shared" si="17"/>
        <v>8.5999999999999993E-2</v>
      </c>
      <c r="BM20" s="7">
        <v>29</v>
      </c>
      <c r="BN20" s="9">
        <v>27</v>
      </c>
      <c r="BO20">
        <f t="shared" si="34"/>
        <v>-1.4709404844417617</v>
      </c>
      <c r="BP20">
        <f t="shared" si="18"/>
        <v>2</v>
      </c>
      <c r="BQ20">
        <f t="shared" si="19"/>
        <v>2</v>
      </c>
      <c r="BR20">
        <f t="shared" si="20"/>
        <v>9.6000000000000002E-2</v>
      </c>
      <c r="BX20" s="7">
        <v>24</v>
      </c>
      <c r="BY20" s="9">
        <v>27</v>
      </c>
      <c r="BZ20">
        <f t="shared" si="35"/>
        <v>-0.74953784528835288</v>
      </c>
      <c r="CA20">
        <f t="shared" si="21"/>
        <v>1</v>
      </c>
      <c r="CB20">
        <f t="shared" si="22"/>
        <v>4</v>
      </c>
      <c r="CC20">
        <f t="shared" si="23"/>
        <v>0.33300000000000002</v>
      </c>
      <c r="CI20" s="7">
        <v>39</v>
      </c>
      <c r="CJ20" s="9">
        <v>27</v>
      </c>
      <c r="CK20">
        <f t="shared" si="36"/>
        <v>-2.4909898105760355</v>
      </c>
      <c r="CL20">
        <f t="shared" si="24"/>
        <v>0</v>
      </c>
      <c r="CM20">
        <f t="shared" si="25"/>
        <v>0</v>
      </c>
      <c r="CN20" t="e">
        <f t="shared" si="26"/>
        <v>#N/A</v>
      </c>
      <c r="CT20" s="7">
        <v>41</v>
      </c>
      <c r="CU20" s="9">
        <v>27</v>
      </c>
      <c r="CV20">
        <f t="shared" si="37"/>
        <v>-1.7463531132169483</v>
      </c>
      <c r="CW20">
        <f t="shared" si="27"/>
        <v>0</v>
      </c>
      <c r="CX20">
        <f t="shared" si="28"/>
        <v>2</v>
      </c>
      <c r="CY20">
        <f t="shared" si="29"/>
        <v>0.107</v>
      </c>
    </row>
    <row r="21" spans="2:103" x14ac:dyDescent="0.25">
      <c r="B21" s="7">
        <v>42675</v>
      </c>
      <c r="C21" s="7">
        <v>0</v>
      </c>
      <c r="D21" s="7">
        <v>2006</v>
      </c>
      <c r="E21" s="7">
        <f t="shared" si="0"/>
        <v>19</v>
      </c>
      <c r="F21" s="7">
        <v>36</v>
      </c>
      <c r="G21" s="9">
        <v>30</v>
      </c>
      <c r="H21">
        <f t="shared" si="1"/>
        <v>-0.56324366924058211</v>
      </c>
      <c r="I21">
        <f t="shared" si="30"/>
        <v>2</v>
      </c>
      <c r="J21">
        <v>1</v>
      </c>
      <c r="K21">
        <f t="shared" si="3"/>
        <v>0.16900000000000001</v>
      </c>
      <c r="L21" t="str">
        <f t="shared" si="31"/>
        <v xml:space="preserve"> </v>
      </c>
      <c r="M21" s="7">
        <v>37</v>
      </c>
      <c r="N21" s="7">
        <f t="shared" si="4"/>
        <v>2</v>
      </c>
      <c r="O21" s="7">
        <f t="shared" si="5"/>
        <v>2</v>
      </c>
      <c r="S21" s="82"/>
      <c r="T21" s="82"/>
      <c r="U21" s="82"/>
      <c r="V21" s="82"/>
      <c r="W21" s="82"/>
      <c r="X21" s="82"/>
      <c r="Y21" s="82"/>
      <c r="AB21" s="7">
        <v>44112</v>
      </c>
      <c r="AC21" s="7">
        <v>0</v>
      </c>
      <c r="AD21" s="7">
        <v>2004</v>
      </c>
      <c r="AE21" s="7">
        <f t="shared" si="6"/>
        <v>21</v>
      </c>
      <c r="AF21" s="7">
        <v>43</v>
      </c>
      <c r="AG21" s="9">
        <v>28</v>
      </c>
      <c r="AH21">
        <f t="shared" si="7"/>
        <v>-1.00819601724495</v>
      </c>
      <c r="AI21">
        <f t="shared" si="8"/>
        <v>0</v>
      </c>
      <c r="AJ21">
        <f t="shared" si="9"/>
        <v>3</v>
      </c>
      <c r="AK21">
        <f t="shared" si="10"/>
        <v>0.20399999999999999</v>
      </c>
      <c r="AM21" s="7">
        <v>40964</v>
      </c>
      <c r="AN21" s="7">
        <v>0</v>
      </c>
      <c r="AO21" s="7">
        <v>2003</v>
      </c>
      <c r="AP21" s="7">
        <f t="shared" si="11"/>
        <v>22</v>
      </c>
      <c r="AQ21" s="7">
        <v>39</v>
      </c>
      <c r="AR21" s="9">
        <v>28</v>
      </c>
      <c r="AS21">
        <f t="shared" si="32"/>
        <v>-1.0338917657203153</v>
      </c>
      <c r="AT21">
        <f t="shared" si="12"/>
        <v>1</v>
      </c>
      <c r="AU21">
        <f t="shared" si="13"/>
        <v>3</v>
      </c>
      <c r="AV21">
        <f t="shared" si="14"/>
        <v>0.2</v>
      </c>
      <c r="BB21" s="7">
        <v>31</v>
      </c>
      <c r="BC21" s="9">
        <v>28</v>
      </c>
      <c r="BD21">
        <f t="shared" si="33"/>
        <v>-1.3889427375130603</v>
      </c>
      <c r="BE21">
        <f t="shared" si="15"/>
        <v>1</v>
      </c>
      <c r="BF21">
        <f t="shared" si="16"/>
        <v>2</v>
      </c>
      <c r="BG21">
        <f t="shared" si="17"/>
        <v>0.10299999999999999</v>
      </c>
      <c r="BM21" s="7">
        <v>23</v>
      </c>
      <c r="BN21" s="9">
        <v>28</v>
      </c>
      <c r="BO21">
        <f t="shared" si="34"/>
        <v>-1.2878358598224551</v>
      </c>
      <c r="BP21">
        <f t="shared" si="18"/>
        <v>0</v>
      </c>
      <c r="BQ21">
        <f t="shared" si="19"/>
        <v>2</v>
      </c>
      <c r="BR21">
        <f t="shared" si="20"/>
        <v>0.14499999999999999</v>
      </c>
      <c r="BX21" s="7">
        <v>36</v>
      </c>
      <c r="BY21" s="9">
        <v>28</v>
      </c>
      <c r="BZ21">
        <f t="shared" si="35"/>
        <v>-0.59338412751994607</v>
      </c>
      <c r="CA21">
        <f t="shared" si="21"/>
        <v>1</v>
      </c>
      <c r="CB21">
        <f t="shared" si="22"/>
        <v>4</v>
      </c>
      <c r="CC21">
        <f t="shared" si="23"/>
        <v>0.38</v>
      </c>
      <c r="CI21" s="7">
        <v>33</v>
      </c>
      <c r="CJ21" s="9">
        <v>28</v>
      </c>
      <c r="CK21">
        <f t="shared" si="36"/>
        <v>-2.2624586352938305</v>
      </c>
      <c r="CL21">
        <f t="shared" si="24"/>
        <v>0</v>
      </c>
      <c r="CM21">
        <f t="shared" si="25"/>
        <v>0</v>
      </c>
      <c r="CN21" t="e">
        <f t="shared" si="26"/>
        <v>#N/A</v>
      </c>
      <c r="CT21" s="7">
        <v>37</v>
      </c>
      <c r="CU21" s="9">
        <v>28</v>
      </c>
      <c r="CV21">
        <f t="shared" si="37"/>
        <v>-1.5548176104770248</v>
      </c>
      <c r="CW21">
        <f t="shared" si="27"/>
        <v>1</v>
      </c>
      <c r="CX21">
        <f t="shared" si="28"/>
        <v>2</v>
      </c>
      <c r="CY21">
        <f t="shared" si="29"/>
        <v>0.114</v>
      </c>
    </row>
    <row r="22" spans="2:103" x14ac:dyDescent="0.25">
      <c r="B22" s="7">
        <v>45502</v>
      </c>
      <c r="C22" s="7">
        <v>0</v>
      </c>
      <c r="D22" s="7">
        <v>2006</v>
      </c>
      <c r="E22" s="7">
        <f t="shared" si="0"/>
        <v>19</v>
      </c>
      <c r="F22" s="7">
        <v>37</v>
      </c>
      <c r="G22" s="9">
        <v>33</v>
      </c>
      <c r="H22">
        <f t="shared" si="1"/>
        <v>-4.1943677496638784E-2</v>
      </c>
      <c r="I22">
        <f t="shared" si="30"/>
        <v>5</v>
      </c>
      <c r="J22">
        <v>1</v>
      </c>
      <c r="K22">
        <f t="shared" si="3"/>
        <v>0.29599999999999999</v>
      </c>
      <c r="L22" t="str">
        <f t="shared" si="31"/>
        <v xml:space="preserve"> </v>
      </c>
      <c r="M22" s="7">
        <v>38</v>
      </c>
      <c r="N22" s="7">
        <f t="shared" si="4"/>
        <v>3</v>
      </c>
      <c r="O22" s="7">
        <f t="shared" si="5"/>
        <v>1</v>
      </c>
      <c r="AB22" s="7">
        <v>41288</v>
      </c>
      <c r="AC22" s="7">
        <v>0</v>
      </c>
      <c r="AD22" s="7">
        <v>2004</v>
      </c>
      <c r="AE22" s="7">
        <f t="shared" si="6"/>
        <v>21</v>
      </c>
      <c r="AF22" s="7">
        <v>43</v>
      </c>
      <c r="AG22" s="9">
        <v>29</v>
      </c>
      <c r="AH22">
        <f t="shared" si="7"/>
        <v>-0.85251869105271494</v>
      </c>
      <c r="AI22">
        <f t="shared" si="8"/>
        <v>1</v>
      </c>
      <c r="AJ22">
        <f t="shared" si="9"/>
        <v>3</v>
      </c>
      <c r="AK22">
        <f t="shared" si="10"/>
        <v>0.22700000000000001</v>
      </c>
      <c r="AM22" s="7">
        <v>41661</v>
      </c>
      <c r="AN22" s="7">
        <v>0</v>
      </c>
      <c r="AO22" s="7">
        <v>2003</v>
      </c>
      <c r="AP22" s="7">
        <f t="shared" si="11"/>
        <v>22</v>
      </c>
      <c r="AQ22" s="7">
        <v>39</v>
      </c>
      <c r="AR22" s="9">
        <v>29</v>
      </c>
      <c r="AS22">
        <f t="shared" si="32"/>
        <v>-0.86846908320506488</v>
      </c>
      <c r="AT22">
        <f t="shared" si="12"/>
        <v>1</v>
      </c>
      <c r="AU22">
        <f t="shared" si="13"/>
        <v>3</v>
      </c>
      <c r="AV22">
        <f t="shared" si="14"/>
        <v>0.24</v>
      </c>
      <c r="BB22" s="7">
        <v>38</v>
      </c>
      <c r="BC22" s="9">
        <v>29</v>
      </c>
      <c r="BD22">
        <f t="shared" si="33"/>
        <v>-1.1925265928142437</v>
      </c>
      <c r="BE22">
        <f t="shared" si="15"/>
        <v>0</v>
      </c>
      <c r="BF22">
        <f t="shared" si="16"/>
        <v>3</v>
      </c>
      <c r="BG22">
        <f t="shared" si="17"/>
        <v>0.12</v>
      </c>
      <c r="BM22" s="7">
        <v>27</v>
      </c>
      <c r="BN22" s="9">
        <v>29</v>
      </c>
      <c r="BO22">
        <f t="shared" si="34"/>
        <v>-1.1047312352031486</v>
      </c>
      <c r="BP22">
        <f t="shared" si="18"/>
        <v>1</v>
      </c>
      <c r="BQ22">
        <f t="shared" si="19"/>
        <v>3</v>
      </c>
      <c r="BR22">
        <f t="shared" si="20"/>
        <v>0.161</v>
      </c>
      <c r="BX22" s="54">
        <v>37</v>
      </c>
      <c r="BY22" s="9">
        <v>29</v>
      </c>
      <c r="BZ22">
        <f t="shared" si="35"/>
        <v>-0.43723040975153921</v>
      </c>
      <c r="CA22">
        <f t="shared" si="21"/>
        <v>0</v>
      </c>
      <c r="CB22">
        <f t="shared" si="22"/>
        <v>4</v>
      </c>
      <c r="CC22">
        <f t="shared" si="23"/>
        <v>0.39200000000000002</v>
      </c>
      <c r="CI22" s="54">
        <v>39</v>
      </c>
      <c r="CJ22" s="9">
        <v>29</v>
      </c>
      <c r="CK22">
        <f t="shared" si="36"/>
        <v>-2.0339274600116251</v>
      </c>
      <c r="CL22">
        <f t="shared" si="24"/>
        <v>0</v>
      </c>
      <c r="CM22">
        <f t="shared" si="25"/>
        <v>1</v>
      </c>
      <c r="CN22" t="e">
        <f t="shared" si="26"/>
        <v>#N/A</v>
      </c>
      <c r="CT22" s="7">
        <v>24</v>
      </c>
      <c r="CU22" s="9">
        <v>29</v>
      </c>
      <c r="CV22">
        <f t="shared" si="37"/>
        <v>-1.3632821077371016</v>
      </c>
      <c r="CW22">
        <f t="shared" si="27"/>
        <v>0</v>
      </c>
      <c r="CX22">
        <f t="shared" si="28"/>
        <v>2</v>
      </c>
      <c r="CY22">
        <f t="shared" si="29"/>
        <v>0.121</v>
      </c>
    </row>
    <row r="23" spans="2:103" x14ac:dyDescent="0.25">
      <c r="B23" s="7">
        <v>42434</v>
      </c>
      <c r="C23" s="7">
        <v>0</v>
      </c>
      <c r="D23" s="7">
        <v>2006</v>
      </c>
      <c r="E23" s="7">
        <f t="shared" si="0"/>
        <v>19</v>
      </c>
      <c r="F23" s="7">
        <v>40</v>
      </c>
      <c r="G23" s="9">
        <v>36</v>
      </c>
      <c r="H23">
        <f t="shared" si="1"/>
        <v>0.47935631424730463</v>
      </c>
      <c r="I23">
        <f t="shared" si="30"/>
        <v>6</v>
      </c>
      <c r="J23">
        <v>1</v>
      </c>
      <c r="K23">
        <f t="shared" si="3"/>
        <v>0.45800000000000002</v>
      </c>
      <c r="L23" t="str">
        <f t="shared" si="31"/>
        <v xml:space="preserve"> </v>
      </c>
      <c r="M23" s="7">
        <v>39</v>
      </c>
      <c r="N23" s="7">
        <f t="shared" si="4"/>
        <v>1</v>
      </c>
      <c r="O23" s="7">
        <f t="shared" si="5"/>
        <v>2</v>
      </c>
      <c r="AB23" s="7">
        <v>44170</v>
      </c>
      <c r="AC23" s="7">
        <v>0</v>
      </c>
      <c r="AD23" s="7">
        <v>2004</v>
      </c>
      <c r="AE23" s="7">
        <f t="shared" si="6"/>
        <v>21</v>
      </c>
      <c r="AF23" s="7">
        <v>44</v>
      </c>
      <c r="AG23" s="9">
        <v>30</v>
      </c>
      <c r="AH23">
        <f t="shared" si="7"/>
        <v>-0.69684136486047998</v>
      </c>
      <c r="AI23">
        <f t="shared" si="8"/>
        <v>0</v>
      </c>
      <c r="AJ23">
        <f t="shared" si="9"/>
        <v>4</v>
      </c>
      <c r="AK23">
        <f t="shared" si="10"/>
        <v>0.25</v>
      </c>
      <c r="AM23" s="7">
        <v>44839</v>
      </c>
      <c r="AN23" s="7">
        <v>0</v>
      </c>
      <c r="AO23" s="7">
        <v>2003</v>
      </c>
      <c r="AP23" s="7">
        <f t="shared" si="11"/>
        <v>22</v>
      </c>
      <c r="AQ23" s="7">
        <v>40</v>
      </c>
      <c r="AR23" s="9">
        <v>30</v>
      </c>
      <c r="AS23">
        <f t="shared" si="32"/>
        <v>-0.70304640068981439</v>
      </c>
      <c r="AT23">
        <f t="shared" si="12"/>
        <v>0</v>
      </c>
      <c r="AU23">
        <f t="shared" si="13"/>
        <v>4</v>
      </c>
      <c r="AV23">
        <f t="shared" si="14"/>
        <v>0.253</v>
      </c>
      <c r="BB23" s="7">
        <v>30</v>
      </c>
      <c r="BC23" s="9">
        <v>30</v>
      </c>
      <c r="BD23">
        <f t="shared" si="33"/>
        <v>-0.99611044811542704</v>
      </c>
      <c r="BE23">
        <f t="shared" si="15"/>
        <v>3</v>
      </c>
      <c r="BF23">
        <f t="shared" si="16"/>
        <v>3</v>
      </c>
      <c r="BG23">
        <f t="shared" si="17"/>
        <v>0.13700000000000001</v>
      </c>
      <c r="BM23" s="7">
        <v>35</v>
      </c>
      <c r="BN23" s="9">
        <v>30</v>
      </c>
      <c r="BO23">
        <f t="shared" si="34"/>
        <v>-0.92162661058384221</v>
      </c>
      <c r="BP23">
        <f t="shared" si="18"/>
        <v>1</v>
      </c>
      <c r="BQ23">
        <f t="shared" si="19"/>
        <v>3</v>
      </c>
      <c r="BR23">
        <f t="shared" si="20"/>
        <v>0.193</v>
      </c>
      <c r="BX23" s="7"/>
      <c r="BY23" s="9">
        <v>30</v>
      </c>
      <c r="BZ23">
        <f t="shared" si="35"/>
        <v>-0.2810766919831324</v>
      </c>
      <c r="CA23">
        <f t="shared" si="21"/>
        <v>0</v>
      </c>
      <c r="CB23">
        <f t="shared" si="22"/>
        <v>4</v>
      </c>
      <c r="CC23">
        <f t="shared" si="23"/>
        <v>0.40400000000000003</v>
      </c>
      <c r="CI23" s="7"/>
      <c r="CJ23" s="9">
        <v>30</v>
      </c>
      <c r="CK23">
        <f t="shared" si="36"/>
        <v>-1.80539628472942</v>
      </c>
      <c r="CL23">
        <f t="shared" si="24"/>
        <v>0</v>
      </c>
      <c r="CM23">
        <f t="shared" si="25"/>
        <v>1</v>
      </c>
      <c r="CN23" t="e">
        <f t="shared" si="26"/>
        <v>#N/A</v>
      </c>
      <c r="CT23" s="7">
        <v>40</v>
      </c>
      <c r="CU23" s="9">
        <v>30</v>
      </c>
      <c r="CV23">
        <f t="shared" si="37"/>
        <v>-1.1717466049971781</v>
      </c>
      <c r="CW23">
        <f t="shared" si="27"/>
        <v>0</v>
      </c>
      <c r="CX23">
        <f t="shared" si="28"/>
        <v>3</v>
      </c>
      <c r="CY23">
        <f t="shared" si="29"/>
        <v>0.128</v>
      </c>
    </row>
    <row r="24" spans="2:103" x14ac:dyDescent="0.25">
      <c r="B24" s="7">
        <v>43956</v>
      </c>
      <c r="C24" s="7">
        <v>0</v>
      </c>
      <c r="D24" s="7">
        <v>2005</v>
      </c>
      <c r="E24" s="7">
        <f t="shared" si="0"/>
        <v>20</v>
      </c>
      <c r="F24" s="7">
        <v>33</v>
      </c>
      <c r="G24" s="9">
        <v>24</v>
      </c>
      <c r="H24">
        <f t="shared" si="1"/>
        <v>-1.605843652728469</v>
      </c>
      <c r="I24">
        <f t="shared" si="30"/>
        <v>0</v>
      </c>
      <c r="J24">
        <f t="shared" ref="J24:J42" si="38">ROUND(H24*2+5,0)</f>
        <v>2</v>
      </c>
      <c r="K24">
        <f t="shared" si="3"/>
        <v>3.9E-2</v>
      </c>
      <c r="L24" t="str">
        <f t="shared" si="31"/>
        <v xml:space="preserve"> </v>
      </c>
      <c r="M24" s="7">
        <v>40</v>
      </c>
      <c r="N24" s="7">
        <f t="shared" si="4"/>
        <v>3</v>
      </c>
      <c r="O24" s="7">
        <f t="shared" si="5"/>
        <v>0</v>
      </c>
      <c r="AG24" s="9">
        <v>31</v>
      </c>
      <c r="AH24">
        <f t="shared" si="7"/>
        <v>-0.54116403866824503</v>
      </c>
      <c r="AI24">
        <f t="shared" si="8"/>
        <v>1</v>
      </c>
      <c r="AJ24">
        <f t="shared" si="9"/>
        <v>4</v>
      </c>
      <c r="AM24" s="7">
        <v>44315</v>
      </c>
      <c r="AN24" s="7">
        <v>0</v>
      </c>
      <c r="AO24" s="7">
        <v>2003</v>
      </c>
      <c r="AP24" s="7">
        <f t="shared" si="11"/>
        <v>22</v>
      </c>
      <c r="AQ24" s="7">
        <v>40</v>
      </c>
      <c r="AR24" s="9">
        <v>31</v>
      </c>
      <c r="AS24">
        <f t="shared" si="32"/>
        <v>-0.537623718174564</v>
      </c>
      <c r="AT24">
        <f t="shared" si="12"/>
        <v>0</v>
      </c>
      <c r="AU24">
        <f t="shared" si="13"/>
        <v>4</v>
      </c>
      <c r="AV24">
        <f t="shared" si="14"/>
        <v>0.26600000000000001</v>
      </c>
      <c r="BB24" s="7">
        <v>41</v>
      </c>
      <c r="BC24" s="9">
        <v>31</v>
      </c>
      <c r="BD24">
        <f t="shared" si="33"/>
        <v>-0.7996943034166103</v>
      </c>
      <c r="BE24">
        <f t="shared" si="15"/>
        <v>3</v>
      </c>
      <c r="BF24">
        <f t="shared" si="16"/>
        <v>3</v>
      </c>
      <c r="BG24">
        <f t="shared" si="17"/>
        <v>0.24099999999999999</v>
      </c>
      <c r="BM24" s="7">
        <v>36</v>
      </c>
      <c r="BN24" s="9">
        <v>31</v>
      </c>
      <c r="BO24">
        <f t="shared" si="34"/>
        <v>-0.73852198596453578</v>
      </c>
      <c r="BP24">
        <f t="shared" si="18"/>
        <v>1</v>
      </c>
      <c r="BQ24">
        <f t="shared" si="19"/>
        <v>4</v>
      </c>
      <c r="BR24">
        <f t="shared" si="20"/>
        <v>0.22500000000000001</v>
      </c>
      <c r="BX24" s="7"/>
      <c r="BY24" s="9">
        <v>31</v>
      </c>
      <c r="BZ24">
        <f t="shared" si="35"/>
        <v>-0.12492297421472556</v>
      </c>
      <c r="CA24">
        <f t="shared" si="21"/>
        <v>0</v>
      </c>
      <c r="CB24">
        <f t="shared" si="22"/>
        <v>5</v>
      </c>
      <c r="CC24">
        <f t="shared" si="23"/>
        <v>0.41599999999999998</v>
      </c>
      <c r="CI24" s="7"/>
      <c r="CJ24" s="9">
        <v>31</v>
      </c>
      <c r="CK24">
        <f t="shared" si="36"/>
        <v>-1.576865109447215</v>
      </c>
      <c r="CL24">
        <f t="shared" si="24"/>
        <v>1</v>
      </c>
      <c r="CM24">
        <f t="shared" si="25"/>
        <v>2</v>
      </c>
      <c r="CN24">
        <f t="shared" si="26"/>
        <v>4.7E-2</v>
      </c>
      <c r="CT24" s="7">
        <v>37</v>
      </c>
      <c r="CU24" s="9">
        <v>31</v>
      </c>
      <c r="CV24">
        <f t="shared" si="37"/>
        <v>-0.98021110225725483</v>
      </c>
      <c r="CW24">
        <f t="shared" si="27"/>
        <v>0</v>
      </c>
      <c r="CX24">
        <f t="shared" si="28"/>
        <v>3</v>
      </c>
      <c r="CY24">
        <f t="shared" si="29"/>
        <v>0.13500000000000001</v>
      </c>
    </row>
    <row r="25" spans="2:103" x14ac:dyDescent="0.25">
      <c r="B25" s="7">
        <v>44131</v>
      </c>
      <c r="C25" s="7">
        <v>0</v>
      </c>
      <c r="D25" s="7">
        <v>2005</v>
      </c>
      <c r="E25" s="7">
        <f t="shared" si="0"/>
        <v>20</v>
      </c>
      <c r="F25" s="7">
        <v>33</v>
      </c>
      <c r="G25" s="9">
        <v>25</v>
      </c>
      <c r="H25">
        <f t="shared" si="1"/>
        <v>-1.4320769888138212</v>
      </c>
      <c r="I25">
        <f t="shared" si="30"/>
        <v>1</v>
      </c>
      <c r="J25">
        <f t="shared" si="38"/>
        <v>2</v>
      </c>
      <c r="K25">
        <f t="shared" si="3"/>
        <v>5.5E-2</v>
      </c>
      <c r="L25" t="str">
        <f t="shared" si="31"/>
        <v xml:space="preserve"> </v>
      </c>
      <c r="M25" s="7">
        <v>41</v>
      </c>
      <c r="N25" s="7">
        <f t="shared" si="4"/>
        <v>2</v>
      </c>
      <c r="O25" s="7">
        <f t="shared" si="5"/>
        <v>1</v>
      </c>
      <c r="AG25" s="9">
        <v>32</v>
      </c>
      <c r="AH25">
        <f t="shared" si="7"/>
        <v>-0.38548671247601007</v>
      </c>
      <c r="AI25">
        <f t="shared" si="8"/>
        <v>0</v>
      </c>
      <c r="AJ25">
        <f t="shared" si="9"/>
        <v>4</v>
      </c>
      <c r="AM25" s="7">
        <v>40955</v>
      </c>
      <c r="AN25" s="7">
        <v>0</v>
      </c>
      <c r="AO25" s="7">
        <v>2003</v>
      </c>
      <c r="AP25" s="7">
        <f t="shared" si="11"/>
        <v>22</v>
      </c>
      <c r="AQ25" s="7">
        <v>44</v>
      </c>
      <c r="AR25" s="9">
        <v>32</v>
      </c>
      <c r="AS25">
        <f t="shared" si="32"/>
        <v>-0.37220103565931351</v>
      </c>
      <c r="AT25">
        <f t="shared" si="12"/>
        <v>1</v>
      </c>
      <c r="AU25">
        <f t="shared" si="13"/>
        <v>4</v>
      </c>
      <c r="AV25">
        <f t="shared" si="14"/>
        <v>0.28000000000000003</v>
      </c>
      <c r="BB25" s="7">
        <v>42</v>
      </c>
      <c r="BC25" s="9">
        <v>32</v>
      </c>
      <c r="BD25">
        <f t="shared" si="33"/>
        <v>-0.60327815871779367</v>
      </c>
      <c r="BE25">
        <f t="shared" si="15"/>
        <v>1</v>
      </c>
      <c r="BF25">
        <f t="shared" si="16"/>
        <v>4</v>
      </c>
      <c r="BG25">
        <f t="shared" si="17"/>
        <v>0.34399999999999997</v>
      </c>
      <c r="BM25" s="7">
        <v>35</v>
      </c>
      <c r="BN25" s="9">
        <v>32</v>
      </c>
      <c r="BO25">
        <f t="shared" si="34"/>
        <v>-0.55541736134522934</v>
      </c>
      <c r="BP25">
        <f t="shared" si="18"/>
        <v>2</v>
      </c>
      <c r="BQ25">
        <f t="shared" si="19"/>
        <v>4</v>
      </c>
      <c r="BR25">
        <f t="shared" si="20"/>
        <v>0.25800000000000001</v>
      </c>
      <c r="BX25" s="7"/>
      <c r="BY25" s="9">
        <v>32</v>
      </c>
      <c r="BZ25">
        <f t="shared" si="35"/>
        <v>3.1230743553681252E-2</v>
      </c>
      <c r="CA25">
        <f t="shared" si="21"/>
        <v>2</v>
      </c>
      <c r="CB25">
        <f t="shared" si="22"/>
        <v>5</v>
      </c>
      <c r="CC25">
        <f t="shared" si="23"/>
        <v>0.42799999999999999</v>
      </c>
      <c r="CI25" s="7"/>
      <c r="CJ25" s="9">
        <v>32</v>
      </c>
      <c r="CK25">
        <f t="shared" si="36"/>
        <v>-1.3483339341650098</v>
      </c>
      <c r="CL25">
        <f t="shared" si="24"/>
        <v>1</v>
      </c>
      <c r="CM25">
        <f t="shared" si="25"/>
        <v>2</v>
      </c>
      <c r="CN25">
        <f t="shared" si="26"/>
        <v>9.5000000000000001E-2</v>
      </c>
      <c r="CT25" s="7">
        <v>38</v>
      </c>
      <c r="CU25" s="9">
        <v>32</v>
      </c>
      <c r="CV25">
        <f t="shared" si="37"/>
        <v>-0.78867559951733146</v>
      </c>
      <c r="CW25">
        <f t="shared" si="27"/>
        <v>3</v>
      </c>
      <c r="CX25">
        <f t="shared" si="28"/>
        <v>3</v>
      </c>
      <c r="CY25">
        <f t="shared" si="29"/>
        <v>0.14199999999999999</v>
      </c>
    </row>
    <row r="26" spans="2:103" x14ac:dyDescent="0.25">
      <c r="B26" s="7">
        <v>40873</v>
      </c>
      <c r="C26" s="7">
        <v>0</v>
      </c>
      <c r="D26" s="7">
        <v>2005</v>
      </c>
      <c r="E26" s="7">
        <f t="shared" si="0"/>
        <v>20</v>
      </c>
      <c r="F26" s="7">
        <v>36</v>
      </c>
      <c r="G26" s="9">
        <v>31</v>
      </c>
      <c r="H26">
        <f t="shared" si="1"/>
        <v>-0.38947700532593438</v>
      </c>
      <c r="I26">
        <f t="shared" si="30"/>
        <v>3</v>
      </c>
      <c r="J26">
        <f t="shared" si="38"/>
        <v>4</v>
      </c>
      <c r="K26">
        <f t="shared" si="3"/>
        <v>0.20899999999999999</v>
      </c>
      <c r="L26" t="str">
        <f t="shared" si="31"/>
        <v xml:space="preserve"> </v>
      </c>
      <c r="M26" s="7">
        <v>42</v>
      </c>
      <c r="N26" s="7">
        <f t="shared" si="4"/>
        <v>1</v>
      </c>
      <c r="O26" s="7">
        <f t="shared" si="5"/>
        <v>1</v>
      </c>
      <c r="AG26" s="9">
        <v>33</v>
      </c>
      <c r="AH26">
        <f t="shared" si="7"/>
        <v>-0.22980938628377515</v>
      </c>
      <c r="AI26">
        <f t="shared" si="8"/>
        <v>1</v>
      </c>
      <c r="AJ26">
        <f t="shared" si="9"/>
        <v>5</v>
      </c>
      <c r="AM26" s="7">
        <v>42662</v>
      </c>
      <c r="AN26" s="7">
        <v>0</v>
      </c>
      <c r="AO26" s="7">
        <v>2003</v>
      </c>
      <c r="AP26" s="7">
        <f t="shared" si="11"/>
        <v>22</v>
      </c>
      <c r="AQ26" s="7">
        <v>44</v>
      </c>
      <c r="AR26" s="9">
        <v>33</v>
      </c>
      <c r="AS26">
        <f t="shared" si="32"/>
        <v>-0.20677835314406307</v>
      </c>
      <c r="AT26">
        <f t="shared" si="12"/>
        <v>1</v>
      </c>
      <c r="AU26">
        <f t="shared" si="13"/>
        <v>5</v>
      </c>
      <c r="AV26">
        <f t="shared" si="14"/>
        <v>0.32</v>
      </c>
      <c r="BB26" s="7">
        <v>28</v>
      </c>
      <c r="BC26" s="9">
        <v>33</v>
      </c>
      <c r="BD26">
        <f t="shared" si="33"/>
        <v>-0.40686201401897698</v>
      </c>
      <c r="BE26">
        <f t="shared" si="15"/>
        <v>1</v>
      </c>
      <c r="BF26">
        <f t="shared" si="16"/>
        <v>4</v>
      </c>
      <c r="BG26">
        <f t="shared" si="17"/>
        <v>0.379</v>
      </c>
      <c r="BM26" s="7">
        <v>32</v>
      </c>
      <c r="BN26" s="9">
        <v>33</v>
      </c>
      <c r="BO26">
        <f t="shared" si="34"/>
        <v>-0.3723127367259228</v>
      </c>
      <c r="BP26">
        <f t="shared" si="18"/>
        <v>1</v>
      </c>
      <c r="BQ26">
        <f t="shared" si="19"/>
        <v>4</v>
      </c>
      <c r="BR26">
        <f t="shared" si="20"/>
        <v>0.32200000000000001</v>
      </c>
      <c r="BX26" s="7"/>
      <c r="BY26" s="9">
        <v>33</v>
      </c>
      <c r="BZ26">
        <f t="shared" si="35"/>
        <v>0.18738446132208808</v>
      </c>
      <c r="CA26">
        <f t="shared" si="21"/>
        <v>3</v>
      </c>
      <c r="CB26">
        <f t="shared" si="22"/>
        <v>5</v>
      </c>
      <c r="CC26">
        <f t="shared" si="23"/>
        <v>0.52300000000000002</v>
      </c>
      <c r="CI26" s="7"/>
      <c r="CJ26" s="9">
        <v>33</v>
      </c>
      <c r="CK26">
        <f t="shared" si="36"/>
        <v>-1.1198027588828048</v>
      </c>
      <c r="CL26">
        <f t="shared" si="24"/>
        <v>2</v>
      </c>
      <c r="CM26">
        <f t="shared" si="25"/>
        <v>3</v>
      </c>
      <c r="CN26">
        <f t="shared" si="26"/>
        <v>0.14199999999999999</v>
      </c>
      <c r="CT26" s="7">
        <v>39</v>
      </c>
      <c r="CU26" s="9">
        <v>33</v>
      </c>
      <c r="CV26">
        <f t="shared" si="37"/>
        <v>-0.59714009677740809</v>
      </c>
      <c r="CW26">
        <f t="shared" si="27"/>
        <v>0</v>
      </c>
      <c r="CX26">
        <f t="shared" si="28"/>
        <v>4</v>
      </c>
      <c r="CY26">
        <f t="shared" si="29"/>
        <v>0.214</v>
      </c>
    </row>
    <row r="27" spans="2:103" x14ac:dyDescent="0.25">
      <c r="B27" s="7">
        <v>42879</v>
      </c>
      <c r="C27" s="7">
        <v>0</v>
      </c>
      <c r="D27" s="7">
        <v>2005</v>
      </c>
      <c r="E27" s="7">
        <f t="shared" si="0"/>
        <v>20</v>
      </c>
      <c r="F27" s="7">
        <v>36</v>
      </c>
      <c r="G27" s="9">
        <v>32</v>
      </c>
      <c r="H27">
        <f t="shared" si="1"/>
        <v>-0.21571034141128659</v>
      </c>
      <c r="I27">
        <f t="shared" si="30"/>
        <v>0</v>
      </c>
      <c r="J27">
        <f t="shared" si="38"/>
        <v>5</v>
      </c>
      <c r="K27">
        <f t="shared" si="3"/>
        <v>0.249</v>
      </c>
      <c r="L27" t="str">
        <f t="shared" si="31"/>
        <v xml:space="preserve"> </v>
      </c>
      <c r="M27" s="7">
        <v>43</v>
      </c>
      <c r="N27" s="7">
        <f t="shared" si="4"/>
        <v>3</v>
      </c>
      <c r="O27" s="7">
        <f t="shared" si="5"/>
        <v>2</v>
      </c>
      <c r="AG27" s="9">
        <v>34</v>
      </c>
      <c r="AH27">
        <f t="shared" si="7"/>
        <v>-7.4132060091540192E-2</v>
      </c>
      <c r="AI27">
        <f t="shared" si="8"/>
        <v>4</v>
      </c>
      <c r="AJ27">
        <f t="shared" si="9"/>
        <v>5</v>
      </c>
      <c r="AR27" s="9">
        <v>34</v>
      </c>
      <c r="AS27">
        <f t="shared" si="32"/>
        <v>-4.135567062881261E-2</v>
      </c>
      <c r="AT27">
        <f t="shared" si="12"/>
        <v>2</v>
      </c>
      <c r="AU27">
        <f t="shared" si="13"/>
        <v>5</v>
      </c>
      <c r="AV27">
        <f t="shared" si="14"/>
        <v>0.36</v>
      </c>
      <c r="BB27" s="7">
        <v>26</v>
      </c>
      <c r="BC27" s="9">
        <v>34</v>
      </c>
      <c r="BD27">
        <f t="shared" si="33"/>
        <v>-0.21044586932016032</v>
      </c>
      <c r="BE27">
        <f t="shared" si="15"/>
        <v>2</v>
      </c>
      <c r="BF27">
        <f t="shared" si="16"/>
        <v>5</v>
      </c>
      <c r="BG27">
        <f t="shared" si="17"/>
        <v>0.41299999999999998</v>
      </c>
      <c r="BM27" s="7">
        <v>41</v>
      </c>
      <c r="BN27" s="9">
        <v>34</v>
      </c>
      <c r="BO27">
        <f t="shared" si="34"/>
        <v>-0.18920811210661634</v>
      </c>
      <c r="BP27">
        <f t="shared" si="18"/>
        <v>1</v>
      </c>
      <c r="BQ27">
        <f t="shared" si="19"/>
        <v>5</v>
      </c>
      <c r="BR27">
        <f t="shared" si="20"/>
        <v>0.35399999999999998</v>
      </c>
      <c r="BY27" s="9">
        <v>34</v>
      </c>
      <c r="BZ27">
        <f t="shared" si="35"/>
        <v>0.34353817909049489</v>
      </c>
      <c r="CA27">
        <f t="shared" si="21"/>
        <v>1</v>
      </c>
      <c r="CB27">
        <f t="shared" si="22"/>
        <v>6</v>
      </c>
      <c r="CC27">
        <f t="shared" si="23"/>
        <v>0.66600000000000004</v>
      </c>
      <c r="CJ27" s="9">
        <v>34</v>
      </c>
      <c r="CK27">
        <f t="shared" si="36"/>
        <v>-0.89127158360059966</v>
      </c>
      <c r="CL27">
        <f t="shared" si="24"/>
        <v>1</v>
      </c>
      <c r="CM27">
        <f t="shared" si="25"/>
        <v>3</v>
      </c>
      <c r="CN27">
        <f t="shared" si="26"/>
        <v>0.23799999999999999</v>
      </c>
      <c r="CT27" s="7">
        <v>38</v>
      </c>
      <c r="CU27" s="9">
        <v>34</v>
      </c>
      <c r="CV27">
        <f t="shared" si="37"/>
        <v>-0.40560459403748472</v>
      </c>
      <c r="CW27">
        <f t="shared" si="27"/>
        <v>2</v>
      </c>
      <c r="CX27">
        <f t="shared" si="28"/>
        <v>4</v>
      </c>
      <c r="CY27">
        <f t="shared" si="29"/>
        <v>0.22800000000000001</v>
      </c>
    </row>
    <row r="28" spans="2:103" x14ac:dyDescent="0.25">
      <c r="B28" s="7">
        <v>44767</v>
      </c>
      <c r="C28" s="7">
        <v>0</v>
      </c>
      <c r="D28" s="7">
        <v>2005</v>
      </c>
      <c r="E28" s="7">
        <f t="shared" si="0"/>
        <v>20</v>
      </c>
      <c r="F28" s="7">
        <v>38</v>
      </c>
      <c r="G28" s="9">
        <v>34</v>
      </c>
      <c r="H28">
        <f t="shared" si="1"/>
        <v>0.13182298641800902</v>
      </c>
      <c r="I28">
        <f t="shared" si="30"/>
        <v>1</v>
      </c>
      <c r="J28">
        <f t="shared" si="38"/>
        <v>5</v>
      </c>
      <c r="K28">
        <f t="shared" si="3"/>
        <v>0.34699999999999998</v>
      </c>
      <c r="L28" t="str">
        <f t="shared" si="31"/>
        <v xml:space="preserve"> </v>
      </c>
      <c r="M28" s="7">
        <v>44</v>
      </c>
      <c r="N28" s="7">
        <f t="shared" si="4"/>
        <v>3</v>
      </c>
      <c r="O28" s="7">
        <f t="shared" si="5"/>
        <v>1</v>
      </c>
      <c r="AG28" s="9">
        <v>35</v>
      </c>
      <c r="AH28">
        <f t="shared" si="7"/>
        <v>8.1545266100694763E-2</v>
      </c>
      <c r="AI28">
        <f t="shared" si="8"/>
        <v>0</v>
      </c>
      <c r="AJ28">
        <f t="shared" si="9"/>
        <v>5</v>
      </c>
      <c r="AR28" s="9">
        <v>35</v>
      </c>
      <c r="AS28">
        <f t="shared" si="32"/>
        <v>0.12406701188643784</v>
      </c>
      <c r="AT28">
        <f t="shared" si="12"/>
        <v>4</v>
      </c>
      <c r="AU28">
        <f t="shared" si="13"/>
        <v>5</v>
      </c>
      <c r="AV28">
        <f t="shared" si="14"/>
        <v>0.44</v>
      </c>
      <c r="BB28" s="7">
        <v>26</v>
      </c>
      <c r="BC28" s="9">
        <v>35</v>
      </c>
      <c r="BD28">
        <f t="shared" si="33"/>
        <v>-1.4029724621343649E-2</v>
      </c>
      <c r="BE28">
        <f t="shared" si="15"/>
        <v>1</v>
      </c>
      <c r="BF28">
        <f t="shared" si="16"/>
        <v>5</v>
      </c>
      <c r="BG28">
        <f t="shared" si="17"/>
        <v>0.48199999999999998</v>
      </c>
      <c r="BM28" s="7">
        <v>33</v>
      </c>
      <c r="BN28" s="9">
        <v>35</v>
      </c>
      <c r="BO28">
        <f t="shared" si="34"/>
        <v>-6.103487487309869E-3</v>
      </c>
      <c r="BP28">
        <f t="shared" si="18"/>
        <v>4</v>
      </c>
      <c r="BQ28">
        <f t="shared" si="19"/>
        <v>5</v>
      </c>
      <c r="BR28">
        <f t="shared" si="20"/>
        <v>0.38700000000000001</v>
      </c>
      <c r="BY28" s="9">
        <v>35</v>
      </c>
      <c r="BZ28">
        <f t="shared" si="35"/>
        <v>0.4996918968589017</v>
      </c>
      <c r="CA28">
        <f t="shared" si="21"/>
        <v>1</v>
      </c>
      <c r="CB28">
        <f t="shared" si="22"/>
        <v>6</v>
      </c>
      <c r="CC28">
        <f t="shared" si="23"/>
        <v>0.71399999999999997</v>
      </c>
      <c r="CJ28" s="9">
        <v>35</v>
      </c>
      <c r="CK28">
        <f t="shared" si="36"/>
        <v>-0.66274040831839454</v>
      </c>
      <c r="CL28">
        <f t="shared" si="24"/>
        <v>0</v>
      </c>
      <c r="CM28">
        <f t="shared" si="25"/>
        <v>4</v>
      </c>
      <c r="CN28">
        <f t="shared" si="26"/>
        <v>0.26100000000000001</v>
      </c>
      <c r="CT28" s="7">
        <v>39</v>
      </c>
      <c r="CU28" s="9">
        <v>35</v>
      </c>
      <c r="CV28">
        <f t="shared" si="37"/>
        <v>-0.21406909129756133</v>
      </c>
      <c r="CW28">
        <f t="shared" si="27"/>
        <v>1</v>
      </c>
      <c r="CX28">
        <f t="shared" si="28"/>
        <v>5</v>
      </c>
      <c r="CY28">
        <f t="shared" si="29"/>
        <v>0.28499999999999998</v>
      </c>
    </row>
    <row r="29" spans="2:103" x14ac:dyDescent="0.25">
      <c r="B29" s="7">
        <v>45263</v>
      </c>
      <c r="C29" s="7">
        <v>0</v>
      </c>
      <c r="D29" s="7">
        <v>2005</v>
      </c>
      <c r="E29" s="7">
        <f t="shared" si="0"/>
        <v>20</v>
      </c>
      <c r="F29" s="7">
        <v>39</v>
      </c>
      <c r="G29" s="9">
        <v>35</v>
      </c>
      <c r="H29">
        <f t="shared" si="1"/>
        <v>0.30558965033265678</v>
      </c>
      <c r="I29">
        <f t="shared" si="30"/>
        <v>0</v>
      </c>
      <c r="J29">
        <f t="shared" si="38"/>
        <v>6</v>
      </c>
      <c r="K29">
        <f t="shared" si="3"/>
        <v>0.39500000000000002</v>
      </c>
      <c r="L29" t="str">
        <f t="shared" si="31"/>
        <v xml:space="preserve"> </v>
      </c>
      <c r="M29" s="7">
        <v>45</v>
      </c>
      <c r="N29" s="7">
        <f t="shared" si="4"/>
        <v>3</v>
      </c>
      <c r="O29" s="7">
        <f t="shared" si="5"/>
        <v>0</v>
      </c>
      <c r="AG29" s="9">
        <v>36</v>
      </c>
      <c r="AH29">
        <f t="shared" si="7"/>
        <v>0.23722259229292972</v>
      </c>
      <c r="AI29">
        <f t="shared" si="8"/>
        <v>1</v>
      </c>
      <c r="AJ29">
        <f t="shared" si="9"/>
        <v>5</v>
      </c>
      <c r="AR29" s="9">
        <v>36</v>
      </c>
      <c r="AS29">
        <f t="shared" si="32"/>
        <v>0.28948969440168831</v>
      </c>
      <c r="AT29">
        <f t="shared" si="12"/>
        <v>0</v>
      </c>
      <c r="AU29">
        <f t="shared" si="13"/>
        <v>6</v>
      </c>
      <c r="AV29">
        <f t="shared" si="14"/>
        <v>0.57999999999999996</v>
      </c>
      <c r="BB29" s="7">
        <v>43</v>
      </c>
      <c r="BC29" s="9">
        <v>36</v>
      </c>
      <c r="BD29">
        <f t="shared" si="33"/>
        <v>0.18238642007747302</v>
      </c>
      <c r="BE29">
        <f t="shared" si="15"/>
        <v>1</v>
      </c>
      <c r="BF29">
        <f t="shared" si="16"/>
        <v>5</v>
      </c>
      <c r="BG29">
        <f t="shared" si="17"/>
        <v>0.51700000000000002</v>
      </c>
      <c r="BM29" s="7">
        <v>41</v>
      </c>
      <c r="BN29" s="9">
        <v>36</v>
      </c>
      <c r="BO29">
        <f t="shared" si="34"/>
        <v>0.17700113713199661</v>
      </c>
      <c r="BP29">
        <f t="shared" si="18"/>
        <v>4</v>
      </c>
      <c r="BQ29">
        <f t="shared" si="19"/>
        <v>5</v>
      </c>
      <c r="BR29">
        <f t="shared" si="20"/>
        <v>0.51600000000000001</v>
      </c>
      <c r="BY29" s="9">
        <v>36</v>
      </c>
      <c r="BZ29">
        <f t="shared" si="35"/>
        <v>0.6558456146273085</v>
      </c>
      <c r="CA29">
        <f t="shared" si="21"/>
        <v>1</v>
      </c>
      <c r="CB29">
        <f t="shared" si="22"/>
        <v>6</v>
      </c>
      <c r="CC29">
        <f t="shared" si="23"/>
        <v>0.76100000000000001</v>
      </c>
      <c r="CJ29" s="9">
        <v>36</v>
      </c>
      <c r="CK29">
        <f t="shared" si="36"/>
        <v>-0.43420923303618941</v>
      </c>
      <c r="CL29">
        <f t="shared" si="24"/>
        <v>1</v>
      </c>
      <c r="CM29">
        <f t="shared" si="25"/>
        <v>4</v>
      </c>
      <c r="CN29">
        <f t="shared" si="26"/>
        <v>0.28499999999999998</v>
      </c>
      <c r="CT29" s="7">
        <v>37</v>
      </c>
      <c r="CU29" s="9">
        <v>36</v>
      </c>
      <c r="CV29">
        <f t="shared" si="37"/>
        <v>-2.2533588557637964E-2</v>
      </c>
      <c r="CW29">
        <f t="shared" si="27"/>
        <v>0</v>
      </c>
      <c r="CX29">
        <f t="shared" si="28"/>
        <v>5</v>
      </c>
      <c r="CY29">
        <f t="shared" si="29"/>
        <v>0.3</v>
      </c>
    </row>
    <row r="30" spans="2:103" x14ac:dyDescent="0.25">
      <c r="B30" s="7">
        <v>41111</v>
      </c>
      <c r="C30" s="7">
        <v>0</v>
      </c>
      <c r="D30" s="7">
        <v>2005</v>
      </c>
      <c r="E30" s="7">
        <f t="shared" si="0"/>
        <v>20</v>
      </c>
      <c r="F30" s="7">
        <v>41</v>
      </c>
      <c r="G30" s="9">
        <v>37</v>
      </c>
      <c r="H30">
        <f t="shared" si="1"/>
        <v>0.65312297816195242</v>
      </c>
      <c r="I30">
        <f t="shared" si="30"/>
        <v>1</v>
      </c>
      <c r="J30">
        <f t="shared" si="38"/>
        <v>6</v>
      </c>
      <c r="K30">
        <f t="shared" si="3"/>
        <v>0.53300000000000003</v>
      </c>
      <c r="L30" t="str">
        <f t="shared" si="31"/>
        <v xml:space="preserve"> </v>
      </c>
      <c r="M30" s="7">
        <v>46</v>
      </c>
      <c r="N30" s="7">
        <f t="shared" si="4"/>
        <v>3</v>
      </c>
      <c r="O30" s="7">
        <f t="shared" si="5"/>
        <v>1</v>
      </c>
      <c r="AG30" s="9">
        <v>37</v>
      </c>
      <c r="AH30">
        <f t="shared" si="7"/>
        <v>0.39289991848516465</v>
      </c>
      <c r="AI30">
        <f t="shared" si="8"/>
        <v>0</v>
      </c>
      <c r="AJ30">
        <f t="shared" si="9"/>
        <v>6</v>
      </c>
      <c r="AR30" s="9">
        <v>37</v>
      </c>
      <c r="AS30">
        <f t="shared" si="32"/>
        <v>0.45491237691693875</v>
      </c>
      <c r="AT30">
        <f t="shared" si="12"/>
        <v>3</v>
      </c>
      <c r="AU30">
        <f t="shared" si="13"/>
        <v>6</v>
      </c>
      <c r="AV30">
        <f t="shared" si="14"/>
        <v>0.6</v>
      </c>
      <c r="BB30" s="54">
        <v>45</v>
      </c>
      <c r="BC30" s="9">
        <v>37</v>
      </c>
      <c r="BD30">
        <f t="shared" si="33"/>
        <v>0.37880256477628971</v>
      </c>
      <c r="BE30">
        <f t="shared" si="15"/>
        <v>2</v>
      </c>
      <c r="BF30">
        <f t="shared" si="16"/>
        <v>6</v>
      </c>
      <c r="BG30">
        <f t="shared" si="17"/>
        <v>0.55100000000000005</v>
      </c>
      <c r="BM30" s="7">
        <v>42</v>
      </c>
      <c r="BN30" s="9">
        <v>37</v>
      </c>
      <c r="BO30">
        <f t="shared" si="34"/>
        <v>0.3601057617513031</v>
      </c>
      <c r="BP30">
        <f t="shared" si="18"/>
        <v>2</v>
      </c>
      <c r="BQ30">
        <f t="shared" si="19"/>
        <v>6</v>
      </c>
      <c r="BR30">
        <f t="shared" si="20"/>
        <v>0.64500000000000002</v>
      </c>
      <c r="BY30" s="9">
        <v>37</v>
      </c>
      <c r="BZ30">
        <f t="shared" si="35"/>
        <v>0.81199933239571531</v>
      </c>
      <c r="CA30">
        <f t="shared" si="21"/>
        <v>1</v>
      </c>
      <c r="CB30">
        <f t="shared" si="22"/>
        <v>7</v>
      </c>
      <c r="CC30">
        <f t="shared" si="23"/>
        <v>0.80900000000000005</v>
      </c>
      <c r="CJ30" s="9">
        <v>37</v>
      </c>
      <c r="CK30">
        <f t="shared" si="36"/>
        <v>-0.20567805775398429</v>
      </c>
      <c r="CL30">
        <f t="shared" si="24"/>
        <v>4</v>
      </c>
      <c r="CM30">
        <f t="shared" si="25"/>
        <v>5</v>
      </c>
      <c r="CN30">
        <f t="shared" si="26"/>
        <v>0.33300000000000002</v>
      </c>
      <c r="CT30" s="7">
        <v>39</v>
      </c>
      <c r="CU30" s="9">
        <v>37</v>
      </c>
      <c r="CV30">
        <f t="shared" si="37"/>
        <v>0.16900191418228541</v>
      </c>
      <c r="CW30">
        <f t="shared" si="27"/>
        <v>5</v>
      </c>
      <c r="CX30">
        <f t="shared" si="28"/>
        <v>5</v>
      </c>
      <c r="CY30">
        <f t="shared" si="29"/>
        <v>0.314</v>
      </c>
    </row>
    <row r="31" spans="2:103" x14ac:dyDescent="0.25">
      <c r="B31" s="7">
        <v>41077</v>
      </c>
      <c r="C31" s="7">
        <v>0</v>
      </c>
      <c r="D31" s="7">
        <v>2005</v>
      </c>
      <c r="E31" s="7">
        <f t="shared" si="0"/>
        <v>20</v>
      </c>
      <c r="F31" s="7">
        <v>49</v>
      </c>
      <c r="G31" s="7">
        <v>38</v>
      </c>
      <c r="H31">
        <f t="shared" si="1"/>
        <v>0.82688964207660021</v>
      </c>
      <c r="I31">
        <f t="shared" si="30"/>
        <v>1</v>
      </c>
      <c r="J31" s="7">
        <f t="shared" si="38"/>
        <v>7</v>
      </c>
      <c r="K31">
        <f t="shared" si="3"/>
        <v>0.62</v>
      </c>
      <c r="L31" t="str">
        <f t="shared" si="31"/>
        <v xml:space="preserve"> </v>
      </c>
      <c r="M31" s="7">
        <v>47</v>
      </c>
      <c r="N31" s="7">
        <f t="shared" si="4"/>
        <v>2</v>
      </c>
      <c r="O31" s="7">
        <f t="shared" si="5"/>
        <v>0</v>
      </c>
      <c r="AG31" s="7">
        <v>38</v>
      </c>
      <c r="AH31">
        <f t="shared" si="7"/>
        <v>0.54857724467739966</v>
      </c>
      <c r="AI31">
        <f t="shared" si="8"/>
        <v>4</v>
      </c>
      <c r="AJ31">
        <f t="shared" si="9"/>
        <v>6</v>
      </c>
      <c r="AR31" s="7">
        <v>38</v>
      </c>
      <c r="AS31">
        <f t="shared" si="32"/>
        <v>0.62033505943218914</v>
      </c>
      <c r="AT31">
        <f t="shared" si="12"/>
        <v>1</v>
      </c>
      <c r="AU31">
        <f t="shared" si="13"/>
        <v>6</v>
      </c>
      <c r="AV31">
        <f t="shared" si="14"/>
        <v>0.72</v>
      </c>
      <c r="BC31" s="7">
        <v>38</v>
      </c>
      <c r="BD31">
        <f t="shared" si="33"/>
        <v>0.57521870947510634</v>
      </c>
      <c r="BE31">
        <f t="shared" si="15"/>
        <v>4</v>
      </c>
      <c r="BF31">
        <f t="shared" si="16"/>
        <v>6</v>
      </c>
      <c r="BG31">
        <f t="shared" si="17"/>
        <v>0.62</v>
      </c>
      <c r="BM31" s="7">
        <v>43</v>
      </c>
      <c r="BN31" s="7">
        <v>38</v>
      </c>
      <c r="BO31">
        <f t="shared" si="34"/>
        <v>0.54321038637060959</v>
      </c>
      <c r="BP31">
        <f t="shared" si="18"/>
        <v>0</v>
      </c>
      <c r="BQ31">
        <f t="shared" si="19"/>
        <v>6</v>
      </c>
      <c r="BR31">
        <f t="shared" si="20"/>
        <v>0.68799999999999994</v>
      </c>
      <c r="BY31" s="7">
        <v>38</v>
      </c>
      <c r="BZ31">
        <f t="shared" si="35"/>
        <v>0.96815305016412223</v>
      </c>
      <c r="CA31">
        <f t="shared" si="21"/>
        <v>0</v>
      </c>
      <c r="CB31">
        <f t="shared" si="22"/>
        <v>7</v>
      </c>
      <c r="CC31">
        <f t="shared" si="23"/>
        <v>0.82499999999999996</v>
      </c>
      <c r="CJ31" s="7">
        <v>38</v>
      </c>
      <c r="CK31">
        <f t="shared" si="36"/>
        <v>2.2853117528220838E-2</v>
      </c>
      <c r="CL31">
        <f t="shared" si="24"/>
        <v>2</v>
      </c>
      <c r="CM31">
        <f t="shared" si="25"/>
        <v>5</v>
      </c>
      <c r="CN31">
        <f t="shared" si="26"/>
        <v>0.52300000000000002</v>
      </c>
      <c r="CT31" s="7">
        <v>38</v>
      </c>
      <c r="CU31" s="7">
        <v>38</v>
      </c>
      <c r="CV31">
        <f t="shared" si="37"/>
        <v>0.36053741692220875</v>
      </c>
      <c r="CW31">
        <f t="shared" si="27"/>
        <v>7</v>
      </c>
      <c r="CX31">
        <f t="shared" si="28"/>
        <v>6</v>
      </c>
      <c r="CY31">
        <f t="shared" si="29"/>
        <v>0.45700000000000002</v>
      </c>
    </row>
    <row r="32" spans="2:103" x14ac:dyDescent="0.25">
      <c r="G32">
        <v>40</v>
      </c>
      <c r="H32">
        <f t="shared" ref="H32:H42" si="39">(G32-$T$11)/$U$11</f>
        <v>0.83333333333333337</v>
      </c>
      <c r="I32">
        <f t="shared" si="30"/>
        <v>1</v>
      </c>
      <c r="J32">
        <f t="shared" si="38"/>
        <v>7</v>
      </c>
      <c r="L32" t="str">
        <f t="shared" si="31"/>
        <v xml:space="preserve"> </v>
      </c>
      <c r="M32" s="7">
        <v>48</v>
      </c>
      <c r="N32" s="7">
        <f t="shared" si="4"/>
        <v>3</v>
      </c>
      <c r="O32" s="7">
        <f t="shared" si="5"/>
        <v>1</v>
      </c>
      <c r="AG32" s="9">
        <v>39</v>
      </c>
      <c r="AH32">
        <f t="shared" si="7"/>
        <v>0.70425457086963461</v>
      </c>
      <c r="AI32">
        <f t="shared" si="8"/>
        <v>1</v>
      </c>
      <c r="AJ32">
        <f t="shared" si="9"/>
        <v>6</v>
      </c>
      <c r="AR32" s="9">
        <v>39</v>
      </c>
      <c r="AS32">
        <f t="shared" si="32"/>
        <v>0.78575774194743964</v>
      </c>
      <c r="AT32">
        <f t="shared" si="12"/>
        <v>2</v>
      </c>
      <c r="AU32">
        <f t="shared" si="13"/>
        <v>7</v>
      </c>
      <c r="AV32">
        <f t="shared" si="14"/>
        <v>0.76</v>
      </c>
      <c r="BC32" s="9">
        <v>39</v>
      </c>
      <c r="BD32">
        <f t="shared" si="33"/>
        <v>0.77163485417392308</v>
      </c>
      <c r="BE32">
        <f t="shared" si="15"/>
        <v>2</v>
      </c>
      <c r="BF32">
        <f t="shared" si="16"/>
        <v>7</v>
      </c>
      <c r="BG32">
        <f t="shared" si="17"/>
        <v>0.75800000000000001</v>
      </c>
      <c r="BM32" s="54">
        <v>43</v>
      </c>
      <c r="BN32" s="9">
        <v>39</v>
      </c>
      <c r="BO32">
        <f t="shared" si="34"/>
        <v>0.72631501098991602</v>
      </c>
      <c r="BP32">
        <f t="shared" si="18"/>
        <v>0</v>
      </c>
      <c r="BQ32">
        <f t="shared" si="19"/>
        <v>6</v>
      </c>
      <c r="BR32">
        <f t="shared" si="20"/>
        <v>0.69799999999999995</v>
      </c>
      <c r="BY32" s="9">
        <v>39</v>
      </c>
      <c r="BZ32">
        <f t="shared" si="35"/>
        <v>1.1243067679325289</v>
      </c>
      <c r="CA32">
        <f t="shared" si="21"/>
        <v>0</v>
      </c>
      <c r="CB32">
        <f t="shared" si="22"/>
        <v>7</v>
      </c>
      <c r="CC32">
        <f t="shared" si="23"/>
        <v>0.84099999999999997</v>
      </c>
      <c r="CJ32" s="9">
        <v>39</v>
      </c>
      <c r="CK32">
        <f t="shared" si="36"/>
        <v>0.25138429281042596</v>
      </c>
      <c r="CL32">
        <f t="shared" si="24"/>
        <v>3</v>
      </c>
      <c r="CM32">
        <f t="shared" si="25"/>
        <v>6</v>
      </c>
      <c r="CN32">
        <f t="shared" si="26"/>
        <v>0.61899999999999999</v>
      </c>
      <c r="CT32" s="7">
        <v>35</v>
      </c>
      <c r="CU32" s="9">
        <v>39</v>
      </c>
      <c r="CV32">
        <f t="shared" si="37"/>
        <v>0.55207291966213212</v>
      </c>
      <c r="CW32">
        <f t="shared" si="27"/>
        <v>6</v>
      </c>
      <c r="CX32">
        <f t="shared" si="28"/>
        <v>6</v>
      </c>
      <c r="CY32">
        <f t="shared" si="29"/>
        <v>0.65700000000000003</v>
      </c>
    </row>
    <row r="33" spans="7:103" x14ac:dyDescent="0.25">
      <c r="G33">
        <v>41</v>
      </c>
      <c r="H33">
        <f t="shared" si="39"/>
        <v>1</v>
      </c>
      <c r="I33">
        <f t="shared" si="30"/>
        <v>1</v>
      </c>
      <c r="J33">
        <f t="shared" si="38"/>
        <v>7</v>
      </c>
      <c r="L33" t="str">
        <f t="shared" si="31"/>
        <v xml:space="preserve"> </v>
      </c>
      <c r="M33" s="7">
        <v>49</v>
      </c>
      <c r="N33" s="7">
        <f t="shared" si="4"/>
        <v>1</v>
      </c>
      <c r="O33" s="7">
        <f t="shared" si="5"/>
        <v>0</v>
      </c>
      <c r="AG33" s="9">
        <v>40</v>
      </c>
      <c r="AH33">
        <f t="shared" si="7"/>
        <v>0.85993189706186957</v>
      </c>
      <c r="AI33">
        <f t="shared" si="8"/>
        <v>0</v>
      </c>
      <c r="AJ33">
        <f t="shared" si="9"/>
        <v>7</v>
      </c>
      <c r="AR33" s="9">
        <v>40</v>
      </c>
      <c r="AS33">
        <f t="shared" si="32"/>
        <v>0.95118042446269013</v>
      </c>
      <c r="AT33">
        <f t="shared" si="12"/>
        <v>2</v>
      </c>
      <c r="AU33">
        <f t="shared" si="13"/>
        <v>7</v>
      </c>
      <c r="AV33">
        <f t="shared" si="14"/>
        <v>0.84</v>
      </c>
      <c r="BC33" s="9">
        <v>40</v>
      </c>
      <c r="BD33">
        <f t="shared" si="33"/>
        <v>0.96805099887273971</v>
      </c>
      <c r="BE33">
        <f t="shared" si="15"/>
        <v>1</v>
      </c>
      <c r="BF33">
        <f t="shared" si="16"/>
        <v>7</v>
      </c>
      <c r="BG33">
        <f t="shared" si="17"/>
        <v>0.82699999999999996</v>
      </c>
      <c r="BN33" s="9">
        <v>40</v>
      </c>
      <c r="BO33">
        <f t="shared" si="34"/>
        <v>0.90941963560922245</v>
      </c>
      <c r="BP33">
        <f t="shared" si="18"/>
        <v>3</v>
      </c>
      <c r="BQ33">
        <f t="shared" si="19"/>
        <v>7</v>
      </c>
      <c r="BR33">
        <f t="shared" si="20"/>
        <v>0.70899999999999996</v>
      </c>
      <c r="BY33" s="9">
        <v>40</v>
      </c>
      <c r="BZ33">
        <f t="shared" si="35"/>
        <v>1.2804604857009358</v>
      </c>
      <c r="CA33">
        <f t="shared" si="21"/>
        <v>1</v>
      </c>
      <c r="CB33">
        <f t="shared" si="22"/>
        <v>8</v>
      </c>
      <c r="CC33">
        <f t="shared" si="23"/>
        <v>0.85699999999999998</v>
      </c>
      <c r="CJ33" s="9">
        <v>40</v>
      </c>
      <c r="CK33">
        <f t="shared" si="36"/>
        <v>0.47991546809263108</v>
      </c>
      <c r="CL33">
        <f t="shared" si="24"/>
        <v>2</v>
      </c>
      <c r="CM33">
        <f t="shared" si="25"/>
        <v>6</v>
      </c>
      <c r="CN33">
        <f t="shared" si="26"/>
        <v>0.76100000000000001</v>
      </c>
      <c r="CT33" s="7">
        <v>34</v>
      </c>
      <c r="CU33" s="9">
        <v>40</v>
      </c>
      <c r="CV33">
        <f t="shared" si="37"/>
        <v>0.74360842240205549</v>
      </c>
      <c r="CW33">
        <f t="shared" si="27"/>
        <v>3</v>
      </c>
      <c r="CX33">
        <f t="shared" si="28"/>
        <v>6</v>
      </c>
      <c r="CY33">
        <f t="shared" si="29"/>
        <v>0.82799999999999996</v>
      </c>
    </row>
    <row r="34" spans="7:103" x14ac:dyDescent="0.25">
      <c r="G34">
        <v>42</v>
      </c>
      <c r="H34">
        <f t="shared" si="39"/>
        <v>1.1666666666666667</v>
      </c>
      <c r="I34">
        <f t="shared" si="30"/>
        <v>0</v>
      </c>
      <c r="J34">
        <f t="shared" si="38"/>
        <v>7</v>
      </c>
      <c r="L34" t="str">
        <f t="shared" si="31"/>
        <v xml:space="preserve"> </v>
      </c>
      <c r="M34" s="7">
        <v>50</v>
      </c>
      <c r="N34" s="7">
        <f t="shared" si="4"/>
        <v>3</v>
      </c>
      <c r="O34" s="7">
        <f t="shared" si="5"/>
        <v>0</v>
      </c>
      <c r="AG34" s="9">
        <v>41</v>
      </c>
      <c r="AH34">
        <f t="shared" si="7"/>
        <v>1.0156092232541045</v>
      </c>
      <c r="AI34">
        <f t="shared" si="8"/>
        <v>1</v>
      </c>
      <c r="AJ34">
        <f t="shared" si="9"/>
        <v>7</v>
      </c>
      <c r="AR34" s="9">
        <v>41</v>
      </c>
      <c r="AS34">
        <f t="shared" si="32"/>
        <v>1.1166031069779405</v>
      </c>
      <c r="AT34">
        <f t="shared" si="12"/>
        <v>0</v>
      </c>
      <c r="AU34">
        <f t="shared" si="13"/>
        <v>7</v>
      </c>
      <c r="AV34">
        <f t="shared" si="14"/>
        <v>0.89</v>
      </c>
      <c r="BC34" s="9">
        <v>41</v>
      </c>
      <c r="BD34">
        <f t="shared" si="33"/>
        <v>1.1644671435715563</v>
      </c>
      <c r="BE34">
        <f t="shared" si="15"/>
        <v>1</v>
      </c>
      <c r="BF34">
        <f t="shared" si="16"/>
        <v>7</v>
      </c>
      <c r="BG34">
        <f t="shared" si="17"/>
        <v>0.86199999999999999</v>
      </c>
      <c r="BN34" s="9">
        <v>41</v>
      </c>
      <c r="BO34">
        <f t="shared" si="34"/>
        <v>1.092524260228529</v>
      </c>
      <c r="BP34">
        <f t="shared" si="18"/>
        <v>3</v>
      </c>
      <c r="BQ34">
        <f t="shared" si="19"/>
        <v>7</v>
      </c>
      <c r="BR34">
        <f t="shared" si="20"/>
        <v>0.80600000000000005</v>
      </c>
      <c r="BY34" s="9">
        <v>41</v>
      </c>
      <c r="BZ34">
        <f t="shared" si="35"/>
        <v>1.4366142034693425</v>
      </c>
      <c r="CA34">
        <f t="shared" si="21"/>
        <v>0</v>
      </c>
      <c r="CB34">
        <f t="shared" si="22"/>
        <v>8</v>
      </c>
      <c r="CC34">
        <f t="shared" si="23"/>
        <v>0.873</v>
      </c>
      <c r="CJ34" s="9">
        <v>41</v>
      </c>
      <c r="CK34">
        <f t="shared" si="36"/>
        <v>0.7084466433748362</v>
      </c>
      <c r="CL34">
        <f t="shared" si="24"/>
        <v>0</v>
      </c>
      <c r="CM34">
        <f t="shared" si="25"/>
        <v>6</v>
      </c>
      <c r="CN34">
        <f t="shared" si="26"/>
        <v>0.81899999999999995</v>
      </c>
      <c r="CT34" s="7">
        <v>38</v>
      </c>
      <c r="CU34" s="9">
        <v>41</v>
      </c>
      <c r="CV34">
        <f t="shared" si="37"/>
        <v>0.93514392514197886</v>
      </c>
      <c r="CW34">
        <f t="shared" si="27"/>
        <v>2</v>
      </c>
      <c r="CX34">
        <f t="shared" si="28"/>
        <v>7</v>
      </c>
      <c r="CY34">
        <f t="shared" si="29"/>
        <v>0.91400000000000003</v>
      </c>
    </row>
    <row r="35" spans="7:103" x14ac:dyDescent="0.25">
      <c r="G35">
        <v>43</v>
      </c>
      <c r="H35">
        <f t="shared" si="39"/>
        <v>1.3333333333333333</v>
      </c>
      <c r="I35">
        <f t="shared" si="30"/>
        <v>0</v>
      </c>
      <c r="J35">
        <f t="shared" si="38"/>
        <v>8</v>
      </c>
      <c r="L35" t="str">
        <f t="shared" si="31"/>
        <v xml:space="preserve"> </v>
      </c>
      <c r="M35" s="7">
        <v>51</v>
      </c>
      <c r="N35" s="7">
        <f t="shared" si="4"/>
        <v>4</v>
      </c>
      <c r="O35" s="7">
        <f t="shared" si="5"/>
        <v>1</v>
      </c>
      <c r="AG35" s="9">
        <v>42</v>
      </c>
      <c r="AH35">
        <f t="shared" si="7"/>
        <v>1.1712865494463394</v>
      </c>
      <c r="AI35">
        <f t="shared" si="8"/>
        <v>0</v>
      </c>
      <c r="AJ35">
        <f t="shared" si="9"/>
        <v>7</v>
      </c>
      <c r="AR35" s="9">
        <v>42</v>
      </c>
      <c r="AS35">
        <f t="shared" si="32"/>
        <v>1.282025789493191</v>
      </c>
      <c r="AT35">
        <f t="shared" si="12"/>
        <v>0</v>
      </c>
      <c r="AU35">
        <f t="shared" si="13"/>
        <v>8</v>
      </c>
      <c r="AV35">
        <f t="shared" si="14"/>
        <v>0.9</v>
      </c>
      <c r="BC35" s="9">
        <v>42</v>
      </c>
      <c r="BD35">
        <f t="shared" si="33"/>
        <v>1.360883288270373</v>
      </c>
      <c r="BE35">
        <f t="shared" si="15"/>
        <v>1</v>
      </c>
      <c r="BF35">
        <f t="shared" si="16"/>
        <v>8</v>
      </c>
      <c r="BG35">
        <f t="shared" si="17"/>
        <v>0.89600000000000002</v>
      </c>
      <c r="BN35" s="9">
        <v>42</v>
      </c>
      <c r="BO35">
        <f t="shared" si="34"/>
        <v>1.2756288848478354</v>
      </c>
      <c r="BP35">
        <f t="shared" si="18"/>
        <v>1</v>
      </c>
      <c r="BQ35">
        <f t="shared" si="19"/>
        <v>8</v>
      </c>
      <c r="BR35">
        <f t="shared" si="20"/>
        <v>0.90300000000000002</v>
      </c>
      <c r="BY35" s="9">
        <v>42</v>
      </c>
      <c r="BZ35">
        <f t="shared" si="35"/>
        <v>1.5927679212377495</v>
      </c>
      <c r="CA35">
        <f t="shared" si="21"/>
        <v>0</v>
      </c>
      <c r="CB35">
        <f t="shared" si="22"/>
        <v>8</v>
      </c>
      <c r="CC35">
        <f t="shared" si="23"/>
        <v>0.88800000000000001</v>
      </c>
      <c r="CJ35" s="9">
        <v>42</v>
      </c>
      <c r="CK35">
        <f t="shared" si="36"/>
        <v>0.93697781865704133</v>
      </c>
      <c r="CL35">
        <f t="shared" si="24"/>
        <v>0</v>
      </c>
      <c r="CM35">
        <f t="shared" si="25"/>
        <v>7</v>
      </c>
      <c r="CN35">
        <f t="shared" si="26"/>
        <v>0.82799999999999996</v>
      </c>
      <c r="CT35" s="7">
        <v>38</v>
      </c>
      <c r="CU35" s="9">
        <v>42</v>
      </c>
      <c r="CV35">
        <f t="shared" si="37"/>
        <v>1.1266794278819023</v>
      </c>
      <c r="CW35">
        <f t="shared" si="27"/>
        <v>0</v>
      </c>
      <c r="CX35">
        <f t="shared" si="28"/>
        <v>7</v>
      </c>
      <c r="CY35">
        <f t="shared" si="29"/>
        <v>0.95</v>
      </c>
    </row>
    <row r="36" spans="7:103" x14ac:dyDescent="0.25">
      <c r="G36">
        <v>44</v>
      </c>
      <c r="H36">
        <f t="shared" si="39"/>
        <v>1.5</v>
      </c>
      <c r="I36">
        <f t="shared" si="30"/>
        <v>0</v>
      </c>
      <c r="J36">
        <f t="shared" si="38"/>
        <v>8</v>
      </c>
      <c r="L36" t="str">
        <f t="shared" si="31"/>
        <v xml:space="preserve"> </v>
      </c>
      <c r="M36" s="7">
        <v>52</v>
      </c>
      <c r="N36" s="7">
        <f t="shared" si="4"/>
        <v>1</v>
      </c>
      <c r="O36" s="7">
        <f t="shared" si="5"/>
        <v>1</v>
      </c>
      <c r="AG36" s="9">
        <v>43</v>
      </c>
      <c r="AH36">
        <f t="shared" si="7"/>
        <v>1.3269638756385744</v>
      </c>
      <c r="AI36">
        <f t="shared" si="8"/>
        <v>2</v>
      </c>
      <c r="AJ36">
        <f t="shared" si="9"/>
        <v>8</v>
      </c>
      <c r="AR36" s="9">
        <v>43</v>
      </c>
      <c r="AS36">
        <f t="shared" si="32"/>
        <v>1.4474484720084415</v>
      </c>
      <c r="AT36">
        <f t="shared" si="12"/>
        <v>0</v>
      </c>
      <c r="AU36">
        <f t="shared" si="13"/>
        <v>8</v>
      </c>
      <c r="AV36">
        <f t="shared" si="14"/>
        <v>0.91</v>
      </c>
      <c r="BC36" s="9">
        <v>43</v>
      </c>
      <c r="BD36">
        <f t="shared" si="33"/>
        <v>1.5572994329691898</v>
      </c>
      <c r="BE36">
        <f t="shared" si="15"/>
        <v>1</v>
      </c>
      <c r="BF36">
        <f t="shared" si="16"/>
        <v>8</v>
      </c>
      <c r="BG36">
        <f t="shared" si="17"/>
        <v>0.93100000000000005</v>
      </c>
      <c r="BN36" s="9">
        <v>43</v>
      </c>
      <c r="BO36">
        <f t="shared" si="34"/>
        <v>1.4587335094671419</v>
      </c>
      <c r="BP36">
        <f t="shared" si="18"/>
        <v>2</v>
      </c>
      <c r="BQ36">
        <f t="shared" si="19"/>
        <v>8</v>
      </c>
      <c r="BR36">
        <f t="shared" si="20"/>
        <v>0.93500000000000005</v>
      </c>
      <c r="BY36" s="9">
        <v>43</v>
      </c>
      <c r="BZ36">
        <f t="shared" si="35"/>
        <v>1.7489216390061564</v>
      </c>
      <c r="CA36">
        <f t="shared" si="21"/>
        <v>1</v>
      </c>
      <c r="CB36">
        <f t="shared" si="22"/>
        <v>8</v>
      </c>
      <c r="CC36">
        <f t="shared" si="23"/>
        <v>0.90400000000000003</v>
      </c>
      <c r="CJ36" s="9">
        <v>43</v>
      </c>
      <c r="CK36">
        <f t="shared" si="36"/>
        <v>1.1655089939392465</v>
      </c>
      <c r="CL36">
        <f t="shared" si="24"/>
        <v>0</v>
      </c>
      <c r="CM36">
        <f t="shared" si="25"/>
        <v>7</v>
      </c>
      <c r="CN36">
        <f t="shared" si="26"/>
        <v>0.83799999999999997</v>
      </c>
      <c r="CT36" s="54">
        <v>34</v>
      </c>
      <c r="CU36" s="9">
        <v>43</v>
      </c>
      <c r="CV36">
        <f t="shared" si="37"/>
        <v>1.3182149306218256</v>
      </c>
      <c r="CW36">
        <f t="shared" si="27"/>
        <v>0</v>
      </c>
      <c r="CX36">
        <f t="shared" si="28"/>
        <v>8</v>
      </c>
      <c r="CY36">
        <f t="shared" si="29"/>
        <v>0.95699999999999996</v>
      </c>
    </row>
    <row r="37" spans="7:103" x14ac:dyDescent="0.25">
      <c r="G37">
        <v>45</v>
      </c>
      <c r="H37">
        <f t="shared" si="39"/>
        <v>1.6666666666666667</v>
      </c>
      <c r="I37">
        <f t="shared" si="30"/>
        <v>0</v>
      </c>
      <c r="J37">
        <f t="shared" si="38"/>
        <v>8</v>
      </c>
      <c r="L37" t="str">
        <f t="shared" si="31"/>
        <v xml:space="preserve"> </v>
      </c>
      <c r="M37" s="7">
        <v>53</v>
      </c>
      <c r="N37" s="7">
        <f t="shared" si="4"/>
        <v>2</v>
      </c>
      <c r="O37" s="7">
        <f t="shared" si="5"/>
        <v>0</v>
      </c>
      <c r="AG37" s="9">
        <v>44</v>
      </c>
      <c r="AH37">
        <f t="shared" si="7"/>
        <v>1.4826412018308093</v>
      </c>
      <c r="AI37">
        <f t="shared" si="8"/>
        <v>1</v>
      </c>
      <c r="AJ37">
        <f t="shared" si="9"/>
        <v>8</v>
      </c>
      <c r="AR37" s="9">
        <v>44</v>
      </c>
      <c r="AS37">
        <f t="shared" si="32"/>
        <v>1.6128711545236918</v>
      </c>
      <c r="AT37">
        <f t="shared" si="12"/>
        <v>2</v>
      </c>
      <c r="AU37">
        <f t="shared" si="13"/>
        <v>8</v>
      </c>
      <c r="AV37">
        <f t="shared" si="14"/>
        <v>0.92</v>
      </c>
      <c r="BC37" s="9">
        <v>44</v>
      </c>
      <c r="BD37">
        <f t="shared" si="33"/>
        <v>1.7537155776680065</v>
      </c>
      <c r="BE37">
        <f t="shared" si="15"/>
        <v>0</v>
      </c>
      <c r="BF37">
        <f t="shared" si="16"/>
        <v>9</v>
      </c>
      <c r="BG37">
        <f t="shared" si="17"/>
        <v>0.94799999999999995</v>
      </c>
      <c r="BN37" s="9">
        <v>44</v>
      </c>
      <c r="BO37">
        <f t="shared" si="34"/>
        <v>1.6418381340864483</v>
      </c>
      <c r="BP37">
        <f t="shared" si="18"/>
        <v>0</v>
      </c>
      <c r="BQ37">
        <f t="shared" si="19"/>
        <v>8</v>
      </c>
      <c r="BR37" t="e">
        <f t="shared" si="20"/>
        <v>#N/A</v>
      </c>
      <c r="BY37" s="9">
        <v>44</v>
      </c>
      <c r="BZ37">
        <f t="shared" si="35"/>
        <v>1.9050753567745631</v>
      </c>
      <c r="CA37">
        <f t="shared" si="21"/>
        <v>0</v>
      </c>
      <c r="CB37">
        <f t="shared" si="22"/>
        <v>9</v>
      </c>
      <c r="CC37">
        <f t="shared" si="23"/>
        <v>0.92800000000000005</v>
      </c>
      <c r="CJ37" s="9">
        <v>44</v>
      </c>
      <c r="CK37">
        <f t="shared" si="36"/>
        <v>1.3940401692214515</v>
      </c>
      <c r="CL37">
        <f t="shared" si="24"/>
        <v>0</v>
      </c>
      <c r="CM37">
        <f t="shared" si="25"/>
        <v>8</v>
      </c>
      <c r="CN37">
        <f t="shared" si="26"/>
        <v>0.84699999999999998</v>
      </c>
      <c r="CU37" s="9">
        <v>44</v>
      </c>
      <c r="CV37">
        <f t="shared" si="37"/>
        <v>1.5097504333617491</v>
      </c>
      <c r="CW37">
        <f t="shared" si="27"/>
        <v>0</v>
      </c>
      <c r="CX37">
        <f t="shared" si="28"/>
        <v>8</v>
      </c>
      <c r="CY37">
        <f t="shared" si="29"/>
        <v>0.96399999999999997</v>
      </c>
    </row>
    <row r="38" spans="7:103" x14ac:dyDescent="0.25">
      <c r="G38">
        <v>46</v>
      </c>
      <c r="H38">
        <f t="shared" si="39"/>
        <v>1.8333333333333333</v>
      </c>
      <c r="I38">
        <f t="shared" si="30"/>
        <v>0</v>
      </c>
      <c r="J38">
        <f t="shared" si="38"/>
        <v>9</v>
      </c>
      <c r="L38" t="str">
        <f t="shared" si="31"/>
        <v xml:space="preserve"> </v>
      </c>
      <c r="M38" s="7">
        <v>54</v>
      </c>
      <c r="N38" s="7">
        <f t="shared" si="4"/>
        <v>1</v>
      </c>
      <c r="O38" s="7">
        <f t="shared" si="5"/>
        <v>0</v>
      </c>
      <c r="AG38" s="9">
        <v>45</v>
      </c>
      <c r="AH38">
        <f t="shared" si="7"/>
        <v>1.6383185280230443</v>
      </c>
      <c r="AI38">
        <f t="shared" si="8"/>
        <v>0</v>
      </c>
      <c r="AJ38">
        <f t="shared" si="9"/>
        <v>8</v>
      </c>
      <c r="AR38" s="9">
        <v>45</v>
      </c>
      <c r="AS38">
        <f t="shared" si="32"/>
        <v>1.7782938370389423</v>
      </c>
      <c r="AT38">
        <f t="shared" si="12"/>
        <v>0</v>
      </c>
      <c r="AU38">
        <f t="shared" si="13"/>
        <v>9</v>
      </c>
      <c r="AV38" t="e">
        <f t="shared" si="14"/>
        <v>#N/A</v>
      </c>
      <c r="BC38" s="9">
        <v>45</v>
      </c>
      <c r="BD38">
        <f t="shared" si="33"/>
        <v>1.9501317223668231</v>
      </c>
      <c r="BE38">
        <f t="shared" si="15"/>
        <v>1</v>
      </c>
      <c r="BF38">
        <f t="shared" si="16"/>
        <v>9</v>
      </c>
      <c r="BG38">
        <f t="shared" si="17"/>
        <v>0.96499999999999997</v>
      </c>
      <c r="BN38" s="9">
        <v>45</v>
      </c>
      <c r="BO38">
        <f t="shared" si="34"/>
        <v>1.824942758705755</v>
      </c>
      <c r="BP38">
        <f t="shared" si="18"/>
        <v>0</v>
      </c>
      <c r="BQ38">
        <f t="shared" si="19"/>
        <v>9</v>
      </c>
      <c r="BR38" t="e">
        <f t="shared" si="20"/>
        <v>#N/A</v>
      </c>
      <c r="BY38" s="9">
        <v>45</v>
      </c>
      <c r="BZ38">
        <f t="shared" si="35"/>
        <v>2.06122907454297</v>
      </c>
      <c r="CA38">
        <f t="shared" si="21"/>
        <v>1</v>
      </c>
      <c r="CB38">
        <f t="shared" si="22"/>
        <v>9</v>
      </c>
      <c r="CC38">
        <f t="shared" si="23"/>
        <v>0.95199999999999996</v>
      </c>
      <c r="CJ38" s="9">
        <v>45</v>
      </c>
      <c r="CK38">
        <f t="shared" si="36"/>
        <v>1.6225713445036567</v>
      </c>
      <c r="CL38">
        <f t="shared" si="24"/>
        <v>1</v>
      </c>
      <c r="CM38">
        <f t="shared" si="25"/>
        <v>8</v>
      </c>
      <c r="CN38">
        <f t="shared" si="26"/>
        <v>0.85699999999999998</v>
      </c>
      <c r="CU38" s="9">
        <v>45</v>
      </c>
      <c r="CV38">
        <f t="shared" si="37"/>
        <v>1.7012859361016723</v>
      </c>
      <c r="CW38">
        <f t="shared" si="27"/>
        <v>1</v>
      </c>
      <c r="CX38">
        <f t="shared" si="28"/>
        <v>8</v>
      </c>
      <c r="CY38">
        <f t="shared" si="29"/>
        <v>0.97099999999999997</v>
      </c>
    </row>
    <row r="39" spans="7:103" x14ac:dyDescent="0.25">
      <c r="G39">
        <v>47</v>
      </c>
      <c r="H39">
        <f t="shared" si="39"/>
        <v>2</v>
      </c>
      <c r="I39">
        <f t="shared" si="30"/>
        <v>0</v>
      </c>
      <c r="J39">
        <f t="shared" si="38"/>
        <v>9</v>
      </c>
      <c r="L39" t="str">
        <f t="shared" si="31"/>
        <v xml:space="preserve"> </v>
      </c>
      <c r="M39" s="7">
        <v>55</v>
      </c>
      <c r="N39" s="7">
        <f t="shared" si="4"/>
        <v>2</v>
      </c>
      <c r="O39" s="7">
        <f t="shared" si="5"/>
        <v>1</v>
      </c>
      <c r="AG39" s="9">
        <v>46</v>
      </c>
      <c r="AH39">
        <f t="shared" si="7"/>
        <v>1.7939958542152792</v>
      </c>
      <c r="AI39">
        <f t="shared" si="8"/>
        <v>0</v>
      </c>
      <c r="AJ39">
        <f t="shared" si="9"/>
        <v>9</v>
      </c>
      <c r="AR39" s="9">
        <v>46</v>
      </c>
      <c r="AS39">
        <f t="shared" si="32"/>
        <v>1.9437165195541928</v>
      </c>
      <c r="AT39">
        <f t="shared" si="12"/>
        <v>0</v>
      </c>
      <c r="AU39">
        <f t="shared" si="13"/>
        <v>9</v>
      </c>
      <c r="AV39" t="e">
        <f t="shared" si="14"/>
        <v>#N/A</v>
      </c>
      <c r="BC39" s="9">
        <v>46</v>
      </c>
      <c r="BD39">
        <f t="shared" si="33"/>
        <v>2.1465478670656397</v>
      </c>
      <c r="BE39">
        <f t="shared" si="15"/>
        <v>0</v>
      </c>
      <c r="BF39">
        <f t="shared" si="16"/>
        <v>9</v>
      </c>
      <c r="BG39" t="e">
        <f t="shared" si="17"/>
        <v>#N/A</v>
      </c>
      <c r="BN39" s="9">
        <v>46</v>
      </c>
      <c r="BO39">
        <f t="shared" si="34"/>
        <v>2.0080473833250614</v>
      </c>
      <c r="BP39">
        <f t="shared" si="18"/>
        <v>0</v>
      </c>
      <c r="BQ39">
        <f t="shared" si="19"/>
        <v>9</v>
      </c>
      <c r="BR39" t="e">
        <f t="shared" si="20"/>
        <v>#N/A</v>
      </c>
      <c r="BY39" s="9">
        <v>46</v>
      </c>
      <c r="BZ39">
        <f t="shared" si="35"/>
        <v>2.2173827923113767</v>
      </c>
      <c r="CA39">
        <f t="shared" si="21"/>
        <v>0</v>
      </c>
      <c r="CB39">
        <f t="shared" si="22"/>
        <v>9</v>
      </c>
      <c r="CC39" t="e">
        <f t="shared" si="23"/>
        <v>#N/A</v>
      </c>
      <c r="CJ39" s="9">
        <v>46</v>
      </c>
      <c r="CK39">
        <f t="shared" si="36"/>
        <v>1.8511025197858617</v>
      </c>
      <c r="CL39">
        <f t="shared" si="24"/>
        <v>1</v>
      </c>
      <c r="CM39">
        <f t="shared" si="25"/>
        <v>9</v>
      </c>
      <c r="CN39">
        <f t="shared" si="26"/>
        <v>0.90400000000000003</v>
      </c>
      <c r="CU39" s="9">
        <v>46</v>
      </c>
      <c r="CV39">
        <f t="shared" si="37"/>
        <v>1.8928214388415958</v>
      </c>
      <c r="CW39">
        <f t="shared" si="27"/>
        <v>0</v>
      </c>
      <c r="CX39">
        <f t="shared" si="28"/>
        <v>9</v>
      </c>
      <c r="CY39" t="e">
        <f t="shared" si="29"/>
        <v>#N/A</v>
      </c>
    </row>
    <row r="40" spans="7:103" x14ac:dyDescent="0.25">
      <c r="G40">
        <v>48</v>
      </c>
      <c r="H40">
        <f t="shared" si="39"/>
        <v>2.1666666666666665</v>
      </c>
      <c r="I40">
        <f t="shared" si="30"/>
        <v>0</v>
      </c>
      <c r="J40">
        <f t="shared" si="38"/>
        <v>9</v>
      </c>
      <c r="L40" t="str">
        <f t="shared" si="31"/>
        <v xml:space="preserve"> </v>
      </c>
      <c r="N40">
        <f>SUM(N3:N39)</f>
        <v>182</v>
      </c>
      <c r="AG40" s="9">
        <v>47</v>
      </c>
      <c r="AH40">
        <f t="shared" si="7"/>
        <v>1.9496731804075143</v>
      </c>
      <c r="AI40">
        <f t="shared" si="8"/>
        <v>0</v>
      </c>
      <c r="AJ40">
        <f t="shared" si="9"/>
        <v>9</v>
      </c>
      <c r="AR40" s="9">
        <v>47</v>
      </c>
      <c r="AS40">
        <f t="shared" si="32"/>
        <v>2.1091392020694433</v>
      </c>
      <c r="AT40">
        <f t="shared" si="12"/>
        <v>0</v>
      </c>
      <c r="AU40">
        <f t="shared" si="13"/>
        <v>9</v>
      </c>
      <c r="AV40" t="e">
        <f t="shared" si="14"/>
        <v>#N/A</v>
      </c>
      <c r="BC40" s="9">
        <v>47</v>
      </c>
      <c r="BD40">
        <f t="shared" si="33"/>
        <v>2.3429640117644563</v>
      </c>
      <c r="BE40">
        <f t="shared" si="15"/>
        <v>0</v>
      </c>
      <c r="BF40">
        <f t="shared" si="16"/>
        <v>10</v>
      </c>
      <c r="BG40" t="e">
        <f t="shared" si="17"/>
        <v>#N/A</v>
      </c>
      <c r="BN40" s="9">
        <v>47</v>
      </c>
      <c r="BO40">
        <f t="shared" si="34"/>
        <v>2.1911520079443676</v>
      </c>
      <c r="BP40">
        <f t="shared" si="18"/>
        <v>0</v>
      </c>
      <c r="BQ40">
        <f t="shared" si="19"/>
        <v>9</v>
      </c>
      <c r="BR40" t="e">
        <f t="shared" si="20"/>
        <v>#N/A</v>
      </c>
      <c r="BY40" s="9">
        <v>47</v>
      </c>
      <c r="BZ40">
        <f t="shared" si="35"/>
        <v>2.3735365100797834</v>
      </c>
      <c r="CA40">
        <f t="shared" si="21"/>
        <v>0</v>
      </c>
      <c r="CB40">
        <f t="shared" si="22"/>
        <v>10</v>
      </c>
      <c r="CC40" t="e">
        <f t="shared" si="23"/>
        <v>#N/A</v>
      </c>
      <c r="CJ40" s="9">
        <v>47</v>
      </c>
      <c r="CK40">
        <f t="shared" si="36"/>
        <v>2.0796336950680669</v>
      </c>
      <c r="CL40">
        <f t="shared" si="24"/>
        <v>1</v>
      </c>
      <c r="CM40">
        <f t="shared" si="25"/>
        <v>9</v>
      </c>
      <c r="CN40">
        <f t="shared" si="26"/>
        <v>0.95199999999999996</v>
      </c>
      <c r="CU40" s="9">
        <v>47</v>
      </c>
      <c r="CV40">
        <f t="shared" si="37"/>
        <v>2.0843569415815191</v>
      </c>
      <c r="CW40">
        <f t="shared" si="27"/>
        <v>0</v>
      </c>
      <c r="CX40">
        <f t="shared" si="28"/>
        <v>9</v>
      </c>
      <c r="CY40" t="e">
        <f t="shared" si="29"/>
        <v>#N/A</v>
      </c>
    </row>
    <row r="41" spans="7:103" x14ac:dyDescent="0.25">
      <c r="G41">
        <v>49</v>
      </c>
      <c r="H41">
        <f t="shared" si="39"/>
        <v>2.3333333333333335</v>
      </c>
      <c r="I41">
        <f t="shared" si="30"/>
        <v>1</v>
      </c>
      <c r="J41">
        <f t="shared" si="38"/>
        <v>10</v>
      </c>
      <c r="L41" t="str">
        <f t="shared" si="31"/>
        <v xml:space="preserve"> </v>
      </c>
      <c r="AG41" s="9">
        <v>48</v>
      </c>
      <c r="AH41">
        <f t="shared" si="7"/>
        <v>2.1053505065997493</v>
      </c>
      <c r="AI41">
        <f t="shared" si="8"/>
        <v>0</v>
      </c>
      <c r="AJ41">
        <f t="shared" si="9"/>
        <v>9</v>
      </c>
      <c r="AR41" s="9">
        <v>48</v>
      </c>
      <c r="AS41">
        <f t="shared" si="32"/>
        <v>2.2745618845846938</v>
      </c>
      <c r="AT41">
        <f t="shared" si="12"/>
        <v>0</v>
      </c>
      <c r="AU41">
        <f t="shared" si="13"/>
        <v>10</v>
      </c>
      <c r="AV41" t="e">
        <f t="shared" si="14"/>
        <v>#N/A</v>
      </c>
      <c r="BC41" s="9">
        <v>48</v>
      </c>
      <c r="BD41">
        <f t="shared" si="33"/>
        <v>2.539380156463273</v>
      </c>
      <c r="BE41">
        <f t="shared" si="15"/>
        <v>0</v>
      </c>
      <c r="BF41">
        <f t="shared" si="16"/>
        <v>10</v>
      </c>
      <c r="BG41" t="e">
        <f t="shared" si="17"/>
        <v>#N/A</v>
      </c>
      <c r="BN41" s="9">
        <v>48</v>
      </c>
      <c r="BO41">
        <f t="shared" si="34"/>
        <v>2.3742566325636743</v>
      </c>
      <c r="BP41">
        <f t="shared" si="18"/>
        <v>0</v>
      </c>
      <c r="BQ41">
        <f t="shared" si="19"/>
        <v>10</v>
      </c>
      <c r="BR41" t="e">
        <f t="shared" si="20"/>
        <v>#N/A</v>
      </c>
      <c r="BY41" s="9">
        <v>48</v>
      </c>
      <c r="BZ41">
        <f t="shared" si="35"/>
        <v>2.5296902278481905</v>
      </c>
      <c r="CA41">
        <f t="shared" si="21"/>
        <v>0</v>
      </c>
      <c r="CB41">
        <f t="shared" si="22"/>
        <v>10</v>
      </c>
      <c r="CC41" t="e">
        <f t="shared" si="23"/>
        <v>#N/A</v>
      </c>
      <c r="CJ41" s="9">
        <v>48</v>
      </c>
      <c r="CK41">
        <f t="shared" si="36"/>
        <v>2.308164870350272</v>
      </c>
      <c r="CL41">
        <f t="shared" si="24"/>
        <v>0</v>
      </c>
      <c r="CM41">
        <f t="shared" si="25"/>
        <v>10</v>
      </c>
      <c r="CN41" t="e">
        <f t="shared" si="26"/>
        <v>#N/A</v>
      </c>
      <c r="CU41" s="9">
        <v>48</v>
      </c>
      <c r="CV41">
        <f t="shared" si="37"/>
        <v>2.2758924443214426</v>
      </c>
      <c r="CW41">
        <f t="shared" si="27"/>
        <v>0</v>
      </c>
      <c r="CX41">
        <f t="shared" si="28"/>
        <v>10</v>
      </c>
      <c r="CY41" t="e">
        <f t="shared" si="29"/>
        <v>#N/A</v>
      </c>
    </row>
    <row r="42" spans="7:103" x14ac:dyDescent="0.25">
      <c r="G42">
        <v>50</v>
      </c>
      <c r="H42">
        <f t="shared" si="39"/>
        <v>2.5</v>
      </c>
      <c r="I42">
        <f t="shared" si="30"/>
        <v>0</v>
      </c>
      <c r="J42">
        <f t="shared" si="38"/>
        <v>10</v>
      </c>
      <c r="L42" t="str">
        <f t="shared" si="31"/>
        <v xml:space="preserve"> </v>
      </c>
      <c r="AG42" s="9">
        <v>49</v>
      </c>
      <c r="AH42">
        <f t="shared" si="7"/>
        <v>2.2610278327919842</v>
      </c>
      <c r="AI42">
        <f t="shared" si="8"/>
        <v>0</v>
      </c>
      <c r="AJ42">
        <f t="shared" si="9"/>
        <v>10</v>
      </c>
      <c r="AR42" s="9">
        <v>49</v>
      </c>
      <c r="AS42">
        <f t="shared" si="32"/>
        <v>2.4399845670999443</v>
      </c>
      <c r="AT42">
        <f t="shared" si="12"/>
        <v>0</v>
      </c>
      <c r="AU42">
        <f t="shared" si="13"/>
        <v>10</v>
      </c>
      <c r="AV42" t="e">
        <f t="shared" si="14"/>
        <v>#N/A</v>
      </c>
      <c r="BC42" s="9">
        <v>49</v>
      </c>
      <c r="BD42">
        <f t="shared" si="33"/>
        <v>2.7357963011620896</v>
      </c>
      <c r="BE42">
        <f t="shared" si="15"/>
        <v>0</v>
      </c>
      <c r="BF42">
        <f t="shared" si="16"/>
        <v>10</v>
      </c>
      <c r="BG42" t="e">
        <f t="shared" si="17"/>
        <v>#N/A</v>
      </c>
      <c r="BN42" s="9">
        <v>49</v>
      </c>
      <c r="BO42">
        <f t="shared" si="34"/>
        <v>2.5573612571829809</v>
      </c>
      <c r="BP42">
        <f t="shared" si="18"/>
        <v>0</v>
      </c>
      <c r="BQ42">
        <f t="shared" si="19"/>
        <v>10</v>
      </c>
      <c r="BR42" t="e">
        <f t="shared" si="20"/>
        <v>#N/A</v>
      </c>
      <c r="BY42" s="9">
        <v>49</v>
      </c>
      <c r="BZ42">
        <f t="shared" si="35"/>
        <v>2.6858439456165972</v>
      </c>
      <c r="CA42">
        <f t="shared" si="21"/>
        <v>0</v>
      </c>
      <c r="CB42">
        <f t="shared" si="22"/>
        <v>10</v>
      </c>
      <c r="CC42" t="e">
        <f t="shared" si="23"/>
        <v>#N/A</v>
      </c>
      <c r="CJ42" s="9">
        <v>49</v>
      </c>
      <c r="CK42">
        <f t="shared" si="36"/>
        <v>2.536696045632477</v>
      </c>
      <c r="CL42">
        <f t="shared" si="24"/>
        <v>0</v>
      </c>
      <c r="CM42">
        <f t="shared" si="25"/>
        <v>10</v>
      </c>
      <c r="CN42" t="e">
        <f t="shared" si="26"/>
        <v>#N/A</v>
      </c>
      <c r="CU42" s="9">
        <v>49</v>
      </c>
      <c r="CV42">
        <f t="shared" si="37"/>
        <v>2.467427947061366</v>
      </c>
      <c r="CW42">
        <f t="shared" si="27"/>
        <v>0</v>
      </c>
      <c r="CX42">
        <f t="shared" si="28"/>
        <v>10</v>
      </c>
      <c r="CY42" t="e">
        <f t="shared" si="29"/>
        <v>#N/A</v>
      </c>
    </row>
    <row r="43" spans="7:103" x14ac:dyDescent="0.25">
      <c r="G43">
        <v>39</v>
      </c>
      <c r="L43" t="str">
        <f t="shared" si="31"/>
        <v xml:space="preserve"> </v>
      </c>
      <c r="AG43" s="9">
        <v>50</v>
      </c>
      <c r="AH43">
        <f t="shared" si="7"/>
        <v>2.416705158984219</v>
      </c>
      <c r="AI43">
        <f t="shared" si="8"/>
        <v>0</v>
      </c>
      <c r="AJ43">
        <f t="shared" si="9"/>
        <v>10</v>
      </c>
      <c r="AR43" s="9">
        <v>50</v>
      </c>
      <c r="AS43">
        <f t="shared" si="32"/>
        <v>2.6054072496151948</v>
      </c>
      <c r="AT43">
        <f t="shared" si="12"/>
        <v>0</v>
      </c>
      <c r="AU43">
        <f t="shared" si="13"/>
        <v>10</v>
      </c>
      <c r="AV43" t="e">
        <f t="shared" si="14"/>
        <v>#N/A</v>
      </c>
      <c r="BC43" s="9">
        <v>50</v>
      </c>
      <c r="BD43">
        <f t="shared" si="33"/>
        <v>2.9322124458609062</v>
      </c>
      <c r="BE43">
        <f t="shared" si="15"/>
        <v>0</v>
      </c>
      <c r="BF43">
        <f t="shared" si="16"/>
        <v>11</v>
      </c>
      <c r="BG43" t="e">
        <f t="shared" si="17"/>
        <v>#N/A</v>
      </c>
      <c r="BN43" s="9">
        <v>50</v>
      </c>
      <c r="BO43">
        <f t="shared" si="34"/>
        <v>2.7404658818022871</v>
      </c>
      <c r="BP43">
        <f t="shared" si="18"/>
        <v>0</v>
      </c>
      <c r="BQ43">
        <f t="shared" si="19"/>
        <v>10</v>
      </c>
      <c r="BR43" t="e">
        <f t="shared" si="20"/>
        <v>#N/A</v>
      </c>
      <c r="BY43" s="9">
        <v>50</v>
      </c>
      <c r="BZ43">
        <f t="shared" si="35"/>
        <v>2.8419976633850039</v>
      </c>
      <c r="CA43">
        <f t="shared" si="21"/>
        <v>0</v>
      </c>
      <c r="CB43">
        <f t="shared" si="22"/>
        <v>11</v>
      </c>
      <c r="CC43" t="e">
        <f t="shared" si="23"/>
        <v>#N/A</v>
      </c>
      <c r="CJ43" s="9">
        <v>50</v>
      </c>
      <c r="CK43">
        <f t="shared" si="36"/>
        <v>2.7652272209146824</v>
      </c>
      <c r="CL43">
        <f t="shared" si="24"/>
        <v>0</v>
      </c>
      <c r="CM43">
        <f t="shared" si="25"/>
        <v>11</v>
      </c>
      <c r="CN43" t="e">
        <f t="shared" si="26"/>
        <v>#N/A</v>
      </c>
      <c r="CU43" s="9">
        <v>50</v>
      </c>
      <c r="CV43">
        <f t="shared" si="37"/>
        <v>2.6589634498012891</v>
      </c>
      <c r="CW43">
        <f t="shared" si="27"/>
        <v>0</v>
      </c>
      <c r="CX43">
        <f t="shared" si="28"/>
        <v>10</v>
      </c>
      <c r="CY43" t="e">
        <f t="shared" si="29"/>
        <v>#N/A</v>
      </c>
    </row>
    <row r="44" spans="7:103" x14ac:dyDescent="0.25">
      <c r="L44" t="str">
        <f t="shared" si="31"/>
        <v xml:space="preserve"> </v>
      </c>
    </row>
    <row r="45" spans="7:103" x14ac:dyDescent="0.25">
      <c r="L45" t="str">
        <f t="shared" si="31"/>
        <v xml:space="preserve"> </v>
      </c>
    </row>
    <row r="46" spans="7:103" x14ac:dyDescent="0.25">
      <c r="L46" t="str">
        <f t="shared" si="31"/>
        <v xml:space="preserve"> </v>
      </c>
    </row>
    <row r="47" spans="7:103" x14ac:dyDescent="0.25">
      <c r="L47" t="str">
        <f t="shared" si="31"/>
        <v xml:space="preserve"> </v>
      </c>
    </row>
    <row r="48" spans="7:103" x14ac:dyDescent="0.25">
      <c r="L48" t="str">
        <f t="shared" si="31"/>
        <v xml:space="preserve"> </v>
      </c>
    </row>
    <row r="49" spans="2:12" x14ac:dyDescent="0.25">
      <c r="L49" t="str">
        <f t="shared" si="31"/>
        <v xml:space="preserve"> </v>
      </c>
    </row>
    <row r="50" spans="2:12" x14ac:dyDescent="0.25">
      <c r="L50" t="str">
        <f t="shared" si="31"/>
        <v xml:space="preserve"> </v>
      </c>
    </row>
    <row r="51" spans="2:12" x14ac:dyDescent="0.25">
      <c r="L51" t="str">
        <f t="shared" si="31"/>
        <v xml:space="preserve"> </v>
      </c>
    </row>
    <row r="52" spans="2:12" x14ac:dyDescent="0.25">
      <c r="L52" t="str">
        <f t="shared" si="31"/>
        <v xml:space="preserve"> </v>
      </c>
    </row>
    <row r="53" spans="2:12" x14ac:dyDescent="0.25">
      <c r="B53" s="7"/>
      <c r="C53" s="7"/>
      <c r="D53" s="7"/>
      <c r="E53" s="7"/>
      <c r="F53" s="7"/>
      <c r="I53">
        <f t="shared" ref="I53:I67" si="40">COUNTIF(F53:F81,G53)</f>
        <v>0</v>
      </c>
      <c r="J53">
        <f t="shared" ref="J53:J67" si="41">ROUND(H53*2+5,0)</f>
        <v>5</v>
      </c>
      <c r="L53" t="str">
        <f t="shared" si="31"/>
        <v xml:space="preserve"> </v>
      </c>
    </row>
    <row r="54" spans="2:12" x14ac:dyDescent="0.25">
      <c r="B54" s="7"/>
      <c r="C54" s="7"/>
      <c r="D54" s="7"/>
      <c r="E54" s="7"/>
      <c r="F54" s="7"/>
      <c r="I54">
        <f t="shared" si="40"/>
        <v>0</v>
      </c>
      <c r="J54">
        <f t="shared" si="41"/>
        <v>5</v>
      </c>
      <c r="L54" t="str">
        <f t="shared" si="31"/>
        <v xml:space="preserve"> </v>
      </c>
    </row>
    <row r="55" spans="2:12" x14ac:dyDescent="0.25">
      <c r="B55" s="7">
        <v>44220</v>
      </c>
      <c r="C55" s="7">
        <v>0</v>
      </c>
      <c r="D55" s="7">
        <v>2003</v>
      </c>
      <c r="E55" s="7">
        <f t="shared" ref="E55:E66" si="42">2025-D55</f>
        <v>22</v>
      </c>
      <c r="F55" s="7">
        <v>35</v>
      </c>
      <c r="I55">
        <f t="shared" si="40"/>
        <v>0</v>
      </c>
      <c r="J55">
        <f t="shared" si="41"/>
        <v>5</v>
      </c>
      <c r="L55">
        <f t="shared" si="31"/>
        <v>29</v>
      </c>
    </row>
    <row r="56" spans="2:12" x14ac:dyDescent="0.25">
      <c r="B56" s="7">
        <v>46416</v>
      </c>
      <c r="C56" s="7">
        <v>0</v>
      </c>
      <c r="D56" s="7">
        <v>2003</v>
      </c>
      <c r="E56" s="7">
        <f t="shared" si="42"/>
        <v>22</v>
      </c>
      <c r="F56" s="7">
        <v>37</v>
      </c>
      <c r="I56">
        <f t="shared" si="40"/>
        <v>0</v>
      </c>
      <c r="J56">
        <f t="shared" si="41"/>
        <v>5</v>
      </c>
      <c r="L56" t="str">
        <f t="shared" si="31"/>
        <v xml:space="preserve"> </v>
      </c>
    </row>
    <row r="57" spans="2:12" x14ac:dyDescent="0.25">
      <c r="B57" s="7">
        <v>46668</v>
      </c>
      <c r="C57" s="7">
        <v>0</v>
      </c>
      <c r="D57" s="7">
        <v>2003</v>
      </c>
      <c r="E57" s="7">
        <f t="shared" si="42"/>
        <v>22</v>
      </c>
      <c r="F57" s="7">
        <v>37</v>
      </c>
      <c r="I57">
        <f t="shared" si="40"/>
        <v>0</v>
      </c>
      <c r="J57">
        <f t="shared" si="41"/>
        <v>5</v>
      </c>
      <c r="L57" t="str">
        <f t="shared" si="31"/>
        <v xml:space="preserve"> </v>
      </c>
    </row>
    <row r="58" spans="2:12" x14ac:dyDescent="0.25">
      <c r="B58" s="7">
        <v>44839</v>
      </c>
      <c r="C58" s="7">
        <v>0</v>
      </c>
      <c r="D58" s="7">
        <v>2003</v>
      </c>
      <c r="E58" s="7">
        <f t="shared" si="42"/>
        <v>22</v>
      </c>
      <c r="F58" s="7">
        <v>40</v>
      </c>
      <c r="I58">
        <f t="shared" si="40"/>
        <v>0</v>
      </c>
      <c r="J58">
        <f t="shared" si="41"/>
        <v>5</v>
      </c>
      <c r="L58" t="str">
        <f t="shared" si="31"/>
        <v xml:space="preserve"> </v>
      </c>
    </row>
    <row r="59" spans="2:12" x14ac:dyDescent="0.25">
      <c r="B59" s="7">
        <v>45461</v>
      </c>
      <c r="C59" s="7">
        <v>0</v>
      </c>
      <c r="D59" s="7">
        <v>2003</v>
      </c>
      <c r="E59" s="7">
        <f t="shared" si="42"/>
        <v>22</v>
      </c>
      <c r="F59" s="7">
        <v>33</v>
      </c>
      <c r="I59">
        <f t="shared" si="40"/>
        <v>0</v>
      </c>
      <c r="J59">
        <f t="shared" si="41"/>
        <v>5</v>
      </c>
      <c r="L59" t="str">
        <f t="shared" si="31"/>
        <v xml:space="preserve"> </v>
      </c>
    </row>
    <row r="60" spans="2:12" x14ac:dyDescent="0.25">
      <c r="B60" s="7">
        <v>46792</v>
      </c>
      <c r="C60" s="7">
        <v>0</v>
      </c>
      <c r="D60" s="7">
        <v>2003</v>
      </c>
      <c r="E60" s="7">
        <f t="shared" si="42"/>
        <v>22</v>
      </c>
      <c r="F60" s="7">
        <v>34</v>
      </c>
      <c r="I60">
        <f t="shared" si="40"/>
        <v>0</v>
      </c>
      <c r="J60">
        <f t="shared" si="41"/>
        <v>5</v>
      </c>
      <c r="L60" t="str">
        <f t="shared" si="31"/>
        <v xml:space="preserve"> </v>
      </c>
    </row>
    <row r="61" spans="2:12" x14ac:dyDescent="0.25">
      <c r="B61" s="7">
        <v>41171</v>
      </c>
      <c r="C61" s="7">
        <v>0</v>
      </c>
      <c r="D61" s="7">
        <v>2003</v>
      </c>
      <c r="E61" s="7">
        <f t="shared" si="42"/>
        <v>22</v>
      </c>
      <c r="F61" s="7">
        <v>35</v>
      </c>
      <c r="I61">
        <f t="shared" si="40"/>
        <v>0</v>
      </c>
      <c r="J61">
        <f t="shared" si="41"/>
        <v>5</v>
      </c>
      <c r="L61" t="str">
        <f t="shared" si="31"/>
        <v xml:space="preserve"> </v>
      </c>
    </row>
    <row r="62" spans="2:12" x14ac:dyDescent="0.25">
      <c r="B62" s="7">
        <v>40683</v>
      </c>
      <c r="C62" s="7">
        <v>0</v>
      </c>
      <c r="D62" s="7">
        <v>2003</v>
      </c>
      <c r="E62" s="7">
        <f t="shared" si="42"/>
        <v>22</v>
      </c>
      <c r="F62" s="7">
        <v>38</v>
      </c>
      <c r="I62">
        <f t="shared" si="40"/>
        <v>0</v>
      </c>
      <c r="J62">
        <f t="shared" si="41"/>
        <v>5</v>
      </c>
      <c r="L62" t="str">
        <f t="shared" si="31"/>
        <v xml:space="preserve"> </v>
      </c>
    </row>
    <row r="63" spans="2:12" x14ac:dyDescent="0.25">
      <c r="B63" s="7">
        <v>42863</v>
      </c>
      <c r="C63" s="7">
        <v>0</v>
      </c>
      <c r="D63" s="7">
        <v>2003</v>
      </c>
      <c r="E63" s="7">
        <f t="shared" si="42"/>
        <v>22</v>
      </c>
      <c r="F63" s="7">
        <v>37</v>
      </c>
      <c r="I63">
        <f t="shared" si="40"/>
        <v>0</v>
      </c>
      <c r="J63">
        <f t="shared" si="41"/>
        <v>5</v>
      </c>
      <c r="L63" t="str">
        <f t="shared" si="31"/>
        <v xml:space="preserve"> </v>
      </c>
    </row>
    <row r="64" spans="2:12" x14ac:dyDescent="0.25">
      <c r="B64" s="7">
        <v>40964</v>
      </c>
      <c r="C64" s="7">
        <v>0</v>
      </c>
      <c r="D64" s="7">
        <v>2003</v>
      </c>
      <c r="E64" s="7">
        <f t="shared" si="42"/>
        <v>22</v>
      </c>
      <c r="F64" s="7">
        <v>39</v>
      </c>
      <c r="I64">
        <f t="shared" si="40"/>
        <v>0</v>
      </c>
      <c r="J64">
        <f t="shared" si="41"/>
        <v>5</v>
      </c>
      <c r="L64" t="str">
        <f t="shared" si="31"/>
        <v xml:space="preserve"> </v>
      </c>
    </row>
    <row r="65" spans="2:12" x14ac:dyDescent="0.25">
      <c r="B65" s="7">
        <v>41661</v>
      </c>
      <c r="C65" s="7">
        <v>0</v>
      </c>
      <c r="D65" s="7">
        <v>2003</v>
      </c>
      <c r="E65" s="7">
        <f t="shared" si="42"/>
        <v>22</v>
      </c>
      <c r="F65" s="7">
        <v>39</v>
      </c>
      <c r="I65">
        <f t="shared" si="40"/>
        <v>0</v>
      </c>
      <c r="J65">
        <f t="shared" si="41"/>
        <v>5</v>
      </c>
      <c r="L65" t="str">
        <f t="shared" si="31"/>
        <v xml:space="preserve"> </v>
      </c>
    </row>
    <row r="66" spans="2:12" x14ac:dyDescent="0.25">
      <c r="B66" s="7">
        <v>41418</v>
      </c>
      <c r="C66" s="7">
        <v>0</v>
      </c>
      <c r="D66" s="7">
        <v>2003</v>
      </c>
      <c r="E66" s="7">
        <f t="shared" si="42"/>
        <v>22</v>
      </c>
      <c r="F66" s="7">
        <v>25</v>
      </c>
      <c r="I66">
        <f t="shared" si="40"/>
        <v>0</v>
      </c>
      <c r="J66">
        <f t="shared" si="41"/>
        <v>5</v>
      </c>
      <c r="L66" t="str">
        <f t="shared" si="31"/>
        <v xml:space="preserve"> </v>
      </c>
    </row>
    <row r="67" spans="2:12" x14ac:dyDescent="0.25">
      <c r="B67" s="7">
        <v>41596</v>
      </c>
      <c r="C67" s="7">
        <v>0</v>
      </c>
      <c r="D67" s="7">
        <v>2003</v>
      </c>
      <c r="E67" s="7">
        <f t="shared" ref="E67:E130" si="43">2025-D67</f>
        <v>22</v>
      </c>
      <c r="F67" s="7">
        <v>35</v>
      </c>
      <c r="I67">
        <f t="shared" si="40"/>
        <v>0</v>
      </c>
      <c r="J67">
        <f t="shared" si="41"/>
        <v>5</v>
      </c>
      <c r="L67" t="str">
        <f t="shared" si="31"/>
        <v xml:space="preserve"> </v>
      </c>
    </row>
    <row r="68" spans="2:12" x14ac:dyDescent="0.25">
      <c r="B68" s="7">
        <v>43244</v>
      </c>
      <c r="C68" s="7">
        <v>0</v>
      </c>
      <c r="D68" s="7">
        <v>2003</v>
      </c>
      <c r="E68" s="7">
        <f t="shared" si="43"/>
        <v>22</v>
      </c>
      <c r="F68" s="7">
        <v>32</v>
      </c>
      <c r="I68">
        <f t="shared" ref="I68:I131" si="44">COUNTIF(F68:F96,G68)</f>
        <v>0</v>
      </c>
      <c r="J68">
        <f t="shared" ref="J68:J131" si="45">ROUND(H68*2+5,0)</f>
        <v>5</v>
      </c>
      <c r="L68" t="str">
        <f t="shared" ref="L68:L131" si="46">IF(COUNTIF(E68:E273,E68)&gt;28,COUNTIF(E68:E273,E68)," ")</f>
        <v xml:space="preserve"> </v>
      </c>
    </row>
    <row r="69" spans="2:12" x14ac:dyDescent="0.25">
      <c r="B69" s="7">
        <v>40702</v>
      </c>
      <c r="C69" s="7">
        <v>0</v>
      </c>
      <c r="D69" s="7">
        <v>2003</v>
      </c>
      <c r="E69" s="7">
        <f t="shared" si="43"/>
        <v>22</v>
      </c>
      <c r="F69" s="7">
        <v>29</v>
      </c>
      <c r="I69">
        <f t="shared" si="44"/>
        <v>0</v>
      </c>
      <c r="J69">
        <f t="shared" si="45"/>
        <v>5</v>
      </c>
      <c r="L69" t="str">
        <f t="shared" si="46"/>
        <v xml:space="preserve"> </v>
      </c>
    </row>
    <row r="70" spans="2:12" x14ac:dyDescent="0.25">
      <c r="B70" s="7">
        <v>44315</v>
      </c>
      <c r="C70" s="7">
        <v>0</v>
      </c>
      <c r="D70" s="7">
        <v>2003</v>
      </c>
      <c r="E70" s="7">
        <f t="shared" si="43"/>
        <v>22</v>
      </c>
      <c r="F70" s="7">
        <v>40</v>
      </c>
      <c r="I70">
        <f t="shared" si="44"/>
        <v>0</v>
      </c>
      <c r="J70">
        <f t="shared" si="45"/>
        <v>5</v>
      </c>
      <c r="L70" t="str">
        <f t="shared" si="46"/>
        <v xml:space="preserve"> </v>
      </c>
    </row>
    <row r="71" spans="2:12" x14ac:dyDescent="0.25">
      <c r="B71" s="7">
        <v>40902</v>
      </c>
      <c r="C71" s="7">
        <v>0</v>
      </c>
      <c r="D71" s="7">
        <v>2003</v>
      </c>
      <c r="E71" s="7">
        <f t="shared" si="43"/>
        <v>22</v>
      </c>
      <c r="F71" s="7">
        <v>28</v>
      </c>
      <c r="I71">
        <f t="shared" si="44"/>
        <v>0</v>
      </c>
      <c r="J71">
        <f t="shared" si="45"/>
        <v>5</v>
      </c>
      <c r="L71" t="str">
        <f t="shared" si="46"/>
        <v xml:space="preserve"> </v>
      </c>
    </row>
    <row r="72" spans="2:12" x14ac:dyDescent="0.25">
      <c r="B72" s="7">
        <v>40955</v>
      </c>
      <c r="C72" s="7">
        <v>0</v>
      </c>
      <c r="D72" s="7">
        <v>2003</v>
      </c>
      <c r="E72" s="7">
        <f t="shared" si="43"/>
        <v>22</v>
      </c>
      <c r="F72" s="7">
        <v>44</v>
      </c>
      <c r="I72">
        <f t="shared" si="44"/>
        <v>0</v>
      </c>
      <c r="J72">
        <f t="shared" si="45"/>
        <v>5</v>
      </c>
      <c r="L72" t="str">
        <f t="shared" si="46"/>
        <v xml:space="preserve"> </v>
      </c>
    </row>
    <row r="73" spans="2:12" x14ac:dyDescent="0.25">
      <c r="B73" s="7">
        <v>41432</v>
      </c>
      <c r="C73" s="7">
        <v>0</v>
      </c>
      <c r="D73" s="7">
        <v>2003</v>
      </c>
      <c r="E73" s="7">
        <f t="shared" si="43"/>
        <v>22</v>
      </c>
      <c r="F73" s="7">
        <v>27</v>
      </c>
      <c r="I73">
        <f t="shared" si="44"/>
        <v>0</v>
      </c>
      <c r="J73">
        <f t="shared" si="45"/>
        <v>5</v>
      </c>
      <c r="L73" t="str">
        <f t="shared" si="46"/>
        <v xml:space="preserve"> </v>
      </c>
    </row>
    <row r="74" spans="2:12" x14ac:dyDescent="0.25">
      <c r="B74" s="7">
        <v>43437</v>
      </c>
      <c r="C74" s="7">
        <v>0</v>
      </c>
      <c r="D74" s="7">
        <v>2003</v>
      </c>
      <c r="E74" s="7">
        <f t="shared" si="43"/>
        <v>22</v>
      </c>
      <c r="F74" s="7">
        <v>25</v>
      </c>
      <c r="I74">
        <f t="shared" si="44"/>
        <v>0</v>
      </c>
      <c r="J74">
        <f t="shared" si="45"/>
        <v>5</v>
      </c>
      <c r="L74" t="str">
        <f t="shared" si="46"/>
        <v xml:space="preserve"> </v>
      </c>
    </row>
    <row r="75" spans="2:12" x14ac:dyDescent="0.25">
      <c r="B75" s="7">
        <v>42662</v>
      </c>
      <c r="C75" s="7">
        <v>0</v>
      </c>
      <c r="D75" s="7">
        <v>2003</v>
      </c>
      <c r="E75" s="7">
        <f t="shared" si="43"/>
        <v>22</v>
      </c>
      <c r="F75" s="7">
        <v>44</v>
      </c>
      <c r="I75">
        <f t="shared" si="44"/>
        <v>0</v>
      </c>
      <c r="J75">
        <f t="shared" si="45"/>
        <v>5</v>
      </c>
      <c r="L75" t="str">
        <f t="shared" si="46"/>
        <v xml:space="preserve"> </v>
      </c>
    </row>
    <row r="76" spans="2:12" x14ac:dyDescent="0.25">
      <c r="B76" s="54">
        <v>43742</v>
      </c>
      <c r="C76" s="54">
        <v>0</v>
      </c>
      <c r="D76" s="54">
        <v>2003</v>
      </c>
      <c r="E76" s="54">
        <f t="shared" si="43"/>
        <v>22</v>
      </c>
      <c r="F76" s="54">
        <v>20</v>
      </c>
      <c r="I76">
        <f t="shared" si="44"/>
        <v>0</v>
      </c>
      <c r="J76">
        <f t="shared" si="45"/>
        <v>5</v>
      </c>
      <c r="L76" t="str">
        <f t="shared" si="46"/>
        <v xml:space="preserve"> </v>
      </c>
    </row>
    <row r="77" spans="2:12" x14ac:dyDescent="0.25">
      <c r="B77" s="7">
        <v>41827</v>
      </c>
      <c r="C77" s="7">
        <v>0</v>
      </c>
      <c r="D77" s="7">
        <v>2002</v>
      </c>
      <c r="E77" s="7">
        <f t="shared" si="43"/>
        <v>23</v>
      </c>
      <c r="F77" s="7">
        <v>33</v>
      </c>
      <c r="I77">
        <f t="shared" si="44"/>
        <v>0</v>
      </c>
      <c r="J77">
        <f t="shared" si="45"/>
        <v>5</v>
      </c>
      <c r="L77">
        <f t="shared" si="46"/>
        <v>33</v>
      </c>
    </row>
    <row r="78" spans="2:12" x14ac:dyDescent="0.25">
      <c r="B78" s="7">
        <v>42903</v>
      </c>
      <c r="C78" s="7">
        <v>0</v>
      </c>
      <c r="D78" s="7">
        <v>2002</v>
      </c>
      <c r="E78" s="7">
        <f t="shared" si="43"/>
        <v>23</v>
      </c>
      <c r="F78" s="7">
        <v>38</v>
      </c>
      <c r="I78">
        <f t="shared" si="44"/>
        <v>0</v>
      </c>
      <c r="J78">
        <f t="shared" si="45"/>
        <v>5</v>
      </c>
      <c r="L78">
        <f t="shared" si="46"/>
        <v>32</v>
      </c>
    </row>
    <row r="79" spans="2:12" x14ac:dyDescent="0.25">
      <c r="B79" s="7">
        <v>44933</v>
      </c>
      <c r="C79" s="7">
        <v>0</v>
      </c>
      <c r="D79" s="7">
        <v>2002</v>
      </c>
      <c r="E79" s="7">
        <f t="shared" si="43"/>
        <v>23</v>
      </c>
      <c r="F79" s="7">
        <v>34</v>
      </c>
      <c r="I79">
        <f t="shared" si="44"/>
        <v>0</v>
      </c>
      <c r="J79">
        <f t="shared" si="45"/>
        <v>5</v>
      </c>
      <c r="L79">
        <f t="shared" si="46"/>
        <v>31</v>
      </c>
    </row>
    <row r="80" spans="2:12" x14ac:dyDescent="0.25">
      <c r="B80" s="7">
        <v>45468</v>
      </c>
      <c r="C80" s="7">
        <v>0</v>
      </c>
      <c r="D80" s="7">
        <v>2002</v>
      </c>
      <c r="E80" s="7">
        <f t="shared" si="43"/>
        <v>23</v>
      </c>
      <c r="F80" s="7">
        <v>36</v>
      </c>
      <c r="I80">
        <f t="shared" si="44"/>
        <v>0</v>
      </c>
      <c r="J80">
        <f t="shared" si="45"/>
        <v>5</v>
      </c>
      <c r="L80">
        <f t="shared" si="46"/>
        <v>30</v>
      </c>
    </row>
    <row r="81" spans="2:12" x14ac:dyDescent="0.25">
      <c r="B81" s="7">
        <v>42105</v>
      </c>
      <c r="C81" s="7">
        <v>0</v>
      </c>
      <c r="D81" s="7">
        <v>2002</v>
      </c>
      <c r="E81" s="7">
        <f t="shared" si="43"/>
        <v>23</v>
      </c>
      <c r="F81" s="7">
        <v>37</v>
      </c>
      <c r="I81">
        <f t="shared" si="44"/>
        <v>0</v>
      </c>
      <c r="J81">
        <f t="shared" si="45"/>
        <v>5</v>
      </c>
      <c r="L81">
        <f t="shared" si="46"/>
        <v>29</v>
      </c>
    </row>
    <row r="82" spans="2:12" x14ac:dyDescent="0.25">
      <c r="B82" s="7">
        <v>43216</v>
      </c>
      <c r="C82" s="7">
        <v>0</v>
      </c>
      <c r="D82" s="7">
        <v>2002</v>
      </c>
      <c r="E82" s="7">
        <f t="shared" si="43"/>
        <v>23</v>
      </c>
      <c r="F82" s="7">
        <v>32</v>
      </c>
      <c r="I82">
        <f t="shared" si="44"/>
        <v>0</v>
      </c>
      <c r="J82">
        <f t="shared" si="45"/>
        <v>5</v>
      </c>
      <c r="L82" t="str">
        <f t="shared" si="46"/>
        <v xml:space="preserve"> </v>
      </c>
    </row>
    <row r="83" spans="2:12" x14ac:dyDescent="0.25">
      <c r="B83" s="7">
        <v>46075</v>
      </c>
      <c r="C83" s="7">
        <v>0</v>
      </c>
      <c r="D83" s="7">
        <v>2002</v>
      </c>
      <c r="E83" s="7">
        <f t="shared" si="43"/>
        <v>23</v>
      </c>
      <c r="F83" s="7">
        <v>34</v>
      </c>
      <c r="I83">
        <f t="shared" si="44"/>
        <v>0</v>
      </c>
      <c r="J83">
        <f t="shared" si="45"/>
        <v>5</v>
      </c>
      <c r="L83" t="str">
        <f t="shared" si="46"/>
        <v xml:space="preserve"> </v>
      </c>
    </row>
    <row r="84" spans="2:12" x14ac:dyDescent="0.25">
      <c r="B84" s="7">
        <v>41499</v>
      </c>
      <c r="C84" s="7">
        <v>0</v>
      </c>
      <c r="D84" s="7">
        <v>2002</v>
      </c>
      <c r="E84" s="7">
        <f t="shared" si="43"/>
        <v>23</v>
      </c>
      <c r="F84" s="7">
        <v>30</v>
      </c>
      <c r="I84">
        <f t="shared" si="44"/>
        <v>0</v>
      </c>
      <c r="J84">
        <f t="shared" si="45"/>
        <v>5</v>
      </c>
      <c r="L84" t="str">
        <f t="shared" si="46"/>
        <v xml:space="preserve"> </v>
      </c>
    </row>
    <row r="85" spans="2:12" x14ac:dyDescent="0.25">
      <c r="B85" s="7">
        <v>41532</v>
      </c>
      <c r="C85" s="7">
        <v>0</v>
      </c>
      <c r="D85" s="7">
        <v>2002</v>
      </c>
      <c r="E85" s="7">
        <f t="shared" si="43"/>
        <v>23</v>
      </c>
      <c r="F85" s="7">
        <v>38</v>
      </c>
      <c r="I85">
        <f t="shared" si="44"/>
        <v>0</v>
      </c>
      <c r="J85">
        <f t="shared" si="45"/>
        <v>5</v>
      </c>
      <c r="L85" t="str">
        <f t="shared" si="46"/>
        <v xml:space="preserve"> </v>
      </c>
    </row>
    <row r="86" spans="2:12" x14ac:dyDescent="0.25">
      <c r="B86" s="7">
        <v>42320</v>
      </c>
      <c r="C86" s="7">
        <v>0</v>
      </c>
      <c r="D86" s="7">
        <v>2002</v>
      </c>
      <c r="E86" s="7">
        <f t="shared" si="43"/>
        <v>23</v>
      </c>
      <c r="F86" s="7">
        <v>31</v>
      </c>
      <c r="I86">
        <f t="shared" si="44"/>
        <v>0</v>
      </c>
      <c r="J86">
        <f t="shared" si="45"/>
        <v>5</v>
      </c>
      <c r="L86" t="str">
        <f t="shared" si="46"/>
        <v xml:space="preserve"> </v>
      </c>
    </row>
    <row r="87" spans="2:12" x14ac:dyDescent="0.25">
      <c r="B87" s="7">
        <v>44208</v>
      </c>
      <c r="C87" s="7">
        <v>0</v>
      </c>
      <c r="D87" s="7">
        <v>2002</v>
      </c>
      <c r="E87" s="7">
        <f t="shared" si="43"/>
        <v>23</v>
      </c>
      <c r="F87" s="7">
        <v>35</v>
      </c>
      <c r="I87">
        <f t="shared" si="44"/>
        <v>0</v>
      </c>
      <c r="J87">
        <f t="shared" si="45"/>
        <v>5</v>
      </c>
      <c r="L87" t="str">
        <f t="shared" si="46"/>
        <v xml:space="preserve"> </v>
      </c>
    </row>
    <row r="88" spans="2:12" x14ac:dyDescent="0.25">
      <c r="B88" s="7">
        <v>41364</v>
      </c>
      <c r="C88" s="7">
        <v>0</v>
      </c>
      <c r="D88" s="7">
        <v>2002</v>
      </c>
      <c r="E88" s="7">
        <f t="shared" si="43"/>
        <v>23</v>
      </c>
      <c r="F88" s="7">
        <v>37</v>
      </c>
      <c r="I88">
        <f t="shared" si="44"/>
        <v>0</v>
      </c>
      <c r="J88">
        <f t="shared" si="45"/>
        <v>5</v>
      </c>
      <c r="L88" t="str">
        <f t="shared" si="46"/>
        <v xml:space="preserve"> </v>
      </c>
    </row>
    <row r="89" spans="2:12" x14ac:dyDescent="0.25">
      <c r="B89" s="7">
        <v>45774</v>
      </c>
      <c r="C89" s="7">
        <v>0</v>
      </c>
      <c r="D89" s="7">
        <v>2002</v>
      </c>
      <c r="E89" s="7">
        <f t="shared" si="43"/>
        <v>23</v>
      </c>
      <c r="F89" s="7">
        <v>31</v>
      </c>
      <c r="I89">
        <f t="shared" si="44"/>
        <v>0</v>
      </c>
      <c r="J89">
        <f t="shared" si="45"/>
        <v>5</v>
      </c>
      <c r="L89" t="str">
        <f t="shared" si="46"/>
        <v xml:space="preserve"> </v>
      </c>
    </row>
    <row r="90" spans="2:12" x14ac:dyDescent="0.25">
      <c r="B90" s="7">
        <v>44366</v>
      </c>
      <c r="C90" s="7">
        <v>0</v>
      </c>
      <c r="D90" s="7">
        <v>2002</v>
      </c>
      <c r="E90" s="7">
        <f t="shared" si="43"/>
        <v>23</v>
      </c>
      <c r="F90" s="7">
        <v>39</v>
      </c>
      <c r="I90">
        <f t="shared" si="44"/>
        <v>0</v>
      </c>
      <c r="J90">
        <f t="shared" si="45"/>
        <v>5</v>
      </c>
      <c r="L90" t="str">
        <f t="shared" si="46"/>
        <v xml:space="preserve"> </v>
      </c>
    </row>
    <row r="91" spans="2:12" x14ac:dyDescent="0.25">
      <c r="B91" s="7">
        <v>40708</v>
      </c>
      <c r="C91" s="7">
        <v>0</v>
      </c>
      <c r="D91" s="7">
        <v>2002</v>
      </c>
      <c r="E91" s="7">
        <f t="shared" si="43"/>
        <v>23</v>
      </c>
      <c r="F91" s="7">
        <v>38</v>
      </c>
      <c r="I91">
        <f t="shared" si="44"/>
        <v>0</v>
      </c>
      <c r="J91">
        <f t="shared" si="45"/>
        <v>5</v>
      </c>
      <c r="L91" t="str">
        <f t="shared" si="46"/>
        <v xml:space="preserve"> </v>
      </c>
    </row>
    <row r="92" spans="2:12" x14ac:dyDescent="0.25">
      <c r="B92" s="7">
        <v>40979</v>
      </c>
      <c r="C92" s="7">
        <v>0</v>
      </c>
      <c r="D92" s="7">
        <v>2002</v>
      </c>
      <c r="E92" s="7">
        <f t="shared" si="43"/>
        <v>23</v>
      </c>
      <c r="F92" s="7">
        <v>40</v>
      </c>
      <c r="I92">
        <f t="shared" si="44"/>
        <v>0</v>
      </c>
      <c r="J92">
        <f t="shared" si="45"/>
        <v>5</v>
      </c>
      <c r="L92" t="str">
        <f t="shared" si="46"/>
        <v xml:space="preserve"> </v>
      </c>
    </row>
    <row r="93" spans="2:12" x14ac:dyDescent="0.25">
      <c r="B93" s="7">
        <v>45137</v>
      </c>
      <c r="C93" s="7">
        <v>0</v>
      </c>
      <c r="D93" s="7">
        <v>2002</v>
      </c>
      <c r="E93" s="7">
        <f t="shared" si="43"/>
        <v>23</v>
      </c>
      <c r="F93" s="7">
        <v>39</v>
      </c>
      <c r="I93">
        <f t="shared" si="44"/>
        <v>0</v>
      </c>
      <c r="J93">
        <f t="shared" si="45"/>
        <v>5</v>
      </c>
      <c r="L93" t="str">
        <f t="shared" si="46"/>
        <v xml:space="preserve"> </v>
      </c>
    </row>
    <row r="94" spans="2:12" x14ac:dyDescent="0.25">
      <c r="B94" s="7">
        <v>45484</v>
      </c>
      <c r="C94" s="7">
        <v>0</v>
      </c>
      <c r="D94" s="7">
        <v>2002</v>
      </c>
      <c r="E94" s="7">
        <f t="shared" si="43"/>
        <v>23</v>
      </c>
      <c r="F94" s="7">
        <v>30</v>
      </c>
      <c r="I94">
        <f t="shared" si="44"/>
        <v>0</v>
      </c>
      <c r="J94">
        <f t="shared" si="45"/>
        <v>5</v>
      </c>
      <c r="L94" t="str">
        <f t="shared" si="46"/>
        <v xml:space="preserve"> </v>
      </c>
    </row>
    <row r="95" spans="2:12" x14ac:dyDescent="0.25">
      <c r="B95" s="7">
        <v>40923</v>
      </c>
      <c r="C95" s="7">
        <v>0</v>
      </c>
      <c r="D95" s="7">
        <v>2002</v>
      </c>
      <c r="E95" s="7">
        <f t="shared" si="43"/>
        <v>23</v>
      </c>
      <c r="F95" s="7">
        <v>31</v>
      </c>
      <c r="I95">
        <f t="shared" si="44"/>
        <v>0</v>
      </c>
      <c r="J95">
        <f t="shared" si="45"/>
        <v>5</v>
      </c>
      <c r="L95" t="str">
        <f t="shared" si="46"/>
        <v xml:space="preserve"> </v>
      </c>
    </row>
    <row r="96" spans="2:12" x14ac:dyDescent="0.25">
      <c r="B96" s="7">
        <v>45464</v>
      </c>
      <c r="C96" s="7">
        <v>0</v>
      </c>
      <c r="D96" s="7">
        <v>2002</v>
      </c>
      <c r="E96" s="7">
        <f t="shared" si="43"/>
        <v>23</v>
      </c>
      <c r="F96" s="7">
        <v>38</v>
      </c>
      <c r="I96">
        <f t="shared" si="44"/>
        <v>0</v>
      </c>
      <c r="J96">
        <f t="shared" si="45"/>
        <v>5</v>
      </c>
      <c r="L96" t="str">
        <f t="shared" si="46"/>
        <v xml:space="preserve"> </v>
      </c>
    </row>
    <row r="97" spans="2:12" x14ac:dyDescent="0.25">
      <c r="B97" s="7">
        <v>41723</v>
      </c>
      <c r="C97" s="7">
        <v>0</v>
      </c>
      <c r="D97" s="7">
        <v>2002</v>
      </c>
      <c r="E97" s="7">
        <f t="shared" si="43"/>
        <v>23</v>
      </c>
      <c r="F97" s="7">
        <v>30</v>
      </c>
      <c r="I97">
        <f t="shared" si="44"/>
        <v>0</v>
      </c>
      <c r="J97">
        <f t="shared" si="45"/>
        <v>5</v>
      </c>
      <c r="L97" t="str">
        <f t="shared" si="46"/>
        <v xml:space="preserve"> </v>
      </c>
    </row>
    <row r="98" spans="2:12" x14ac:dyDescent="0.25">
      <c r="B98" s="7">
        <v>42129</v>
      </c>
      <c r="C98" s="7">
        <v>0</v>
      </c>
      <c r="D98" s="7">
        <v>2002</v>
      </c>
      <c r="E98" s="7">
        <f t="shared" si="43"/>
        <v>23</v>
      </c>
      <c r="F98" s="7">
        <v>41</v>
      </c>
      <c r="I98">
        <f t="shared" si="44"/>
        <v>0</v>
      </c>
      <c r="J98">
        <f t="shared" si="45"/>
        <v>5</v>
      </c>
      <c r="L98" t="str">
        <f t="shared" si="46"/>
        <v xml:space="preserve"> </v>
      </c>
    </row>
    <row r="99" spans="2:12" x14ac:dyDescent="0.25">
      <c r="B99" s="7">
        <v>40754</v>
      </c>
      <c r="C99" s="7">
        <v>0</v>
      </c>
      <c r="D99" s="7">
        <v>2002</v>
      </c>
      <c r="E99" s="7">
        <f t="shared" si="43"/>
        <v>23</v>
      </c>
      <c r="F99" s="7">
        <v>42</v>
      </c>
      <c r="I99">
        <f t="shared" si="44"/>
        <v>0</v>
      </c>
      <c r="J99">
        <f t="shared" si="45"/>
        <v>5</v>
      </c>
      <c r="L99" t="str">
        <f t="shared" si="46"/>
        <v xml:space="preserve"> </v>
      </c>
    </row>
    <row r="100" spans="2:12" x14ac:dyDescent="0.25">
      <c r="B100" s="7">
        <v>44186</v>
      </c>
      <c r="C100" s="7">
        <v>0</v>
      </c>
      <c r="D100" s="7">
        <v>2002</v>
      </c>
      <c r="E100" s="7">
        <f t="shared" si="43"/>
        <v>23</v>
      </c>
      <c r="F100" s="7">
        <v>28</v>
      </c>
      <c r="I100">
        <f t="shared" si="44"/>
        <v>0</v>
      </c>
      <c r="J100">
        <f t="shared" si="45"/>
        <v>5</v>
      </c>
      <c r="L100" t="str">
        <f t="shared" si="46"/>
        <v xml:space="preserve"> </v>
      </c>
    </row>
    <row r="101" spans="2:12" x14ac:dyDescent="0.25">
      <c r="B101" s="7">
        <v>41752</v>
      </c>
      <c r="C101" s="7">
        <v>0</v>
      </c>
      <c r="D101" s="7">
        <v>2002</v>
      </c>
      <c r="E101" s="7">
        <f t="shared" si="43"/>
        <v>23</v>
      </c>
      <c r="F101" s="7">
        <v>26</v>
      </c>
      <c r="I101">
        <f t="shared" si="44"/>
        <v>0</v>
      </c>
      <c r="J101">
        <f t="shared" si="45"/>
        <v>5</v>
      </c>
      <c r="L101" t="str">
        <f t="shared" si="46"/>
        <v xml:space="preserve"> </v>
      </c>
    </row>
    <row r="102" spans="2:12" x14ac:dyDescent="0.25">
      <c r="B102" s="7">
        <v>43605</v>
      </c>
      <c r="C102" s="7">
        <v>0</v>
      </c>
      <c r="D102" s="7">
        <v>2002</v>
      </c>
      <c r="E102" s="7">
        <f t="shared" si="43"/>
        <v>23</v>
      </c>
      <c r="F102" s="7">
        <v>26</v>
      </c>
      <c r="I102">
        <f t="shared" si="44"/>
        <v>0</v>
      </c>
      <c r="J102">
        <f t="shared" si="45"/>
        <v>5</v>
      </c>
      <c r="L102" t="str">
        <f t="shared" si="46"/>
        <v xml:space="preserve"> </v>
      </c>
    </row>
    <row r="103" spans="2:12" x14ac:dyDescent="0.25">
      <c r="B103" s="7">
        <v>45975</v>
      </c>
      <c r="C103" s="7">
        <v>0</v>
      </c>
      <c r="D103" s="7">
        <v>2002</v>
      </c>
      <c r="E103" s="7">
        <f t="shared" si="43"/>
        <v>23</v>
      </c>
      <c r="F103" s="7">
        <v>43</v>
      </c>
      <c r="I103">
        <f t="shared" si="44"/>
        <v>0</v>
      </c>
      <c r="J103">
        <f t="shared" si="45"/>
        <v>5</v>
      </c>
      <c r="L103" t="str">
        <f t="shared" si="46"/>
        <v xml:space="preserve"> </v>
      </c>
    </row>
    <row r="104" spans="2:12" x14ac:dyDescent="0.25">
      <c r="B104" s="54">
        <v>42200</v>
      </c>
      <c r="C104" s="54">
        <v>0</v>
      </c>
      <c r="D104" s="54">
        <v>2002</v>
      </c>
      <c r="E104" s="54">
        <f t="shared" si="43"/>
        <v>23</v>
      </c>
      <c r="F104" s="54">
        <v>45</v>
      </c>
      <c r="I104">
        <f t="shared" si="44"/>
        <v>0</v>
      </c>
      <c r="J104">
        <f t="shared" si="45"/>
        <v>5</v>
      </c>
      <c r="L104" t="str">
        <f t="shared" si="46"/>
        <v xml:space="preserve"> </v>
      </c>
    </row>
    <row r="105" spans="2:12" x14ac:dyDescent="0.25">
      <c r="B105" s="7">
        <v>41662</v>
      </c>
      <c r="C105" s="7">
        <v>0</v>
      </c>
      <c r="D105" s="7">
        <v>2001</v>
      </c>
      <c r="E105" s="7">
        <f t="shared" si="43"/>
        <v>24</v>
      </c>
      <c r="F105" s="7">
        <v>36</v>
      </c>
      <c r="I105">
        <f t="shared" si="44"/>
        <v>0</v>
      </c>
      <c r="J105">
        <f t="shared" si="45"/>
        <v>5</v>
      </c>
      <c r="L105" t="str">
        <f t="shared" si="46"/>
        <v xml:space="preserve"> </v>
      </c>
    </row>
    <row r="106" spans="2:12" x14ac:dyDescent="0.25">
      <c r="B106" s="7">
        <v>44757</v>
      </c>
      <c r="C106" s="7">
        <v>0</v>
      </c>
      <c r="D106" s="7">
        <v>2001</v>
      </c>
      <c r="E106" s="7">
        <f t="shared" si="43"/>
        <v>24</v>
      </c>
      <c r="F106" s="7">
        <v>37</v>
      </c>
      <c r="I106">
        <f t="shared" si="44"/>
        <v>0</v>
      </c>
      <c r="J106">
        <f t="shared" si="45"/>
        <v>5</v>
      </c>
      <c r="L106" t="str">
        <f t="shared" si="46"/>
        <v xml:space="preserve"> </v>
      </c>
    </row>
    <row r="107" spans="2:12" x14ac:dyDescent="0.25">
      <c r="B107" s="7">
        <v>45420</v>
      </c>
      <c r="C107" s="7">
        <v>0</v>
      </c>
      <c r="D107" s="7">
        <v>2001</v>
      </c>
      <c r="E107" s="7">
        <f t="shared" si="43"/>
        <v>24</v>
      </c>
      <c r="F107" s="7">
        <v>35</v>
      </c>
      <c r="I107">
        <f t="shared" si="44"/>
        <v>0</v>
      </c>
      <c r="J107">
        <f t="shared" si="45"/>
        <v>5</v>
      </c>
      <c r="L107" t="str">
        <f t="shared" si="46"/>
        <v xml:space="preserve"> </v>
      </c>
    </row>
    <row r="108" spans="2:12" x14ac:dyDescent="0.25">
      <c r="B108" s="7">
        <v>40697</v>
      </c>
      <c r="C108" s="7">
        <v>0</v>
      </c>
      <c r="D108" s="7">
        <v>2001</v>
      </c>
      <c r="E108" s="7">
        <f t="shared" si="43"/>
        <v>24</v>
      </c>
      <c r="F108" s="7">
        <v>36</v>
      </c>
      <c r="I108">
        <f t="shared" si="44"/>
        <v>0</v>
      </c>
      <c r="J108">
        <f t="shared" si="45"/>
        <v>5</v>
      </c>
      <c r="L108" t="str">
        <f t="shared" si="46"/>
        <v xml:space="preserve"> </v>
      </c>
    </row>
    <row r="109" spans="2:12" x14ac:dyDescent="0.25">
      <c r="B109" s="7">
        <v>41014</v>
      </c>
      <c r="C109" s="7">
        <v>0</v>
      </c>
      <c r="D109" s="7">
        <v>2001</v>
      </c>
      <c r="E109" s="7">
        <f t="shared" si="43"/>
        <v>24</v>
      </c>
      <c r="F109" s="7">
        <v>27</v>
      </c>
      <c r="I109">
        <f t="shared" si="44"/>
        <v>0</v>
      </c>
      <c r="J109">
        <f t="shared" si="45"/>
        <v>5</v>
      </c>
      <c r="L109" t="str">
        <f t="shared" si="46"/>
        <v xml:space="preserve"> </v>
      </c>
    </row>
    <row r="110" spans="2:12" x14ac:dyDescent="0.25">
      <c r="B110" s="7">
        <v>43451</v>
      </c>
      <c r="C110" s="7">
        <v>0</v>
      </c>
      <c r="D110" s="7">
        <v>2001</v>
      </c>
      <c r="E110" s="7">
        <f t="shared" si="43"/>
        <v>24</v>
      </c>
      <c r="F110" s="7">
        <v>34</v>
      </c>
      <c r="I110">
        <f t="shared" si="44"/>
        <v>0</v>
      </c>
      <c r="J110">
        <f t="shared" si="45"/>
        <v>5</v>
      </c>
      <c r="L110" t="str">
        <f t="shared" si="46"/>
        <v xml:space="preserve"> </v>
      </c>
    </row>
    <row r="111" spans="2:12" x14ac:dyDescent="0.25">
      <c r="B111" s="7">
        <v>42171</v>
      </c>
      <c r="C111" s="7">
        <v>0</v>
      </c>
      <c r="D111" s="7">
        <v>2001</v>
      </c>
      <c r="E111" s="7">
        <f t="shared" si="43"/>
        <v>24</v>
      </c>
      <c r="F111" s="7">
        <v>30</v>
      </c>
      <c r="I111">
        <f t="shared" si="44"/>
        <v>0</v>
      </c>
      <c r="J111">
        <f t="shared" si="45"/>
        <v>5</v>
      </c>
      <c r="L111" t="str">
        <f t="shared" si="46"/>
        <v xml:space="preserve"> </v>
      </c>
    </row>
    <row r="112" spans="2:12" x14ac:dyDescent="0.25">
      <c r="B112" s="7">
        <v>44988</v>
      </c>
      <c r="C112" s="7">
        <v>0</v>
      </c>
      <c r="D112" s="7">
        <v>2001</v>
      </c>
      <c r="E112" s="7">
        <f t="shared" si="43"/>
        <v>24</v>
      </c>
      <c r="F112" s="7">
        <v>36</v>
      </c>
      <c r="I112">
        <f t="shared" si="44"/>
        <v>0</v>
      </c>
      <c r="J112">
        <f t="shared" si="45"/>
        <v>5</v>
      </c>
      <c r="L112" t="str">
        <f t="shared" si="46"/>
        <v xml:space="preserve"> </v>
      </c>
    </row>
    <row r="113" spans="2:12" x14ac:dyDescent="0.25">
      <c r="B113" s="7">
        <v>46115</v>
      </c>
      <c r="C113" s="7">
        <v>0</v>
      </c>
      <c r="D113" s="7">
        <v>2001</v>
      </c>
      <c r="E113" s="7">
        <f t="shared" si="43"/>
        <v>24</v>
      </c>
      <c r="F113" s="7">
        <v>31</v>
      </c>
      <c r="I113">
        <f t="shared" si="44"/>
        <v>0</v>
      </c>
      <c r="J113">
        <f t="shared" si="45"/>
        <v>5</v>
      </c>
      <c r="L113" t="str">
        <f t="shared" si="46"/>
        <v xml:space="preserve"> </v>
      </c>
    </row>
    <row r="114" spans="2:12" x14ac:dyDescent="0.25">
      <c r="B114" s="7">
        <v>46220</v>
      </c>
      <c r="C114" s="7">
        <v>0</v>
      </c>
      <c r="D114" s="7">
        <v>2001</v>
      </c>
      <c r="E114" s="7">
        <f t="shared" si="43"/>
        <v>24</v>
      </c>
      <c r="F114" s="7">
        <v>32</v>
      </c>
      <c r="I114">
        <f t="shared" si="44"/>
        <v>0</v>
      </c>
      <c r="J114">
        <f t="shared" si="45"/>
        <v>5</v>
      </c>
      <c r="L114" t="str">
        <f t="shared" si="46"/>
        <v xml:space="preserve"> </v>
      </c>
    </row>
    <row r="115" spans="2:12" x14ac:dyDescent="0.25">
      <c r="B115" s="7">
        <v>42784</v>
      </c>
      <c r="C115" s="7">
        <v>0</v>
      </c>
      <c r="D115" s="7">
        <v>2001</v>
      </c>
      <c r="E115" s="7">
        <f t="shared" si="43"/>
        <v>24</v>
      </c>
      <c r="F115" s="7">
        <v>41</v>
      </c>
      <c r="I115">
        <f t="shared" si="44"/>
        <v>0</v>
      </c>
      <c r="J115">
        <f t="shared" si="45"/>
        <v>5</v>
      </c>
      <c r="L115" t="str">
        <f t="shared" si="46"/>
        <v xml:space="preserve"> </v>
      </c>
    </row>
    <row r="116" spans="2:12" x14ac:dyDescent="0.25">
      <c r="B116" s="7">
        <v>46657</v>
      </c>
      <c r="C116" s="7">
        <v>0</v>
      </c>
      <c r="D116" s="7">
        <v>2001</v>
      </c>
      <c r="E116" s="7">
        <f t="shared" si="43"/>
        <v>24</v>
      </c>
      <c r="F116" s="7">
        <v>40</v>
      </c>
      <c r="I116">
        <f t="shared" si="44"/>
        <v>0</v>
      </c>
      <c r="J116">
        <f t="shared" si="45"/>
        <v>5</v>
      </c>
      <c r="L116" t="str">
        <f t="shared" si="46"/>
        <v xml:space="preserve"> </v>
      </c>
    </row>
    <row r="117" spans="2:12" x14ac:dyDescent="0.25">
      <c r="B117" s="7">
        <v>42044</v>
      </c>
      <c r="C117" s="7">
        <v>0</v>
      </c>
      <c r="D117" s="7">
        <v>2001</v>
      </c>
      <c r="E117" s="7">
        <f t="shared" si="43"/>
        <v>24</v>
      </c>
      <c r="F117" s="7">
        <v>40</v>
      </c>
      <c r="I117">
        <f t="shared" si="44"/>
        <v>0</v>
      </c>
      <c r="J117">
        <f t="shared" si="45"/>
        <v>5</v>
      </c>
      <c r="L117" t="str">
        <f t="shared" si="46"/>
        <v xml:space="preserve"> </v>
      </c>
    </row>
    <row r="118" spans="2:12" x14ac:dyDescent="0.25">
      <c r="B118" s="7">
        <v>43920</v>
      </c>
      <c r="C118" s="7">
        <v>0</v>
      </c>
      <c r="D118" s="7">
        <v>2001</v>
      </c>
      <c r="E118" s="7">
        <f t="shared" si="43"/>
        <v>24</v>
      </c>
      <c r="F118" s="7">
        <v>24</v>
      </c>
      <c r="I118">
        <f t="shared" si="44"/>
        <v>0</v>
      </c>
      <c r="J118">
        <f t="shared" si="45"/>
        <v>5</v>
      </c>
      <c r="L118" t="str">
        <f t="shared" si="46"/>
        <v xml:space="preserve"> </v>
      </c>
    </row>
    <row r="119" spans="2:12" x14ac:dyDescent="0.25">
      <c r="B119" s="7">
        <v>45015</v>
      </c>
      <c r="C119" s="7">
        <v>0</v>
      </c>
      <c r="D119" s="7">
        <v>2000</v>
      </c>
      <c r="E119" s="7">
        <f t="shared" si="43"/>
        <v>25</v>
      </c>
      <c r="F119" s="7">
        <v>35</v>
      </c>
      <c r="I119">
        <f t="shared" si="44"/>
        <v>0</v>
      </c>
      <c r="J119">
        <f t="shared" si="45"/>
        <v>5</v>
      </c>
      <c r="L119" t="str">
        <f t="shared" si="46"/>
        <v xml:space="preserve"> </v>
      </c>
    </row>
    <row r="120" spans="2:12" x14ac:dyDescent="0.25">
      <c r="B120" s="7">
        <v>44829</v>
      </c>
      <c r="C120" s="7">
        <v>0</v>
      </c>
      <c r="D120" s="7">
        <v>2000</v>
      </c>
      <c r="E120" s="7">
        <f t="shared" si="43"/>
        <v>25</v>
      </c>
      <c r="F120" s="7">
        <v>37</v>
      </c>
      <c r="I120">
        <f t="shared" si="44"/>
        <v>0</v>
      </c>
      <c r="J120">
        <f t="shared" si="45"/>
        <v>5</v>
      </c>
      <c r="L120" t="str">
        <f t="shared" si="46"/>
        <v xml:space="preserve"> </v>
      </c>
    </row>
    <row r="121" spans="2:12" x14ac:dyDescent="0.25">
      <c r="B121" s="7">
        <v>42919</v>
      </c>
      <c r="C121" s="7">
        <v>0</v>
      </c>
      <c r="D121" s="7">
        <v>2000</v>
      </c>
      <c r="E121" s="7">
        <f t="shared" si="43"/>
        <v>25</v>
      </c>
      <c r="F121" s="7">
        <v>40</v>
      </c>
      <c r="I121">
        <f t="shared" si="44"/>
        <v>0</v>
      </c>
      <c r="J121">
        <f t="shared" si="45"/>
        <v>5</v>
      </c>
      <c r="L121" t="str">
        <f t="shared" si="46"/>
        <v xml:space="preserve"> </v>
      </c>
    </row>
    <row r="122" spans="2:12" x14ac:dyDescent="0.25">
      <c r="B122" s="7">
        <v>41785</v>
      </c>
      <c r="C122" s="7">
        <v>0</v>
      </c>
      <c r="D122" s="7">
        <v>2000</v>
      </c>
      <c r="E122" s="7">
        <f t="shared" si="43"/>
        <v>25</v>
      </c>
      <c r="F122" s="7">
        <v>29</v>
      </c>
      <c r="I122">
        <f t="shared" si="44"/>
        <v>0</v>
      </c>
      <c r="J122">
        <f t="shared" si="45"/>
        <v>5</v>
      </c>
      <c r="L122" t="str">
        <f t="shared" si="46"/>
        <v xml:space="preserve"> </v>
      </c>
    </row>
    <row r="123" spans="2:12" x14ac:dyDescent="0.25">
      <c r="B123" s="7">
        <v>44132</v>
      </c>
      <c r="C123" s="7">
        <v>0</v>
      </c>
      <c r="D123" s="7">
        <v>2000</v>
      </c>
      <c r="E123" s="7">
        <f t="shared" si="43"/>
        <v>25</v>
      </c>
      <c r="F123" s="7">
        <v>23</v>
      </c>
      <c r="I123">
        <f t="shared" si="44"/>
        <v>0</v>
      </c>
      <c r="J123">
        <f t="shared" si="45"/>
        <v>5</v>
      </c>
      <c r="L123" t="str">
        <f t="shared" si="46"/>
        <v xml:space="preserve"> </v>
      </c>
    </row>
    <row r="124" spans="2:12" x14ac:dyDescent="0.25">
      <c r="B124" s="7">
        <v>42216</v>
      </c>
      <c r="C124" s="7">
        <v>0</v>
      </c>
      <c r="D124" s="7">
        <v>1999</v>
      </c>
      <c r="E124" s="7">
        <f t="shared" si="43"/>
        <v>26</v>
      </c>
      <c r="F124" s="7">
        <v>27</v>
      </c>
      <c r="I124">
        <f t="shared" si="44"/>
        <v>0</v>
      </c>
      <c r="J124">
        <f t="shared" si="45"/>
        <v>5</v>
      </c>
      <c r="L124" t="str">
        <f t="shared" si="46"/>
        <v xml:space="preserve"> </v>
      </c>
    </row>
    <row r="125" spans="2:12" x14ac:dyDescent="0.25">
      <c r="B125" s="7">
        <v>45923</v>
      </c>
      <c r="C125" s="7">
        <v>0</v>
      </c>
      <c r="D125" s="7">
        <v>1999</v>
      </c>
      <c r="E125" s="7">
        <f t="shared" si="43"/>
        <v>26</v>
      </c>
      <c r="F125" s="7">
        <v>35</v>
      </c>
      <c r="I125">
        <f t="shared" si="44"/>
        <v>0</v>
      </c>
      <c r="J125">
        <f t="shared" si="45"/>
        <v>5</v>
      </c>
      <c r="L125" t="str">
        <f t="shared" si="46"/>
        <v xml:space="preserve"> </v>
      </c>
    </row>
    <row r="126" spans="2:12" x14ac:dyDescent="0.25">
      <c r="B126" s="7">
        <v>44253</v>
      </c>
      <c r="C126" s="7">
        <v>0</v>
      </c>
      <c r="D126" s="7">
        <v>1999</v>
      </c>
      <c r="E126" s="7">
        <f t="shared" si="43"/>
        <v>26</v>
      </c>
      <c r="F126" s="7">
        <v>36</v>
      </c>
      <c r="I126">
        <f t="shared" si="44"/>
        <v>0</v>
      </c>
      <c r="J126">
        <f t="shared" si="45"/>
        <v>5</v>
      </c>
      <c r="L126" t="str">
        <f t="shared" si="46"/>
        <v xml:space="preserve"> </v>
      </c>
    </row>
    <row r="127" spans="2:12" x14ac:dyDescent="0.25">
      <c r="B127" s="7">
        <v>45426</v>
      </c>
      <c r="C127" s="7">
        <v>0</v>
      </c>
      <c r="D127" s="7">
        <v>1999</v>
      </c>
      <c r="E127" s="7">
        <f t="shared" si="43"/>
        <v>26</v>
      </c>
      <c r="F127" s="7">
        <v>35</v>
      </c>
      <c r="I127">
        <f t="shared" si="44"/>
        <v>0</v>
      </c>
      <c r="J127">
        <f t="shared" si="45"/>
        <v>5</v>
      </c>
      <c r="L127" t="str">
        <f t="shared" si="46"/>
        <v xml:space="preserve"> </v>
      </c>
    </row>
    <row r="128" spans="2:12" x14ac:dyDescent="0.25">
      <c r="B128" s="7">
        <v>45411</v>
      </c>
      <c r="C128" s="7">
        <v>0</v>
      </c>
      <c r="D128" s="7">
        <v>1999</v>
      </c>
      <c r="E128" s="7">
        <f t="shared" si="43"/>
        <v>26</v>
      </c>
      <c r="F128" s="7">
        <v>32</v>
      </c>
      <c r="I128">
        <f t="shared" si="44"/>
        <v>0</v>
      </c>
      <c r="J128">
        <f t="shared" si="45"/>
        <v>5</v>
      </c>
      <c r="L128" t="str">
        <f t="shared" si="46"/>
        <v xml:space="preserve"> </v>
      </c>
    </row>
    <row r="129" spans="2:12" x14ac:dyDescent="0.25">
      <c r="B129" s="7">
        <v>45450</v>
      </c>
      <c r="C129" s="7">
        <v>0</v>
      </c>
      <c r="D129" s="7">
        <v>1999</v>
      </c>
      <c r="E129" s="7">
        <f t="shared" si="43"/>
        <v>26</v>
      </c>
      <c r="F129" s="7">
        <v>41</v>
      </c>
      <c r="I129">
        <f t="shared" si="44"/>
        <v>0</v>
      </c>
      <c r="J129">
        <f t="shared" si="45"/>
        <v>5</v>
      </c>
      <c r="L129" t="str">
        <f t="shared" si="46"/>
        <v xml:space="preserve"> </v>
      </c>
    </row>
    <row r="130" spans="2:12" x14ac:dyDescent="0.25">
      <c r="B130" s="7">
        <v>46077</v>
      </c>
      <c r="C130" s="7">
        <v>0</v>
      </c>
      <c r="D130" s="7">
        <v>1999</v>
      </c>
      <c r="E130" s="7">
        <f t="shared" si="43"/>
        <v>26</v>
      </c>
      <c r="F130" s="7">
        <v>33</v>
      </c>
      <c r="I130">
        <f t="shared" si="44"/>
        <v>0</v>
      </c>
      <c r="J130">
        <f t="shared" si="45"/>
        <v>5</v>
      </c>
      <c r="L130" t="str">
        <f t="shared" si="46"/>
        <v xml:space="preserve"> </v>
      </c>
    </row>
    <row r="131" spans="2:12" x14ac:dyDescent="0.25">
      <c r="B131" s="7">
        <v>41144</v>
      </c>
      <c r="C131" s="7">
        <v>0</v>
      </c>
      <c r="D131" s="7">
        <v>1999</v>
      </c>
      <c r="E131" s="7">
        <f t="shared" ref="E131:E194" si="47">2025-D131</f>
        <v>26</v>
      </c>
      <c r="F131" s="7">
        <v>41</v>
      </c>
      <c r="I131">
        <f t="shared" si="44"/>
        <v>0</v>
      </c>
      <c r="J131">
        <f t="shared" si="45"/>
        <v>5</v>
      </c>
      <c r="L131" t="str">
        <f t="shared" si="46"/>
        <v xml:space="preserve"> </v>
      </c>
    </row>
    <row r="132" spans="2:12" x14ac:dyDescent="0.25">
      <c r="B132" s="7">
        <v>43741</v>
      </c>
      <c r="C132" s="7">
        <v>0</v>
      </c>
      <c r="D132" s="7">
        <v>1999</v>
      </c>
      <c r="E132" s="7">
        <f t="shared" si="47"/>
        <v>26</v>
      </c>
      <c r="F132" s="7">
        <v>42</v>
      </c>
      <c r="I132">
        <f t="shared" ref="I132:I195" si="48">COUNTIF(F132:F160,G132)</f>
        <v>0</v>
      </c>
      <c r="J132">
        <f t="shared" ref="J132:J195" si="49">ROUND(H132*2+5,0)</f>
        <v>5</v>
      </c>
      <c r="L132" t="str">
        <f t="shared" ref="L132:L195" si="50">IF(COUNTIF(E132:E337,E132)&gt;28,COUNTIF(E132:E337,E132)," ")</f>
        <v xml:space="preserve"> </v>
      </c>
    </row>
    <row r="133" spans="2:12" x14ac:dyDescent="0.25">
      <c r="B133" s="7">
        <v>46385</v>
      </c>
      <c r="C133" s="7">
        <v>0</v>
      </c>
      <c r="D133" s="7">
        <v>1999</v>
      </c>
      <c r="E133" s="7">
        <f t="shared" si="47"/>
        <v>26</v>
      </c>
      <c r="F133" s="7">
        <v>43</v>
      </c>
      <c r="I133">
        <f t="shared" si="48"/>
        <v>0</v>
      </c>
      <c r="J133">
        <f t="shared" si="49"/>
        <v>5</v>
      </c>
      <c r="L133" t="str">
        <f t="shared" si="50"/>
        <v xml:space="preserve"> </v>
      </c>
    </row>
    <row r="134" spans="2:12" x14ac:dyDescent="0.25">
      <c r="B134" s="54">
        <v>42162</v>
      </c>
      <c r="C134" s="54">
        <v>0</v>
      </c>
      <c r="D134" s="54">
        <v>1999</v>
      </c>
      <c r="E134" s="54">
        <f t="shared" si="47"/>
        <v>26</v>
      </c>
      <c r="F134" s="54">
        <v>43</v>
      </c>
      <c r="I134">
        <f t="shared" si="48"/>
        <v>0</v>
      </c>
      <c r="J134">
        <f t="shared" si="49"/>
        <v>5</v>
      </c>
      <c r="L134" t="str">
        <f t="shared" si="50"/>
        <v xml:space="preserve"> </v>
      </c>
    </row>
    <row r="135" spans="2:12" x14ac:dyDescent="0.25">
      <c r="B135" s="7">
        <v>46437</v>
      </c>
      <c r="C135" s="7">
        <v>0</v>
      </c>
      <c r="D135" s="7">
        <v>1998</v>
      </c>
      <c r="E135" s="7">
        <f t="shared" si="47"/>
        <v>27</v>
      </c>
      <c r="F135" s="7">
        <v>33</v>
      </c>
      <c r="I135">
        <f t="shared" si="48"/>
        <v>0</v>
      </c>
      <c r="J135">
        <f t="shared" si="49"/>
        <v>5</v>
      </c>
      <c r="L135" t="str">
        <f t="shared" si="50"/>
        <v xml:space="preserve"> </v>
      </c>
    </row>
    <row r="136" spans="2:12" x14ac:dyDescent="0.25">
      <c r="B136" s="7">
        <v>45656</v>
      </c>
      <c r="C136" s="7">
        <v>0</v>
      </c>
      <c r="D136" s="7">
        <v>1998</v>
      </c>
      <c r="E136" s="7">
        <f t="shared" si="47"/>
        <v>27</v>
      </c>
      <c r="F136" s="7">
        <v>40</v>
      </c>
      <c r="I136">
        <f t="shared" si="48"/>
        <v>0</v>
      </c>
      <c r="J136">
        <f t="shared" si="49"/>
        <v>5</v>
      </c>
      <c r="L136" t="str">
        <f t="shared" si="50"/>
        <v xml:space="preserve"> </v>
      </c>
    </row>
    <row r="137" spans="2:12" x14ac:dyDescent="0.25">
      <c r="B137" s="7">
        <v>41152</v>
      </c>
      <c r="C137" s="7">
        <v>0</v>
      </c>
      <c r="D137" s="7">
        <v>1998</v>
      </c>
      <c r="E137" s="7">
        <f t="shared" si="47"/>
        <v>27</v>
      </c>
      <c r="F137" s="7">
        <v>28</v>
      </c>
      <c r="I137">
        <f t="shared" si="48"/>
        <v>0</v>
      </c>
      <c r="J137">
        <f t="shared" si="49"/>
        <v>5</v>
      </c>
      <c r="L137" t="str">
        <f t="shared" si="50"/>
        <v xml:space="preserve"> </v>
      </c>
    </row>
    <row r="138" spans="2:12" x14ac:dyDescent="0.25">
      <c r="B138" s="7">
        <v>45966</v>
      </c>
      <c r="C138" s="7">
        <v>0</v>
      </c>
      <c r="D138" s="7">
        <v>1997</v>
      </c>
      <c r="E138" s="7">
        <f t="shared" si="47"/>
        <v>28</v>
      </c>
      <c r="F138" s="7">
        <v>32</v>
      </c>
      <c r="I138">
        <f t="shared" si="48"/>
        <v>0</v>
      </c>
      <c r="J138">
        <f t="shared" si="49"/>
        <v>5</v>
      </c>
      <c r="L138" t="str">
        <f t="shared" si="50"/>
        <v xml:space="preserve"> </v>
      </c>
    </row>
    <row r="139" spans="2:12" x14ac:dyDescent="0.25">
      <c r="B139" s="7">
        <v>45951</v>
      </c>
      <c r="C139" s="7">
        <v>0</v>
      </c>
      <c r="D139" s="7">
        <v>1997</v>
      </c>
      <c r="E139" s="7">
        <f t="shared" si="47"/>
        <v>28</v>
      </c>
      <c r="F139" s="7">
        <v>34</v>
      </c>
      <c r="I139">
        <f t="shared" si="48"/>
        <v>0</v>
      </c>
      <c r="J139">
        <f t="shared" si="49"/>
        <v>5</v>
      </c>
      <c r="L139" t="str">
        <f t="shared" si="50"/>
        <v xml:space="preserve"> </v>
      </c>
    </row>
    <row r="140" spans="2:12" x14ac:dyDescent="0.25">
      <c r="B140" s="7">
        <v>45272</v>
      </c>
      <c r="C140" s="7">
        <v>0</v>
      </c>
      <c r="D140" s="7">
        <v>1997</v>
      </c>
      <c r="E140" s="7">
        <f t="shared" si="47"/>
        <v>28</v>
      </c>
      <c r="F140" s="7">
        <v>32</v>
      </c>
      <c r="I140">
        <f t="shared" si="48"/>
        <v>0</v>
      </c>
      <c r="J140">
        <f t="shared" si="49"/>
        <v>5</v>
      </c>
      <c r="L140" t="str">
        <f t="shared" si="50"/>
        <v xml:space="preserve"> </v>
      </c>
    </row>
    <row r="141" spans="2:12" x14ac:dyDescent="0.25">
      <c r="B141" s="7">
        <v>41026</v>
      </c>
      <c r="C141" s="7">
        <v>0</v>
      </c>
      <c r="D141" s="7">
        <v>1997</v>
      </c>
      <c r="E141" s="7">
        <f t="shared" si="47"/>
        <v>28</v>
      </c>
      <c r="F141" s="7">
        <v>26</v>
      </c>
      <c r="I141">
        <f t="shared" si="48"/>
        <v>0</v>
      </c>
      <c r="J141">
        <f t="shared" si="49"/>
        <v>5</v>
      </c>
      <c r="L141" t="str">
        <f t="shared" si="50"/>
        <v xml:space="preserve"> </v>
      </c>
    </row>
    <row r="142" spans="2:12" x14ac:dyDescent="0.25">
      <c r="B142" s="7">
        <v>46473</v>
      </c>
      <c r="C142" s="7">
        <v>0</v>
      </c>
      <c r="D142" s="7">
        <v>1997</v>
      </c>
      <c r="E142" s="7">
        <f t="shared" si="47"/>
        <v>28</v>
      </c>
      <c r="F142" s="7">
        <v>25</v>
      </c>
      <c r="I142">
        <f t="shared" si="48"/>
        <v>0</v>
      </c>
      <c r="J142">
        <f t="shared" si="49"/>
        <v>5</v>
      </c>
      <c r="L142" t="str">
        <f t="shared" si="50"/>
        <v xml:space="preserve"> </v>
      </c>
    </row>
    <row r="143" spans="2:12" x14ac:dyDescent="0.25">
      <c r="B143" s="7">
        <v>44919</v>
      </c>
      <c r="C143" s="7">
        <v>0</v>
      </c>
      <c r="D143" s="7">
        <v>1997</v>
      </c>
      <c r="E143" s="7">
        <f t="shared" si="47"/>
        <v>28</v>
      </c>
      <c r="F143" s="7">
        <v>45</v>
      </c>
      <c r="I143">
        <f t="shared" si="48"/>
        <v>0</v>
      </c>
      <c r="J143">
        <f t="shared" si="49"/>
        <v>5</v>
      </c>
      <c r="L143" t="str">
        <f t="shared" si="50"/>
        <v xml:space="preserve"> </v>
      </c>
    </row>
    <row r="144" spans="2:12" x14ac:dyDescent="0.25">
      <c r="B144" s="7">
        <v>45434</v>
      </c>
      <c r="C144" s="7">
        <v>0</v>
      </c>
      <c r="D144" s="7">
        <v>1996</v>
      </c>
      <c r="E144" s="7">
        <f t="shared" si="47"/>
        <v>29</v>
      </c>
      <c r="F144" s="7">
        <v>33</v>
      </c>
      <c r="I144">
        <f t="shared" si="48"/>
        <v>0</v>
      </c>
      <c r="J144">
        <f t="shared" si="49"/>
        <v>5</v>
      </c>
      <c r="L144" t="str">
        <f t="shared" si="50"/>
        <v xml:space="preserve"> </v>
      </c>
    </row>
    <row r="145" spans="2:12" x14ac:dyDescent="0.25">
      <c r="B145" s="7">
        <v>44689</v>
      </c>
      <c r="C145" s="7">
        <v>0</v>
      </c>
      <c r="D145" s="7">
        <v>1996</v>
      </c>
      <c r="E145" s="7">
        <f t="shared" si="47"/>
        <v>29</v>
      </c>
      <c r="F145" s="7">
        <v>33</v>
      </c>
      <c r="I145">
        <f t="shared" si="48"/>
        <v>0</v>
      </c>
      <c r="J145">
        <f t="shared" si="49"/>
        <v>5</v>
      </c>
      <c r="L145" t="str">
        <f t="shared" si="50"/>
        <v xml:space="preserve"> </v>
      </c>
    </row>
    <row r="146" spans="2:12" x14ac:dyDescent="0.25">
      <c r="B146" s="7">
        <v>45960</v>
      </c>
      <c r="C146" s="7">
        <v>0</v>
      </c>
      <c r="D146" s="7">
        <v>1996</v>
      </c>
      <c r="E146" s="7">
        <f t="shared" si="47"/>
        <v>29</v>
      </c>
      <c r="F146" s="7">
        <v>43</v>
      </c>
      <c r="I146">
        <f t="shared" si="48"/>
        <v>0</v>
      </c>
      <c r="J146">
        <f t="shared" si="49"/>
        <v>5</v>
      </c>
      <c r="L146" t="str">
        <f t="shared" si="50"/>
        <v xml:space="preserve"> </v>
      </c>
    </row>
    <row r="147" spans="2:12" x14ac:dyDescent="0.25">
      <c r="B147" s="7">
        <v>42276</v>
      </c>
      <c r="C147" s="7">
        <v>0</v>
      </c>
      <c r="D147" s="7">
        <v>1996</v>
      </c>
      <c r="E147" s="7">
        <f t="shared" si="47"/>
        <v>29</v>
      </c>
      <c r="F147" s="7">
        <v>27</v>
      </c>
      <c r="I147">
        <f t="shared" si="48"/>
        <v>0</v>
      </c>
      <c r="J147">
        <f t="shared" si="49"/>
        <v>5</v>
      </c>
      <c r="L147" t="str">
        <f t="shared" si="50"/>
        <v xml:space="preserve"> </v>
      </c>
    </row>
    <row r="148" spans="2:12" x14ac:dyDescent="0.25">
      <c r="B148" s="7">
        <v>44005</v>
      </c>
      <c r="C148" s="7">
        <v>0</v>
      </c>
      <c r="D148" s="7">
        <v>1996</v>
      </c>
      <c r="E148" s="7">
        <f t="shared" si="47"/>
        <v>29</v>
      </c>
      <c r="F148" s="7">
        <v>25</v>
      </c>
      <c r="I148">
        <f t="shared" si="48"/>
        <v>0</v>
      </c>
      <c r="J148">
        <f t="shared" si="49"/>
        <v>5</v>
      </c>
      <c r="L148" t="str">
        <f t="shared" si="50"/>
        <v xml:space="preserve"> </v>
      </c>
    </row>
    <row r="149" spans="2:12" x14ac:dyDescent="0.25">
      <c r="B149" s="7">
        <v>45689</v>
      </c>
      <c r="C149" s="7">
        <v>0</v>
      </c>
      <c r="D149" s="7">
        <v>1995</v>
      </c>
      <c r="E149" s="7">
        <f t="shared" si="47"/>
        <v>30</v>
      </c>
      <c r="F149" s="7">
        <v>35</v>
      </c>
      <c r="I149">
        <f t="shared" si="48"/>
        <v>0</v>
      </c>
      <c r="J149">
        <f t="shared" si="49"/>
        <v>5</v>
      </c>
      <c r="L149" t="str">
        <f t="shared" si="50"/>
        <v xml:space="preserve"> </v>
      </c>
    </row>
    <row r="150" spans="2:12" x14ac:dyDescent="0.25">
      <c r="B150" s="7">
        <v>40994</v>
      </c>
      <c r="C150" s="7">
        <v>0</v>
      </c>
      <c r="D150" s="7">
        <v>1995</v>
      </c>
      <c r="E150" s="7">
        <f t="shared" si="47"/>
        <v>30</v>
      </c>
      <c r="F150" s="7">
        <v>25</v>
      </c>
      <c r="I150">
        <f t="shared" si="48"/>
        <v>0</v>
      </c>
      <c r="J150">
        <f t="shared" si="49"/>
        <v>5</v>
      </c>
      <c r="L150" t="str">
        <f t="shared" si="50"/>
        <v xml:space="preserve"> </v>
      </c>
    </row>
    <row r="151" spans="2:12" x14ac:dyDescent="0.25">
      <c r="B151" s="7">
        <v>42333</v>
      </c>
      <c r="C151" s="7">
        <v>0</v>
      </c>
      <c r="D151" s="7">
        <v>1995</v>
      </c>
      <c r="E151" s="7">
        <f t="shared" si="47"/>
        <v>30</v>
      </c>
      <c r="F151" s="7">
        <v>23</v>
      </c>
      <c r="I151">
        <f t="shared" si="48"/>
        <v>0</v>
      </c>
      <c r="J151">
        <f t="shared" si="49"/>
        <v>5</v>
      </c>
      <c r="L151" t="str">
        <f t="shared" si="50"/>
        <v xml:space="preserve"> </v>
      </c>
    </row>
    <row r="152" spans="2:12" x14ac:dyDescent="0.25">
      <c r="B152" s="7">
        <v>44432</v>
      </c>
      <c r="C152" s="7">
        <v>0</v>
      </c>
      <c r="D152" s="7">
        <v>1995</v>
      </c>
      <c r="E152" s="7">
        <f t="shared" si="47"/>
        <v>30</v>
      </c>
      <c r="F152" s="7">
        <v>24</v>
      </c>
      <c r="I152">
        <f t="shared" si="48"/>
        <v>0</v>
      </c>
      <c r="J152">
        <f t="shared" si="49"/>
        <v>5</v>
      </c>
      <c r="L152" t="str">
        <f t="shared" si="50"/>
        <v xml:space="preserve"> </v>
      </c>
    </row>
    <row r="153" spans="2:12" x14ac:dyDescent="0.25">
      <c r="B153" s="7">
        <v>43272</v>
      </c>
      <c r="C153" s="7">
        <v>0</v>
      </c>
      <c r="D153" s="7">
        <v>1994</v>
      </c>
      <c r="E153" s="7">
        <f t="shared" si="47"/>
        <v>31</v>
      </c>
      <c r="F153" s="7">
        <v>36</v>
      </c>
      <c r="I153">
        <f t="shared" si="48"/>
        <v>0</v>
      </c>
      <c r="J153">
        <f t="shared" si="49"/>
        <v>5</v>
      </c>
      <c r="L153" t="str">
        <f t="shared" si="50"/>
        <v xml:space="preserve"> </v>
      </c>
    </row>
    <row r="154" spans="2:12" x14ac:dyDescent="0.25">
      <c r="B154" s="54">
        <v>41459</v>
      </c>
      <c r="C154" s="54">
        <v>0</v>
      </c>
      <c r="D154" s="54">
        <v>1993</v>
      </c>
      <c r="E154" s="54">
        <f t="shared" si="47"/>
        <v>32</v>
      </c>
      <c r="F154" s="54">
        <v>37</v>
      </c>
      <c r="I154">
        <f t="shared" si="48"/>
        <v>0</v>
      </c>
      <c r="J154">
        <f t="shared" si="49"/>
        <v>5</v>
      </c>
      <c r="L154" t="str">
        <f t="shared" si="50"/>
        <v xml:space="preserve"> </v>
      </c>
    </row>
    <row r="155" spans="2:12" x14ac:dyDescent="0.25">
      <c r="B155" s="7">
        <v>44654</v>
      </c>
      <c r="C155" s="7">
        <v>0</v>
      </c>
      <c r="D155" s="7">
        <v>1992</v>
      </c>
      <c r="E155" s="7">
        <f t="shared" si="47"/>
        <v>33</v>
      </c>
      <c r="F155" s="7">
        <v>32</v>
      </c>
      <c r="I155">
        <f t="shared" si="48"/>
        <v>0</v>
      </c>
      <c r="J155">
        <f t="shared" si="49"/>
        <v>5</v>
      </c>
      <c r="L155" t="str">
        <f t="shared" si="50"/>
        <v xml:space="preserve"> </v>
      </c>
    </row>
    <row r="156" spans="2:12" x14ac:dyDescent="0.25">
      <c r="B156" s="7">
        <v>44138</v>
      </c>
      <c r="C156" s="7">
        <v>0</v>
      </c>
      <c r="D156" s="7">
        <v>1992</v>
      </c>
      <c r="E156" s="7">
        <f t="shared" si="47"/>
        <v>33</v>
      </c>
      <c r="F156" s="7">
        <v>40</v>
      </c>
      <c r="I156">
        <f t="shared" si="48"/>
        <v>0</v>
      </c>
      <c r="J156">
        <f t="shared" si="49"/>
        <v>5</v>
      </c>
      <c r="L156" t="str">
        <f t="shared" si="50"/>
        <v xml:space="preserve"> </v>
      </c>
    </row>
    <row r="157" spans="2:12" x14ac:dyDescent="0.25">
      <c r="B157" s="7">
        <v>41006</v>
      </c>
      <c r="C157" s="7">
        <v>0</v>
      </c>
      <c r="D157" s="7">
        <v>1992</v>
      </c>
      <c r="E157" s="7">
        <f t="shared" si="47"/>
        <v>33</v>
      </c>
      <c r="F157" s="7">
        <v>40</v>
      </c>
      <c r="I157">
        <f t="shared" si="48"/>
        <v>0</v>
      </c>
      <c r="J157">
        <f t="shared" si="49"/>
        <v>5</v>
      </c>
      <c r="L157" t="str">
        <f t="shared" si="50"/>
        <v xml:space="preserve"> </v>
      </c>
    </row>
    <row r="158" spans="2:12" x14ac:dyDescent="0.25">
      <c r="B158" s="7">
        <v>43944</v>
      </c>
      <c r="C158" s="7">
        <v>0</v>
      </c>
      <c r="D158" s="7">
        <v>1992</v>
      </c>
      <c r="E158" s="7">
        <f t="shared" si="47"/>
        <v>33</v>
      </c>
      <c r="F158" s="7">
        <v>34</v>
      </c>
      <c r="I158">
        <f t="shared" si="48"/>
        <v>0</v>
      </c>
      <c r="J158">
        <f t="shared" si="49"/>
        <v>5</v>
      </c>
      <c r="L158" t="str">
        <f t="shared" si="50"/>
        <v xml:space="preserve"> </v>
      </c>
    </row>
    <row r="159" spans="2:12" x14ac:dyDescent="0.25">
      <c r="B159" s="7">
        <v>44011</v>
      </c>
      <c r="C159" s="7">
        <v>0</v>
      </c>
      <c r="D159" s="7">
        <v>1991</v>
      </c>
      <c r="E159" s="7">
        <f t="shared" si="47"/>
        <v>34</v>
      </c>
      <c r="F159" s="7">
        <v>33</v>
      </c>
      <c r="I159">
        <f t="shared" si="48"/>
        <v>0</v>
      </c>
      <c r="J159">
        <f t="shared" si="49"/>
        <v>5</v>
      </c>
      <c r="L159" t="str">
        <f t="shared" si="50"/>
        <v xml:space="preserve"> </v>
      </c>
    </row>
    <row r="160" spans="2:12" x14ac:dyDescent="0.25">
      <c r="B160" s="7">
        <v>42249</v>
      </c>
      <c r="C160" s="7">
        <v>0</v>
      </c>
      <c r="D160" s="7">
        <v>1991</v>
      </c>
      <c r="E160" s="7">
        <f t="shared" si="47"/>
        <v>34</v>
      </c>
      <c r="F160" s="7">
        <v>37</v>
      </c>
      <c r="I160">
        <f t="shared" si="48"/>
        <v>0</v>
      </c>
      <c r="J160">
        <f t="shared" si="49"/>
        <v>5</v>
      </c>
      <c r="L160" t="str">
        <f t="shared" si="50"/>
        <v xml:space="preserve"> </v>
      </c>
    </row>
    <row r="161" spans="2:12" x14ac:dyDescent="0.25">
      <c r="B161" s="7">
        <v>46509</v>
      </c>
      <c r="C161" s="7">
        <v>0</v>
      </c>
      <c r="D161" s="7">
        <v>1990</v>
      </c>
      <c r="E161" s="7">
        <f t="shared" si="47"/>
        <v>35</v>
      </c>
      <c r="F161" s="7">
        <v>37</v>
      </c>
      <c r="I161">
        <f t="shared" si="48"/>
        <v>0</v>
      </c>
      <c r="J161">
        <f t="shared" si="49"/>
        <v>5</v>
      </c>
      <c r="L161" t="str">
        <f t="shared" si="50"/>
        <v xml:space="preserve"> </v>
      </c>
    </row>
    <row r="162" spans="2:12" x14ac:dyDescent="0.25">
      <c r="B162" s="7">
        <v>45108</v>
      </c>
      <c r="C162" s="7">
        <v>0</v>
      </c>
      <c r="D162" s="7">
        <v>1990</v>
      </c>
      <c r="E162" s="7">
        <f t="shared" si="47"/>
        <v>35</v>
      </c>
      <c r="F162" s="7">
        <v>31</v>
      </c>
      <c r="I162">
        <f t="shared" si="48"/>
        <v>0</v>
      </c>
      <c r="J162">
        <f t="shared" si="49"/>
        <v>5</v>
      </c>
      <c r="L162" t="str">
        <f t="shared" si="50"/>
        <v xml:space="preserve"> </v>
      </c>
    </row>
    <row r="163" spans="2:12" x14ac:dyDescent="0.25">
      <c r="B163" s="7">
        <v>45053</v>
      </c>
      <c r="C163" s="7">
        <v>0</v>
      </c>
      <c r="D163" s="7">
        <v>1990</v>
      </c>
      <c r="E163" s="7">
        <f t="shared" si="47"/>
        <v>35</v>
      </c>
      <c r="F163" s="7">
        <v>47</v>
      </c>
      <c r="I163">
        <f t="shared" si="48"/>
        <v>0</v>
      </c>
      <c r="J163">
        <f t="shared" si="49"/>
        <v>5</v>
      </c>
      <c r="L163" t="str">
        <f t="shared" si="50"/>
        <v xml:space="preserve"> </v>
      </c>
    </row>
    <row r="164" spans="2:12" x14ac:dyDescent="0.25">
      <c r="B164" s="7">
        <v>46176</v>
      </c>
      <c r="C164" s="7">
        <v>0</v>
      </c>
      <c r="D164" s="7">
        <v>1989</v>
      </c>
      <c r="E164" s="7">
        <f t="shared" si="47"/>
        <v>36</v>
      </c>
      <c r="F164" s="7">
        <v>36</v>
      </c>
      <c r="I164">
        <f t="shared" si="48"/>
        <v>0</v>
      </c>
      <c r="J164">
        <f t="shared" si="49"/>
        <v>5</v>
      </c>
      <c r="L164" t="str">
        <f t="shared" si="50"/>
        <v xml:space="preserve"> </v>
      </c>
    </row>
    <row r="165" spans="2:12" x14ac:dyDescent="0.25">
      <c r="B165" s="7">
        <v>41008</v>
      </c>
      <c r="C165" s="7">
        <v>0</v>
      </c>
      <c r="D165" s="7">
        <v>1989</v>
      </c>
      <c r="E165" s="7">
        <f t="shared" si="47"/>
        <v>36</v>
      </c>
      <c r="F165" s="7">
        <v>45</v>
      </c>
      <c r="I165">
        <f t="shared" si="48"/>
        <v>0</v>
      </c>
      <c r="J165">
        <f t="shared" si="49"/>
        <v>5</v>
      </c>
      <c r="L165" t="str">
        <f t="shared" si="50"/>
        <v xml:space="preserve"> </v>
      </c>
    </row>
    <row r="166" spans="2:12" x14ac:dyDescent="0.25">
      <c r="B166" s="7">
        <v>42179</v>
      </c>
      <c r="C166" s="7">
        <v>0</v>
      </c>
      <c r="D166" s="7">
        <v>1988</v>
      </c>
      <c r="E166" s="7">
        <f t="shared" si="47"/>
        <v>37</v>
      </c>
      <c r="F166" s="7">
        <v>39</v>
      </c>
      <c r="I166">
        <f t="shared" si="48"/>
        <v>0</v>
      </c>
      <c r="J166">
        <f t="shared" si="49"/>
        <v>5</v>
      </c>
      <c r="L166" t="str">
        <f t="shared" si="50"/>
        <v xml:space="preserve"> </v>
      </c>
    </row>
    <row r="167" spans="2:12" x14ac:dyDescent="0.25">
      <c r="B167" s="7">
        <v>46170</v>
      </c>
      <c r="C167" s="7">
        <v>0</v>
      </c>
      <c r="D167" s="7">
        <v>1988</v>
      </c>
      <c r="E167" s="7">
        <f t="shared" si="47"/>
        <v>37</v>
      </c>
      <c r="F167" s="7">
        <v>38</v>
      </c>
      <c r="I167">
        <f t="shared" si="48"/>
        <v>0</v>
      </c>
      <c r="J167">
        <f t="shared" si="49"/>
        <v>5</v>
      </c>
      <c r="L167" t="str">
        <f t="shared" si="50"/>
        <v xml:space="preserve"> </v>
      </c>
    </row>
    <row r="168" spans="2:12" x14ac:dyDescent="0.25">
      <c r="B168" s="7">
        <v>45021</v>
      </c>
      <c r="C168" s="7">
        <v>0</v>
      </c>
      <c r="D168" s="7">
        <v>1987</v>
      </c>
      <c r="E168" s="7">
        <f t="shared" si="47"/>
        <v>38</v>
      </c>
      <c r="F168" s="7">
        <v>38</v>
      </c>
      <c r="I168">
        <f t="shared" si="48"/>
        <v>0</v>
      </c>
      <c r="J168">
        <f t="shared" si="49"/>
        <v>5</v>
      </c>
      <c r="L168" t="str">
        <f t="shared" si="50"/>
        <v xml:space="preserve"> </v>
      </c>
    </row>
    <row r="169" spans="2:12" x14ac:dyDescent="0.25">
      <c r="B169" s="7">
        <v>44303</v>
      </c>
      <c r="C169" s="7">
        <v>0</v>
      </c>
      <c r="D169" s="7">
        <v>1987</v>
      </c>
      <c r="E169" s="7">
        <f t="shared" si="47"/>
        <v>38</v>
      </c>
      <c r="F169" s="7">
        <v>37</v>
      </c>
      <c r="I169">
        <f t="shared" si="48"/>
        <v>0</v>
      </c>
      <c r="J169">
        <f t="shared" si="49"/>
        <v>5</v>
      </c>
      <c r="L169" t="str">
        <f t="shared" si="50"/>
        <v xml:space="preserve"> </v>
      </c>
    </row>
    <row r="170" spans="2:12" x14ac:dyDescent="0.25">
      <c r="B170" s="7">
        <v>46000</v>
      </c>
      <c r="C170" s="7">
        <v>0</v>
      </c>
      <c r="D170" s="7">
        <v>1987</v>
      </c>
      <c r="E170" s="7">
        <f t="shared" si="47"/>
        <v>38</v>
      </c>
      <c r="F170" s="7">
        <v>46</v>
      </c>
      <c r="I170">
        <f t="shared" si="48"/>
        <v>0</v>
      </c>
      <c r="J170">
        <f t="shared" si="49"/>
        <v>5</v>
      </c>
      <c r="L170" t="str">
        <f t="shared" si="50"/>
        <v xml:space="preserve"> </v>
      </c>
    </row>
    <row r="171" spans="2:12" x14ac:dyDescent="0.25">
      <c r="B171" s="7">
        <v>44745</v>
      </c>
      <c r="C171" s="7">
        <v>0</v>
      </c>
      <c r="D171" s="7">
        <v>1986</v>
      </c>
      <c r="E171" s="7">
        <f t="shared" si="47"/>
        <v>39</v>
      </c>
      <c r="F171" s="7">
        <v>37</v>
      </c>
      <c r="I171">
        <f t="shared" si="48"/>
        <v>0</v>
      </c>
      <c r="J171">
        <f t="shared" si="49"/>
        <v>5</v>
      </c>
      <c r="L171" t="str">
        <f t="shared" si="50"/>
        <v xml:space="preserve"> </v>
      </c>
    </row>
    <row r="172" spans="2:12" x14ac:dyDescent="0.25">
      <c r="B172" s="7">
        <v>45561</v>
      </c>
      <c r="C172" s="7">
        <v>0</v>
      </c>
      <c r="D172" s="7">
        <v>1985</v>
      </c>
      <c r="E172" s="7">
        <f t="shared" si="47"/>
        <v>40</v>
      </c>
      <c r="F172" s="7">
        <v>39</v>
      </c>
      <c r="I172">
        <f t="shared" si="48"/>
        <v>0</v>
      </c>
      <c r="J172">
        <f t="shared" si="49"/>
        <v>5</v>
      </c>
      <c r="L172" t="str">
        <f t="shared" si="50"/>
        <v xml:space="preserve"> </v>
      </c>
    </row>
    <row r="173" spans="2:12" x14ac:dyDescent="0.25">
      <c r="B173" s="7">
        <v>46691</v>
      </c>
      <c r="C173" s="7">
        <v>0</v>
      </c>
      <c r="D173" s="7">
        <v>1985</v>
      </c>
      <c r="E173" s="7">
        <f t="shared" si="47"/>
        <v>40</v>
      </c>
      <c r="F173" s="7">
        <v>33</v>
      </c>
      <c r="I173">
        <f t="shared" si="48"/>
        <v>0</v>
      </c>
      <c r="J173">
        <f t="shared" si="49"/>
        <v>5</v>
      </c>
      <c r="L173" t="str">
        <f t="shared" si="50"/>
        <v xml:space="preserve"> </v>
      </c>
    </row>
    <row r="174" spans="2:12" x14ac:dyDescent="0.25">
      <c r="B174" s="54">
        <v>45871</v>
      </c>
      <c r="C174" s="54">
        <v>0</v>
      </c>
      <c r="D174" s="54">
        <v>1985</v>
      </c>
      <c r="E174" s="54">
        <f t="shared" si="47"/>
        <v>40</v>
      </c>
      <c r="F174" s="54">
        <v>39</v>
      </c>
      <c r="I174">
        <f t="shared" si="48"/>
        <v>0</v>
      </c>
      <c r="J174">
        <f t="shared" si="49"/>
        <v>5</v>
      </c>
      <c r="L174" t="str">
        <f t="shared" si="50"/>
        <v xml:space="preserve"> </v>
      </c>
    </row>
    <row r="175" spans="2:12" x14ac:dyDescent="0.25">
      <c r="B175" s="7">
        <v>45916</v>
      </c>
      <c r="C175" s="7">
        <v>0</v>
      </c>
      <c r="D175" s="7">
        <v>1984</v>
      </c>
      <c r="E175" s="7">
        <f t="shared" si="47"/>
        <v>41</v>
      </c>
      <c r="F175" s="7">
        <v>32</v>
      </c>
      <c r="I175">
        <f t="shared" si="48"/>
        <v>0</v>
      </c>
      <c r="J175">
        <f t="shared" si="49"/>
        <v>5</v>
      </c>
      <c r="L175" t="str">
        <f t="shared" si="50"/>
        <v xml:space="preserve"> </v>
      </c>
    </row>
    <row r="176" spans="2:12" x14ac:dyDescent="0.25">
      <c r="B176" s="7">
        <v>42442</v>
      </c>
      <c r="C176" s="7">
        <v>0</v>
      </c>
      <c r="D176" s="7">
        <v>1984</v>
      </c>
      <c r="E176" s="7">
        <f t="shared" si="47"/>
        <v>41</v>
      </c>
      <c r="F176" s="7">
        <v>45</v>
      </c>
      <c r="I176">
        <f t="shared" si="48"/>
        <v>0</v>
      </c>
      <c r="J176">
        <f t="shared" si="49"/>
        <v>5</v>
      </c>
      <c r="L176" t="str">
        <f t="shared" si="50"/>
        <v xml:space="preserve"> </v>
      </c>
    </row>
    <row r="177" spans="2:12" x14ac:dyDescent="0.25">
      <c r="B177" s="7">
        <v>40854</v>
      </c>
      <c r="C177" s="7">
        <v>0</v>
      </c>
      <c r="D177" s="7">
        <v>1983</v>
      </c>
      <c r="E177" s="7">
        <f t="shared" si="47"/>
        <v>42</v>
      </c>
      <c r="F177" s="7">
        <v>38</v>
      </c>
      <c r="I177">
        <f t="shared" si="48"/>
        <v>0</v>
      </c>
      <c r="J177">
        <f t="shared" si="49"/>
        <v>5</v>
      </c>
      <c r="L177" t="str">
        <f t="shared" si="50"/>
        <v xml:space="preserve"> </v>
      </c>
    </row>
    <row r="178" spans="2:12" x14ac:dyDescent="0.25">
      <c r="B178" s="7">
        <v>46512</v>
      </c>
      <c r="C178" s="7">
        <v>0</v>
      </c>
      <c r="D178" s="7">
        <v>1982</v>
      </c>
      <c r="E178" s="7">
        <f t="shared" si="47"/>
        <v>43</v>
      </c>
      <c r="F178" s="7">
        <v>37</v>
      </c>
      <c r="I178">
        <f t="shared" si="48"/>
        <v>0</v>
      </c>
      <c r="J178">
        <f t="shared" si="49"/>
        <v>5</v>
      </c>
      <c r="L178" t="str">
        <f t="shared" si="50"/>
        <v xml:space="preserve"> </v>
      </c>
    </row>
    <row r="179" spans="2:12" x14ac:dyDescent="0.25">
      <c r="B179" s="7">
        <v>45095</v>
      </c>
      <c r="C179" s="7">
        <v>0</v>
      </c>
      <c r="D179" s="7">
        <v>1982</v>
      </c>
      <c r="E179" s="7">
        <f t="shared" si="47"/>
        <v>43</v>
      </c>
      <c r="F179" s="7">
        <v>39</v>
      </c>
      <c r="I179">
        <f t="shared" si="48"/>
        <v>0</v>
      </c>
      <c r="J179">
        <f t="shared" si="49"/>
        <v>5</v>
      </c>
      <c r="L179" t="str">
        <f t="shared" si="50"/>
        <v xml:space="preserve"> </v>
      </c>
    </row>
    <row r="180" spans="2:12" x14ac:dyDescent="0.25">
      <c r="B180" s="7">
        <v>43081</v>
      </c>
      <c r="C180" s="7">
        <v>0</v>
      </c>
      <c r="D180" s="7">
        <v>1982</v>
      </c>
      <c r="E180" s="7">
        <f t="shared" si="47"/>
        <v>43</v>
      </c>
      <c r="F180" s="7">
        <v>40</v>
      </c>
      <c r="I180">
        <f t="shared" si="48"/>
        <v>0</v>
      </c>
      <c r="J180">
        <f t="shared" si="49"/>
        <v>5</v>
      </c>
      <c r="L180" t="str">
        <f t="shared" si="50"/>
        <v xml:space="preserve"> </v>
      </c>
    </row>
    <row r="181" spans="2:12" x14ac:dyDescent="0.25">
      <c r="B181" s="7">
        <v>41087</v>
      </c>
      <c r="C181" s="7">
        <v>0</v>
      </c>
      <c r="D181" s="7">
        <v>1981</v>
      </c>
      <c r="E181" s="7">
        <f t="shared" si="47"/>
        <v>44</v>
      </c>
      <c r="F181" s="7">
        <v>37</v>
      </c>
      <c r="I181">
        <f t="shared" si="48"/>
        <v>0</v>
      </c>
      <c r="J181">
        <f t="shared" si="49"/>
        <v>5</v>
      </c>
      <c r="L181" t="str">
        <f t="shared" si="50"/>
        <v xml:space="preserve"> </v>
      </c>
    </row>
    <row r="182" spans="2:12" x14ac:dyDescent="0.25">
      <c r="B182" s="7">
        <v>43831</v>
      </c>
      <c r="C182" s="7">
        <v>0</v>
      </c>
      <c r="D182" s="7">
        <v>1981</v>
      </c>
      <c r="E182" s="7">
        <f t="shared" si="47"/>
        <v>44</v>
      </c>
      <c r="F182" s="7">
        <v>39</v>
      </c>
      <c r="I182">
        <f t="shared" si="48"/>
        <v>0</v>
      </c>
      <c r="J182">
        <f t="shared" si="49"/>
        <v>5</v>
      </c>
      <c r="L182" t="str">
        <f t="shared" si="50"/>
        <v xml:space="preserve"> </v>
      </c>
    </row>
    <row r="183" spans="2:12" x14ac:dyDescent="0.25">
      <c r="B183" s="7">
        <v>41105</v>
      </c>
      <c r="C183" s="7">
        <v>0</v>
      </c>
      <c r="D183" s="7">
        <v>1981</v>
      </c>
      <c r="E183" s="7">
        <f t="shared" si="47"/>
        <v>44</v>
      </c>
      <c r="F183" s="7">
        <v>28</v>
      </c>
      <c r="I183">
        <f t="shared" si="48"/>
        <v>0</v>
      </c>
      <c r="J183">
        <f t="shared" si="49"/>
        <v>5</v>
      </c>
      <c r="L183" t="str">
        <f t="shared" si="50"/>
        <v xml:space="preserve"> </v>
      </c>
    </row>
    <row r="184" spans="2:12" x14ac:dyDescent="0.25">
      <c r="B184" s="7">
        <v>45828</v>
      </c>
      <c r="C184" s="7">
        <v>0</v>
      </c>
      <c r="D184" s="7">
        <v>1980</v>
      </c>
      <c r="E184" s="7">
        <f t="shared" si="47"/>
        <v>45</v>
      </c>
      <c r="F184" s="7">
        <v>38</v>
      </c>
      <c r="I184">
        <f t="shared" si="48"/>
        <v>0</v>
      </c>
      <c r="J184">
        <f t="shared" si="49"/>
        <v>5</v>
      </c>
      <c r="L184" t="str">
        <f t="shared" si="50"/>
        <v xml:space="preserve"> </v>
      </c>
    </row>
    <row r="185" spans="2:12" x14ac:dyDescent="0.25">
      <c r="B185" s="7">
        <v>45281</v>
      </c>
      <c r="C185" s="7">
        <v>0</v>
      </c>
      <c r="D185" s="7">
        <v>1980</v>
      </c>
      <c r="E185" s="7">
        <f t="shared" si="47"/>
        <v>45</v>
      </c>
      <c r="F185" s="7">
        <v>41</v>
      </c>
      <c r="I185">
        <f t="shared" si="48"/>
        <v>0</v>
      </c>
      <c r="J185">
        <f t="shared" si="49"/>
        <v>5</v>
      </c>
      <c r="L185" t="str">
        <f t="shared" si="50"/>
        <v xml:space="preserve"> </v>
      </c>
    </row>
    <row r="186" spans="2:12" x14ac:dyDescent="0.25">
      <c r="B186" s="7">
        <v>44949</v>
      </c>
      <c r="C186" s="7">
        <v>0</v>
      </c>
      <c r="D186" s="7">
        <v>1980</v>
      </c>
      <c r="E186" s="7">
        <f t="shared" si="47"/>
        <v>45</v>
      </c>
      <c r="F186" s="7">
        <v>24</v>
      </c>
      <c r="I186">
        <f t="shared" si="48"/>
        <v>0</v>
      </c>
      <c r="J186">
        <f t="shared" si="49"/>
        <v>5</v>
      </c>
      <c r="L186" t="str">
        <f t="shared" si="50"/>
        <v xml:space="preserve"> </v>
      </c>
    </row>
    <row r="187" spans="2:12" x14ac:dyDescent="0.25">
      <c r="B187" s="7">
        <v>44944</v>
      </c>
      <c r="C187" s="7">
        <v>0</v>
      </c>
      <c r="D187" s="7">
        <v>1979</v>
      </c>
      <c r="E187" s="7">
        <f t="shared" si="47"/>
        <v>46</v>
      </c>
      <c r="F187" s="7">
        <v>32</v>
      </c>
      <c r="I187">
        <f t="shared" si="48"/>
        <v>0</v>
      </c>
      <c r="J187">
        <f t="shared" si="49"/>
        <v>5</v>
      </c>
      <c r="L187" t="str">
        <f t="shared" si="50"/>
        <v xml:space="preserve"> </v>
      </c>
    </row>
    <row r="188" spans="2:12" x14ac:dyDescent="0.25">
      <c r="B188" s="7">
        <v>43043</v>
      </c>
      <c r="C188" s="7">
        <v>0</v>
      </c>
      <c r="D188" s="7">
        <v>1979</v>
      </c>
      <c r="E188" s="7">
        <f t="shared" si="47"/>
        <v>46</v>
      </c>
      <c r="F188" s="7">
        <v>39</v>
      </c>
      <c r="I188">
        <f t="shared" si="48"/>
        <v>0</v>
      </c>
      <c r="J188">
        <f t="shared" si="49"/>
        <v>5</v>
      </c>
      <c r="L188" t="str">
        <f t="shared" si="50"/>
        <v xml:space="preserve"> </v>
      </c>
    </row>
    <row r="189" spans="2:12" x14ac:dyDescent="0.25">
      <c r="B189" s="7">
        <v>45741</v>
      </c>
      <c r="C189" s="7">
        <v>0</v>
      </c>
      <c r="D189" s="7">
        <v>1979</v>
      </c>
      <c r="E189" s="7">
        <f t="shared" si="47"/>
        <v>46</v>
      </c>
      <c r="F189" s="7">
        <v>40</v>
      </c>
      <c r="I189">
        <f t="shared" si="48"/>
        <v>0</v>
      </c>
      <c r="J189">
        <f t="shared" si="49"/>
        <v>5</v>
      </c>
      <c r="L189" t="str">
        <f t="shared" si="50"/>
        <v xml:space="preserve"> </v>
      </c>
    </row>
    <row r="190" spans="2:12" x14ac:dyDescent="0.25">
      <c r="B190" s="7">
        <v>46712</v>
      </c>
      <c r="C190" s="7">
        <v>0</v>
      </c>
      <c r="D190" s="7">
        <v>1978</v>
      </c>
      <c r="E190" s="7">
        <f t="shared" si="47"/>
        <v>47</v>
      </c>
      <c r="F190" s="7">
        <v>32</v>
      </c>
      <c r="I190">
        <f t="shared" si="48"/>
        <v>0</v>
      </c>
      <c r="J190">
        <f t="shared" si="49"/>
        <v>5</v>
      </c>
      <c r="L190" t="str">
        <f t="shared" si="50"/>
        <v xml:space="preserve"> </v>
      </c>
    </row>
    <row r="191" spans="2:12" x14ac:dyDescent="0.25">
      <c r="B191" s="7">
        <v>44959</v>
      </c>
      <c r="C191" s="7">
        <v>0</v>
      </c>
      <c r="D191" s="7">
        <v>1978</v>
      </c>
      <c r="E191" s="7">
        <f t="shared" si="47"/>
        <v>47</v>
      </c>
      <c r="F191" s="7">
        <v>21</v>
      </c>
      <c r="I191">
        <f t="shared" si="48"/>
        <v>0</v>
      </c>
      <c r="J191">
        <f t="shared" si="49"/>
        <v>5</v>
      </c>
      <c r="L191" t="str">
        <f t="shared" si="50"/>
        <v xml:space="preserve"> </v>
      </c>
    </row>
    <row r="192" spans="2:12" x14ac:dyDescent="0.25">
      <c r="B192" s="7">
        <v>42464</v>
      </c>
      <c r="C192" s="7">
        <v>0</v>
      </c>
      <c r="D192" s="7">
        <v>1977</v>
      </c>
      <c r="E192" s="7">
        <f t="shared" si="47"/>
        <v>48</v>
      </c>
      <c r="F192" s="7">
        <v>41</v>
      </c>
      <c r="I192">
        <f t="shared" si="48"/>
        <v>0</v>
      </c>
      <c r="J192">
        <f t="shared" si="49"/>
        <v>5</v>
      </c>
      <c r="L192" t="str">
        <f t="shared" si="50"/>
        <v xml:space="preserve"> </v>
      </c>
    </row>
    <row r="193" spans="2:12" x14ac:dyDescent="0.25">
      <c r="B193" s="7">
        <v>44327</v>
      </c>
      <c r="C193" s="7">
        <v>0</v>
      </c>
      <c r="D193" s="7">
        <v>1977</v>
      </c>
      <c r="E193" s="7">
        <f t="shared" si="47"/>
        <v>48</v>
      </c>
      <c r="F193" s="7">
        <v>37</v>
      </c>
      <c r="I193">
        <f t="shared" si="48"/>
        <v>0</v>
      </c>
      <c r="J193">
        <f t="shared" si="49"/>
        <v>5</v>
      </c>
      <c r="L193" t="str">
        <f t="shared" si="50"/>
        <v xml:space="preserve"> </v>
      </c>
    </row>
    <row r="194" spans="2:12" x14ac:dyDescent="0.25">
      <c r="B194" s="7">
        <v>46167</v>
      </c>
      <c r="C194" s="7">
        <v>0</v>
      </c>
      <c r="D194" s="7">
        <v>1977</v>
      </c>
      <c r="E194" s="7">
        <f t="shared" si="47"/>
        <v>48</v>
      </c>
      <c r="F194" s="7">
        <v>24</v>
      </c>
      <c r="I194">
        <f t="shared" si="48"/>
        <v>0</v>
      </c>
      <c r="J194">
        <f t="shared" si="49"/>
        <v>5</v>
      </c>
      <c r="L194" t="str">
        <f t="shared" si="50"/>
        <v xml:space="preserve"> </v>
      </c>
    </row>
    <row r="195" spans="2:12" x14ac:dyDescent="0.25">
      <c r="B195" s="7">
        <v>43924</v>
      </c>
      <c r="C195" s="7">
        <v>0</v>
      </c>
      <c r="D195" s="7">
        <v>1976</v>
      </c>
      <c r="E195" s="7">
        <f t="shared" ref="E195:E258" si="51">2025-D195</f>
        <v>49</v>
      </c>
      <c r="F195" s="7">
        <v>40</v>
      </c>
      <c r="I195">
        <f t="shared" si="48"/>
        <v>0</v>
      </c>
      <c r="J195">
        <f t="shared" si="49"/>
        <v>5</v>
      </c>
      <c r="L195" t="str">
        <f t="shared" si="50"/>
        <v xml:space="preserve"> </v>
      </c>
    </row>
    <row r="196" spans="2:12" x14ac:dyDescent="0.25">
      <c r="B196" s="7">
        <v>43680</v>
      </c>
      <c r="C196" s="7">
        <v>0</v>
      </c>
      <c r="D196" s="7">
        <v>1975</v>
      </c>
      <c r="E196" s="7">
        <f t="shared" si="51"/>
        <v>50</v>
      </c>
      <c r="F196" s="7">
        <v>37</v>
      </c>
      <c r="I196">
        <f t="shared" ref="I196:I259" si="52">COUNTIF(F196:F224,G196)</f>
        <v>0</v>
      </c>
      <c r="J196">
        <f t="shared" ref="J196:J259" si="53">ROUND(H196*2+5,0)</f>
        <v>5</v>
      </c>
      <c r="L196" t="str">
        <f t="shared" ref="L196:L208" si="54">IF(COUNTIF(E196:E401,E196)&gt;28,COUNTIF(E196:E401,E196)," ")</f>
        <v xml:space="preserve"> </v>
      </c>
    </row>
    <row r="197" spans="2:12" x14ac:dyDescent="0.25">
      <c r="B197" s="7">
        <v>43855</v>
      </c>
      <c r="C197" s="7">
        <v>0</v>
      </c>
      <c r="D197" s="7">
        <v>1975</v>
      </c>
      <c r="E197" s="7">
        <f t="shared" si="51"/>
        <v>50</v>
      </c>
      <c r="F197" s="7">
        <v>38</v>
      </c>
      <c r="I197">
        <f t="shared" si="52"/>
        <v>0</v>
      </c>
      <c r="J197">
        <f t="shared" si="53"/>
        <v>5</v>
      </c>
      <c r="L197" t="str">
        <f t="shared" si="54"/>
        <v xml:space="preserve"> </v>
      </c>
    </row>
    <row r="198" spans="2:12" x14ac:dyDescent="0.25">
      <c r="B198" s="7">
        <v>42559</v>
      </c>
      <c r="C198" s="7">
        <v>0</v>
      </c>
      <c r="D198" s="7">
        <v>1975</v>
      </c>
      <c r="E198" s="7">
        <f t="shared" si="51"/>
        <v>50</v>
      </c>
      <c r="F198" s="7">
        <v>39</v>
      </c>
      <c r="I198">
        <f t="shared" si="52"/>
        <v>0</v>
      </c>
      <c r="J198">
        <f t="shared" si="53"/>
        <v>5</v>
      </c>
      <c r="L198" t="str">
        <f t="shared" si="54"/>
        <v xml:space="preserve"> </v>
      </c>
    </row>
    <row r="199" spans="2:12" x14ac:dyDescent="0.25">
      <c r="B199" s="7">
        <v>45438</v>
      </c>
      <c r="C199" s="7">
        <v>0</v>
      </c>
      <c r="D199" s="7">
        <v>1974</v>
      </c>
      <c r="E199" s="7">
        <f t="shared" si="51"/>
        <v>51</v>
      </c>
      <c r="F199" s="7">
        <v>38</v>
      </c>
      <c r="I199">
        <f t="shared" si="52"/>
        <v>0</v>
      </c>
      <c r="J199">
        <f t="shared" si="53"/>
        <v>5</v>
      </c>
      <c r="L199" t="str">
        <f t="shared" si="54"/>
        <v xml:space="preserve"> </v>
      </c>
    </row>
    <row r="200" spans="2:12" x14ac:dyDescent="0.25">
      <c r="B200" s="7">
        <v>45999</v>
      </c>
      <c r="C200" s="7">
        <v>0</v>
      </c>
      <c r="D200" s="7">
        <v>1974</v>
      </c>
      <c r="E200" s="7">
        <f t="shared" si="51"/>
        <v>51</v>
      </c>
      <c r="F200" s="7">
        <v>39</v>
      </c>
      <c r="I200">
        <f t="shared" si="52"/>
        <v>0</v>
      </c>
      <c r="J200">
        <f t="shared" si="53"/>
        <v>5</v>
      </c>
      <c r="L200" t="str">
        <f t="shared" si="54"/>
        <v xml:space="preserve"> </v>
      </c>
    </row>
    <row r="201" spans="2:12" x14ac:dyDescent="0.25">
      <c r="B201" s="7">
        <v>46589</v>
      </c>
      <c r="C201" s="7">
        <v>0</v>
      </c>
      <c r="D201" s="7">
        <v>1974</v>
      </c>
      <c r="E201" s="7">
        <f t="shared" si="51"/>
        <v>51</v>
      </c>
      <c r="F201" s="7">
        <v>37</v>
      </c>
      <c r="I201">
        <f t="shared" si="52"/>
        <v>0</v>
      </c>
      <c r="J201">
        <f t="shared" si="53"/>
        <v>5</v>
      </c>
      <c r="L201" t="str">
        <f t="shared" si="54"/>
        <v xml:space="preserve"> </v>
      </c>
    </row>
    <row r="202" spans="2:12" x14ac:dyDescent="0.25">
      <c r="B202" s="7">
        <v>41781</v>
      </c>
      <c r="C202" s="7">
        <v>0</v>
      </c>
      <c r="D202" s="7">
        <v>1974</v>
      </c>
      <c r="E202" s="7">
        <f t="shared" si="51"/>
        <v>51</v>
      </c>
      <c r="F202" s="7">
        <v>39</v>
      </c>
      <c r="I202">
        <f t="shared" si="52"/>
        <v>0</v>
      </c>
      <c r="J202">
        <f t="shared" si="53"/>
        <v>5</v>
      </c>
      <c r="L202" t="str">
        <f t="shared" si="54"/>
        <v xml:space="preserve"> </v>
      </c>
    </row>
    <row r="203" spans="2:12" x14ac:dyDescent="0.25">
      <c r="B203" s="7">
        <v>42809</v>
      </c>
      <c r="C203" s="7">
        <v>0</v>
      </c>
      <c r="D203" s="7">
        <v>1973</v>
      </c>
      <c r="E203" s="7">
        <f t="shared" si="51"/>
        <v>52</v>
      </c>
      <c r="F203" s="7">
        <v>38</v>
      </c>
      <c r="I203">
        <f t="shared" si="52"/>
        <v>0</v>
      </c>
      <c r="J203">
        <f t="shared" si="53"/>
        <v>5</v>
      </c>
      <c r="L203" t="str">
        <f t="shared" si="54"/>
        <v xml:space="preserve"> </v>
      </c>
    </row>
    <row r="204" spans="2:12" x14ac:dyDescent="0.25">
      <c r="B204" s="7">
        <v>40898</v>
      </c>
      <c r="C204" s="7">
        <v>0</v>
      </c>
      <c r="D204" s="7">
        <v>1972</v>
      </c>
      <c r="E204" s="7">
        <f t="shared" si="51"/>
        <v>53</v>
      </c>
      <c r="F204" s="7">
        <v>35</v>
      </c>
      <c r="I204">
        <f t="shared" si="52"/>
        <v>0</v>
      </c>
      <c r="J204">
        <f t="shared" si="53"/>
        <v>5</v>
      </c>
      <c r="L204" t="str">
        <f t="shared" si="54"/>
        <v xml:space="preserve"> </v>
      </c>
    </row>
    <row r="205" spans="2:12" x14ac:dyDescent="0.25">
      <c r="B205" s="7">
        <v>42110</v>
      </c>
      <c r="C205" s="7">
        <v>0</v>
      </c>
      <c r="D205" s="7">
        <v>1972</v>
      </c>
      <c r="E205" s="7">
        <f t="shared" si="51"/>
        <v>53</v>
      </c>
      <c r="F205" s="7">
        <v>34</v>
      </c>
      <c r="I205">
        <f t="shared" si="52"/>
        <v>0</v>
      </c>
      <c r="J205">
        <f t="shared" si="53"/>
        <v>5</v>
      </c>
      <c r="L205" t="str">
        <f t="shared" si="54"/>
        <v xml:space="preserve"> </v>
      </c>
    </row>
    <row r="206" spans="2:12" x14ac:dyDescent="0.25">
      <c r="B206" s="7">
        <v>44631</v>
      </c>
      <c r="C206" s="7">
        <v>0</v>
      </c>
      <c r="D206" s="7">
        <v>1971</v>
      </c>
      <c r="E206" s="7">
        <f t="shared" si="51"/>
        <v>54</v>
      </c>
      <c r="F206" s="7">
        <v>38</v>
      </c>
      <c r="I206">
        <f t="shared" si="52"/>
        <v>0</v>
      </c>
      <c r="J206">
        <f t="shared" si="53"/>
        <v>5</v>
      </c>
      <c r="L206" t="str">
        <f t="shared" si="54"/>
        <v xml:space="preserve"> </v>
      </c>
    </row>
    <row r="207" spans="2:12" x14ac:dyDescent="0.25">
      <c r="B207" s="7">
        <v>43093</v>
      </c>
      <c r="C207" s="7">
        <v>0</v>
      </c>
      <c r="D207" s="7">
        <v>1970</v>
      </c>
      <c r="E207" s="7">
        <f t="shared" si="51"/>
        <v>55</v>
      </c>
      <c r="F207" s="7">
        <v>38</v>
      </c>
      <c r="I207">
        <f t="shared" si="52"/>
        <v>0</v>
      </c>
      <c r="J207">
        <f t="shared" si="53"/>
        <v>5</v>
      </c>
      <c r="L207" t="str">
        <f t="shared" si="54"/>
        <v xml:space="preserve"> </v>
      </c>
    </row>
    <row r="208" spans="2:12" x14ac:dyDescent="0.25">
      <c r="B208" s="54">
        <v>45855</v>
      </c>
      <c r="C208" s="54">
        <v>0</v>
      </c>
      <c r="D208" s="54">
        <v>1970</v>
      </c>
      <c r="E208" s="54">
        <f t="shared" si="51"/>
        <v>55</v>
      </c>
      <c r="F208" s="54">
        <v>34</v>
      </c>
      <c r="I208">
        <f t="shared" si="52"/>
        <v>0</v>
      </c>
      <c r="J208">
        <f t="shared" si="53"/>
        <v>5</v>
      </c>
      <c r="L208" t="str">
        <f t="shared" si="54"/>
        <v xml:space="preserve"> </v>
      </c>
    </row>
    <row r="209" spans="2:10" x14ac:dyDescent="0.25">
      <c r="B209" s="7">
        <v>42793</v>
      </c>
      <c r="C209" s="7">
        <v>1</v>
      </c>
      <c r="D209" s="7">
        <v>2006</v>
      </c>
      <c r="E209" s="7">
        <f t="shared" si="51"/>
        <v>19</v>
      </c>
      <c r="F209" s="7">
        <v>37</v>
      </c>
      <c r="I209">
        <f t="shared" si="52"/>
        <v>0</v>
      </c>
      <c r="J209">
        <f t="shared" si="53"/>
        <v>5</v>
      </c>
    </row>
    <row r="210" spans="2:10" x14ac:dyDescent="0.25">
      <c r="B210" s="7">
        <v>40918</v>
      </c>
      <c r="C210" s="7">
        <v>1</v>
      </c>
      <c r="D210" s="7">
        <v>2006</v>
      </c>
      <c r="E210" s="7">
        <f t="shared" si="51"/>
        <v>19</v>
      </c>
      <c r="F210" s="7">
        <v>44</v>
      </c>
      <c r="I210">
        <f t="shared" si="52"/>
        <v>0</v>
      </c>
      <c r="J210">
        <f t="shared" si="53"/>
        <v>5</v>
      </c>
    </row>
    <row r="211" spans="2:10" x14ac:dyDescent="0.25">
      <c r="B211" s="7">
        <v>42383</v>
      </c>
      <c r="C211" s="7">
        <v>1</v>
      </c>
      <c r="D211" s="7">
        <v>2006</v>
      </c>
      <c r="E211" s="7">
        <f t="shared" si="51"/>
        <v>19</v>
      </c>
      <c r="F211" s="7">
        <v>22</v>
      </c>
      <c r="I211">
        <f t="shared" si="52"/>
        <v>0</v>
      </c>
      <c r="J211">
        <f t="shared" si="53"/>
        <v>5</v>
      </c>
    </row>
    <row r="212" spans="2:10" x14ac:dyDescent="0.25">
      <c r="B212" s="7">
        <v>45505</v>
      </c>
      <c r="C212" s="7">
        <v>1</v>
      </c>
      <c r="D212" s="7">
        <v>2005</v>
      </c>
      <c r="E212" s="7">
        <f t="shared" si="51"/>
        <v>20</v>
      </c>
      <c r="F212" s="7">
        <v>38</v>
      </c>
      <c r="I212">
        <f t="shared" si="52"/>
        <v>0</v>
      </c>
      <c r="J212">
        <f t="shared" si="53"/>
        <v>5</v>
      </c>
    </row>
    <row r="213" spans="2:10" x14ac:dyDescent="0.25">
      <c r="B213" s="7">
        <v>45572</v>
      </c>
      <c r="C213" s="7">
        <v>1</v>
      </c>
      <c r="D213" s="7">
        <v>2005</v>
      </c>
      <c r="E213" s="7">
        <f t="shared" si="51"/>
        <v>20</v>
      </c>
      <c r="F213" s="7">
        <v>36</v>
      </c>
      <c r="I213">
        <f t="shared" si="52"/>
        <v>0</v>
      </c>
      <c r="J213">
        <f t="shared" si="53"/>
        <v>5</v>
      </c>
    </row>
    <row r="214" spans="2:10" x14ac:dyDescent="0.25">
      <c r="B214" s="7">
        <v>46467</v>
      </c>
      <c r="C214" s="7">
        <v>1</v>
      </c>
      <c r="D214" s="7">
        <v>2005</v>
      </c>
      <c r="E214" s="7">
        <f t="shared" si="51"/>
        <v>20</v>
      </c>
      <c r="F214" s="7">
        <v>36</v>
      </c>
      <c r="I214">
        <f t="shared" si="52"/>
        <v>0</v>
      </c>
      <c r="J214">
        <f t="shared" si="53"/>
        <v>5</v>
      </c>
    </row>
    <row r="215" spans="2:10" x14ac:dyDescent="0.25">
      <c r="B215" s="7">
        <v>42928</v>
      </c>
      <c r="C215" s="7">
        <v>1</v>
      </c>
      <c r="D215" s="7">
        <v>2005</v>
      </c>
      <c r="E215" s="7">
        <f t="shared" si="51"/>
        <v>20</v>
      </c>
      <c r="F215" s="7">
        <v>30</v>
      </c>
      <c r="I215">
        <f t="shared" si="52"/>
        <v>0</v>
      </c>
      <c r="J215">
        <f t="shared" si="53"/>
        <v>5</v>
      </c>
    </row>
    <row r="216" spans="2:10" x14ac:dyDescent="0.25">
      <c r="B216" s="58">
        <v>44967</v>
      </c>
      <c r="C216" s="58">
        <v>1</v>
      </c>
      <c r="D216" s="58">
        <v>2005</v>
      </c>
      <c r="E216" s="58">
        <f t="shared" si="51"/>
        <v>20</v>
      </c>
      <c r="F216" s="58">
        <v>42</v>
      </c>
      <c r="I216">
        <f t="shared" si="52"/>
        <v>0</v>
      </c>
      <c r="J216">
        <f t="shared" si="53"/>
        <v>5</v>
      </c>
    </row>
    <row r="217" spans="2:10" x14ac:dyDescent="0.25">
      <c r="B217" s="7">
        <v>46787</v>
      </c>
      <c r="C217" s="7">
        <v>1</v>
      </c>
      <c r="D217" s="7">
        <v>2004</v>
      </c>
      <c r="E217" s="7">
        <f t="shared" si="51"/>
        <v>21</v>
      </c>
      <c r="F217" s="7">
        <v>39</v>
      </c>
      <c r="I217">
        <f t="shared" si="52"/>
        <v>0</v>
      </c>
      <c r="J217">
        <f t="shared" si="53"/>
        <v>5</v>
      </c>
    </row>
    <row r="218" spans="2:10" x14ac:dyDescent="0.25">
      <c r="B218" s="7">
        <v>42463</v>
      </c>
      <c r="C218" s="7">
        <v>1</v>
      </c>
      <c r="D218" s="7">
        <v>2004</v>
      </c>
      <c r="E218" s="7">
        <f t="shared" si="51"/>
        <v>21</v>
      </c>
      <c r="F218" s="7">
        <v>41</v>
      </c>
      <c r="I218">
        <f t="shared" si="52"/>
        <v>0</v>
      </c>
      <c r="J218">
        <f t="shared" si="53"/>
        <v>5</v>
      </c>
    </row>
    <row r="219" spans="2:10" x14ac:dyDescent="0.25">
      <c r="B219" s="7">
        <v>44377</v>
      </c>
      <c r="C219" s="7">
        <v>1</v>
      </c>
      <c r="D219" s="7">
        <v>2004</v>
      </c>
      <c r="E219" s="7">
        <f t="shared" si="51"/>
        <v>21</v>
      </c>
      <c r="F219" s="7">
        <v>39</v>
      </c>
      <c r="I219">
        <f t="shared" si="52"/>
        <v>0</v>
      </c>
      <c r="J219">
        <f t="shared" si="53"/>
        <v>5</v>
      </c>
    </row>
    <row r="220" spans="2:10" x14ac:dyDescent="0.25">
      <c r="B220" s="7">
        <v>45583</v>
      </c>
      <c r="C220" s="7">
        <v>1</v>
      </c>
      <c r="D220" s="7">
        <v>2003</v>
      </c>
      <c r="E220" s="7">
        <f t="shared" si="51"/>
        <v>22</v>
      </c>
      <c r="F220" s="7">
        <v>32</v>
      </c>
      <c r="I220">
        <f t="shared" si="52"/>
        <v>0</v>
      </c>
      <c r="J220">
        <f t="shared" si="53"/>
        <v>5</v>
      </c>
    </row>
    <row r="221" spans="2:10" x14ac:dyDescent="0.25">
      <c r="B221" s="7">
        <v>43016</v>
      </c>
      <c r="C221" s="7">
        <v>1</v>
      </c>
      <c r="D221" s="7">
        <v>2003</v>
      </c>
      <c r="E221" s="7">
        <f t="shared" si="51"/>
        <v>22</v>
      </c>
      <c r="F221" s="7">
        <v>34</v>
      </c>
      <c r="I221">
        <f t="shared" si="52"/>
        <v>0</v>
      </c>
      <c r="J221">
        <f t="shared" si="53"/>
        <v>5</v>
      </c>
    </row>
    <row r="222" spans="2:10" x14ac:dyDescent="0.25">
      <c r="B222" s="7">
        <v>46786</v>
      </c>
      <c r="C222" s="7">
        <v>1</v>
      </c>
      <c r="D222" s="7">
        <v>2003</v>
      </c>
      <c r="E222" s="7">
        <f t="shared" si="51"/>
        <v>22</v>
      </c>
      <c r="F222" s="7">
        <v>39</v>
      </c>
      <c r="I222">
        <f t="shared" si="52"/>
        <v>0</v>
      </c>
      <c r="J222">
        <f t="shared" si="53"/>
        <v>5</v>
      </c>
    </row>
    <row r="223" spans="2:10" x14ac:dyDescent="0.25">
      <c r="B223" s="7">
        <v>40722</v>
      </c>
      <c r="C223" s="7">
        <v>1</v>
      </c>
      <c r="D223" s="7">
        <v>2003</v>
      </c>
      <c r="E223" s="7">
        <f t="shared" si="51"/>
        <v>22</v>
      </c>
      <c r="F223" s="7">
        <v>26</v>
      </c>
      <c r="I223">
        <f t="shared" si="52"/>
        <v>0</v>
      </c>
      <c r="J223">
        <f t="shared" si="53"/>
        <v>5</v>
      </c>
    </row>
    <row r="224" spans="2:10" x14ac:dyDescent="0.25">
      <c r="B224" s="7">
        <v>44162</v>
      </c>
      <c r="C224" s="7">
        <v>1</v>
      </c>
      <c r="D224" s="7">
        <v>2003</v>
      </c>
      <c r="E224" s="7">
        <f t="shared" si="51"/>
        <v>22</v>
      </c>
      <c r="F224" s="7">
        <v>28</v>
      </c>
      <c r="I224">
        <f t="shared" si="52"/>
        <v>0</v>
      </c>
      <c r="J224">
        <f t="shared" si="53"/>
        <v>5</v>
      </c>
    </row>
    <row r="225" spans="2:10" x14ac:dyDescent="0.25">
      <c r="B225" s="7">
        <v>41247</v>
      </c>
      <c r="C225" s="7">
        <v>1</v>
      </c>
      <c r="D225" s="7">
        <v>2003</v>
      </c>
      <c r="E225" s="7">
        <f t="shared" si="51"/>
        <v>22</v>
      </c>
      <c r="F225" s="7">
        <v>29</v>
      </c>
      <c r="I225">
        <f t="shared" si="52"/>
        <v>0</v>
      </c>
      <c r="J225">
        <f t="shared" si="53"/>
        <v>5</v>
      </c>
    </row>
    <row r="226" spans="2:10" x14ac:dyDescent="0.25">
      <c r="B226" s="58">
        <v>40790</v>
      </c>
      <c r="C226" s="58">
        <v>1</v>
      </c>
      <c r="D226" s="58">
        <v>2003</v>
      </c>
      <c r="E226" s="58">
        <f t="shared" si="51"/>
        <v>22</v>
      </c>
      <c r="F226" s="58">
        <v>43</v>
      </c>
      <c r="I226">
        <f t="shared" si="52"/>
        <v>0</v>
      </c>
      <c r="J226">
        <f t="shared" si="53"/>
        <v>5</v>
      </c>
    </row>
    <row r="227" spans="2:10" x14ac:dyDescent="0.25">
      <c r="B227" s="7">
        <v>44505</v>
      </c>
      <c r="C227" s="7">
        <v>1</v>
      </c>
      <c r="D227" s="7">
        <v>2002</v>
      </c>
      <c r="E227" s="7">
        <f t="shared" si="51"/>
        <v>23</v>
      </c>
      <c r="F227" s="7">
        <v>37</v>
      </c>
      <c r="I227">
        <f t="shared" si="52"/>
        <v>0</v>
      </c>
      <c r="J227">
        <f t="shared" si="53"/>
        <v>5</v>
      </c>
    </row>
    <row r="228" spans="2:10" x14ac:dyDescent="0.25">
      <c r="B228" s="7">
        <v>44228</v>
      </c>
      <c r="C228" s="7">
        <v>1</v>
      </c>
      <c r="D228" s="7">
        <v>2002</v>
      </c>
      <c r="E228" s="7">
        <f t="shared" si="51"/>
        <v>23</v>
      </c>
      <c r="F228" s="7">
        <v>38</v>
      </c>
      <c r="I228">
        <f t="shared" si="52"/>
        <v>0</v>
      </c>
      <c r="J228">
        <f t="shared" si="53"/>
        <v>5</v>
      </c>
    </row>
    <row r="229" spans="2:10" x14ac:dyDescent="0.25">
      <c r="B229" s="7">
        <v>40815</v>
      </c>
      <c r="C229" s="7">
        <v>1</v>
      </c>
      <c r="D229" s="7">
        <v>2002</v>
      </c>
      <c r="E229" s="7">
        <f t="shared" si="51"/>
        <v>23</v>
      </c>
      <c r="F229" s="7">
        <v>45</v>
      </c>
      <c r="I229">
        <f t="shared" si="52"/>
        <v>0</v>
      </c>
      <c r="J229">
        <f t="shared" si="53"/>
        <v>5</v>
      </c>
    </row>
    <row r="230" spans="2:10" x14ac:dyDescent="0.25">
      <c r="B230" s="7">
        <v>41298</v>
      </c>
      <c r="C230" s="7">
        <v>1</v>
      </c>
      <c r="D230" s="7">
        <v>2002</v>
      </c>
      <c r="E230" s="7">
        <f t="shared" si="51"/>
        <v>23</v>
      </c>
      <c r="F230" s="7">
        <v>49</v>
      </c>
      <c r="I230">
        <f t="shared" si="52"/>
        <v>0</v>
      </c>
      <c r="J230">
        <f t="shared" si="53"/>
        <v>5</v>
      </c>
    </row>
    <row r="231" spans="2:10" x14ac:dyDescent="0.25">
      <c r="B231" s="7">
        <v>46202</v>
      </c>
      <c r="C231" s="7">
        <v>1</v>
      </c>
      <c r="D231" s="7">
        <v>2002</v>
      </c>
      <c r="E231" s="7">
        <f t="shared" si="51"/>
        <v>23</v>
      </c>
      <c r="F231" s="7">
        <v>18</v>
      </c>
      <c r="I231">
        <f t="shared" si="52"/>
        <v>0</v>
      </c>
      <c r="J231">
        <f t="shared" si="53"/>
        <v>5</v>
      </c>
    </row>
    <row r="232" spans="2:10" x14ac:dyDescent="0.25">
      <c r="B232" s="7">
        <v>46748</v>
      </c>
      <c r="C232" s="7">
        <v>1</v>
      </c>
      <c r="D232" s="7">
        <v>2001</v>
      </c>
      <c r="E232" s="7">
        <f t="shared" si="51"/>
        <v>24</v>
      </c>
      <c r="F232" s="7">
        <v>37</v>
      </c>
      <c r="I232">
        <f t="shared" si="52"/>
        <v>0</v>
      </c>
      <c r="J232">
        <f t="shared" si="53"/>
        <v>5</v>
      </c>
    </row>
    <row r="233" spans="2:10" x14ac:dyDescent="0.25">
      <c r="B233" s="7">
        <v>45972</v>
      </c>
      <c r="C233" s="7">
        <v>1</v>
      </c>
      <c r="D233" s="7">
        <v>2001</v>
      </c>
      <c r="E233" s="7">
        <f t="shared" si="51"/>
        <v>24</v>
      </c>
      <c r="F233" s="7">
        <v>40</v>
      </c>
      <c r="I233">
        <f t="shared" si="52"/>
        <v>0</v>
      </c>
      <c r="J233">
        <f t="shared" si="53"/>
        <v>5</v>
      </c>
    </row>
    <row r="234" spans="2:10" x14ac:dyDescent="0.25">
      <c r="B234" s="7">
        <v>41824</v>
      </c>
      <c r="C234" s="7">
        <v>1</v>
      </c>
      <c r="D234" s="7">
        <v>2001</v>
      </c>
      <c r="E234" s="7">
        <f t="shared" si="51"/>
        <v>24</v>
      </c>
      <c r="F234" s="7">
        <v>41</v>
      </c>
      <c r="I234">
        <f t="shared" si="52"/>
        <v>0</v>
      </c>
      <c r="J234">
        <f t="shared" si="53"/>
        <v>5</v>
      </c>
    </row>
    <row r="235" spans="2:10" x14ac:dyDescent="0.25">
      <c r="B235" s="7">
        <v>41632</v>
      </c>
      <c r="C235" s="7">
        <v>1</v>
      </c>
      <c r="D235" s="7">
        <v>2001</v>
      </c>
      <c r="E235" s="7">
        <f t="shared" si="51"/>
        <v>24</v>
      </c>
      <c r="F235" s="7">
        <v>43</v>
      </c>
      <c r="I235">
        <f t="shared" si="52"/>
        <v>0</v>
      </c>
      <c r="J235">
        <f t="shared" si="53"/>
        <v>5</v>
      </c>
    </row>
    <row r="236" spans="2:10" x14ac:dyDescent="0.25">
      <c r="B236" s="58">
        <v>46423</v>
      </c>
      <c r="C236" s="58">
        <v>1</v>
      </c>
      <c r="D236" s="58">
        <v>2001</v>
      </c>
      <c r="E236" s="58">
        <f t="shared" si="51"/>
        <v>24</v>
      </c>
      <c r="F236" s="58">
        <v>26</v>
      </c>
      <c r="I236">
        <f t="shared" si="52"/>
        <v>0</v>
      </c>
      <c r="J236">
        <f t="shared" si="53"/>
        <v>5</v>
      </c>
    </row>
    <row r="237" spans="2:10" x14ac:dyDescent="0.25">
      <c r="B237" s="7">
        <v>46489</v>
      </c>
      <c r="C237" s="7">
        <v>1</v>
      </c>
      <c r="D237" s="7">
        <v>2000</v>
      </c>
      <c r="E237" s="7">
        <f t="shared" si="51"/>
        <v>25</v>
      </c>
      <c r="F237" s="7">
        <v>30</v>
      </c>
      <c r="I237">
        <f t="shared" si="52"/>
        <v>0</v>
      </c>
      <c r="J237">
        <f t="shared" si="53"/>
        <v>5</v>
      </c>
    </row>
    <row r="238" spans="2:10" x14ac:dyDescent="0.25">
      <c r="B238" s="7">
        <v>41586</v>
      </c>
      <c r="C238" s="7">
        <v>1</v>
      </c>
      <c r="D238" s="7">
        <v>1999</v>
      </c>
      <c r="E238" s="7">
        <f t="shared" si="51"/>
        <v>26</v>
      </c>
      <c r="F238" s="7">
        <v>36</v>
      </c>
      <c r="I238">
        <f t="shared" si="52"/>
        <v>0</v>
      </c>
      <c r="J238">
        <f t="shared" si="53"/>
        <v>5</v>
      </c>
    </row>
    <row r="239" spans="2:10" x14ac:dyDescent="0.25">
      <c r="B239" s="7">
        <v>41396</v>
      </c>
      <c r="C239" s="7">
        <v>1</v>
      </c>
      <c r="D239" s="7">
        <v>1999</v>
      </c>
      <c r="E239" s="7">
        <f t="shared" si="51"/>
        <v>26</v>
      </c>
      <c r="F239" s="7">
        <v>32</v>
      </c>
      <c r="I239">
        <f t="shared" si="52"/>
        <v>0</v>
      </c>
      <c r="J239">
        <f t="shared" si="53"/>
        <v>5</v>
      </c>
    </row>
    <row r="240" spans="2:10" x14ac:dyDescent="0.25">
      <c r="B240" s="7">
        <v>41881</v>
      </c>
      <c r="C240" s="7">
        <v>1</v>
      </c>
      <c r="D240" s="7">
        <v>1999</v>
      </c>
      <c r="E240" s="7">
        <f t="shared" si="51"/>
        <v>26</v>
      </c>
      <c r="F240" s="7">
        <v>39</v>
      </c>
      <c r="I240">
        <f t="shared" si="52"/>
        <v>0</v>
      </c>
      <c r="J240">
        <f t="shared" si="53"/>
        <v>5</v>
      </c>
    </row>
    <row r="241" spans="2:10" x14ac:dyDescent="0.25">
      <c r="B241" s="7">
        <v>43567</v>
      </c>
      <c r="C241" s="7">
        <v>1</v>
      </c>
      <c r="D241" s="7">
        <v>1999</v>
      </c>
      <c r="E241" s="7">
        <f t="shared" si="51"/>
        <v>26</v>
      </c>
      <c r="F241" s="7">
        <v>36</v>
      </c>
      <c r="I241">
        <f t="shared" si="52"/>
        <v>0</v>
      </c>
      <c r="J241">
        <f t="shared" si="53"/>
        <v>5</v>
      </c>
    </row>
    <row r="242" spans="2:10" x14ac:dyDescent="0.25">
      <c r="B242" s="7">
        <v>41413</v>
      </c>
      <c r="C242" s="7">
        <v>1</v>
      </c>
      <c r="D242" s="7">
        <v>1999</v>
      </c>
      <c r="E242" s="7">
        <f t="shared" si="51"/>
        <v>26</v>
      </c>
      <c r="F242" s="7">
        <v>39</v>
      </c>
      <c r="I242">
        <f t="shared" si="52"/>
        <v>0</v>
      </c>
      <c r="J242">
        <f t="shared" si="53"/>
        <v>5</v>
      </c>
    </row>
    <row r="243" spans="2:10" x14ac:dyDescent="0.25">
      <c r="B243" s="7">
        <v>43046</v>
      </c>
      <c r="C243" s="7">
        <v>1</v>
      </c>
      <c r="D243" s="7">
        <v>1999</v>
      </c>
      <c r="E243" s="7">
        <f t="shared" si="51"/>
        <v>26</v>
      </c>
      <c r="F243" s="7">
        <v>35</v>
      </c>
      <c r="I243">
        <f t="shared" si="52"/>
        <v>0</v>
      </c>
      <c r="J243">
        <f t="shared" si="53"/>
        <v>5</v>
      </c>
    </row>
    <row r="244" spans="2:10" x14ac:dyDescent="0.25">
      <c r="B244" s="58">
        <v>40716</v>
      </c>
      <c r="C244" s="58">
        <v>1</v>
      </c>
      <c r="D244" s="58">
        <v>1999</v>
      </c>
      <c r="E244" s="58">
        <f t="shared" si="51"/>
        <v>26</v>
      </c>
      <c r="F244" s="58">
        <v>40</v>
      </c>
      <c r="I244">
        <f t="shared" si="52"/>
        <v>0</v>
      </c>
      <c r="J244">
        <f t="shared" si="53"/>
        <v>5</v>
      </c>
    </row>
    <row r="245" spans="2:10" x14ac:dyDescent="0.25">
      <c r="B245" s="7">
        <v>45079</v>
      </c>
      <c r="C245" s="7">
        <v>1</v>
      </c>
      <c r="D245" s="7">
        <v>1998</v>
      </c>
      <c r="E245" s="7">
        <f t="shared" si="51"/>
        <v>27</v>
      </c>
      <c r="F245" s="7">
        <v>30</v>
      </c>
      <c r="I245">
        <f t="shared" si="52"/>
        <v>0</v>
      </c>
      <c r="J245">
        <f t="shared" si="53"/>
        <v>5</v>
      </c>
    </row>
    <row r="246" spans="2:10" x14ac:dyDescent="0.25">
      <c r="B246" s="7">
        <v>40679</v>
      </c>
      <c r="C246" s="7">
        <v>1</v>
      </c>
      <c r="D246" s="7">
        <v>1997</v>
      </c>
      <c r="E246" s="7">
        <f t="shared" si="51"/>
        <v>28</v>
      </c>
      <c r="F246" s="7">
        <v>36</v>
      </c>
      <c r="I246">
        <f t="shared" si="52"/>
        <v>0</v>
      </c>
      <c r="J246">
        <f t="shared" si="53"/>
        <v>5</v>
      </c>
    </row>
    <row r="247" spans="2:10" x14ac:dyDescent="0.25">
      <c r="B247" s="7">
        <v>45422</v>
      </c>
      <c r="C247" s="7">
        <v>1</v>
      </c>
      <c r="D247" s="7">
        <v>1997</v>
      </c>
      <c r="E247" s="7">
        <f t="shared" si="51"/>
        <v>28</v>
      </c>
      <c r="F247" s="7">
        <v>31</v>
      </c>
      <c r="I247">
        <f t="shared" si="52"/>
        <v>0</v>
      </c>
      <c r="J247">
        <f t="shared" si="53"/>
        <v>5</v>
      </c>
    </row>
    <row r="248" spans="2:10" x14ac:dyDescent="0.25">
      <c r="B248" s="7">
        <v>45430</v>
      </c>
      <c r="C248" s="7">
        <v>1</v>
      </c>
      <c r="D248" s="7">
        <v>1997</v>
      </c>
      <c r="E248" s="7">
        <f t="shared" si="51"/>
        <v>28</v>
      </c>
      <c r="F248" s="7">
        <v>29</v>
      </c>
      <c r="I248">
        <f t="shared" si="52"/>
        <v>0</v>
      </c>
      <c r="J248">
        <f t="shared" si="53"/>
        <v>5</v>
      </c>
    </row>
    <row r="249" spans="2:10" x14ac:dyDescent="0.25">
      <c r="B249" s="7">
        <v>46538</v>
      </c>
      <c r="C249" s="7">
        <v>1</v>
      </c>
      <c r="D249" s="7">
        <v>1997</v>
      </c>
      <c r="E249" s="7">
        <f t="shared" si="51"/>
        <v>28</v>
      </c>
      <c r="F249" s="7">
        <v>45</v>
      </c>
      <c r="I249">
        <f t="shared" si="52"/>
        <v>0</v>
      </c>
      <c r="J249">
        <f t="shared" si="53"/>
        <v>5</v>
      </c>
    </row>
    <row r="250" spans="2:10" x14ac:dyDescent="0.25">
      <c r="B250" s="7">
        <v>45416</v>
      </c>
      <c r="C250" s="7">
        <v>1</v>
      </c>
      <c r="D250" s="7">
        <v>1996</v>
      </c>
      <c r="E250" s="7">
        <f t="shared" si="51"/>
        <v>29</v>
      </c>
      <c r="F250" s="7">
        <v>34</v>
      </c>
      <c r="I250">
        <f t="shared" si="52"/>
        <v>0</v>
      </c>
      <c r="J250">
        <f t="shared" si="53"/>
        <v>5</v>
      </c>
    </row>
    <row r="251" spans="2:10" x14ac:dyDescent="0.25">
      <c r="B251" s="7">
        <v>45508</v>
      </c>
      <c r="C251" s="7">
        <v>1</v>
      </c>
      <c r="D251" s="7">
        <v>1996</v>
      </c>
      <c r="E251" s="7">
        <f t="shared" si="51"/>
        <v>29</v>
      </c>
      <c r="F251" s="7">
        <v>38</v>
      </c>
      <c r="I251">
        <f t="shared" si="52"/>
        <v>0</v>
      </c>
      <c r="J251">
        <f t="shared" si="53"/>
        <v>5</v>
      </c>
    </row>
    <row r="252" spans="2:10" x14ac:dyDescent="0.25">
      <c r="B252" s="7">
        <v>44205</v>
      </c>
      <c r="C252" s="7">
        <v>1</v>
      </c>
      <c r="D252" s="7">
        <v>1996</v>
      </c>
      <c r="E252" s="7">
        <f t="shared" si="51"/>
        <v>29</v>
      </c>
      <c r="F252" s="7">
        <v>46</v>
      </c>
      <c r="I252">
        <f t="shared" si="52"/>
        <v>0</v>
      </c>
      <c r="J252">
        <f t="shared" si="53"/>
        <v>5</v>
      </c>
    </row>
    <row r="253" spans="2:10" x14ac:dyDescent="0.25">
      <c r="B253" s="58">
        <v>45945</v>
      </c>
      <c r="C253" s="58">
        <v>1</v>
      </c>
      <c r="D253" s="58">
        <v>1996</v>
      </c>
      <c r="E253" s="58">
        <f t="shared" si="51"/>
        <v>29</v>
      </c>
      <c r="F253" s="58">
        <v>19</v>
      </c>
      <c r="I253">
        <f t="shared" si="52"/>
        <v>0</v>
      </c>
      <c r="J253">
        <f t="shared" si="53"/>
        <v>5</v>
      </c>
    </row>
    <row r="254" spans="2:10" x14ac:dyDescent="0.25">
      <c r="B254" s="7">
        <v>42622</v>
      </c>
      <c r="C254" s="7">
        <v>1</v>
      </c>
      <c r="D254" s="7">
        <v>1995</v>
      </c>
      <c r="E254" s="7">
        <f t="shared" si="51"/>
        <v>30</v>
      </c>
      <c r="F254" s="7">
        <v>41</v>
      </c>
      <c r="I254">
        <f t="shared" si="52"/>
        <v>0</v>
      </c>
      <c r="J254">
        <f t="shared" si="53"/>
        <v>5</v>
      </c>
    </row>
    <row r="255" spans="2:10" x14ac:dyDescent="0.25">
      <c r="B255" s="7">
        <v>45435</v>
      </c>
      <c r="C255" s="7">
        <v>1</v>
      </c>
      <c r="D255" s="7">
        <v>1994</v>
      </c>
      <c r="E255" s="7">
        <f t="shared" si="51"/>
        <v>31</v>
      </c>
      <c r="F255" s="7">
        <v>35</v>
      </c>
      <c r="I255">
        <f t="shared" si="52"/>
        <v>0</v>
      </c>
      <c r="J255">
        <f t="shared" si="53"/>
        <v>5</v>
      </c>
    </row>
    <row r="256" spans="2:10" x14ac:dyDescent="0.25">
      <c r="B256" s="7">
        <v>43450</v>
      </c>
      <c r="C256" s="7">
        <v>1</v>
      </c>
      <c r="D256" s="7">
        <v>1993</v>
      </c>
      <c r="E256" s="7">
        <f t="shared" si="51"/>
        <v>32</v>
      </c>
      <c r="F256" s="7">
        <v>34</v>
      </c>
      <c r="I256">
        <f t="shared" si="52"/>
        <v>0</v>
      </c>
      <c r="J256">
        <f t="shared" si="53"/>
        <v>5</v>
      </c>
    </row>
    <row r="257" spans="2:10" x14ac:dyDescent="0.25">
      <c r="B257" s="7">
        <v>44407</v>
      </c>
      <c r="C257" s="7">
        <v>1</v>
      </c>
      <c r="D257" s="7">
        <v>1993</v>
      </c>
      <c r="E257" s="7">
        <f t="shared" si="51"/>
        <v>32</v>
      </c>
      <c r="F257" s="7">
        <v>38</v>
      </c>
      <c r="I257">
        <f t="shared" si="52"/>
        <v>0</v>
      </c>
      <c r="J257">
        <f t="shared" si="53"/>
        <v>5</v>
      </c>
    </row>
    <row r="258" spans="2:10" x14ac:dyDescent="0.25">
      <c r="B258" s="7">
        <v>40727</v>
      </c>
      <c r="C258" s="7">
        <v>1</v>
      </c>
      <c r="D258" s="7">
        <v>1992</v>
      </c>
      <c r="E258" s="7">
        <f t="shared" si="51"/>
        <v>33</v>
      </c>
      <c r="F258" s="7">
        <v>39</v>
      </c>
      <c r="I258">
        <f t="shared" si="52"/>
        <v>0</v>
      </c>
      <c r="J258">
        <f t="shared" si="53"/>
        <v>5</v>
      </c>
    </row>
    <row r="259" spans="2:10" x14ac:dyDescent="0.25">
      <c r="B259" s="7">
        <v>43663</v>
      </c>
      <c r="C259" s="7">
        <v>1</v>
      </c>
      <c r="D259" s="7">
        <v>1992</v>
      </c>
      <c r="E259" s="7">
        <f t="shared" ref="E259:E277" si="55">2025-D259</f>
        <v>33</v>
      </c>
      <c r="F259" s="7">
        <v>27</v>
      </c>
      <c r="I259">
        <f t="shared" si="52"/>
        <v>0</v>
      </c>
      <c r="J259">
        <f t="shared" si="53"/>
        <v>5</v>
      </c>
    </row>
    <row r="260" spans="2:10" x14ac:dyDescent="0.25">
      <c r="B260" s="58">
        <v>44559</v>
      </c>
      <c r="C260" s="58">
        <v>1</v>
      </c>
      <c r="D260" s="58">
        <v>1991</v>
      </c>
      <c r="E260" s="58">
        <f t="shared" si="55"/>
        <v>34</v>
      </c>
      <c r="F260" s="58">
        <v>35</v>
      </c>
      <c r="I260">
        <f t="shared" ref="I260:I277" si="56">COUNTIF(F260:F288,G260)</f>
        <v>0</v>
      </c>
      <c r="J260">
        <f t="shared" ref="J260:J277" si="57">ROUND(H260*2+5,0)</f>
        <v>5</v>
      </c>
    </row>
    <row r="261" spans="2:10" x14ac:dyDescent="0.25">
      <c r="B261" s="7">
        <v>43867</v>
      </c>
      <c r="C261" s="7">
        <v>1</v>
      </c>
      <c r="D261" s="7">
        <v>1989</v>
      </c>
      <c r="E261" s="7">
        <f t="shared" si="55"/>
        <v>36</v>
      </c>
      <c r="F261" s="7">
        <v>37</v>
      </c>
      <c r="I261">
        <f t="shared" si="56"/>
        <v>0</v>
      </c>
      <c r="J261">
        <f t="shared" si="57"/>
        <v>5</v>
      </c>
    </row>
    <row r="262" spans="2:10" x14ac:dyDescent="0.25">
      <c r="B262" s="7">
        <v>40207</v>
      </c>
      <c r="C262" s="7">
        <v>1</v>
      </c>
      <c r="D262" s="7">
        <v>1989</v>
      </c>
      <c r="E262" s="7">
        <f t="shared" si="55"/>
        <v>36</v>
      </c>
      <c r="F262" s="7">
        <v>26</v>
      </c>
      <c r="I262">
        <f t="shared" si="56"/>
        <v>0</v>
      </c>
      <c r="J262">
        <f t="shared" si="57"/>
        <v>5</v>
      </c>
    </row>
    <row r="263" spans="2:10" x14ac:dyDescent="0.25">
      <c r="B263" s="7">
        <v>46549</v>
      </c>
      <c r="C263" s="7">
        <v>1</v>
      </c>
      <c r="D263" s="7">
        <v>1988</v>
      </c>
      <c r="E263" s="7">
        <f t="shared" si="55"/>
        <v>37</v>
      </c>
      <c r="F263" s="7">
        <v>30</v>
      </c>
      <c r="I263">
        <f t="shared" si="56"/>
        <v>0</v>
      </c>
      <c r="J263">
        <f t="shared" si="57"/>
        <v>5</v>
      </c>
    </row>
    <row r="264" spans="2:10" x14ac:dyDescent="0.25">
      <c r="B264" s="7">
        <v>44028</v>
      </c>
      <c r="C264" s="7">
        <v>1</v>
      </c>
      <c r="D264" s="7">
        <v>1988</v>
      </c>
      <c r="E264" s="7">
        <f t="shared" si="55"/>
        <v>37</v>
      </c>
      <c r="F264" s="7">
        <v>43</v>
      </c>
      <c r="I264">
        <f t="shared" si="56"/>
        <v>0</v>
      </c>
      <c r="J264">
        <f t="shared" si="57"/>
        <v>5</v>
      </c>
    </row>
    <row r="265" spans="2:10" x14ac:dyDescent="0.25">
      <c r="B265" s="7">
        <v>45001</v>
      </c>
      <c r="C265" s="7">
        <v>1</v>
      </c>
      <c r="D265" s="7">
        <v>1987</v>
      </c>
      <c r="E265" s="7">
        <f t="shared" si="55"/>
        <v>38</v>
      </c>
      <c r="F265" s="7">
        <v>38</v>
      </c>
      <c r="I265">
        <f t="shared" si="56"/>
        <v>0</v>
      </c>
      <c r="J265">
        <f t="shared" si="57"/>
        <v>5</v>
      </c>
    </row>
    <row r="266" spans="2:10" x14ac:dyDescent="0.25">
      <c r="B266" s="7">
        <v>44727</v>
      </c>
      <c r="C266" s="7">
        <v>1</v>
      </c>
      <c r="D266" s="7">
        <v>1986</v>
      </c>
      <c r="E266" s="7">
        <f t="shared" si="55"/>
        <v>39</v>
      </c>
      <c r="F266" s="7">
        <v>35</v>
      </c>
      <c r="I266">
        <f t="shared" si="56"/>
        <v>0</v>
      </c>
      <c r="J266">
        <f t="shared" si="57"/>
        <v>5</v>
      </c>
    </row>
    <row r="267" spans="2:10" x14ac:dyDescent="0.25">
      <c r="B267" s="58">
        <v>44968</v>
      </c>
      <c r="C267" s="58">
        <v>1</v>
      </c>
      <c r="D267" s="58">
        <v>1986</v>
      </c>
      <c r="E267" s="58">
        <f t="shared" si="55"/>
        <v>39</v>
      </c>
      <c r="F267" s="58">
        <v>38</v>
      </c>
      <c r="I267">
        <f t="shared" si="56"/>
        <v>0</v>
      </c>
      <c r="J267">
        <f t="shared" si="57"/>
        <v>5</v>
      </c>
    </row>
    <row r="268" spans="2:10" x14ac:dyDescent="0.25">
      <c r="B268" s="7">
        <v>40852</v>
      </c>
      <c r="C268" s="7">
        <v>1</v>
      </c>
      <c r="D268" s="7">
        <v>1984</v>
      </c>
      <c r="E268" s="7">
        <f t="shared" si="55"/>
        <v>41</v>
      </c>
      <c r="F268" s="7">
        <v>35</v>
      </c>
      <c r="I268">
        <f t="shared" si="56"/>
        <v>0</v>
      </c>
      <c r="J268">
        <f t="shared" si="57"/>
        <v>5</v>
      </c>
    </row>
    <row r="269" spans="2:10" x14ac:dyDescent="0.25">
      <c r="B269" s="7">
        <v>44972</v>
      </c>
      <c r="C269" s="7">
        <v>1</v>
      </c>
      <c r="D269" s="7">
        <v>1983</v>
      </c>
      <c r="E269" s="7">
        <f t="shared" si="55"/>
        <v>42</v>
      </c>
      <c r="F269" s="7">
        <v>44</v>
      </c>
      <c r="I269">
        <f t="shared" si="56"/>
        <v>0</v>
      </c>
      <c r="J269">
        <f t="shared" si="57"/>
        <v>5</v>
      </c>
    </row>
    <row r="270" spans="2:10" x14ac:dyDescent="0.25">
      <c r="B270" s="7">
        <v>43106</v>
      </c>
      <c r="C270" s="7">
        <v>1</v>
      </c>
      <c r="D270" s="7">
        <v>1982</v>
      </c>
      <c r="E270" s="7">
        <f t="shared" si="55"/>
        <v>43</v>
      </c>
      <c r="F270" s="7">
        <v>35</v>
      </c>
      <c r="I270">
        <f t="shared" si="56"/>
        <v>0</v>
      </c>
      <c r="J270">
        <f t="shared" si="57"/>
        <v>5</v>
      </c>
    </row>
    <row r="271" spans="2:10" x14ac:dyDescent="0.25">
      <c r="B271" s="7">
        <v>45122</v>
      </c>
      <c r="C271" s="7">
        <v>1</v>
      </c>
      <c r="D271" s="7">
        <v>1982</v>
      </c>
      <c r="E271" s="7">
        <f t="shared" si="55"/>
        <v>43</v>
      </c>
      <c r="F271" s="7">
        <v>31</v>
      </c>
      <c r="I271">
        <f t="shared" si="56"/>
        <v>0</v>
      </c>
      <c r="J271">
        <f t="shared" si="57"/>
        <v>5</v>
      </c>
    </row>
    <row r="272" spans="2:10" x14ac:dyDescent="0.25">
      <c r="B272" s="7">
        <v>43796</v>
      </c>
      <c r="C272" s="7">
        <v>1</v>
      </c>
      <c r="D272" s="7">
        <v>1981</v>
      </c>
      <c r="E272" s="7">
        <f t="shared" si="55"/>
        <v>44</v>
      </c>
      <c r="F272" s="7">
        <v>43</v>
      </c>
      <c r="I272">
        <f t="shared" si="56"/>
        <v>0</v>
      </c>
      <c r="J272">
        <f t="shared" si="57"/>
        <v>5</v>
      </c>
    </row>
    <row r="273" spans="2:10" x14ac:dyDescent="0.25">
      <c r="B273" s="7">
        <v>46785</v>
      </c>
      <c r="C273" s="7">
        <v>1</v>
      </c>
      <c r="D273" s="7">
        <v>1979</v>
      </c>
      <c r="E273" s="7">
        <f t="shared" si="55"/>
        <v>46</v>
      </c>
      <c r="F273" s="7">
        <v>38</v>
      </c>
      <c r="I273">
        <f t="shared" si="56"/>
        <v>0</v>
      </c>
      <c r="J273">
        <f t="shared" si="57"/>
        <v>5</v>
      </c>
    </row>
    <row r="274" spans="2:10" x14ac:dyDescent="0.25">
      <c r="B274" s="7">
        <v>43507</v>
      </c>
      <c r="C274" s="7">
        <v>1</v>
      </c>
      <c r="D274" s="7">
        <v>1977</v>
      </c>
      <c r="E274" s="7">
        <f t="shared" si="55"/>
        <v>48</v>
      </c>
      <c r="F274" s="7">
        <v>38</v>
      </c>
      <c r="I274">
        <f t="shared" si="56"/>
        <v>0</v>
      </c>
      <c r="J274">
        <f t="shared" si="57"/>
        <v>5</v>
      </c>
    </row>
    <row r="275" spans="2:10" x14ac:dyDescent="0.25">
      <c r="B275" s="7">
        <v>43555</v>
      </c>
      <c r="C275" s="7">
        <v>1</v>
      </c>
      <c r="D275" s="7">
        <v>1974</v>
      </c>
      <c r="E275" s="7">
        <f t="shared" si="55"/>
        <v>51</v>
      </c>
      <c r="F275" s="7">
        <v>49</v>
      </c>
      <c r="I275">
        <f t="shared" si="56"/>
        <v>0</v>
      </c>
      <c r="J275">
        <f t="shared" si="57"/>
        <v>5</v>
      </c>
    </row>
    <row r="276" spans="2:10" x14ac:dyDescent="0.25">
      <c r="B276" s="7">
        <v>41611</v>
      </c>
      <c r="C276" s="7">
        <v>1</v>
      </c>
      <c r="D276" s="7">
        <v>1973</v>
      </c>
      <c r="E276" s="7">
        <f t="shared" si="55"/>
        <v>52</v>
      </c>
      <c r="F276" s="7">
        <v>36</v>
      </c>
      <c r="I276">
        <f t="shared" si="56"/>
        <v>0</v>
      </c>
      <c r="J276">
        <f t="shared" si="57"/>
        <v>5</v>
      </c>
    </row>
    <row r="277" spans="2:10" x14ac:dyDescent="0.25">
      <c r="B277" s="20">
        <v>45510</v>
      </c>
      <c r="C277" s="20">
        <v>1</v>
      </c>
      <c r="D277" s="20">
        <v>1970</v>
      </c>
      <c r="E277" s="20">
        <f t="shared" si="55"/>
        <v>55</v>
      </c>
      <c r="F277" s="7">
        <v>44</v>
      </c>
      <c r="I277">
        <f t="shared" si="56"/>
        <v>0</v>
      </c>
      <c r="J277">
        <f t="shared" si="57"/>
        <v>5</v>
      </c>
    </row>
  </sheetData>
  <sortState xmlns:xlrd2="http://schemas.microsoft.com/office/spreadsheetml/2017/richdata2" ref="B3:K43">
    <sortCondition ref="J3:J43"/>
  </sortState>
  <mergeCells count="3">
    <mergeCell ref="R8:U8"/>
    <mergeCell ref="W8:Z8"/>
    <mergeCell ref="S21:Y2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678BC-525E-479D-8B9E-6D999235B13E}">
  <dimension ref="B2:AK209"/>
  <sheetViews>
    <sheetView topLeftCell="B171" workbookViewId="0">
      <selection activeCell="P4" sqref="P4:P209"/>
    </sheetView>
  </sheetViews>
  <sheetFormatPr defaultRowHeight="15" x14ac:dyDescent="0.25"/>
  <sheetData>
    <row r="2" spans="2:37" x14ac:dyDescent="0.25">
      <c r="B2" t="s">
        <v>145</v>
      </c>
      <c r="V2" t="s">
        <v>281</v>
      </c>
    </row>
    <row r="3" spans="2:37" x14ac:dyDescent="0.25">
      <c r="B3" s="6" t="s">
        <v>22</v>
      </c>
      <c r="C3" s="6" t="s">
        <v>23</v>
      </c>
      <c r="D3" s="6" t="s">
        <v>24</v>
      </c>
      <c r="E3" s="6" t="s">
        <v>100</v>
      </c>
      <c r="F3" s="6" t="s">
        <v>27</v>
      </c>
      <c r="G3" s="6" t="s">
        <v>28</v>
      </c>
      <c r="H3" s="6" t="s">
        <v>29</v>
      </c>
      <c r="I3" s="6" t="s">
        <v>102</v>
      </c>
      <c r="J3" s="6" t="s">
        <v>31</v>
      </c>
      <c r="K3" s="6" t="s">
        <v>32</v>
      </c>
      <c r="L3" s="6" t="s">
        <v>103</v>
      </c>
      <c r="M3" s="6" t="s">
        <v>34</v>
      </c>
      <c r="N3" s="6" t="s">
        <v>35</v>
      </c>
      <c r="O3" s="6" t="s">
        <v>36</v>
      </c>
      <c r="P3" s="6" t="s">
        <v>186</v>
      </c>
      <c r="Q3" s="5" t="s">
        <v>294</v>
      </c>
      <c r="R3" s="5"/>
      <c r="S3" s="5"/>
      <c r="T3" s="5"/>
      <c r="V3" s="6" t="s">
        <v>22</v>
      </c>
      <c r="W3" s="6" t="s">
        <v>23</v>
      </c>
      <c r="X3" s="6" t="s">
        <v>24</v>
      </c>
      <c r="Y3" s="6" t="s">
        <v>100</v>
      </c>
      <c r="Z3" s="6" t="s">
        <v>27</v>
      </c>
      <c r="AA3" s="6" t="s">
        <v>28</v>
      </c>
      <c r="AB3" s="6" t="s">
        <v>29</v>
      </c>
      <c r="AC3" s="6" t="s">
        <v>102</v>
      </c>
      <c r="AD3" s="6" t="s">
        <v>31</v>
      </c>
      <c r="AE3" s="6" t="s">
        <v>32</v>
      </c>
      <c r="AF3" s="6" t="s">
        <v>103</v>
      </c>
      <c r="AG3" s="6" t="s">
        <v>34</v>
      </c>
      <c r="AH3" s="6" t="s">
        <v>35</v>
      </c>
      <c r="AI3" s="6" t="s">
        <v>36</v>
      </c>
      <c r="AJ3" s="6" t="s">
        <v>186</v>
      </c>
      <c r="AK3" s="10" t="s">
        <v>294</v>
      </c>
    </row>
    <row r="4" spans="2:37" x14ac:dyDescent="0.25">
      <c r="B4" s="7">
        <v>45501</v>
      </c>
      <c r="C4" s="7">
        <v>0</v>
      </c>
      <c r="D4" s="7">
        <v>2006</v>
      </c>
      <c r="E4" s="7">
        <f t="shared" ref="E4:E67" si="0">2025-D4</f>
        <v>19</v>
      </c>
      <c r="F4" s="7">
        <v>4</v>
      </c>
      <c r="G4" s="7">
        <v>4</v>
      </c>
      <c r="H4" s="7">
        <v>2</v>
      </c>
      <c r="I4" s="7">
        <v>5</v>
      </c>
      <c r="J4" s="7">
        <v>5</v>
      </c>
      <c r="K4" s="7">
        <v>2</v>
      </c>
      <c r="L4" s="7">
        <v>4</v>
      </c>
      <c r="M4" s="7">
        <v>4</v>
      </c>
      <c r="N4" s="7">
        <v>5</v>
      </c>
      <c r="O4" s="7">
        <v>1</v>
      </c>
      <c r="P4" s="7">
        <f t="shared" ref="P4:P67" si="1">SUM(F4:O4)-I4-L4</f>
        <v>27</v>
      </c>
      <c r="Q4">
        <f>H4+K4+O4</f>
        <v>5</v>
      </c>
      <c r="V4" s="7">
        <v>42793</v>
      </c>
      <c r="W4" s="7">
        <v>1</v>
      </c>
      <c r="X4" s="7">
        <v>2006</v>
      </c>
      <c r="Y4" s="7">
        <f t="shared" ref="Y4:Y67" si="2">2025-X4</f>
        <v>19</v>
      </c>
      <c r="Z4" s="7">
        <v>2</v>
      </c>
      <c r="AA4" s="7">
        <v>5</v>
      </c>
      <c r="AB4" s="7">
        <v>5</v>
      </c>
      <c r="AC4" s="7">
        <v>3</v>
      </c>
      <c r="AD4" s="7">
        <v>5</v>
      </c>
      <c r="AE4" s="7">
        <v>3</v>
      </c>
      <c r="AF4" s="7">
        <v>2</v>
      </c>
      <c r="AG4" s="7">
        <v>4</v>
      </c>
      <c r="AH4" s="7">
        <v>4</v>
      </c>
      <c r="AI4" s="7">
        <v>4</v>
      </c>
      <c r="AJ4" s="7">
        <f t="shared" ref="AJ4:AJ35" si="3">SUM(Z4:AI4)-AC4-AF4</f>
        <v>32</v>
      </c>
      <c r="AK4">
        <f>AB4+AE4+AI4</f>
        <v>12</v>
      </c>
    </row>
    <row r="5" spans="2:37" x14ac:dyDescent="0.25">
      <c r="B5" s="7">
        <v>43477</v>
      </c>
      <c r="C5" s="7">
        <v>0</v>
      </c>
      <c r="D5" s="7">
        <v>2006</v>
      </c>
      <c r="E5" s="7">
        <f t="shared" si="0"/>
        <v>19</v>
      </c>
      <c r="F5" s="7">
        <v>3</v>
      </c>
      <c r="G5" s="7">
        <v>5</v>
      </c>
      <c r="H5" s="7">
        <v>3</v>
      </c>
      <c r="I5" s="7">
        <v>3</v>
      </c>
      <c r="J5" s="7">
        <v>5</v>
      </c>
      <c r="K5" s="7">
        <v>3</v>
      </c>
      <c r="L5" s="7">
        <v>1</v>
      </c>
      <c r="M5" s="7">
        <v>4</v>
      </c>
      <c r="N5" s="7">
        <v>5</v>
      </c>
      <c r="O5" s="7">
        <v>4</v>
      </c>
      <c r="P5" s="7">
        <f t="shared" si="1"/>
        <v>32</v>
      </c>
      <c r="Q5">
        <f t="shared" ref="Q5:Q68" si="4">H5+K5+O5</f>
        <v>10</v>
      </c>
      <c r="V5" s="7">
        <v>40918</v>
      </c>
      <c r="W5" s="7">
        <v>1</v>
      </c>
      <c r="X5" s="7">
        <v>2006</v>
      </c>
      <c r="Y5" s="7">
        <f t="shared" si="2"/>
        <v>19</v>
      </c>
      <c r="Z5" s="7">
        <v>4</v>
      </c>
      <c r="AA5" s="7">
        <v>5</v>
      </c>
      <c r="AB5" s="7">
        <v>5</v>
      </c>
      <c r="AC5" s="7">
        <v>5</v>
      </c>
      <c r="AD5" s="7">
        <v>5</v>
      </c>
      <c r="AE5" s="7">
        <v>5</v>
      </c>
      <c r="AF5" s="7">
        <v>3</v>
      </c>
      <c r="AG5" s="7">
        <v>4</v>
      </c>
      <c r="AH5" s="7">
        <v>3</v>
      </c>
      <c r="AI5" s="7">
        <v>5</v>
      </c>
      <c r="AJ5" s="7">
        <f t="shared" si="3"/>
        <v>36</v>
      </c>
      <c r="AK5">
        <f t="shared" ref="AK5:AK68" si="5">AB5+AE5+AI5</f>
        <v>15</v>
      </c>
    </row>
    <row r="6" spans="2:37" x14ac:dyDescent="0.25">
      <c r="B6" s="7">
        <v>43624</v>
      </c>
      <c r="C6" s="7">
        <v>0</v>
      </c>
      <c r="D6" s="7">
        <v>2006</v>
      </c>
      <c r="E6" s="7">
        <f t="shared" si="0"/>
        <v>19</v>
      </c>
      <c r="F6" s="7">
        <v>4</v>
      </c>
      <c r="G6" s="7">
        <v>5</v>
      </c>
      <c r="H6" s="7">
        <v>2</v>
      </c>
      <c r="I6" s="7">
        <v>2</v>
      </c>
      <c r="J6" s="7">
        <v>3</v>
      </c>
      <c r="K6" s="7">
        <v>4</v>
      </c>
      <c r="L6" s="7">
        <v>3</v>
      </c>
      <c r="M6" s="7">
        <v>3</v>
      </c>
      <c r="N6" s="7">
        <v>4</v>
      </c>
      <c r="O6" s="7">
        <v>4</v>
      </c>
      <c r="P6" s="7">
        <f t="shared" si="1"/>
        <v>29</v>
      </c>
      <c r="Q6">
        <f t="shared" si="4"/>
        <v>10</v>
      </c>
      <c r="V6" s="7">
        <v>42383</v>
      </c>
      <c r="W6" s="7">
        <v>1</v>
      </c>
      <c r="X6" s="7">
        <v>2006</v>
      </c>
      <c r="Y6" s="7">
        <f t="shared" si="2"/>
        <v>19</v>
      </c>
      <c r="Z6" s="7">
        <v>2</v>
      </c>
      <c r="AA6" s="7">
        <v>3</v>
      </c>
      <c r="AB6" s="7">
        <v>2</v>
      </c>
      <c r="AC6" s="7">
        <v>1</v>
      </c>
      <c r="AD6" s="7">
        <v>2</v>
      </c>
      <c r="AE6" s="7">
        <v>2</v>
      </c>
      <c r="AF6" s="7">
        <v>1</v>
      </c>
      <c r="AG6" s="7">
        <v>3</v>
      </c>
      <c r="AH6" s="7">
        <v>3</v>
      </c>
      <c r="AI6" s="7">
        <v>3</v>
      </c>
      <c r="AJ6" s="7">
        <f t="shared" si="3"/>
        <v>20</v>
      </c>
      <c r="AK6">
        <f t="shared" si="5"/>
        <v>7</v>
      </c>
    </row>
    <row r="7" spans="2:37" x14ac:dyDescent="0.25">
      <c r="B7" s="7">
        <v>46565</v>
      </c>
      <c r="C7" s="7">
        <v>0</v>
      </c>
      <c r="D7" s="7">
        <v>2006</v>
      </c>
      <c r="E7" s="7">
        <f t="shared" si="0"/>
        <v>19</v>
      </c>
      <c r="F7" s="7">
        <v>2</v>
      </c>
      <c r="G7" s="7">
        <v>4</v>
      </c>
      <c r="H7" s="7">
        <v>4</v>
      </c>
      <c r="I7" s="7">
        <v>2</v>
      </c>
      <c r="J7" s="7">
        <v>5</v>
      </c>
      <c r="K7" s="7">
        <v>3</v>
      </c>
      <c r="L7" s="7">
        <v>4</v>
      </c>
      <c r="M7" s="7">
        <v>4</v>
      </c>
      <c r="N7" s="7">
        <v>4</v>
      </c>
      <c r="O7" s="7">
        <v>4</v>
      </c>
      <c r="P7" s="7">
        <f t="shared" si="1"/>
        <v>30</v>
      </c>
      <c r="Q7">
        <f t="shared" si="4"/>
        <v>11</v>
      </c>
      <c r="V7" s="7">
        <v>45505</v>
      </c>
      <c r="W7" s="7">
        <v>1</v>
      </c>
      <c r="X7" s="7">
        <v>2005</v>
      </c>
      <c r="Y7" s="7">
        <f t="shared" si="2"/>
        <v>20</v>
      </c>
      <c r="Z7" s="7">
        <v>5</v>
      </c>
      <c r="AA7" s="7">
        <v>1</v>
      </c>
      <c r="AB7" s="7">
        <v>5</v>
      </c>
      <c r="AC7" s="7">
        <v>4</v>
      </c>
      <c r="AD7" s="7">
        <v>4</v>
      </c>
      <c r="AE7" s="7">
        <v>4</v>
      </c>
      <c r="AF7" s="7">
        <v>5</v>
      </c>
      <c r="AG7" s="7">
        <v>5</v>
      </c>
      <c r="AH7" s="7">
        <v>1</v>
      </c>
      <c r="AI7" s="7">
        <v>4</v>
      </c>
      <c r="AJ7" s="7">
        <f t="shared" si="3"/>
        <v>29</v>
      </c>
      <c r="AK7">
        <f t="shared" si="5"/>
        <v>13</v>
      </c>
    </row>
    <row r="8" spans="2:37" x14ac:dyDescent="0.25">
      <c r="B8" s="7">
        <v>42390</v>
      </c>
      <c r="C8" s="7">
        <v>0</v>
      </c>
      <c r="D8" s="7">
        <v>2006</v>
      </c>
      <c r="E8" s="7">
        <f t="shared" si="0"/>
        <v>19</v>
      </c>
      <c r="F8" s="7">
        <v>2</v>
      </c>
      <c r="G8" s="7">
        <v>4</v>
      </c>
      <c r="H8" s="7">
        <v>2</v>
      </c>
      <c r="I8" s="7">
        <v>2</v>
      </c>
      <c r="J8" s="7">
        <v>4</v>
      </c>
      <c r="K8" s="7">
        <v>2</v>
      </c>
      <c r="L8" s="7">
        <v>2</v>
      </c>
      <c r="M8" s="7">
        <v>5</v>
      </c>
      <c r="N8" s="7">
        <v>4</v>
      </c>
      <c r="O8" s="7">
        <v>4</v>
      </c>
      <c r="P8" s="7">
        <f t="shared" si="1"/>
        <v>27</v>
      </c>
      <c r="Q8">
        <f t="shared" si="4"/>
        <v>8</v>
      </c>
      <c r="V8" s="7">
        <v>45572</v>
      </c>
      <c r="W8" s="7">
        <v>1</v>
      </c>
      <c r="X8" s="7">
        <v>2005</v>
      </c>
      <c r="Y8" s="7">
        <f t="shared" si="2"/>
        <v>20</v>
      </c>
      <c r="Z8" s="7">
        <v>2</v>
      </c>
      <c r="AA8" s="7">
        <v>5</v>
      </c>
      <c r="AB8" s="7">
        <v>4</v>
      </c>
      <c r="AC8" s="7">
        <v>3</v>
      </c>
      <c r="AD8" s="7">
        <v>4</v>
      </c>
      <c r="AE8" s="7">
        <v>2</v>
      </c>
      <c r="AF8" s="7">
        <v>2</v>
      </c>
      <c r="AG8" s="7">
        <v>4</v>
      </c>
      <c r="AH8" s="7">
        <v>5</v>
      </c>
      <c r="AI8" s="7">
        <v>5</v>
      </c>
      <c r="AJ8" s="7">
        <f t="shared" si="3"/>
        <v>31</v>
      </c>
      <c r="AK8">
        <f t="shared" si="5"/>
        <v>11</v>
      </c>
    </row>
    <row r="9" spans="2:37" x14ac:dyDescent="0.25">
      <c r="B9" s="7">
        <v>41264</v>
      </c>
      <c r="C9" s="7">
        <v>0</v>
      </c>
      <c r="D9" s="7">
        <v>2006</v>
      </c>
      <c r="E9" s="7">
        <f t="shared" si="0"/>
        <v>19</v>
      </c>
      <c r="F9" s="7">
        <v>3</v>
      </c>
      <c r="G9" s="7">
        <v>4</v>
      </c>
      <c r="H9" s="7">
        <v>3</v>
      </c>
      <c r="I9" s="7">
        <v>4</v>
      </c>
      <c r="J9" s="7">
        <v>5</v>
      </c>
      <c r="K9" s="7">
        <v>3</v>
      </c>
      <c r="L9" s="7">
        <v>3</v>
      </c>
      <c r="M9" s="7">
        <v>3</v>
      </c>
      <c r="N9" s="7">
        <v>2</v>
      </c>
      <c r="O9" s="7">
        <v>3</v>
      </c>
      <c r="P9" s="7">
        <f t="shared" si="1"/>
        <v>26</v>
      </c>
      <c r="Q9">
        <f t="shared" si="4"/>
        <v>9</v>
      </c>
      <c r="V9" s="7">
        <v>46467</v>
      </c>
      <c r="W9" s="7">
        <v>1</v>
      </c>
      <c r="X9" s="7">
        <v>2005</v>
      </c>
      <c r="Y9" s="7">
        <f t="shared" si="2"/>
        <v>20</v>
      </c>
      <c r="Z9" s="7">
        <v>4</v>
      </c>
      <c r="AA9" s="7">
        <v>5</v>
      </c>
      <c r="AB9" s="7">
        <v>5</v>
      </c>
      <c r="AC9" s="7">
        <v>2</v>
      </c>
      <c r="AD9" s="7">
        <v>4</v>
      </c>
      <c r="AE9" s="7">
        <v>4</v>
      </c>
      <c r="AF9" s="7">
        <v>4</v>
      </c>
      <c r="AG9" s="7">
        <v>2</v>
      </c>
      <c r="AH9" s="7">
        <v>4</v>
      </c>
      <c r="AI9" s="7">
        <v>2</v>
      </c>
      <c r="AJ9" s="7">
        <f t="shared" si="3"/>
        <v>30</v>
      </c>
      <c r="AK9">
        <f t="shared" si="5"/>
        <v>11</v>
      </c>
    </row>
    <row r="10" spans="2:37" x14ac:dyDescent="0.25">
      <c r="B10" s="7">
        <v>45502</v>
      </c>
      <c r="C10" s="7">
        <v>0</v>
      </c>
      <c r="D10" s="7">
        <v>2006</v>
      </c>
      <c r="E10" s="7">
        <f t="shared" si="0"/>
        <v>19</v>
      </c>
      <c r="F10" s="7">
        <v>4</v>
      </c>
      <c r="G10" s="7">
        <v>3</v>
      </c>
      <c r="H10" s="7">
        <v>5</v>
      </c>
      <c r="I10" s="7">
        <v>4</v>
      </c>
      <c r="J10" s="7">
        <v>4</v>
      </c>
      <c r="K10" s="7">
        <v>4</v>
      </c>
      <c r="L10" s="7">
        <v>2</v>
      </c>
      <c r="M10" s="7">
        <v>3</v>
      </c>
      <c r="N10" s="7">
        <v>4</v>
      </c>
      <c r="O10" s="7">
        <v>4</v>
      </c>
      <c r="P10" s="7">
        <f t="shared" si="1"/>
        <v>31</v>
      </c>
      <c r="Q10">
        <f t="shared" si="4"/>
        <v>13</v>
      </c>
      <c r="V10" s="7">
        <v>42928</v>
      </c>
      <c r="W10" s="7">
        <v>1</v>
      </c>
      <c r="X10" s="7">
        <v>2005</v>
      </c>
      <c r="Y10" s="7">
        <f t="shared" si="2"/>
        <v>20</v>
      </c>
      <c r="Z10" s="7">
        <v>2</v>
      </c>
      <c r="AA10" s="7">
        <v>4</v>
      </c>
      <c r="AB10" s="7">
        <v>4</v>
      </c>
      <c r="AC10" s="7">
        <v>3</v>
      </c>
      <c r="AD10" s="7">
        <v>4</v>
      </c>
      <c r="AE10" s="7">
        <v>4</v>
      </c>
      <c r="AF10" s="7">
        <v>1</v>
      </c>
      <c r="AG10" s="7">
        <v>3</v>
      </c>
      <c r="AH10" s="7">
        <v>3</v>
      </c>
      <c r="AI10" s="7">
        <v>2</v>
      </c>
      <c r="AJ10" s="7">
        <f t="shared" si="3"/>
        <v>26</v>
      </c>
      <c r="AK10">
        <f t="shared" si="5"/>
        <v>10</v>
      </c>
    </row>
    <row r="11" spans="2:37" x14ac:dyDescent="0.25">
      <c r="B11" s="7">
        <v>42675</v>
      </c>
      <c r="C11" s="7">
        <v>0</v>
      </c>
      <c r="D11" s="7">
        <v>2006</v>
      </c>
      <c r="E11" s="7">
        <f t="shared" si="0"/>
        <v>19</v>
      </c>
      <c r="F11" s="7">
        <v>4</v>
      </c>
      <c r="G11" s="7">
        <v>4</v>
      </c>
      <c r="H11" s="7">
        <v>4</v>
      </c>
      <c r="I11" s="7">
        <v>4</v>
      </c>
      <c r="J11" s="7">
        <v>4</v>
      </c>
      <c r="K11" s="7">
        <v>2</v>
      </c>
      <c r="L11" s="7">
        <v>3</v>
      </c>
      <c r="M11" s="7">
        <v>4</v>
      </c>
      <c r="N11" s="7">
        <v>4</v>
      </c>
      <c r="O11" s="7">
        <v>3</v>
      </c>
      <c r="P11" s="7">
        <f t="shared" si="1"/>
        <v>29</v>
      </c>
      <c r="Q11">
        <f t="shared" si="4"/>
        <v>9</v>
      </c>
      <c r="V11" s="7">
        <v>44967</v>
      </c>
      <c r="W11" s="7">
        <v>1</v>
      </c>
      <c r="X11" s="7">
        <v>2005</v>
      </c>
      <c r="Y11" s="7">
        <f t="shared" si="2"/>
        <v>20</v>
      </c>
      <c r="Z11" s="7">
        <v>4</v>
      </c>
      <c r="AA11" s="7">
        <v>5</v>
      </c>
      <c r="AB11" s="7">
        <v>5</v>
      </c>
      <c r="AC11" s="7">
        <v>4</v>
      </c>
      <c r="AD11" s="7">
        <v>5</v>
      </c>
      <c r="AE11" s="7">
        <v>4</v>
      </c>
      <c r="AF11" s="7">
        <v>3</v>
      </c>
      <c r="AG11" s="7">
        <v>4</v>
      </c>
      <c r="AH11" s="7">
        <v>4</v>
      </c>
      <c r="AI11" s="7">
        <v>4</v>
      </c>
      <c r="AJ11" s="7">
        <f t="shared" si="3"/>
        <v>35</v>
      </c>
      <c r="AK11">
        <f t="shared" si="5"/>
        <v>13</v>
      </c>
    </row>
    <row r="12" spans="2:37" x14ac:dyDescent="0.25">
      <c r="B12" s="7">
        <v>42434</v>
      </c>
      <c r="C12" s="7">
        <v>0</v>
      </c>
      <c r="D12" s="7">
        <v>2006</v>
      </c>
      <c r="E12" s="7">
        <f t="shared" si="0"/>
        <v>19</v>
      </c>
      <c r="F12" s="7">
        <v>4</v>
      </c>
      <c r="G12" s="7">
        <v>4</v>
      </c>
      <c r="H12" s="7">
        <v>5</v>
      </c>
      <c r="I12" s="7">
        <v>4</v>
      </c>
      <c r="J12" s="7">
        <v>4</v>
      </c>
      <c r="K12" s="7">
        <v>4</v>
      </c>
      <c r="L12" s="7">
        <v>3</v>
      </c>
      <c r="M12" s="7">
        <v>3</v>
      </c>
      <c r="N12" s="7">
        <v>5</v>
      </c>
      <c r="O12" s="7">
        <v>4</v>
      </c>
      <c r="P12" s="7">
        <f t="shared" si="1"/>
        <v>33</v>
      </c>
      <c r="Q12">
        <f t="shared" si="4"/>
        <v>13</v>
      </c>
      <c r="V12" s="7">
        <v>46787</v>
      </c>
      <c r="W12" s="7">
        <v>1</v>
      </c>
      <c r="X12" s="7">
        <v>2004</v>
      </c>
      <c r="Y12" s="7">
        <f t="shared" si="2"/>
        <v>21</v>
      </c>
      <c r="Z12" s="7">
        <v>3</v>
      </c>
      <c r="AA12" s="7">
        <v>4</v>
      </c>
      <c r="AB12" s="7">
        <v>5</v>
      </c>
      <c r="AC12" s="7">
        <v>5</v>
      </c>
      <c r="AD12" s="7">
        <v>3</v>
      </c>
      <c r="AE12" s="7">
        <v>2</v>
      </c>
      <c r="AF12" s="7">
        <v>4</v>
      </c>
      <c r="AG12" s="7">
        <v>4</v>
      </c>
      <c r="AH12" s="7">
        <v>4</v>
      </c>
      <c r="AI12" s="7">
        <v>5</v>
      </c>
      <c r="AJ12" s="7">
        <f t="shared" si="3"/>
        <v>30</v>
      </c>
      <c r="AK12">
        <f t="shared" si="5"/>
        <v>12</v>
      </c>
    </row>
    <row r="13" spans="2:37" x14ac:dyDescent="0.25">
      <c r="B13" s="7">
        <v>45418</v>
      </c>
      <c r="C13" s="7">
        <v>0</v>
      </c>
      <c r="D13" s="7">
        <v>2006</v>
      </c>
      <c r="E13" s="7">
        <f t="shared" si="0"/>
        <v>19</v>
      </c>
      <c r="F13" s="7">
        <v>2</v>
      </c>
      <c r="G13" s="7">
        <v>4</v>
      </c>
      <c r="H13" s="7">
        <v>4</v>
      </c>
      <c r="I13" s="7">
        <v>4</v>
      </c>
      <c r="J13" s="7">
        <v>2</v>
      </c>
      <c r="K13" s="7">
        <v>2</v>
      </c>
      <c r="L13" s="7">
        <v>2</v>
      </c>
      <c r="M13" s="7">
        <v>4</v>
      </c>
      <c r="N13" s="7">
        <v>3</v>
      </c>
      <c r="O13" s="7">
        <v>3</v>
      </c>
      <c r="P13" s="7">
        <f t="shared" si="1"/>
        <v>24</v>
      </c>
      <c r="Q13">
        <f t="shared" si="4"/>
        <v>9</v>
      </c>
      <c r="V13" s="7">
        <v>42463</v>
      </c>
      <c r="W13" s="7">
        <v>1</v>
      </c>
      <c r="X13" s="7">
        <v>2004</v>
      </c>
      <c r="Y13" s="7">
        <f t="shared" si="2"/>
        <v>21</v>
      </c>
      <c r="Z13" s="7">
        <v>3</v>
      </c>
      <c r="AA13" s="7">
        <v>5</v>
      </c>
      <c r="AB13" s="7">
        <v>5</v>
      </c>
      <c r="AC13" s="7">
        <v>5</v>
      </c>
      <c r="AD13" s="7">
        <v>4</v>
      </c>
      <c r="AE13" s="7">
        <v>2</v>
      </c>
      <c r="AF13" s="7">
        <v>2</v>
      </c>
      <c r="AG13" s="7">
        <v>5</v>
      </c>
      <c r="AH13" s="7">
        <v>5</v>
      </c>
      <c r="AI13" s="7">
        <v>5</v>
      </c>
      <c r="AJ13" s="7">
        <f t="shared" si="3"/>
        <v>34</v>
      </c>
      <c r="AK13">
        <f t="shared" si="5"/>
        <v>12</v>
      </c>
    </row>
    <row r="14" spans="2:37" x14ac:dyDescent="0.25">
      <c r="B14" s="7">
        <v>43335</v>
      </c>
      <c r="C14" s="7">
        <v>0</v>
      </c>
      <c r="D14" s="7">
        <v>2006</v>
      </c>
      <c r="E14" s="7">
        <f t="shared" si="0"/>
        <v>19</v>
      </c>
      <c r="F14" s="7">
        <v>1</v>
      </c>
      <c r="G14" s="7">
        <v>1</v>
      </c>
      <c r="H14" s="7">
        <v>5</v>
      </c>
      <c r="I14" s="7">
        <v>3</v>
      </c>
      <c r="J14" s="7">
        <v>2</v>
      </c>
      <c r="K14" s="7">
        <v>4</v>
      </c>
      <c r="L14" s="7">
        <v>1</v>
      </c>
      <c r="M14" s="7">
        <v>2</v>
      </c>
      <c r="N14" s="7">
        <v>2</v>
      </c>
      <c r="O14" s="7">
        <v>4</v>
      </c>
      <c r="P14" s="7">
        <f t="shared" si="1"/>
        <v>21</v>
      </c>
      <c r="Q14">
        <f t="shared" si="4"/>
        <v>13</v>
      </c>
      <c r="V14" s="7">
        <v>44377</v>
      </c>
      <c r="W14" s="7">
        <v>1</v>
      </c>
      <c r="X14" s="7">
        <v>2004</v>
      </c>
      <c r="Y14" s="7">
        <f t="shared" si="2"/>
        <v>21</v>
      </c>
      <c r="Z14" s="7">
        <v>4</v>
      </c>
      <c r="AA14" s="7">
        <v>4</v>
      </c>
      <c r="AB14" s="7">
        <v>4</v>
      </c>
      <c r="AC14" s="7">
        <v>4</v>
      </c>
      <c r="AD14" s="7">
        <v>4</v>
      </c>
      <c r="AE14" s="7">
        <v>4</v>
      </c>
      <c r="AF14" s="7">
        <v>2</v>
      </c>
      <c r="AG14" s="7">
        <v>4</v>
      </c>
      <c r="AH14" s="7">
        <v>5</v>
      </c>
      <c r="AI14" s="7">
        <v>4</v>
      </c>
      <c r="AJ14" s="7">
        <f t="shared" si="3"/>
        <v>33</v>
      </c>
      <c r="AK14">
        <f t="shared" si="5"/>
        <v>12</v>
      </c>
    </row>
    <row r="15" spans="2:37" x14ac:dyDescent="0.25">
      <c r="B15" s="7">
        <v>46337</v>
      </c>
      <c r="C15" s="7">
        <v>0</v>
      </c>
      <c r="D15" s="7">
        <v>2006</v>
      </c>
      <c r="E15" s="7">
        <f t="shared" si="0"/>
        <v>19</v>
      </c>
      <c r="F15" s="7">
        <v>2</v>
      </c>
      <c r="G15" s="7">
        <v>2</v>
      </c>
      <c r="H15" s="7">
        <v>5</v>
      </c>
      <c r="I15" s="7">
        <v>1</v>
      </c>
      <c r="J15" s="7">
        <v>4</v>
      </c>
      <c r="K15" s="7">
        <v>1</v>
      </c>
      <c r="L15" s="7">
        <v>2</v>
      </c>
      <c r="M15" s="7">
        <v>2</v>
      </c>
      <c r="N15" s="7">
        <v>2</v>
      </c>
      <c r="O15" s="7">
        <v>2</v>
      </c>
      <c r="P15" s="7">
        <f t="shared" si="1"/>
        <v>20</v>
      </c>
      <c r="Q15">
        <f t="shared" si="4"/>
        <v>8</v>
      </c>
      <c r="V15" s="7">
        <v>45583</v>
      </c>
      <c r="W15" s="7">
        <v>1</v>
      </c>
      <c r="X15" s="7">
        <v>2003</v>
      </c>
      <c r="Y15" s="7">
        <f t="shared" si="2"/>
        <v>22</v>
      </c>
      <c r="Z15" s="7">
        <v>5</v>
      </c>
      <c r="AA15" s="7">
        <v>5</v>
      </c>
      <c r="AB15" s="7">
        <v>5</v>
      </c>
      <c r="AC15" s="7">
        <v>2</v>
      </c>
      <c r="AD15" s="7">
        <v>1</v>
      </c>
      <c r="AE15" s="7">
        <v>5</v>
      </c>
      <c r="AF15" s="7">
        <v>1</v>
      </c>
      <c r="AG15" s="7">
        <v>5</v>
      </c>
      <c r="AH15" s="7">
        <v>1</v>
      </c>
      <c r="AI15" s="7">
        <v>2</v>
      </c>
      <c r="AJ15" s="7">
        <f t="shared" si="3"/>
        <v>29</v>
      </c>
      <c r="AK15">
        <f t="shared" si="5"/>
        <v>12</v>
      </c>
    </row>
    <row r="16" spans="2:37" x14ac:dyDescent="0.25">
      <c r="B16" s="7">
        <v>40873</v>
      </c>
      <c r="C16" s="7">
        <v>0</v>
      </c>
      <c r="D16" s="7">
        <v>2005</v>
      </c>
      <c r="E16" s="7">
        <f t="shared" si="0"/>
        <v>20</v>
      </c>
      <c r="F16" s="7">
        <v>5</v>
      </c>
      <c r="G16" s="7">
        <v>2</v>
      </c>
      <c r="H16" s="7">
        <v>5</v>
      </c>
      <c r="I16" s="7">
        <v>4</v>
      </c>
      <c r="J16" s="7">
        <v>2</v>
      </c>
      <c r="K16" s="7">
        <v>4</v>
      </c>
      <c r="L16" s="7">
        <v>2</v>
      </c>
      <c r="M16" s="7">
        <v>4</v>
      </c>
      <c r="N16" s="7">
        <v>4</v>
      </c>
      <c r="O16" s="7">
        <v>4</v>
      </c>
      <c r="P16" s="7">
        <f t="shared" si="1"/>
        <v>30</v>
      </c>
      <c r="Q16">
        <f t="shared" si="4"/>
        <v>13</v>
      </c>
      <c r="V16" s="7">
        <v>43016</v>
      </c>
      <c r="W16" s="7">
        <v>1</v>
      </c>
      <c r="X16" s="7">
        <v>2003</v>
      </c>
      <c r="Y16" s="7">
        <f t="shared" si="2"/>
        <v>22</v>
      </c>
      <c r="Z16" s="7">
        <v>5</v>
      </c>
      <c r="AA16" s="7">
        <v>3</v>
      </c>
      <c r="AB16" s="7">
        <v>5</v>
      </c>
      <c r="AC16" s="7">
        <v>2</v>
      </c>
      <c r="AD16" s="7">
        <v>5</v>
      </c>
      <c r="AE16" s="7">
        <v>4</v>
      </c>
      <c r="AF16" s="7">
        <v>3</v>
      </c>
      <c r="AG16" s="7">
        <v>2</v>
      </c>
      <c r="AH16" s="7">
        <v>3</v>
      </c>
      <c r="AI16" s="7">
        <v>2</v>
      </c>
      <c r="AJ16" s="7">
        <f t="shared" si="3"/>
        <v>29</v>
      </c>
      <c r="AK16">
        <f t="shared" si="5"/>
        <v>11</v>
      </c>
    </row>
    <row r="17" spans="2:37" x14ac:dyDescent="0.25">
      <c r="B17" s="7">
        <v>42879</v>
      </c>
      <c r="C17" s="7">
        <v>0</v>
      </c>
      <c r="D17" s="7">
        <v>2005</v>
      </c>
      <c r="E17" s="7">
        <f t="shared" si="0"/>
        <v>20</v>
      </c>
      <c r="F17" s="7">
        <v>2</v>
      </c>
      <c r="G17" s="7">
        <v>5</v>
      </c>
      <c r="H17" s="7">
        <v>2</v>
      </c>
      <c r="I17" s="7">
        <v>4</v>
      </c>
      <c r="J17" s="7">
        <v>4</v>
      </c>
      <c r="K17" s="7">
        <v>1</v>
      </c>
      <c r="L17" s="7">
        <v>3</v>
      </c>
      <c r="M17" s="7">
        <v>5</v>
      </c>
      <c r="N17" s="7">
        <v>5</v>
      </c>
      <c r="O17" s="7">
        <v>5</v>
      </c>
      <c r="P17" s="7">
        <f t="shared" si="1"/>
        <v>29</v>
      </c>
      <c r="Q17">
        <f t="shared" si="4"/>
        <v>8</v>
      </c>
      <c r="V17" s="7">
        <v>46786</v>
      </c>
      <c r="W17" s="7">
        <v>1</v>
      </c>
      <c r="X17" s="7">
        <v>2003</v>
      </c>
      <c r="Y17" s="7">
        <f t="shared" si="2"/>
        <v>22</v>
      </c>
      <c r="Z17" s="7">
        <v>4</v>
      </c>
      <c r="AA17" s="7">
        <v>5</v>
      </c>
      <c r="AB17" s="7">
        <v>5</v>
      </c>
      <c r="AC17" s="7">
        <v>3</v>
      </c>
      <c r="AD17" s="7">
        <v>5</v>
      </c>
      <c r="AE17" s="7">
        <v>4</v>
      </c>
      <c r="AF17" s="7">
        <v>2</v>
      </c>
      <c r="AG17" s="7">
        <v>4</v>
      </c>
      <c r="AH17" s="7">
        <v>4</v>
      </c>
      <c r="AI17" s="7">
        <v>3</v>
      </c>
      <c r="AJ17" s="7">
        <f t="shared" si="3"/>
        <v>34</v>
      </c>
      <c r="AK17">
        <f t="shared" si="5"/>
        <v>12</v>
      </c>
    </row>
    <row r="18" spans="2:37" x14ac:dyDescent="0.25">
      <c r="B18" s="7">
        <v>44051</v>
      </c>
      <c r="C18" s="7">
        <v>0</v>
      </c>
      <c r="D18" s="7">
        <v>2005</v>
      </c>
      <c r="E18" s="7">
        <f t="shared" si="0"/>
        <v>20</v>
      </c>
      <c r="F18" s="7">
        <v>4</v>
      </c>
      <c r="G18" s="7">
        <v>5</v>
      </c>
      <c r="H18" s="7">
        <v>2</v>
      </c>
      <c r="I18" s="7">
        <v>3</v>
      </c>
      <c r="J18" s="7">
        <v>5</v>
      </c>
      <c r="K18" s="7">
        <v>4</v>
      </c>
      <c r="L18" s="7">
        <v>2</v>
      </c>
      <c r="M18" s="7">
        <v>2</v>
      </c>
      <c r="N18" s="7">
        <v>3</v>
      </c>
      <c r="O18" s="7">
        <v>1</v>
      </c>
      <c r="P18" s="7">
        <f t="shared" si="1"/>
        <v>26</v>
      </c>
      <c r="Q18">
        <f t="shared" si="4"/>
        <v>7</v>
      </c>
      <c r="V18" s="7">
        <v>40722</v>
      </c>
      <c r="W18" s="7">
        <v>1</v>
      </c>
      <c r="X18" s="7">
        <v>2003</v>
      </c>
      <c r="Y18" s="7">
        <f t="shared" si="2"/>
        <v>22</v>
      </c>
      <c r="Z18" s="7">
        <v>3</v>
      </c>
      <c r="AA18" s="7">
        <v>1</v>
      </c>
      <c r="AB18" s="7">
        <v>5</v>
      </c>
      <c r="AC18" s="7">
        <v>2</v>
      </c>
      <c r="AD18" s="7">
        <v>4</v>
      </c>
      <c r="AE18" s="7">
        <v>3</v>
      </c>
      <c r="AF18" s="7">
        <v>2</v>
      </c>
      <c r="AG18" s="7">
        <v>4</v>
      </c>
      <c r="AH18" s="7">
        <v>1</v>
      </c>
      <c r="AI18" s="7">
        <v>1</v>
      </c>
      <c r="AJ18" s="7">
        <f t="shared" si="3"/>
        <v>22</v>
      </c>
      <c r="AK18">
        <f t="shared" si="5"/>
        <v>9</v>
      </c>
    </row>
    <row r="19" spans="2:37" x14ac:dyDescent="0.25">
      <c r="B19" s="7">
        <v>45913</v>
      </c>
      <c r="C19" s="7">
        <v>0</v>
      </c>
      <c r="D19" s="7">
        <v>2005</v>
      </c>
      <c r="E19" s="7">
        <f t="shared" si="0"/>
        <v>20</v>
      </c>
      <c r="F19" s="7">
        <v>4</v>
      </c>
      <c r="G19" s="7">
        <v>2</v>
      </c>
      <c r="H19" s="7">
        <v>4</v>
      </c>
      <c r="I19" s="7">
        <v>4</v>
      </c>
      <c r="J19" s="7">
        <v>3</v>
      </c>
      <c r="K19" s="7">
        <v>4</v>
      </c>
      <c r="L19" s="7">
        <v>2</v>
      </c>
      <c r="M19" s="7">
        <v>2</v>
      </c>
      <c r="N19" s="7">
        <v>4</v>
      </c>
      <c r="O19" s="7">
        <v>4</v>
      </c>
      <c r="P19" s="7">
        <f t="shared" si="1"/>
        <v>27</v>
      </c>
      <c r="Q19">
        <f t="shared" si="4"/>
        <v>12</v>
      </c>
      <c r="V19" s="7">
        <v>44162</v>
      </c>
      <c r="W19" s="7">
        <v>1</v>
      </c>
      <c r="X19" s="7">
        <v>2003</v>
      </c>
      <c r="Y19" s="7">
        <f t="shared" si="2"/>
        <v>22</v>
      </c>
      <c r="Z19" s="7">
        <v>4</v>
      </c>
      <c r="AA19" s="7">
        <v>4</v>
      </c>
      <c r="AB19" s="7">
        <v>3</v>
      </c>
      <c r="AC19" s="7">
        <v>4</v>
      </c>
      <c r="AD19" s="7">
        <v>3</v>
      </c>
      <c r="AE19" s="7">
        <v>3</v>
      </c>
      <c r="AF19" s="7">
        <v>1</v>
      </c>
      <c r="AG19" s="7">
        <v>2</v>
      </c>
      <c r="AH19" s="7">
        <v>2</v>
      </c>
      <c r="AI19" s="7">
        <v>2</v>
      </c>
      <c r="AJ19" s="7">
        <f t="shared" si="3"/>
        <v>23</v>
      </c>
      <c r="AK19">
        <f t="shared" si="5"/>
        <v>8</v>
      </c>
    </row>
    <row r="20" spans="2:37" x14ac:dyDescent="0.25">
      <c r="B20" s="7">
        <v>44031</v>
      </c>
      <c r="C20" s="7">
        <v>0</v>
      </c>
      <c r="D20" s="7">
        <v>2005</v>
      </c>
      <c r="E20" s="7">
        <f t="shared" si="0"/>
        <v>20</v>
      </c>
      <c r="F20" s="7">
        <v>4</v>
      </c>
      <c r="G20" s="7">
        <v>5</v>
      </c>
      <c r="H20" s="7">
        <v>4</v>
      </c>
      <c r="I20" s="7">
        <v>3</v>
      </c>
      <c r="J20" s="7">
        <v>4</v>
      </c>
      <c r="K20" s="7">
        <v>2</v>
      </c>
      <c r="L20" s="7">
        <v>2</v>
      </c>
      <c r="M20" s="7">
        <v>2</v>
      </c>
      <c r="N20" s="7">
        <v>3</v>
      </c>
      <c r="O20" s="7">
        <v>4</v>
      </c>
      <c r="P20" s="7">
        <f t="shared" si="1"/>
        <v>28</v>
      </c>
      <c r="Q20">
        <f t="shared" si="4"/>
        <v>10</v>
      </c>
      <c r="V20" s="7">
        <v>41247</v>
      </c>
      <c r="W20" s="7">
        <v>1</v>
      </c>
      <c r="X20" s="7">
        <v>2003</v>
      </c>
      <c r="Y20" s="7">
        <f t="shared" si="2"/>
        <v>22</v>
      </c>
      <c r="Z20" s="7">
        <v>3</v>
      </c>
      <c r="AA20" s="7">
        <v>4</v>
      </c>
      <c r="AB20" s="7">
        <v>4</v>
      </c>
      <c r="AC20" s="7">
        <v>2</v>
      </c>
      <c r="AD20" s="7">
        <v>4</v>
      </c>
      <c r="AE20" s="7">
        <v>3</v>
      </c>
      <c r="AF20" s="7">
        <v>2</v>
      </c>
      <c r="AG20" s="7">
        <v>2</v>
      </c>
      <c r="AH20" s="7">
        <v>2</v>
      </c>
      <c r="AI20" s="7">
        <v>3</v>
      </c>
      <c r="AJ20" s="7">
        <f t="shared" si="3"/>
        <v>25</v>
      </c>
      <c r="AK20">
        <f t="shared" si="5"/>
        <v>10</v>
      </c>
    </row>
    <row r="21" spans="2:37" x14ac:dyDescent="0.25">
      <c r="B21" s="7">
        <v>43956</v>
      </c>
      <c r="C21" s="7">
        <v>0</v>
      </c>
      <c r="D21" s="7">
        <v>2005</v>
      </c>
      <c r="E21" s="7">
        <f t="shared" si="0"/>
        <v>20</v>
      </c>
      <c r="F21" s="7">
        <v>4</v>
      </c>
      <c r="G21" s="7">
        <v>3</v>
      </c>
      <c r="H21" s="7">
        <v>5</v>
      </c>
      <c r="I21" s="7">
        <v>3</v>
      </c>
      <c r="J21" s="7">
        <v>2</v>
      </c>
      <c r="K21" s="7">
        <v>3</v>
      </c>
      <c r="L21" s="7">
        <v>2</v>
      </c>
      <c r="M21" s="7">
        <v>3</v>
      </c>
      <c r="N21" s="7">
        <v>4</v>
      </c>
      <c r="O21" s="7">
        <v>4</v>
      </c>
      <c r="P21" s="7">
        <f t="shared" si="1"/>
        <v>28</v>
      </c>
      <c r="Q21">
        <f t="shared" si="4"/>
        <v>12</v>
      </c>
      <c r="V21" s="7">
        <v>40790</v>
      </c>
      <c r="W21" s="7">
        <v>1</v>
      </c>
      <c r="X21" s="7">
        <v>2003</v>
      </c>
      <c r="Y21" s="7">
        <f t="shared" si="2"/>
        <v>22</v>
      </c>
      <c r="Z21" s="7">
        <v>5</v>
      </c>
      <c r="AA21" s="7">
        <v>5</v>
      </c>
      <c r="AB21" s="7">
        <v>5</v>
      </c>
      <c r="AC21" s="7">
        <v>4</v>
      </c>
      <c r="AD21" s="7">
        <v>4</v>
      </c>
      <c r="AE21" s="7">
        <v>4</v>
      </c>
      <c r="AF21" s="7">
        <v>3</v>
      </c>
      <c r="AG21" s="7">
        <v>4</v>
      </c>
      <c r="AH21" s="7">
        <v>4</v>
      </c>
      <c r="AI21" s="7">
        <v>5</v>
      </c>
      <c r="AJ21" s="7">
        <f t="shared" si="3"/>
        <v>36</v>
      </c>
      <c r="AK21">
        <f t="shared" si="5"/>
        <v>14</v>
      </c>
    </row>
    <row r="22" spans="2:37" x14ac:dyDescent="0.25">
      <c r="B22" s="7">
        <v>45263</v>
      </c>
      <c r="C22" s="7">
        <v>0</v>
      </c>
      <c r="D22" s="7">
        <v>2005</v>
      </c>
      <c r="E22" s="7">
        <f t="shared" si="0"/>
        <v>20</v>
      </c>
      <c r="F22" s="7">
        <v>2</v>
      </c>
      <c r="G22" s="7">
        <v>4</v>
      </c>
      <c r="H22" s="7">
        <v>4</v>
      </c>
      <c r="I22" s="7">
        <v>4</v>
      </c>
      <c r="J22" s="7">
        <v>5</v>
      </c>
      <c r="K22" s="7">
        <v>4</v>
      </c>
      <c r="L22" s="7">
        <v>3</v>
      </c>
      <c r="M22" s="7">
        <v>4</v>
      </c>
      <c r="N22" s="7">
        <v>5</v>
      </c>
      <c r="O22" s="7">
        <v>4</v>
      </c>
      <c r="P22" s="7">
        <f t="shared" si="1"/>
        <v>32</v>
      </c>
      <c r="Q22">
        <f t="shared" si="4"/>
        <v>12</v>
      </c>
      <c r="V22" s="7">
        <v>44505</v>
      </c>
      <c r="W22" s="7">
        <v>1</v>
      </c>
      <c r="X22" s="7">
        <v>2002</v>
      </c>
      <c r="Y22" s="7">
        <f t="shared" si="2"/>
        <v>23</v>
      </c>
      <c r="Z22" s="7">
        <v>4</v>
      </c>
      <c r="AA22" s="7">
        <v>5</v>
      </c>
      <c r="AB22" s="7">
        <v>3</v>
      </c>
      <c r="AC22" s="7">
        <v>4</v>
      </c>
      <c r="AD22" s="7">
        <v>4</v>
      </c>
      <c r="AE22" s="7">
        <v>3</v>
      </c>
      <c r="AF22" s="7">
        <v>1</v>
      </c>
      <c r="AG22" s="7">
        <v>5</v>
      </c>
      <c r="AH22" s="7">
        <v>4</v>
      </c>
      <c r="AI22" s="7">
        <v>4</v>
      </c>
      <c r="AJ22" s="7">
        <f t="shared" si="3"/>
        <v>32</v>
      </c>
      <c r="AK22">
        <f t="shared" si="5"/>
        <v>10</v>
      </c>
    </row>
    <row r="23" spans="2:37" x14ac:dyDescent="0.25">
      <c r="B23" s="7">
        <v>41111</v>
      </c>
      <c r="C23" s="7">
        <v>0</v>
      </c>
      <c r="D23" s="7">
        <v>2005</v>
      </c>
      <c r="E23" s="7">
        <f t="shared" si="0"/>
        <v>20</v>
      </c>
      <c r="F23" s="7">
        <v>4</v>
      </c>
      <c r="G23" s="7">
        <v>4</v>
      </c>
      <c r="H23" s="7">
        <v>4</v>
      </c>
      <c r="I23" s="7">
        <v>5</v>
      </c>
      <c r="J23" s="7">
        <v>4</v>
      </c>
      <c r="K23" s="7">
        <v>4</v>
      </c>
      <c r="L23" s="7">
        <v>4</v>
      </c>
      <c r="M23" s="7">
        <v>5</v>
      </c>
      <c r="N23" s="7">
        <v>4</v>
      </c>
      <c r="O23" s="7">
        <v>3</v>
      </c>
      <c r="P23" s="7">
        <f t="shared" si="1"/>
        <v>32</v>
      </c>
      <c r="Q23">
        <f t="shared" si="4"/>
        <v>11</v>
      </c>
      <c r="V23" s="7">
        <v>44228</v>
      </c>
      <c r="W23" s="7">
        <v>1</v>
      </c>
      <c r="X23" s="7">
        <v>2002</v>
      </c>
      <c r="Y23" s="7">
        <f t="shared" si="2"/>
        <v>23</v>
      </c>
      <c r="Z23" s="7">
        <v>3</v>
      </c>
      <c r="AA23" s="7">
        <v>4</v>
      </c>
      <c r="AB23" s="7">
        <v>5</v>
      </c>
      <c r="AC23" s="7">
        <v>4</v>
      </c>
      <c r="AD23" s="7">
        <v>4</v>
      </c>
      <c r="AE23" s="7">
        <v>3</v>
      </c>
      <c r="AF23" s="7">
        <v>4</v>
      </c>
      <c r="AG23" s="7">
        <v>3</v>
      </c>
      <c r="AH23" s="7">
        <v>4</v>
      </c>
      <c r="AI23" s="7">
        <v>4</v>
      </c>
      <c r="AJ23" s="7">
        <f t="shared" si="3"/>
        <v>30</v>
      </c>
      <c r="AK23">
        <f t="shared" si="5"/>
        <v>12</v>
      </c>
    </row>
    <row r="24" spans="2:37" x14ac:dyDescent="0.25">
      <c r="B24" s="7">
        <v>44767</v>
      </c>
      <c r="C24" s="7">
        <v>0</v>
      </c>
      <c r="D24" s="7">
        <v>2005</v>
      </c>
      <c r="E24" s="7">
        <f t="shared" si="0"/>
        <v>20</v>
      </c>
      <c r="F24" s="7">
        <v>4</v>
      </c>
      <c r="G24" s="7">
        <v>4</v>
      </c>
      <c r="H24" s="7">
        <v>4</v>
      </c>
      <c r="I24" s="7">
        <v>4</v>
      </c>
      <c r="J24" s="7">
        <v>4</v>
      </c>
      <c r="K24" s="7">
        <v>2</v>
      </c>
      <c r="L24" s="7">
        <v>4</v>
      </c>
      <c r="M24" s="7">
        <v>4</v>
      </c>
      <c r="N24" s="7">
        <v>4</v>
      </c>
      <c r="O24" s="7">
        <v>4</v>
      </c>
      <c r="P24" s="7">
        <f t="shared" si="1"/>
        <v>30</v>
      </c>
      <c r="Q24">
        <f t="shared" si="4"/>
        <v>10</v>
      </c>
      <c r="V24" s="7">
        <v>40815</v>
      </c>
      <c r="W24" s="7">
        <v>1</v>
      </c>
      <c r="X24" s="7">
        <v>2002</v>
      </c>
      <c r="Y24" s="7">
        <f t="shared" si="2"/>
        <v>23</v>
      </c>
      <c r="Z24" s="7">
        <v>5</v>
      </c>
      <c r="AA24" s="7">
        <v>5</v>
      </c>
      <c r="AB24" s="7">
        <v>5</v>
      </c>
      <c r="AC24" s="7">
        <v>1</v>
      </c>
      <c r="AD24" s="7">
        <v>5</v>
      </c>
      <c r="AE24" s="7">
        <v>5</v>
      </c>
      <c r="AF24" s="7">
        <v>4</v>
      </c>
      <c r="AG24" s="7">
        <v>5</v>
      </c>
      <c r="AH24" s="7">
        <v>5</v>
      </c>
      <c r="AI24" s="7">
        <v>5</v>
      </c>
      <c r="AJ24" s="7">
        <f t="shared" si="3"/>
        <v>40</v>
      </c>
      <c r="AK24">
        <f t="shared" si="5"/>
        <v>15</v>
      </c>
    </row>
    <row r="25" spans="2:37" x14ac:dyDescent="0.25">
      <c r="B25" s="7">
        <v>44131</v>
      </c>
      <c r="C25" s="7">
        <v>0</v>
      </c>
      <c r="D25" s="7">
        <v>2005</v>
      </c>
      <c r="E25" s="7">
        <f t="shared" si="0"/>
        <v>20</v>
      </c>
      <c r="F25" s="7">
        <v>4</v>
      </c>
      <c r="G25" s="7">
        <v>3</v>
      </c>
      <c r="H25" s="7">
        <v>4</v>
      </c>
      <c r="I25" s="7">
        <v>4</v>
      </c>
      <c r="J25" s="7">
        <v>3</v>
      </c>
      <c r="K25" s="7">
        <v>2</v>
      </c>
      <c r="L25" s="7">
        <v>3</v>
      </c>
      <c r="M25" s="7">
        <v>3</v>
      </c>
      <c r="N25" s="7">
        <v>4</v>
      </c>
      <c r="O25" s="7">
        <v>3</v>
      </c>
      <c r="P25" s="7">
        <f t="shared" si="1"/>
        <v>26</v>
      </c>
      <c r="Q25">
        <f t="shared" si="4"/>
        <v>9</v>
      </c>
      <c r="V25" s="7">
        <v>41298</v>
      </c>
      <c r="W25" s="7">
        <v>1</v>
      </c>
      <c r="X25" s="7">
        <v>2002</v>
      </c>
      <c r="Y25" s="7">
        <f t="shared" si="2"/>
        <v>23</v>
      </c>
      <c r="Z25" s="7">
        <v>5</v>
      </c>
      <c r="AA25" s="7">
        <v>5</v>
      </c>
      <c r="AB25" s="7">
        <v>5</v>
      </c>
      <c r="AC25" s="7">
        <v>5</v>
      </c>
      <c r="AD25" s="7">
        <v>5</v>
      </c>
      <c r="AE25" s="7">
        <v>5</v>
      </c>
      <c r="AF25" s="7">
        <v>4</v>
      </c>
      <c r="AG25" s="7">
        <v>5</v>
      </c>
      <c r="AH25" s="7">
        <v>5</v>
      </c>
      <c r="AI25" s="7">
        <v>5</v>
      </c>
      <c r="AJ25" s="7">
        <f t="shared" si="3"/>
        <v>40</v>
      </c>
      <c r="AK25">
        <f t="shared" si="5"/>
        <v>15</v>
      </c>
    </row>
    <row r="26" spans="2:37" x14ac:dyDescent="0.25">
      <c r="B26" s="7">
        <v>40822</v>
      </c>
      <c r="C26" s="7">
        <v>0</v>
      </c>
      <c r="D26" s="7">
        <v>2005</v>
      </c>
      <c r="E26" s="7">
        <f t="shared" si="0"/>
        <v>20</v>
      </c>
      <c r="F26" s="7">
        <v>4</v>
      </c>
      <c r="G26" s="7">
        <v>2</v>
      </c>
      <c r="H26" s="7">
        <v>5</v>
      </c>
      <c r="I26" s="7">
        <v>2</v>
      </c>
      <c r="J26" s="7">
        <v>4</v>
      </c>
      <c r="K26" s="7">
        <v>2</v>
      </c>
      <c r="L26" s="7">
        <v>2</v>
      </c>
      <c r="M26" s="7">
        <v>2</v>
      </c>
      <c r="N26" s="7">
        <v>3</v>
      </c>
      <c r="O26" s="7">
        <v>4</v>
      </c>
      <c r="P26" s="7">
        <f t="shared" si="1"/>
        <v>26</v>
      </c>
      <c r="Q26">
        <f t="shared" si="4"/>
        <v>11</v>
      </c>
      <c r="V26" s="7">
        <v>46202</v>
      </c>
      <c r="W26" s="7">
        <v>1</v>
      </c>
      <c r="X26" s="7">
        <v>2002</v>
      </c>
      <c r="Y26" s="7">
        <f t="shared" si="2"/>
        <v>23</v>
      </c>
      <c r="Z26" s="7">
        <v>2</v>
      </c>
      <c r="AA26" s="7">
        <v>1</v>
      </c>
      <c r="AB26" s="7">
        <v>4</v>
      </c>
      <c r="AC26" s="7">
        <v>1</v>
      </c>
      <c r="AD26" s="7">
        <v>1</v>
      </c>
      <c r="AE26" s="7">
        <v>2</v>
      </c>
      <c r="AF26" s="7">
        <v>1</v>
      </c>
      <c r="AG26" s="7">
        <v>2</v>
      </c>
      <c r="AH26" s="7">
        <v>2</v>
      </c>
      <c r="AI26" s="7">
        <v>2</v>
      </c>
      <c r="AJ26" s="7">
        <f t="shared" si="3"/>
        <v>16</v>
      </c>
      <c r="AK26">
        <f t="shared" si="5"/>
        <v>8</v>
      </c>
    </row>
    <row r="27" spans="2:37" x14ac:dyDescent="0.25">
      <c r="B27" s="7">
        <v>41185</v>
      </c>
      <c r="C27" s="7">
        <v>0</v>
      </c>
      <c r="D27" s="7">
        <v>2005</v>
      </c>
      <c r="E27" s="7">
        <f t="shared" si="0"/>
        <v>20</v>
      </c>
      <c r="F27" s="7">
        <v>4</v>
      </c>
      <c r="G27" s="7">
        <v>3</v>
      </c>
      <c r="H27" s="7">
        <v>5</v>
      </c>
      <c r="I27" s="7">
        <v>2</v>
      </c>
      <c r="J27" s="7">
        <v>4</v>
      </c>
      <c r="K27" s="7">
        <v>2</v>
      </c>
      <c r="L27" s="7">
        <v>2</v>
      </c>
      <c r="M27" s="7">
        <v>3</v>
      </c>
      <c r="N27" s="7">
        <v>3</v>
      </c>
      <c r="O27" s="7">
        <v>3</v>
      </c>
      <c r="P27" s="7">
        <f t="shared" si="1"/>
        <v>27</v>
      </c>
      <c r="Q27">
        <f t="shared" si="4"/>
        <v>10</v>
      </c>
      <c r="V27" s="7">
        <v>46748</v>
      </c>
      <c r="W27" s="7">
        <v>1</v>
      </c>
      <c r="X27" s="7">
        <v>2001</v>
      </c>
      <c r="Y27" s="7">
        <f t="shared" si="2"/>
        <v>24</v>
      </c>
      <c r="Z27" s="7">
        <v>4</v>
      </c>
      <c r="AA27" s="7">
        <v>4</v>
      </c>
      <c r="AB27" s="7">
        <v>4</v>
      </c>
      <c r="AC27" s="7">
        <v>3</v>
      </c>
      <c r="AD27" s="7">
        <v>3</v>
      </c>
      <c r="AE27" s="7">
        <v>4</v>
      </c>
      <c r="AF27" s="7">
        <v>2</v>
      </c>
      <c r="AG27" s="7">
        <v>4</v>
      </c>
      <c r="AH27" s="7">
        <v>5</v>
      </c>
      <c r="AI27" s="7">
        <v>4</v>
      </c>
      <c r="AJ27" s="7">
        <f t="shared" si="3"/>
        <v>32</v>
      </c>
      <c r="AK27">
        <f t="shared" si="5"/>
        <v>12</v>
      </c>
    </row>
    <row r="28" spans="2:37" x14ac:dyDescent="0.25">
      <c r="B28" s="7">
        <v>42002</v>
      </c>
      <c r="C28" s="7">
        <v>0</v>
      </c>
      <c r="D28" s="7">
        <v>2005</v>
      </c>
      <c r="E28" s="7">
        <f t="shared" si="0"/>
        <v>20</v>
      </c>
      <c r="F28" s="7">
        <v>4</v>
      </c>
      <c r="G28" s="7">
        <v>4</v>
      </c>
      <c r="H28" s="7">
        <v>4</v>
      </c>
      <c r="I28" s="7">
        <v>4</v>
      </c>
      <c r="J28" s="7">
        <v>2</v>
      </c>
      <c r="K28" s="7">
        <v>2</v>
      </c>
      <c r="L28" s="7">
        <v>2</v>
      </c>
      <c r="M28" s="7">
        <v>2</v>
      </c>
      <c r="N28" s="7">
        <v>3</v>
      </c>
      <c r="O28" s="7">
        <v>2</v>
      </c>
      <c r="P28" s="7">
        <f t="shared" si="1"/>
        <v>23</v>
      </c>
      <c r="Q28">
        <f t="shared" si="4"/>
        <v>8</v>
      </c>
      <c r="V28" s="7">
        <v>45972</v>
      </c>
      <c r="W28" s="7">
        <v>1</v>
      </c>
      <c r="X28" s="7">
        <v>2001</v>
      </c>
      <c r="Y28" s="7">
        <f t="shared" si="2"/>
        <v>24</v>
      </c>
      <c r="Z28" s="7">
        <v>5</v>
      </c>
      <c r="AA28" s="7">
        <v>4</v>
      </c>
      <c r="AB28" s="7">
        <v>5</v>
      </c>
      <c r="AC28" s="7">
        <v>5</v>
      </c>
      <c r="AD28" s="7">
        <v>4</v>
      </c>
      <c r="AE28" s="7">
        <v>4</v>
      </c>
      <c r="AF28" s="7">
        <v>2</v>
      </c>
      <c r="AG28" s="7">
        <v>4</v>
      </c>
      <c r="AH28" s="7">
        <v>3</v>
      </c>
      <c r="AI28" s="7">
        <v>4</v>
      </c>
      <c r="AJ28" s="7">
        <f t="shared" si="3"/>
        <v>33</v>
      </c>
      <c r="AK28">
        <f t="shared" si="5"/>
        <v>13</v>
      </c>
    </row>
    <row r="29" spans="2:37" x14ac:dyDescent="0.25">
      <c r="B29" s="7">
        <v>46377</v>
      </c>
      <c r="C29" s="7">
        <v>0</v>
      </c>
      <c r="D29" s="7">
        <v>2005</v>
      </c>
      <c r="E29" s="7">
        <f t="shared" si="0"/>
        <v>20</v>
      </c>
      <c r="F29" s="7">
        <v>3</v>
      </c>
      <c r="G29" s="7">
        <v>4</v>
      </c>
      <c r="H29" s="7">
        <v>4</v>
      </c>
      <c r="I29" s="7">
        <v>3</v>
      </c>
      <c r="J29" s="7">
        <v>2</v>
      </c>
      <c r="K29" s="7">
        <v>3</v>
      </c>
      <c r="L29" s="7">
        <v>2</v>
      </c>
      <c r="M29" s="7">
        <v>3</v>
      </c>
      <c r="N29" s="7">
        <v>2</v>
      </c>
      <c r="O29" s="7">
        <v>2</v>
      </c>
      <c r="P29" s="7">
        <f t="shared" si="1"/>
        <v>23</v>
      </c>
      <c r="Q29">
        <f t="shared" si="4"/>
        <v>9</v>
      </c>
      <c r="V29" s="7">
        <v>41824</v>
      </c>
      <c r="W29" s="7">
        <v>1</v>
      </c>
      <c r="X29" s="7">
        <v>2001</v>
      </c>
      <c r="Y29" s="7">
        <f t="shared" si="2"/>
        <v>24</v>
      </c>
      <c r="Z29" s="7">
        <v>4</v>
      </c>
      <c r="AA29" s="7">
        <v>4</v>
      </c>
      <c r="AB29" s="7">
        <v>5</v>
      </c>
      <c r="AC29" s="7">
        <v>4</v>
      </c>
      <c r="AD29" s="7">
        <v>5</v>
      </c>
      <c r="AE29" s="7">
        <v>4</v>
      </c>
      <c r="AF29" s="7">
        <v>4</v>
      </c>
      <c r="AG29" s="7">
        <v>3</v>
      </c>
      <c r="AH29" s="7">
        <v>4</v>
      </c>
      <c r="AI29" s="7">
        <v>4</v>
      </c>
      <c r="AJ29" s="7">
        <f t="shared" si="3"/>
        <v>33</v>
      </c>
      <c r="AK29">
        <f t="shared" si="5"/>
        <v>13</v>
      </c>
    </row>
    <row r="30" spans="2:37" x14ac:dyDescent="0.25">
      <c r="B30" s="7">
        <v>46498</v>
      </c>
      <c r="C30" s="7">
        <v>0</v>
      </c>
      <c r="D30" s="7">
        <v>2005</v>
      </c>
      <c r="E30" s="7">
        <f t="shared" si="0"/>
        <v>20</v>
      </c>
      <c r="F30" s="7">
        <v>2</v>
      </c>
      <c r="G30" s="7">
        <v>4</v>
      </c>
      <c r="H30" s="7">
        <v>2</v>
      </c>
      <c r="I30" s="7">
        <v>2</v>
      </c>
      <c r="J30" s="7">
        <v>2</v>
      </c>
      <c r="K30" s="7">
        <v>2</v>
      </c>
      <c r="L30" s="7">
        <v>2</v>
      </c>
      <c r="M30" s="7">
        <v>3</v>
      </c>
      <c r="N30" s="7">
        <v>4</v>
      </c>
      <c r="O30" s="7">
        <v>3</v>
      </c>
      <c r="P30" s="7">
        <f t="shared" si="1"/>
        <v>22</v>
      </c>
      <c r="Q30">
        <f t="shared" si="4"/>
        <v>7</v>
      </c>
      <c r="V30" s="7">
        <v>41632</v>
      </c>
      <c r="W30" s="7">
        <v>1</v>
      </c>
      <c r="X30" s="7">
        <v>2001</v>
      </c>
      <c r="Y30" s="7">
        <f t="shared" si="2"/>
        <v>24</v>
      </c>
      <c r="Z30" s="7">
        <v>5</v>
      </c>
      <c r="AA30" s="7">
        <v>5</v>
      </c>
      <c r="AB30" s="7">
        <v>5</v>
      </c>
      <c r="AC30" s="7">
        <v>5</v>
      </c>
      <c r="AD30" s="7">
        <v>5</v>
      </c>
      <c r="AE30" s="7">
        <v>4</v>
      </c>
      <c r="AF30" s="7">
        <v>4</v>
      </c>
      <c r="AG30" s="7">
        <v>3</v>
      </c>
      <c r="AH30" s="7">
        <v>4</v>
      </c>
      <c r="AI30" s="7">
        <v>3</v>
      </c>
      <c r="AJ30" s="7">
        <f t="shared" si="3"/>
        <v>34</v>
      </c>
      <c r="AK30">
        <f t="shared" si="5"/>
        <v>12</v>
      </c>
    </row>
    <row r="31" spans="2:37" x14ac:dyDescent="0.25">
      <c r="B31" s="7">
        <v>41077</v>
      </c>
      <c r="C31" s="7">
        <v>0</v>
      </c>
      <c r="D31" s="7">
        <v>2005</v>
      </c>
      <c r="E31" s="7">
        <f t="shared" si="0"/>
        <v>20</v>
      </c>
      <c r="F31" s="7">
        <v>5</v>
      </c>
      <c r="G31" s="7">
        <v>5</v>
      </c>
      <c r="H31" s="7">
        <v>5</v>
      </c>
      <c r="I31" s="7">
        <v>5</v>
      </c>
      <c r="J31" s="7">
        <v>5</v>
      </c>
      <c r="K31" s="7">
        <v>5</v>
      </c>
      <c r="L31" s="7">
        <v>4</v>
      </c>
      <c r="M31" s="7">
        <v>5</v>
      </c>
      <c r="N31" s="7">
        <v>5</v>
      </c>
      <c r="O31" s="7">
        <v>5</v>
      </c>
      <c r="P31" s="7">
        <f t="shared" si="1"/>
        <v>40</v>
      </c>
      <c r="Q31">
        <f t="shared" si="4"/>
        <v>15</v>
      </c>
      <c r="V31" s="7">
        <v>46423</v>
      </c>
      <c r="W31" s="7">
        <v>1</v>
      </c>
      <c r="X31" s="7">
        <v>2001</v>
      </c>
      <c r="Y31" s="7">
        <f t="shared" si="2"/>
        <v>24</v>
      </c>
      <c r="Z31" s="7">
        <v>2</v>
      </c>
      <c r="AA31" s="7">
        <v>3</v>
      </c>
      <c r="AB31" s="7">
        <v>4</v>
      </c>
      <c r="AC31" s="7">
        <v>3</v>
      </c>
      <c r="AD31" s="7">
        <v>3</v>
      </c>
      <c r="AE31" s="7">
        <v>2</v>
      </c>
      <c r="AF31" s="7">
        <v>2</v>
      </c>
      <c r="AG31" s="7">
        <v>2</v>
      </c>
      <c r="AH31" s="7">
        <v>3</v>
      </c>
      <c r="AI31" s="7">
        <v>2</v>
      </c>
      <c r="AJ31" s="7">
        <f t="shared" si="3"/>
        <v>21</v>
      </c>
      <c r="AK31">
        <f t="shared" si="5"/>
        <v>8</v>
      </c>
    </row>
    <row r="32" spans="2:37" x14ac:dyDescent="0.25">
      <c r="B32" s="7">
        <v>43005</v>
      </c>
      <c r="C32" s="7">
        <v>0</v>
      </c>
      <c r="D32" s="7">
        <v>2005</v>
      </c>
      <c r="E32" s="7">
        <f t="shared" si="0"/>
        <v>20</v>
      </c>
      <c r="F32" s="7">
        <v>2</v>
      </c>
      <c r="G32" s="7">
        <v>1</v>
      </c>
      <c r="H32" s="7">
        <v>4</v>
      </c>
      <c r="I32" s="7">
        <v>2</v>
      </c>
      <c r="J32" s="7">
        <v>2</v>
      </c>
      <c r="K32" s="7">
        <v>2</v>
      </c>
      <c r="L32" s="7">
        <v>1</v>
      </c>
      <c r="M32" s="7">
        <v>2</v>
      </c>
      <c r="N32" s="7">
        <v>2</v>
      </c>
      <c r="O32" s="7">
        <v>3</v>
      </c>
      <c r="P32" s="7">
        <f t="shared" si="1"/>
        <v>18</v>
      </c>
      <c r="Q32">
        <f t="shared" si="4"/>
        <v>9</v>
      </c>
      <c r="V32" s="7">
        <v>46489</v>
      </c>
      <c r="W32" s="7">
        <v>1</v>
      </c>
      <c r="X32" s="7">
        <v>2000</v>
      </c>
      <c r="Y32" s="7">
        <f t="shared" si="2"/>
        <v>25</v>
      </c>
      <c r="Z32" s="7">
        <v>3</v>
      </c>
      <c r="AA32" s="7">
        <v>2</v>
      </c>
      <c r="AB32" s="7">
        <v>5</v>
      </c>
      <c r="AC32" s="7">
        <v>2</v>
      </c>
      <c r="AD32" s="7">
        <v>4</v>
      </c>
      <c r="AE32" s="7">
        <v>2</v>
      </c>
      <c r="AF32" s="7">
        <v>2</v>
      </c>
      <c r="AG32" s="7">
        <v>2</v>
      </c>
      <c r="AH32" s="7">
        <v>4</v>
      </c>
      <c r="AI32" s="7">
        <v>4</v>
      </c>
      <c r="AJ32" s="7">
        <f t="shared" si="3"/>
        <v>26</v>
      </c>
      <c r="AK32">
        <f t="shared" si="5"/>
        <v>11</v>
      </c>
    </row>
    <row r="33" spans="2:37" x14ac:dyDescent="0.25">
      <c r="B33" s="7">
        <v>46796</v>
      </c>
      <c r="C33" s="7">
        <v>0</v>
      </c>
      <c r="D33" s="7">
        <v>2004</v>
      </c>
      <c r="E33" s="7">
        <f t="shared" si="0"/>
        <v>21</v>
      </c>
      <c r="F33" s="7">
        <v>5</v>
      </c>
      <c r="G33" s="7">
        <v>3</v>
      </c>
      <c r="H33" s="7">
        <v>4</v>
      </c>
      <c r="I33" s="7">
        <v>4</v>
      </c>
      <c r="J33" s="7">
        <v>4</v>
      </c>
      <c r="K33" s="7">
        <v>2</v>
      </c>
      <c r="L33" s="7">
        <v>2</v>
      </c>
      <c r="M33" s="7">
        <v>4</v>
      </c>
      <c r="N33" s="7">
        <v>1</v>
      </c>
      <c r="O33" s="7">
        <v>4</v>
      </c>
      <c r="P33" s="7">
        <f t="shared" si="1"/>
        <v>27</v>
      </c>
      <c r="Q33">
        <f t="shared" si="4"/>
        <v>10</v>
      </c>
      <c r="V33" s="7">
        <v>41586</v>
      </c>
      <c r="W33" s="7">
        <v>1</v>
      </c>
      <c r="X33" s="7">
        <v>1999</v>
      </c>
      <c r="Y33" s="7">
        <f t="shared" si="2"/>
        <v>26</v>
      </c>
      <c r="Z33" s="7">
        <v>2</v>
      </c>
      <c r="AA33" s="7">
        <v>2</v>
      </c>
      <c r="AB33" s="7">
        <v>5</v>
      </c>
      <c r="AC33" s="7">
        <v>4</v>
      </c>
      <c r="AD33" s="7">
        <v>5</v>
      </c>
      <c r="AE33" s="7">
        <v>4</v>
      </c>
      <c r="AF33" s="7">
        <v>3</v>
      </c>
      <c r="AG33" s="7">
        <v>2</v>
      </c>
      <c r="AH33" s="7">
        <v>4</v>
      </c>
      <c r="AI33" s="7">
        <v>5</v>
      </c>
      <c r="AJ33" s="7">
        <f t="shared" si="3"/>
        <v>29</v>
      </c>
      <c r="AK33">
        <f t="shared" si="5"/>
        <v>14</v>
      </c>
    </row>
    <row r="34" spans="2:37" x14ac:dyDescent="0.25">
      <c r="B34" s="7">
        <v>41835</v>
      </c>
      <c r="C34" s="7">
        <v>0</v>
      </c>
      <c r="D34" s="7">
        <v>2004</v>
      </c>
      <c r="E34" s="7">
        <f t="shared" si="0"/>
        <v>21</v>
      </c>
      <c r="F34" s="7">
        <v>3</v>
      </c>
      <c r="G34" s="7">
        <v>5</v>
      </c>
      <c r="H34" s="7">
        <v>4</v>
      </c>
      <c r="I34" s="7">
        <v>3</v>
      </c>
      <c r="J34" s="7">
        <v>4</v>
      </c>
      <c r="K34" s="7">
        <v>4</v>
      </c>
      <c r="L34" s="7">
        <v>3</v>
      </c>
      <c r="M34" s="7">
        <v>4</v>
      </c>
      <c r="N34" s="7">
        <v>2</v>
      </c>
      <c r="O34" s="7">
        <v>2</v>
      </c>
      <c r="P34" s="7">
        <f t="shared" si="1"/>
        <v>28</v>
      </c>
      <c r="Q34">
        <f t="shared" si="4"/>
        <v>10</v>
      </c>
      <c r="V34" s="7">
        <v>41396</v>
      </c>
      <c r="W34" s="7">
        <v>1</v>
      </c>
      <c r="X34" s="7">
        <v>1999</v>
      </c>
      <c r="Y34" s="7">
        <f t="shared" si="2"/>
        <v>26</v>
      </c>
      <c r="Z34" s="7">
        <v>2</v>
      </c>
      <c r="AA34" s="7">
        <v>5</v>
      </c>
      <c r="AB34" s="7">
        <v>4</v>
      </c>
      <c r="AC34" s="7">
        <v>4</v>
      </c>
      <c r="AD34" s="7">
        <v>5</v>
      </c>
      <c r="AE34" s="7">
        <v>2</v>
      </c>
      <c r="AF34" s="7">
        <v>1</v>
      </c>
      <c r="AG34" s="7">
        <v>3</v>
      </c>
      <c r="AH34" s="7">
        <v>4</v>
      </c>
      <c r="AI34" s="7">
        <v>2</v>
      </c>
      <c r="AJ34" s="7">
        <f t="shared" si="3"/>
        <v>27</v>
      </c>
      <c r="AK34">
        <f t="shared" si="5"/>
        <v>8</v>
      </c>
    </row>
    <row r="35" spans="2:37" x14ac:dyDescent="0.25">
      <c r="B35" s="7">
        <v>41457</v>
      </c>
      <c r="C35" s="7">
        <v>0</v>
      </c>
      <c r="D35" s="7">
        <v>2004</v>
      </c>
      <c r="E35" s="7">
        <f t="shared" si="0"/>
        <v>21</v>
      </c>
      <c r="F35" s="7">
        <v>2</v>
      </c>
      <c r="G35" s="7">
        <v>5</v>
      </c>
      <c r="H35" s="7">
        <v>4</v>
      </c>
      <c r="I35" s="7">
        <v>2</v>
      </c>
      <c r="J35" s="7">
        <v>5</v>
      </c>
      <c r="K35" s="7">
        <v>2</v>
      </c>
      <c r="L35" s="7">
        <v>2</v>
      </c>
      <c r="M35" s="7">
        <v>4</v>
      </c>
      <c r="N35" s="7">
        <v>4</v>
      </c>
      <c r="O35" s="7">
        <v>4</v>
      </c>
      <c r="P35" s="7">
        <f t="shared" si="1"/>
        <v>30</v>
      </c>
      <c r="Q35">
        <f t="shared" si="4"/>
        <v>10</v>
      </c>
      <c r="V35" s="7">
        <v>41881</v>
      </c>
      <c r="W35" s="7">
        <v>1</v>
      </c>
      <c r="X35" s="7">
        <v>1999</v>
      </c>
      <c r="Y35" s="7">
        <f t="shared" si="2"/>
        <v>26</v>
      </c>
      <c r="Z35" s="7">
        <v>4</v>
      </c>
      <c r="AA35" s="7">
        <v>5</v>
      </c>
      <c r="AB35" s="7">
        <v>5</v>
      </c>
      <c r="AC35" s="7">
        <v>4</v>
      </c>
      <c r="AD35" s="7">
        <v>2</v>
      </c>
      <c r="AE35" s="7">
        <v>4</v>
      </c>
      <c r="AF35" s="7">
        <v>3</v>
      </c>
      <c r="AG35" s="7">
        <v>3</v>
      </c>
      <c r="AH35" s="7">
        <v>5</v>
      </c>
      <c r="AI35" s="7">
        <v>4</v>
      </c>
      <c r="AJ35" s="7">
        <f t="shared" si="3"/>
        <v>32</v>
      </c>
      <c r="AK35">
        <f t="shared" si="5"/>
        <v>13</v>
      </c>
    </row>
    <row r="36" spans="2:37" x14ac:dyDescent="0.25">
      <c r="B36" s="7">
        <v>43084</v>
      </c>
      <c r="C36" s="7">
        <v>0</v>
      </c>
      <c r="D36" s="7">
        <v>2004</v>
      </c>
      <c r="E36" s="7">
        <f t="shared" si="0"/>
        <v>21</v>
      </c>
      <c r="F36" s="7">
        <v>4</v>
      </c>
      <c r="G36" s="7">
        <v>3</v>
      </c>
      <c r="H36" s="7">
        <v>5</v>
      </c>
      <c r="I36" s="7">
        <v>4</v>
      </c>
      <c r="J36" s="7">
        <v>4</v>
      </c>
      <c r="K36" s="7">
        <v>5</v>
      </c>
      <c r="L36" s="7">
        <v>3</v>
      </c>
      <c r="M36" s="7">
        <v>4</v>
      </c>
      <c r="N36" s="7">
        <v>3</v>
      </c>
      <c r="O36" s="7">
        <v>4</v>
      </c>
      <c r="P36" s="7">
        <f t="shared" si="1"/>
        <v>32</v>
      </c>
      <c r="Q36">
        <f t="shared" si="4"/>
        <v>14</v>
      </c>
      <c r="V36" s="7">
        <v>43567</v>
      </c>
      <c r="W36" s="7">
        <v>1</v>
      </c>
      <c r="X36" s="7">
        <v>1999</v>
      </c>
      <c r="Y36" s="7">
        <f t="shared" si="2"/>
        <v>26</v>
      </c>
      <c r="Z36" s="7">
        <v>3</v>
      </c>
      <c r="AA36" s="7">
        <v>5</v>
      </c>
      <c r="AB36" s="7">
        <v>4</v>
      </c>
      <c r="AC36" s="7">
        <v>4</v>
      </c>
      <c r="AD36" s="7">
        <v>4</v>
      </c>
      <c r="AE36" s="7">
        <v>4</v>
      </c>
      <c r="AF36" s="7">
        <v>2</v>
      </c>
      <c r="AG36" s="7">
        <v>2</v>
      </c>
      <c r="AH36" s="7">
        <v>4</v>
      </c>
      <c r="AI36" s="7">
        <v>4</v>
      </c>
      <c r="AJ36" s="7">
        <f t="shared" ref="AJ36:AJ67" si="6">SUM(Z36:AI36)-AC36-AF36</f>
        <v>30</v>
      </c>
      <c r="AK36">
        <f t="shared" si="5"/>
        <v>12</v>
      </c>
    </row>
    <row r="37" spans="2:37" x14ac:dyDescent="0.25">
      <c r="B37" s="7">
        <v>46603</v>
      </c>
      <c r="C37" s="7">
        <v>0</v>
      </c>
      <c r="D37" s="7">
        <v>2004</v>
      </c>
      <c r="E37" s="7">
        <f t="shared" si="0"/>
        <v>21</v>
      </c>
      <c r="F37" s="7">
        <v>4</v>
      </c>
      <c r="G37" s="7">
        <v>4</v>
      </c>
      <c r="H37" s="7">
        <v>5</v>
      </c>
      <c r="I37" s="7">
        <v>2</v>
      </c>
      <c r="J37" s="7">
        <v>5</v>
      </c>
      <c r="K37" s="7">
        <v>2</v>
      </c>
      <c r="L37" s="7">
        <v>2</v>
      </c>
      <c r="M37" s="7">
        <v>4</v>
      </c>
      <c r="N37" s="7">
        <v>4</v>
      </c>
      <c r="O37" s="7">
        <v>4</v>
      </c>
      <c r="P37" s="7">
        <f t="shared" si="1"/>
        <v>32</v>
      </c>
      <c r="Q37">
        <f t="shared" si="4"/>
        <v>11</v>
      </c>
      <c r="V37" s="7">
        <v>41413</v>
      </c>
      <c r="W37" s="7">
        <v>1</v>
      </c>
      <c r="X37" s="7">
        <v>1999</v>
      </c>
      <c r="Y37" s="7">
        <f t="shared" si="2"/>
        <v>26</v>
      </c>
      <c r="Z37" s="7">
        <v>4</v>
      </c>
      <c r="AA37" s="7">
        <v>4</v>
      </c>
      <c r="AB37" s="7">
        <v>4</v>
      </c>
      <c r="AC37" s="7">
        <v>4</v>
      </c>
      <c r="AD37" s="7">
        <v>4</v>
      </c>
      <c r="AE37" s="7">
        <v>5</v>
      </c>
      <c r="AF37" s="7">
        <v>3</v>
      </c>
      <c r="AG37" s="7">
        <v>3</v>
      </c>
      <c r="AH37" s="7">
        <v>4</v>
      </c>
      <c r="AI37" s="7">
        <v>4</v>
      </c>
      <c r="AJ37" s="7">
        <f t="shared" si="6"/>
        <v>32</v>
      </c>
      <c r="AK37">
        <f t="shared" si="5"/>
        <v>13</v>
      </c>
    </row>
    <row r="38" spans="2:37" x14ac:dyDescent="0.25">
      <c r="B38" s="7">
        <v>44834</v>
      </c>
      <c r="C38" s="7">
        <v>0</v>
      </c>
      <c r="D38" s="7">
        <v>2004</v>
      </c>
      <c r="E38" s="7">
        <f t="shared" si="0"/>
        <v>21</v>
      </c>
      <c r="F38" s="7">
        <v>3</v>
      </c>
      <c r="G38" s="7">
        <v>5</v>
      </c>
      <c r="H38" s="7">
        <v>4</v>
      </c>
      <c r="I38" s="7">
        <v>5</v>
      </c>
      <c r="J38" s="7">
        <v>4</v>
      </c>
      <c r="K38" s="7">
        <v>3</v>
      </c>
      <c r="L38" s="7">
        <v>3</v>
      </c>
      <c r="M38" s="7">
        <v>4</v>
      </c>
      <c r="N38" s="7">
        <v>3</v>
      </c>
      <c r="O38" s="7">
        <v>4</v>
      </c>
      <c r="P38" s="7">
        <f t="shared" si="1"/>
        <v>30</v>
      </c>
      <c r="Q38">
        <f t="shared" si="4"/>
        <v>11</v>
      </c>
      <c r="V38" s="7">
        <v>43046</v>
      </c>
      <c r="W38" s="7">
        <v>1</v>
      </c>
      <c r="X38" s="7">
        <v>1999</v>
      </c>
      <c r="Y38" s="7">
        <f t="shared" si="2"/>
        <v>26</v>
      </c>
      <c r="Z38" s="7">
        <v>2</v>
      </c>
      <c r="AA38" s="7">
        <v>4</v>
      </c>
      <c r="AB38" s="7">
        <v>4</v>
      </c>
      <c r="AC38" s="7">
        <v>4</v>
      </c>
      <c r="AD38" s="7">
        <v>4</v>
      </c>
      <c r="AE38" s="7">
        <v>3</v>
      </c>
      <c r="AF38" s="7">
        <v>2</v>
      </c>
      <c r="AG38" s="7">
        <v>4</v>
      </c>
      <c r="AH38" s="7">
        <v>4</v>
      </c>
      <c r="AI38" s="7">
        <v>4</v>
      </c>
      <c r="AJ38" s="7">
        <f t="shared" si="6"/>
        <v>29</v>
      </c>
      <c r="AK38">
        <f t="shared" si="5"/>
        <v>11</v>
      </c>
    </row>
    <row r="39" spans="2:37" x14ac:dyDescent="0.25">
      <c r="B39" s="7">
        <v>40804</v>
      </c>
      <c r="C39" s="7">
        <v>0</v>
      </c>
      <c r="D39" s="7">
        <v>2004</v>
      </c>
      <c r="E39" s="7">
        <f t="shared" si="0"/>
        <v>21</v>
      </c>
      <c r="F39" s="7">
        <v>4</v>
      </c>
      <c r="G39" s="7">
        <v>4</v>
      </c>
      <c r="H39" s="7">
        <v>5</v>
      </c>
      <c r="I39" s="7">
        <v>2</v>
      </c>
      <c r="J39" s="7">
        <v>4</v>
      </c>
      <c r="K39" s="7">
        <v>2</v>
      </c>
      <c r="L39" s="7">
        <v>1</v>
      </c>
      <c r="M39" s="7">
        <v>4</v>
      </c>
      <c r="N39" s="7">
        <v>4</v>
      </c>
      <c r="O39" s="7">
        <v>4</v>
      </c>
      <c r="P39" s="7">
        <f t="shared" si="1"/>
        <v>31</v>
      </c>
      <c r="Q39">
        <f t="shared" si="4"/>
        <v>11</v>
      </c>
      <c r="V39" s="7">
        <v>40716</v>
      </c>
      <c r="W39" s="7">
        <v>1</v>
      </c>
      <c r="X39" s="7">
        <v>1999</v>
      </c>
      <c r="Y39" s="7">
        <f t="shared" si="2"/>
        <v>26</v>
      </c>
      <c r="Z39" s="7">
        <v>4</v>
      </c>
      <c r="AA39" s="7">
        <v>4</v>
      </c>
      <c r="AB39" s="7">
        <v>4</v>
      </c>
      <c r="AC39" s="7">
        <v>4</v>
      </c>
      <c r="AD39" s="7">
        <v>4</v>
      </c>
      <c r="AE39" s="7">
        <v>4</v>
      </c>
      <c r="AF39" s="7">
        <v>4</v>
      </c>
      <c r="AG39" s="7">
        <v>4</v>
      </c>
      <c r="AH39" s="7">
        <v>4</v>
      </c>
      <c r="AI39" s="7">
        <v>4</v>
      </c>
      <c r="AJ39" s="7">
        <f t="shared" si="6"/>
        <v>32</v>
      </c>
      <c r="AK39">
        <f t="shared" si="5"/>
        <v>12</v>
      </c>
    </row>
    <row r="40" spans="2:37" x14ac:dyDescent="0.25">
      <c r="B40" s="7">
        <v>43079</v>
      </c>
      <c r="C40" s="7">
        <v>0</v>
      </c>
      <c r="D40" s="7">
        <v>2004</v>
      </c>
      <c r="E40" s="7">
        <f t="shared" si="0"/>
        <v>21</v>
      </c>
      <c r="F40" s="7">
        <v>2</v>
      </c>
      <c r="G40" s="7">
        <v>5</v>
      </c>
      <c r="H40" s="7">
        <v>2</v>
      </c>
      <c r="I40" s="7">
        <v>4</v>
      </c>
      <c r="J40" s="7">
        <v>4</v>
      </c>
      <c r="K40" s="7">
        <v>2</v>
      </c>
      <c r="L40" s="7">
        <v>2</v>
      </c>
      <c r="M40" s="7">
        <v>2</v>
      </c>
      <c r="N40" s="7">
        <v>4</v>
      </c>
      <c r="O40" s="7">
        <v>4</v>
      </c>
      <c r="P40" s="7">
        <f t="shared" si="1"/>
        <v>25</v>
      </c>
      <c r="Q40">
        <f t="shared" si="4"/>
        <v>8</v>
      </c>
      <c r="V40" s="7">
        <v>45079</v>
      </c>
      <c r="W40" s="7">
        <v>1</v>
      </c>
      <c r="X40" s="7">
        <v>1998</v>
      </c>
      <c r="Y40" s="7">
        <f t="shared" si="2"/>
        <v>27</v>
      </c>
      <c r="Z40" s="7">
        <v>2</v>
      </c>
      <c r="AA40" s="7">
        <v>2</v>
      </c>
      <c r="AB40" s="7">
        <v>4</v>
      </c>
      <c r="AC40" s="7">
        <v>4</v>
      </c>
      <c r="AD40" s="7">
        <v>2</v>
      </c>
      <c r="AE40" s="7">
        <v>4</v>
      </c>
      <c r="AF40" s="7">
        <v>4</v>
      </c>
      <c r="AG40" s="7">
        <v>4</v>
      </c>
      <c r="AH40" s="7">
        <v>2</v>
      </c>
      <c r="AI40" s="7">
        <v>2</v>
      </c>
      <c r="AJ40" s="7">
        <f t="shared" si="6"/>
        <v>22</v>
      </c>
      <c r="AK40">
        <f t="shared" si="5"/>
        <v>10</v>
      </c>
    </row>
    <row r="41" spans="2:37" x14ac:dyDescent="0.25">
      <c r="B41" s="7">
        <v>45423</v>
      </c>
      <c r="C41" s="7">
        <v>0</v>
      </c>
      <c r="D41" s="7">
        <v>2004</v>
      </c>
      <c r="E41" s="7">
        <f t="shared" si="0"/>
        <v>21</v>
      </c>
      <c r="F41" s="7">
        <v>5</v>
      </c>
      <c r="G41" s="7">
        <v>4</v>
      </c>
      <c r="H41" s="7">
        <v>4</v>
      </c>
      <c r="I41" s="7">
        <v>4</v>
      </c>
      <c r="J41" s="7">
        <v>4</v>
      </c>
      <c r="K41" s="7">
        <v>4</v>
      </c>
      <c r="L41" s="7">
        <v>2</v>
      </c>
      <c r="M41" s="7">
        <v>4</v>
      </c>
      <c r="N41" s="7">
        <v>4</v>
      </c>
      <c r="O41" s="7">
        <v>3</v>
      </c>
      <c r="P41" s="7">
        <f t="shared" si="1"/>
        <v>32</v>
      </c>
      <c r="Q41">
        <f t="shared" si="4"/>
        <v>11</v>
      </c>
      <c r="V41" s="7">
        <v>40679</v>
      </c>
      <c r="W41" s="7">
        <v>1</v>
      </c>
      <c r="X41" s="7">
        <v>1997</v>
      </c>
      <c r="Y41" s="7">
        <f t="shared" si="2"/>
        <v>28</v>
      </c>
      <c r="Z41" s="7">
        <v>4</v>
      </c>
      <c r="AA41" s="7">
        <v>4</v>
      </c>
      <c r="AB41" s="7">
        <v>5</v>
      </c>
      <c r="AC41" s="7">
        <v>4</v>
      </c>
      <c r="AD41" s="7">
        <v>4</v>
      </c>
      <c r="AE41" s="7">
        <v>3</v>
      </c>
      <c r="AF41" s="7">
        <v>3</v>
      </c>
      <c r="AG41" s="7">
        <v>4</v>
      </c>
      <c r="AH41" s="7">
        <v>4</v>
      </c>
      <c r="AI41" s="7">
        <v>1</v>
      </c>
      <c r="AJ41" s="7">
        <f t="shared" si="6"/>
        <v>29</v>
      </c>
      <c r="AK41">
        <f t="shared" si="5"/>
        <v>9</v>
      </c>
    </row>
    <row r="42" spans="2:37" x14ac:dyDescent="0.25">
      <c r="B42" s="7">
        <v>40928</v>
      </c>
      <c r="C42" s="7">
        <v>0</v>
      </c>
      <c r="D42" s="7">
        <v>2004</v>
      </c>
      <c r="E42" s="7">
        <f t="shared" si="0"/>
        <v>21</v>
      </c>
      <c r="F42" s="7">
        <v>4</v>
      </c>
      <c r="G42" s="7">
        <v>4</v>
      </c>
      <c r="H42" s="7">
        <v>4</v>
      </c>
      <c r="I42" s="7">
        <v>3</v>
      </c>
      <c r="J42" s="7">
        <v>4</v>
      </c>
      <c r="K42" s="7">
        <v>4</v>
      </c>
      <c r="L42" s="7">
        <v>4</v>
      </c>
      <c r="M42" s="7">
        <v>4</v>
      </c>
      <c r="N42" s="7">
        <v>4</v>
      </c>
      <c r="O42" s="7">
        <v>3</v>
      </c>
      <c r="P42" s="7">
        <f t="shared" si="1"/>
        <v>31</v>
      </c>
      <c r="Q42">
        <f t="shared" si="4"/>
        <v>11</v>
      </c>
      <c r="V42" s="7">
        <v>45422</v>
      </c>
      <c r="W42" s="7">
        <v>1</v>
      </c>
      <c r="X42" s="7">
        <v>1997</v>
      </c>
      <c r="Y42" s="7">
        <f t="shared" si="2"/>
        <v>28</v>
      </c>
      <c r="Z42" s="7">
        <v>3</v>
      </c>
      <c r="AA42" s="7">
        <v>4</v>
      </c>
      <c r="AB42" s="7">
        <v>2</v>
      </c>
      <c r="AC42" s="7">
        <v>3</v>
      </c>
      <c r="AD42" s="7">
        <v>4</v>
      </c>
      <c r="AE42" s="7">
        <v>3</v>
      </c>
      <c r="AF42" s="7">
        <v>3</v>
      </c>
      <c r="AG42" s="7">
        <v>3</v>
      </c>
      <c r="AH42" s="7">
        <v>4</v>
      </c>
      <c r="AI42" s="7">
        <v>2</v>
      </c>
      <c r="AJ42" s="7">
        <f t="shared" si="6"/>
        <v>25</v>
      </c>
      <c r="AK42">
        <f t="shared" si="5"/>
        <v>7</v>
      </c>
    </row>
    <row r="43" spans="2:37" x14ac:dyDescent="0.25">
      <c r="B43" s="7">
        <v>41169</v>
      </c>
      <c r="C43" s="7">
        <v>0</v>
      </c>
      <c r="D43" s="7">
        <v>2004</v>
      </c>
      <c r="E43" s="7">
        <f t="shared" si="0"/>
        <v>21</v>
      </c>
      <c r="F43" s="7">
        <v>4</v>
      </c>
      <c r="G43" s="7">
        <v>4</v>
      </c>
      <c r="H43" s="7">
        <v>4</v>
      </c>
      <c r="I43" s="7">
        <v>4</v>
      </c>
      <c r="J43" s="7">
        <v>3</v>
      </c>
      <c r="K43" s="7">
        <v>1</v>
      </c>
      <c r="L43" s="7">
        <v>2</v>
      </c>
      <c r="M43" s="7">
        <v>4</v>
      </c>
      <c r="N43" s="7">
        <v>4</v>
      </c>
      <c r="O43" s="7">
        <v>4</v>
      </c>
      <c r="P43" s="7">
        <f t="shared" si="1"/>
        <v>28</v>
      </c>
      <c r="Q43">
        <f t="shared" si="4"/>
        <v>9</v>
      </c>
      <c r="V43" s="7">
        <v>45430</v>
      </c>
      <c r="W43" s="7">
        <v>1</v>
      </c>
      <c r="X43" s="7">
        <v>1997</v>
      </c>
      <c r="Y43" s="7">
        <f t="shared" si="2"/>
        <v>28</v>
      </c>
      <c r="Z43" s="7">
        <v>3</v>
      </c>
      <c r="AA43" s="7">
        <v>4</v>
      </c>
      <c r="AB43" s="7">
        <v>5</v>
      </c>
      <c r="AC43" s="7">
        <v>3</v>
      </c>
      <c r="AD43" s="7">
        <v>3</v>
      </c>
      <c r="AE43" s="7">
        <v>2</v>
      </c>
      <c r="AF43" s="7">
        <v>2</v>
      </c>
      <c r="AG43" s="7">
        <v>2</v>
      </c>
      <c r="AH43" s="7">
        <v>3</v>
      </c>
      <c r="AI43" s="7">
        <v>2</v>
      </c>
      <c r="AJ43" s="7">
        <f t="shared" si="6"/>
        <v>24</v>
      </c>
      <c r="AK43">
        <f t="shared" si="5"/>
        <v>9</v>
      </c>
    </row>
    <row r="44" spans="2:37" x14ac:dyDescent="0.25">
      <c r="B44" s="7">
        <v>44106</v>
      </c>
      <c r="C44" s="7">
        <v>0</v>
      </c>
      <c r="D44" s="7">
        <v>2004</v>
      </c>
      <c r="E44" s="7">
        <f t="shared" si="0"/>
        <v>21</v>
      </c>
      <c r="F44" s="7">
        <v>1</v>
      </c>
      <c r="G44" s="7">
        <v>5</v>
      </c>
      <c r="H44" s="7">
        <v>4</v>
      </c>
      <c r="I44" s="7">
        <v>2</v>
      </c>
      <c r="J44" s="7">
        <v>4</v>
      </c>
      <c r="K44" s="7">
        <v>2</v>
      </c>
      <c r="L44" s="7">
        <v>1</v>
      </c>
      <c r="M44" s="7">
        <v>2</v>
      </c>
      <c r="N44" s="7">
        <v>4</v>
      </c>
      <c r="O44" s="7">
        <v>4</v>
      </c>
      <c r="P44" s="7">
        <f t="shared" si="1"/>
        <v>26</v>
      </c>
      <c r="Q44">
        <f t="shared" si="4"/>
        <v>10</v>
      </c>
      <c r="V44" s="7">
        <v>46538</v>
      </c>
      <c r="W44" s="7">
        <v>1</v>
      </c>
      <c r="X44" s="7">
        <v>1997</v>
      </c>
      <c r="Y44" s="7">
        <f t="shared" si="2"/>
        <v>28</v>
      </c>
      <c r="Z44" s="7">
        <v>5</v>
      </c>
      <c r="AA44" s="7">
        <v>5</v>
      </c>
      <c r="AB44" s="7">
        <v>4</v>
      </c>
      <c r="AC44" s="7">
        <v>4</v>
      </c>
      <c r="AD44" s="7">
        <v>4</v>
      </c>
      <c r="AE44" s="7">
        <v>4</v>
      </c>
      <c r="AF44" s="7">
        <v>4</v>
      </c>
      <c r="AG44" s="7">
        <v>5</v>
      </c>
      <c r="AH44" s="7">
        <v>5</v>
      </c>
      <c r="AI44" s="7">
        <v>5</v>
      </c>
      <c r="AJ44" s="7">
        <f t="shared" si="6"/>
        <v>37</v>
      </c>
      <c r="AK44">
        <f t="shared" si="5"/>
        <v>13</v>
      </c>
    </row>
    <row r="45" spans="2:37" x14ac:dyDescent="0.25">
      <c r="B45" s="7">
        <v>40933</v>
      </c>
      <c r="C45" s="7">
        <v>0</v>
      </c>
      <c r="D45" s="7">
        <v>2004</v>
      </c>
      <c r="E45" s="7">
        <f t="shared" si="0"/>
        <v>21</v>
      </c>
      <c r="F45" s="7">
        <v>4</v>
      </c>
      <c r="G45" s="7">
        <v>5</v>
      </c>
      <c r="H45" s="7">
        <v>4</v>
      </c>
      <c r="I45" s="7">
        <v>4</v>
      </c>
      <c r="J45" s="7">
        <v>3</v>
      </c>
      <c r="K45" s="7">
        <v>3</v>
      </c>
      <c r="L45" s="7">
        <v>3</v>
      </c>
      <c r="M45" s="7">
        <v>4</v>
      </c>
      <c r="N45" s="7">
        <v>4</v>
      </c>
      <c r="O45" s="7">
        <v>4</v>
      </c>
      <c r="P45" s="7">
        <f t="shared" si="1"/>
        <v>31</v>
      </c>
      <c r="Q45">
        <f t="shared" si="4"/>
        <v>11</v>
      </c>
      <c r="V45" s="7">
        <v>45416</v>
      </c>
      <c r="W45" s="7">
        <v>1</v>
      </c>
      <c r="X45" s="7">
        <v>1996</v>
      </c>
      <c r="Y45" s="7">
        <f t="shared" si="2"/>
        <v>29</v>
      </c>
      <c r="Z45" s="7">
        <v>4</v>
      </c>
      <c r="AA45" s="7">
        <v>4</v>
      </c>
      <c r="AB45" s="7">
        <v>5</v>
      </c>
      <c r="AC45" s="7">
        <v>5</v>
      </c>
      <c r="AD45" s="7">
        <v>2</v>
      </c>
      <c r="AE45" s="7">
        <v>4</v>
      </c>
      <c r="AF45" s="7">
        <v>1</v>
      </c>
      <c r="AG45" s="7">
        <v>4</v>
      </c>
      <c r="AH45" s="7">
        <v>4</v>
      </c>
      <c r="AI45" s="7">
        <v>1</v>
      </c>
      <c r="AJ45" s="7">
        <f t="shared" si="6"/>
        <v>28</v>
      </c>
      <c r="AK45">
        <f t="shared" si="5"/>
        <v>10</v>
      </c>
    </row>
    <row r="46" spans="2:37" x14ac:dyDescent="0.25">
      <c r="B46" s="7">
        <v>44112</v>
      </c>
      <c r="C46" s="7">
        <v>0</v>
      </c>
      <c r="D46" s="7">
        <v>2004</v>
      </c>
      <c r="E46" s="7">
        <f t="shared" si="0"/>
        <v>21</v>
      </c>
      <c r="F46" s="7">
        <v>5</v>
      </c>
      <c r="G46" s="7">
        <v>4</v>
      </c>
      <c r="H46" s="7">
        <v>4</v>
      </c>
      <c r="I46" s="7">
        <v>2</v>
      </c>
      <c r="J46" s="7">
        <v>4</v>
      </c>
      <c r="K46" s="7">
        <v>5</v>
      </c>
      <c r="L46" s="7">
        <v>4</v>
      </c>
      <c r="M46" s="7">
        <v>5</v>
      </c>
      <c r="N46" s="7">
        <v>5</v>
      </c>
      <c r="O46" s="7">
        <v>5</v>
      </c>
      <c r="P46" s="7">
        <f t="shared" si="1"/>
        <v>37</v>
      </c>
      <c r="Q46">
        <f t="shared" si="4"/>
        <v>14</v>
      </c>
      <c r="V46" s="7">
        <v>45508</v>
      </c>
      <c r="W46" s="7">
        <v>1</v>
      </c>
      <c r="X46" s="7">
        <v>1996</v>
      </c>
      <c r="Y46" s="7">
        <f t="shared" si="2"/>
        <v>29</v>
      </c>
      <c r="Z46" s="7">
        <v>4</v>
      </c>
      <c r="AA46" s="7">
        <v>4</v>
      </c>
      <c r="AB46" s="7">
        <v>5</v>
      </c>
      <c r="AC46" s="7">
        <v>5</v>
      </c>
      <c r="AD46" s="7">
        <v>4</v>
      </c>
      <c r="AE46" s="7">
        <v>5</v>
      </c>
      <c r="AF46" s="7">
        <v>2</v>
      </c>
      <c r="AG46" s="7">
        <v>3</v>
      </c>
      <c r="AH46" s="7">
        <v>2</v>
      </c>
      <c r="AI46" s="7">
        <v>4</v>
      </c>
      <c r="AJ46" s="7">
        <f t="shared" si="6"/>
        <v>31</v>
      </c>
      <c r="AK46">
        <f t="shared" si="5"/>
        <v>14</v>
      </c>
    </row>
    <row r="47" spans="2:37" x14ac:dyDescent="0.25">
      <c r="B47" s="7">
        <v>42549</v>
      </c>
      <c r="C47" s="7">
        <v>0</v>
      </c>
      <c r="D47" s="7">
        <v>2004</v>
      </c>
      <c r="E47" s="7">
        <f t="shared" si="0"/>
        <v>21</v>
      </c>
      <c r="F47" s="7">
        <v>1</v>
      </c>
      <c r="G47" s="7">
        <v>4</v>
      </c>
      <c r="H47" s="7">
        <v>1</v>
      </c>
      <c r="I47" s="7">
        <v>4</v>
      </c>
      <c r="J47" s="7">
        <v>3</v>
      </c>
      <c r="K47" s="7">
        <v>4</v>
      </c>
      <c r="L47" s="7">
        <v>1</v>
      </c>
      <c r="M47" s="7">
        <v>4</v>
      </c>
      <c r="N47" s="7">
        <v>3</v>
      </c>
      <c r="O47" s="7">
        <v>2</v>
      </c>
      <c r="P47" s="7">
        <f t="shared" si="1"/>
        <v>22</v>
      </c>
      <c r="Q47">
        <f t="shared" si="4"/>
        <v>7</v>
      </c>
      <c r="V47" s="7">
        <v>44205</v>
      </c>
      <c r="W47" s="7">
        <v>1</v>
      </c>
      <c r="X47" s="7">
        <v>1996</v>
      </c>
      <c r="Y47" s="7">
        <f t="shared" si="2"/>
        <v>29</v>
      </c>
      <c r="Z47" s="7">
        <v>5</v>
      </c>
      <c r="AA47" s="7">
        <v>5</v>
      </c>
      <c r="AB47" s="7">
        <v>5</v>
      </c>
      <c r="AC47" s="7">
        <v>5</v>
      </c>
      <c r="AD47" s="7">
        <v>5</v>
      </c>
      <c r="AE47" s="7">
        <v>5</v>
      </c>
      <c r="AF47" s="7">
        <v>1</v>
      </c>
      <c r="AG47" s="7">
        <v>5</v>
      </c>
      <c r="AH47" s="7">
        <v>5</v>
      </c>
      <c r="AI47" s="7">
        <v>5</v>
      </c>
      <c r="AJ47" s="7">
        <f t="shared" si="6"/>
        <v>40</v>
      </c>
      <c r="AK47">
        <f t="shared" si="5"/>
        <v>15</v>
      </c>
    </row>
    <row r="48" spans="2:37" x14ac:dyDescent="0.25">
      <c r="B48" s="7">
        <v>45419</v>
      </c>
      <c r="C48" s="7">
        <v>0</v>
      </c>
      <c r="D48" s="7">
        <v>2004</v>
      </c>
      <c r="E48" s="7">
        <f t="shared" si="0"/>
        <v>21</v>
      </c>
      <c r="F48" s="7">
        <v>4</v>
      </c>
      <c r="G48" s="7">
        <v>5</v>
      </c>
      <c r="H48" s="7">
        <v>4</v>
      </c>
      <c r="I48" s="7">
        <v>4</v>
      </c>
      <c r="J48" s="7">
        <v>5</v>
      </c>
      <c r="K48" s="7">
        <v>4</v>
      </c>
      <c r="L48" s="7">
        <v>2</v>
      </c>
      <c r="M48" s="7">
        <v>5</v>
      </c>
      <c r="N48" s="7">
        <v>4</v>
      </c>
      <c r="O48" s="7">
        <v>4</v>
      </c>
      <c r="P48" s="7">
        <f t="shared" si="1"/>
        <v>35</v>
      </c>
      <c r="Q48">
        <f t="shared" si="4"/>
        <v>12</v>
      </c>
      <c r="V48" s="7">
        <v>45945</v>
      </c>
      <c r="W48" s="7">
        <v>1</v>
      </c>
      <c r="X48" s="7">
        <v>1996</v>
      </c>
      <c r="Y48" s="7">
        <f t="shared" si="2"/>
        <v>29</v>
      </c>
      <c r="Z48" s="7">
        <v>1</v>
      </c>
      <c r="AA48" s="7">
        <v>2</v>
      </c>
      <c r="AB48" s="7">
        <v>1</v>
      </c>
      <c r="AC48" s="7">
        <v>1</v>
      </c>
      <c r="AD48" s="7">
        <v>3</v>
      </c>
      <c r="AE48" s="7">
        <v>2</v>
      </c>
      <c r="AF48" s="7">
        <v>2</v>
      </c>
      <c r="AG48" s="7">
        <v>2</v>
      </c>
      <c r="AH48" s="7">
        <v>3</v>
      </c>
      <c r="AI48" s="7">
        <v>2</v>
      </c>
      <c r="AJ48" s="7">
        <f t="shared" si="6"/>
        <v>16</v>
      </c>
      <c r="AK48">
        <f t="shared" si="5"/>
        <v>5</v>
      </c>
    </row>
    <row r="49" spans="2:37" x14ac:dyDescent="0.25">
      <c r="B49" s="7">
        <v>41288</v>
      </c>
      <c r="C49" s="7">
        <v>0</v>
      </c>
      <c r="D49" s="7">
        <v>2004</v>
      </c>
      <c r="E49" s="7">
        <f t="shared" si="0"/>
        <v>21</v>
      </c>
      <c r="F49" s="7">
        <v>4</v>
      </c>
      <c r="G49" s="7">
        <v>5</v>
      </c>
      <c r="H49" s="7">
        <v>5</v>
      </c>
      <c r="I49" s="7">
        <v>4</v>
      </c>
      <c r="J49" s="7">
        <v>4</v>
      </c>
      <c r="K49" s="7">
        <v>4</v>
      </c>
      <c r="L49" s="7">
        <v>4</v>
      </c>
      <c r="M49" s="7">
        <v>4</v>
      </c>
      <c r="N49" s="7">
        <v>4</v>
      </c>
      <c r="O49" s="7">
        <v>5</v>
      </c>
      <c r="P49" s="7">
        <f t="shared" si="1"/>
        <v>35</v>
      </c>
      <c r="Q49">
        <f t="shared" si="4"/>
        <v>14</v>
      </c>
      <c r="V49" s="7">
        <v>42622</v>
      </c>
      <c r="W49" s="7">
        <v>1</v>
      </c>
      <c r="X49" s="7">
        <v>1995</v>
      </c>
      <c r="Y49" s="7">
        <f t="shared" si="2"/>
        <v>30</v>
      </c>
      <c r="Z49" s="7">
        <v>4</v>
      </c>
      <c r="AA49" s="7">
        <v>5</v>
      </c>
      <c r="AB49" s="7">
        <v>4</v>
      </c>
      <c r="AC49" s="7">
        <v>4</v>
      </c>
      <c r="AD49" s="7">
        <v>5</v>
      </c>
      <c r="AE49" s="7">
        <v>5</v>
      </c>
      <c r="AF49" s="7">
        <v>1</v>
      </c>
      <c r="AG49" s="7">
        <v>5</v>
      </c>
      <c r="AH49" s="7">
        <v>4</v>
      </c>
      <c r="AI49" s="7">
        <v>4</v>
      </c>
      <c r="AJ49" s="7">
        <f t="shared" si="6"/>
        <v>36</v>
      </c>
      <c r="AK49">
        <f t="shared" si="5"/>
        <v>13</v>
      </c>
    </row>
    <row r="50" spans="2:37" x14ac:dyDescent="0.25">
      <c r="B50" s="7">
        <v>44170</v>
      </c>
      <c r="C50" s="7">
        <v>0</v>
      </c>
      <c r="D50" s="7">
        <v>2004</v>
      </c>
      <c r="E50" s="7">
        <f t="shared" si="0"/>
        <v>21</v>
      </c>
      <c r="F50" s="7">
        <v>4</v>
      </c>
      <c r="G50" s="7">
        <v>4</v>
      </c>
      <c r="H50" s="7">
        <v>5</v>
      </c>
      <c r="I50" s="7">
        <v>5</v>
      </c>
      <c r="J50" s="7">
        <v>5</v>
      </c>
      <c r="K50" s="7">
        <v>4</v>
      </c>
      <c r="L50" s="7">
        <v>4</v>
      </c>
      <c r="M50" s="7">
        <v>5</v>
      </c>
      <c r="N50" s="7">
        <v>5</v>
      </c>
      <c r="O50" s="7">
        <v>3</v>
      </c>
      <c r="P50" s="7">
        <f t="shared" si="1"/>
        <v>35</v>
      </c>
      <c r="Q50">
        <f t="shared" si="4"/>
        <v>12</v>
      </c>
      <c r="V50" s="7">
        <v>45435</v>
      </c>
      <c r="W50" s="7">
        <v>1</v>
      </c>
      <c r="X50" s="7">
        <v>1994</v>
      </c>
      <c r="Y50" s="7">
        <f t="shared" si="2"/>
        <v>31</v>
      </c>
      <c r="Z50" s="7">
        <v>3</v>
      </c>
      <c r="AA50" s="7">
        <v>4</v>
      </c>
      <c r="AB50" s="7">
        <v>5</v>
      </c>
      <c r="AC50" s="7">
        <v>3</v>
      </c>
      <c r="AD50" s="7">
        <v>4</v>
      </c>
      <c r="AE50" s="7">
        <v>2</v>
      </c>
      <c r="AF50" s="7">
        <v>1</v>
      </c>
      <c r="AG50" s="7">
        <v>5</v>
      </c>
      <c r="AH50" s="7">
        <v>4</v>
      </c>
      <c r="AI50" s="7">
        <v>4</v>
      </c>
      <c r="AJ50" s="7">
        <f t="shared" si="6"/>
        <v>31</v>
      </c>
      <c r="AK50">
        <f t="shared" si="5"/>
        <v>11</v>
      </c>
    </row>
    <row r="51" spans="2:37" x14ac:dyDescent="0.25">
      <c r="B51" s="7">
        <v>43022</v>
      </c>
      <c r="C51" s="7">
        <v>0</v>
      </c>
      <c r="D51" s="7">
        <v>2004</v>
      </c>
      <c r="E51" s="7">
        <f t="shared" si="0"/>
        <v>21</v>
      </c>
      <c r="F51" s="7">
        <v>2</v>
      </c>
      <c r="G51" s="7">
        <v>1</v>
      </c>
      <c r="H51" s="7">
        <v>2</v>
      </c>
      <c r="I51" s="7">
        <v>4</v>
      </c>
      <c r="J51" s="7">
        <v>4</v>
      </c>
      <c r="K51" s="7">
        <v>2</v>
      </c>
      <c r="L51" s="7">
        <v>1</v>
      </c>
      <c r="M51" s="7">
        <v>4</v>
      </c>
      <c r="N51" s="7">
        <v>2</v>
      </c>
      <c r="O51" s="7">
        <v>2</v>
      </c>
      <c r="P51" s="7">
        <f t="shared" si="1"/>
        <v>19</v>
      </c>
      <c r="Q51">
        <f t="shared" si="4"/>
        <v>6</v>
      </c>
      <c r="V51" s="7">
        <v>43450</v>
      </c>
      <c r="W51" s="7">
        <v>1</v>
      </c>
      <c r="X51" s="7">
        <v>1993</v>
      </c>
      <c r="Y51" s="7">
        <f t="shared" si="2"/>
        <v>32</v>
      </c>
      <c r="Z51" s="7">
        <v>2</v>
      </c>
      <c r="AA51" s="7">
        <v>5</v>
      </c>
      <c r="AB51" s="7">
        <v>5</v>
      </c>
      <c r="AC51" s="7">
        <v>3</v>
      </c>
      <c r="AD51" s="7">
        <v>2</v>
      </c>
      <c r="AE51" s="7">
        <v>3</v>
      </c>
      <c r="AF51" s="7">
        <v>4</v>
      </c>
      <c r="AG51" s="7">
        <v>2</v>
      </c>
      <c r="AH51" s="7">
        <v>4</v>
      </c>
      <c r="AI51" s="7">
        <v>4</v>
      </c>
      <c r="AJ51" s="7">
        <f t="shared" si="6"/>
        <v>27</v>
      </c>
      <c r="AK51">
        <f t="shared" si="5"/>
        <v>12</v>
      </c>
    </row>
    <row r="52" spans="2:37" x14ac:dyDescent="0.25">
      <c r="B52" s="7">
        <v>42327</v>
      </c>
      <c r="C52" s="7">
        <v>0</v>
      </c>
      <c r="D52" s="7">
        <v>2004</v>
      </c>
      <c r="E52" s="7">
        <f t="shared" si="0"/>
        <v>21</v>
      </c>
      <c r="F52" s="7">
        <v>1</v>
      </c>
      <c r="G52" s="7">
        <v>3</v>
      </c>
      <c r="H52" s="7">
        <v>2</v>
      </c>
      <c r="I52" s="7">
        <v>2</v>
      </c>
      <c r="J52" s="7">
        <v>4</v>
      </c>
      <c r="K52" s="7">
        <v>2</v>
      </c>
      <c r="L52" s="7">
        <v>1</v>
      </c>
      <c r="M52" s="7">
        <v>2</v>
      </c>
      <c r="N52" s="7">
        <v>4</v>
      </c>
      <c r="O52" s="7">
        <v>2</v>
      </c>
      <c r="P52" s="7">
        <f t="shared" si="1"/>
        <v>20</v>
      </c>
      <c r="Q52">
        <f t="shared" si="4"/>
        <v>6</v>
      </c>
      <c r="V52" s="7">
        <v>44407</v>
      </c>
      <c r="W52" s="7">
        <v>1</v>
      </c>
      <c r="X52" s="7">
        <v>1993</v>
      </c>
      <c r="Y52" s="7">
        <f t="shared" si="2"/>
        <v>32</v>
      </c>
      <c r="Z52" s="7">
        <v>4</v>
      </c>
      <c r="AA52" s="7">
        <v>5</v>
      </c>
      <c r="AB52" s="7">
        <v>5</v>
      </c>
      <c r="AC52" s="7">
        <v>3</v>
      </c>
      <c r="AD52" s="7">
        <v>2</v>
      </c>
      <c r="AE52" s="7">
        <v>4</v>
      </c>
      <c r="AF52" s="7">
        <v>2</v>
      </c>
      <c r="AG52" s="7">
        <v>4</v>
      </c>
      <c r="AH52" s="7">
        <v>4</v>
      </c>
      <c r="AI52" s="7">
        <v>5</v>
      </c>
      <c r="AJ52" s="7">
        <f t="shared" si="6"/>
        <v>33</v>
      </c>
      <c r="AK52">
        <f t="shared" si="5"/>
        <v>14</v>
      </c>
    </row>
    <row r="53" spans="2:37" x14ac:dyDescent="0.25">
      <c r="B53" s="7">
        <v>43756</v>
      </c>
      <c r="C53" s="7">
        <v>0</v>
      </c>
      <c r="D53" s="7">
        <v>2004</v>
      </c>
      <c r="E53" s="7">
        <f t="shared" si="0"/>
        <v>21</v>
      </c>
      <c r="F53" s="7">
        <v>2</v>
      </c>
      <c r="G53" s="7">
        <v>4</v>
      </c>
      <c r="H53" s="7">
        <v>2</v>
      </c>
      <c r="I53" s="7">
        <v>1</v>
      </c>
      <c r="J53" s="7">
        <v>4</v>
      </c>
      <c r="K53" s="7">
        <v>2</v>
      </c>
      <c r="L53" s="7">
        <v>2</v>
      </c>
      <c r="M53" s="7">
        <v>2</v>
      </c>
      <c r="N53" s="7">
        <v>3</v>
      </c>
      <c r="O53" s="7">
        <v>1</v>
      </c>
      <c r="P53" s="7">
        <f t="shared" si="1"/>
        <v>20</v>
      </c>
      <c r="Q53">
        <f t="shared" si="4"/>
        <v>5</v>
      </c>
      <c r="V53" s="7">
        <v>40727</v>
      </c>
      <c r="W53" s="7">
        <v>1</v>
      </c>
      <c r="X53" s="7">
        <v>1992</v>
      </c>
      <c r="Y53" s="7">
        <f t="shared" si="2"/>
        <v>33</v>
      </c>
      <c r="Z53" s="7">
        <v>4</v>
      </c>
      <c r="AA53" s="7">
        <v>4</v>
      </c>
      <c r="AB53" s="7">
        <v>4</v>
      </c>
      <c r="AC53" s="7">
        <v>3</v>
      </c>
      <c r="AD53" s="7">
        <v>4</v>
      </c>
      <c r="AE53" s="7">
        <v>4</v>
      </c>
      <c r="AF53" s="7">
        <v>3</v>
      </c>
      <c r="AG53" s="7">
        <v>5</v>
      </c>
      <c r="AH53" s="7">
        <v>4</v>
      </c>
      <c r="AI53" s="7">
        <v>4</v>
      </c>
      <c r="AJ53" s="7">
        <f t="shared" si="6"/>
        <v>33</v>
      </c>
      <c r="AK53">
        <f t="shared" si="5"/>
        <v>12</v>
      </c>
    </row>
    <row r="54" spans="2:37" x14ac:dyDescent="0.25">
      <c r="B54" s="7">
        <v>44644</v>
      </c>
      <c r="C54" s="7">
        <v>0</v>
      </c>
      <c r="D54" s="7">
        <v>2003</v>
      </c>
      <c r="E54" s="7">
        <f t="shared" si="0"/>
        <v>22</v>
      </c>
      <c r="F54" s="7">
        <v>3</v>
      </c>
      <c r="G54" s="7">
        <v>4</v>
      </c>
      <c r="H54" s="7">
        <v>4</v>
      </c>
      <c r="I54" s="7">
        <v>4</v>
      </c>
      <c r="J54" s="7">
        <v>2</v>
      </c>
      <c r="K54" s="7">
        <v>2</v>
      </c>
      <c r="L54" s="7">
        <v>2</v>
      </c>
      <c r="M54" s="7">
        <v>5</v>
      </c>
      <c r="N54" s="7">
        <v>4</v>
      </c>
      <c r="O54" s="7">
        <v>5</v>
      </c>
      <c r="P54" s="7">
        <f t="shared" si="1"/>
        <v>29</v>
      </c>
      <c r="Q54">
        <f t="shared" si="4"/>
        <v>11</v>
      </c>
      <c r="V54" s="7">
        <v>43663</v>
      </c>
      <c r="W54" s="7">
        <v>1</v>
      </c>
      <c r="X54" s="7">
        <v>1992</v>
      </c>
      <c r="Y54" s="7">
        <f t="shared" si="2"/>
        <v>33</v>
      </c>
      <c r="Z54" s="7">
        <v>3</v>
      </c>
      <c r="AA54" s="7">
        <v>3</v>
      </c>
      <c r="AB54" s="7">
        <v>4</v>
      </c>
      <c r="AC54" s="7">
        <v>2</v>
      </c>
      <c r="AD54" s="7">
        <v>3</v>
      </c>
      <c r="AE54" s="7">
        <v>2</v>
      </c>
      <c r="AF54" s="7">
        <v>1</v>
      </c>
      <c r="AG54" s="7">
        <v>3</v>
      </c>
      <c r="AH54" s="7">
        <v>4</v>
      </c>
      <c r="AI54" s="7">
        <v>2</v>
      </c>
      <c r="AJ54" s="7">
        <f t="shared" si="6"/>
        <v>24</v>
      </c>
      <c r="AK54">
        <f t="shared" si="5"/>
        <v>8</v>
      </c>
    </row>
    <row r="55" spans="2:37" x14ac:dyDescent="0.25">
      <c r="B55" s="7">
        <v>44905</v>
      </c>
      <c r="C55" s="7">
        <v>0</v>
      </c>
      <c r="D55" s="7">
        <v>2003</v>
      </c>
      <c r="E55" s="7">
        <f t="shared" si="0"/>
        <v>22</v>
      </c>
      <c r="F55" s="7">
        <v>2</v>
      </c>
      <c r="G55" s="7">
        <v>4</v>
      </c>
      <c r="H55" s="7">
        <v>5</v>
      </c>
      <c r="I55" s="7">
        <v>4</v>
      </c>
      <c r="J55" s="7">
        <v>5</v>
      </c>
      <c r="K55" s="7">
        <v>2</v>
      </c>
      <c r="L55" s="7">
        <v>2</v>
      </c>
      <c r="M55" s="7">
        <v>2</v>
      </c>
      <c r="N55" s="7">
        <v>5</v>
      </c>
      <c r="O55" s="7">
        <v>3</v>
      </c>
      <c r="P55" s="7">
        <f t="shared" si="1"/>
        <v>28</v>
      </c>
      <c r="Q55">
        <f t="shared" si="4"/>
        <v>10</v>
      </c>
      <c r="V55" s="7">
        <v>44559</v>
      </c>
      <c r="W55" s="7">
        <v>1</v>
      </c>
      <c r="X55" s="7">
        <v>1991</v>
      </c>
      <c r="Y55" s="7">
        <f t="shared" si="2"/>
        <v>34</v>
      </c>
      <c r="Z55" s="7">
        <v>3</v>
      </c>
      <c r="AA55" s="7">
        <v>4</v>
      </c>
      <c r="AB55" s="7">
        <v>3</v>
      </c>
      <c r="AC55" s="7">
        <v>4</v>
      </c>
      <c r="AD55" s="7">
        <v>2</v>
      </c>
      <c r="AE55" s="7">
        <v>2</v>
      </c>
      <c r="AF55" s="7">
        <v>4</v>
      </c>
      <c r="AG55" s="7">
        <v>5</v>
      </c>
      <c r="AH55" s="7">
        <v>4</v>
      </c>
      <c r="AI55" s="7">
        <v>4</v>
      </c>
      <c r="AJ55" s="7">
        <f t="shared" si="6"/>
        <v>27</v>
      </c>
      <c r="AK55">
        <f t="shared" si="5"/>
        <v>9</v>
      </c>
    </row>
    <row r="56" spans="2:37" x14ac:dyDescent="0.25">
      <c r="B56" s="7">
        <v>44220</v>
      </c>
      <c r="C56" s="7">
        <v>0</v>
      </c>
      <c r="D56" s="7">
        <v>2003</v>
      </c>
      <c r="E56" s="7">
        <f t="shared" si="0"/>
        <v>22</v>
      </c>
      <c r="F56" s="7">
        <v>4</v>
      </c>
      <c r="G56" s="7">
        <v>4</v>
      </c>
      <c r="H56" s="7">
        <v>5</v>
      </c>
      <c r="I56" s="7">
        <v>2</v>
      </c>
      <c r="J56" s="7">
        <v>5</v>
      </c>
      <c r="K56" s="7">
        <v>2</v>
      </c>
      <c r="L56" s="7">
        <v>2</v>
      </c>
      <c r="M56" s="7">
        <v>4</v>
      </c>
      <c r="N56" s="7">
        <v>3</v>
      </c>
      <c r="O56" s="7">
        <v>4</v>
      </c>
      <c r="P56" s="7">
        <f t="shared" si="1"/>
        <v>31</v>
      </c>
      <c r="Q56">
        <f t="shared" si="4"/>
        <v>11</v>
      </c>
      <c r="V56" s="7">
        <v>43867</v>
      </c>
      <c r="W56" s="7">
        <v>1</v>
      </c>
      <c r="X56" s="7">
        <v>1989</v>
      </c>
      <c r="Y56" s="7">
        <f t="shared" si="2"/>
        <v>36</v>
      </c>
      <c r="Z56" s="7">
        <v>4</v>
      </c>
      <c r="AA56" s="7">
        <v>2</v>
      </c>
      <c r="AB56" s="7">
        <v>5</v>
      </c>
      <c r="AC56" s="7">
        <v>4</v>
      </c>
      <c r="AD56" s="7">
        <v>4</v>
      </c>
      <c r="AE56" s="7">
        <v>4</v>
      </c>
      <c r="AF56" s="7">
        <v>1</v>
      </c>
      <c r="AG56" s="7">
        <v>4</v>
      </c>
      <c r="AH56" s="7">
        <v>5</v>
      </c>
      <c r="AI56" s="7">
        <v>4</v>
      </c>
      <c r="AJ56" s="7">
        <f t="shared" si="6"/>
        <v>32</v>
      </c>
      <c r="AK56">
        <f t="shared" si="5"/>
        <v>13</v>
      </c>
    </row>
    <row r="57" spans="2:37" x14ac:dyDescent="0.25">
      <c r="B57" s="7">
        <v>46416</v>
      </c>
      <c r="C57" s="7">
        <v>0</v>
      </c>
      <c r="D57" s="7">
        <v>2003</v>
      </c>
      <c r="E57" s="7">
        <f t="shared" si="0"/>
        <v>22</v>
      </c>
      <c r="F57" s="7">
        <v>5</v>
      </c>
      <c r="G57" s="7">
        <v>4</v>
      </c>
      <c r="H57" s="7">
        <v>5</v>
      </c>
      <c r="I57" s="7">
        <v>4</v>
      </c>
      <c r="J57" s="7">
        <v>4</v>
      </c>
      <c r="K57" s="7">
        <v>3</v>
      </c>
      <c r="L57" s="7">
        <v>3</v>
      </c>
      <c r="M57" s="7">
        <v>3</v>
      </c>
      <c r="N57" s="7">
        <v>3</v>
      </c>
      <c r="O57" s="7">
        <v>3</v>
      </c>
      <c r="P57" s="7">
        <f t="shared" si="1"/>
        <v>30</v>
      </c>
      <c r="Q57">
        <f t="shared" si="4"/>
        <v>11</v>
      </c>
      <c r="V57" s="7">
        <v>40207</v>
      </c>
      <c r="W57" s="7">
        <v>1</v>
      </c>
      <c r="X57" s="7">
        <v>1989</v>
      </c>
      <c r="Y57" s="7">
        <f t="shared" si="2"/>
        <v>36</v>
      </c>
      <c r="Z57" s="7">
        <v>2</v>
      </c>
      <c r="AA57" s="7">
        <v>2</v>
      </c>
      <c r="AB57" s="7">
        <v>2</v>
      </c>
      <c r="AC57" s="7">
        <v>2</v>
      </c>
      <c r="AD57" s="7">
        <v>4</v>
      </c>
      <c r="AE57" s="7">
        <v>4</v>
      </c>
      <c r="AF57" s="7">
        <v>2</v>
      </c>
      <c r="AG57" s="7">
        <v>2</v>
      </c>
      <c r="AH57" s="7">
        <v>2</v>
      </c>
      <c r="AI57" s="7">
        <v>4</v>
      </c>
      <c r="AJ57" s="7">
        <f t="shared" si="6"/>
        <v>22</v>
      </c>
      <c r="AK57">
        <f t="shared" si="5"/>
        <v>10</v>
      </c>
    </row>
    <row r="58" spans="2:37" x14ac:dyDescent="0.25">
      <c r="B58" s="7">
        <v>46668</v>
      </c>
      <c r="C58" s="7">
        <v>0</v>
      </c>
      <c r="D58" s="7">
        <v>2003</v>
      </c>
      <c r="E58" s="7">
        <f t="shared" si="0"/>
        <v>22</v>
      </c>
      <c r="F58" s="7">
        <v>1</v>
      </c>
      <c r="G58" s="7">
        <v>5</v>
      </c>
      <c r="H58" s="7">
        <v>2</v>
      </c>
      <c r="I58" s="7">
        <v>4</v>
      </c>
      <c r="J58" s="7">
        <v>5</v>
      </c>
      <c r="K58" s="7">
        <v>3</v>
      </c>
      <c r="L58" s="7">
        <v>5</v>
      </c>
      <c r="M58" s="7">
        <v>4</v>
      </c>
      <c r="N58" s="7">
        <v>4</v>
      </c>
      <c r="O58" s="7">
        <v>4</v>
      </c>
      <c r="P58" s="7">
        <f t="shared" si="1"/>
        <v>28</v>
      </c>
      <c r="Q58">
        <f t="shared" si="4"/>
        <v>9</v>
      </c>
      <c r="V58" s="7">
        <v>46549</v>
      </c>
      <c r="W58" s="7">
        <v>1</v>
      </c>
      <c r="X58" s="7">
        <v>1988</v>
      </c>
      <c r="Y58" s="7">
        <f t="shared" si="2"/>
        <v>37</v>
      </c>
      <c r="Z58" s="7">
        <v>5</v>
      </c>
      <c r="AA58" s="7">
        <v>3</v>
      </c>
      <c r="AB58" s="7">
        <v>5</v>
      </c>
      <c r="AC58" s="7">
        <v>2</v>
      </c>
      <c r="AD58" s="7">
        <v>4</v>
      </c>
      <c r="AE58" s="7">
        <v>2</v>
      </c>
      <c r="AF58" s="7">
        <v>4</v>
      </c>
      <c r="AG58" s="7">
        <v>1</v>
      </c>
      <c r="AH58" s="7">
        <v>3</v>
      </c>
      <c r="AI58" s="7">
        <v>1</v>
      </c>
      <c r="AJ58" s="7">
        <f t="shared" si="6"/>
        <v>24</v>
      </c>
      <c r="AK58">
        <f t="shared" si="5"/>
        <v>8</v>
      </c>
    </row>
    <row r="59" spans="2:37" x14ac:dyDescent="0.25">
      <c r="B59" s="7">
        <v>44839</v>
      </c>
      <c r="C59" s="7">
        <v>0</v>
      </c>
      <c r="D59" s="7">
        <v>2003</v>
      </c>
      <c r="E59" s="7">
        <f t="shared" si="0"/>
        <v>22</v>
      </c>
      <c r="F59" s="7">
        <v>1</v>
      </c>
      <c r="G59" s="7">
        <v>5</v>
      </c>
      <c r="H59" s="7">
        <v>5</v>
      </c>
      <c r="I59" s="7">
        <v>3</v>
      </c>
      <c r="J59" s="7">
        <v>5</v>
      </c>
      <c r="K59" s="7">
        <v>5</v>
      </c>
      <c r="L59" s="7">
        <v>3</v>
      </c>
      <c r="M59" s="7">
        <v>5</v>
      </c>
      <c r="N59" s="7">
        <v>5</v>
      </c>
      <c r="O59" s="7">
        <v>3</v>
      </c>
      <c r="P59" s="7">
        <f t="shared" si="1"/>
        <v>34</v>
      </c>
      <c r="Q59">
        <f t="shared" si="4"/>
        <v>13</v>
      </c>
      <c r="V59" s="7">
        <v>44028</v>
      </c>
      <c r="W59" s="7">
        <v>1</v>
      </c>
      <c r="X59" s="7">
        <v>1988</v>
      </c>
      <c r="Y59" s="7">
        <f t="shared" si="2"/>
        <v>37</v>
      </c>
      <c r="Z59" s="7">
        <v>4</v>
      </c>
      <c r="AA59" s="7">
        <v>5</v>
      </c>
      <c r="AB59" s="7">
        <v>4</v>
      </c>
      <c r="AC59" s="7">
        <v>4</v>
      </c>
      <c r="AD59" s="7">
        <v>5</v>
      </c>
      <c r="AE59" s="7">
        <v>5</v>
      </c>
      <c r="AF59" s="7">
        <v>4</v>
      </c>
      <c r="AG59" s="7">
        <v>4</v>
      </c>
      <c r="AH59" s="7">
        <v>4</v>
      </c>
      <c r="AI59" s="7">
        <v>4</v>
      </c>
      <c r="AJ59" s="7">
        <f t="shared" si="6"/>
        <v>35</v>
      </c>
      <c r="AK59">
        <f t="shared" si="5"/>
        <v>13</v>
      </c>
    </row>
    <row r="60" spans="2:37" x14ac:dyDescent="0.25">
      <c r="B60" s="7">
        <v>45461</v>
      </c>
      <c r="C60" s="7">
        <v>0</v>
      </c>
      <c r="D60" s="7">
        <v>2003</v>
      </c>
      <c r="E60" s="7">
        <f t="shared" si="0"/>
        <v>22</v>
      </c>
      <c r="F60" s="7">
        <v>2</v>
      </c>
      <c r="G60" s="7">
        <v>4</v>
      </c>
      <c r="H60" s="7">
        <v>4</v>
      </c>
      <c r="I60" s="7">
        <v>4</v>
      </c>
      <c r="J60" s="7">
        <v>4</v>
      </c>
      <c r="K60" s="7">
        <v>1</v>
      </c>
      <c r="L60" s="7">
        <v>2</v>
      </c>
      <c r="M60" s="7">
        <v>3</v>
      </c>
      <c r="N60" s="7">
        <v>5</v>
      </c>
      <c r="O60" s="7">
        <v>4</v>
      </c>
      <c r="P60" s="7">
        <f t="shared" si="1"/>
        <v>27</v>
      </c>
      <c r="Q60">
        <f t="shared" si="4"/>
        <v>9</v>
      </c>
      <c r="V60" s="7">
        <v>45001</v>
      </c>
      <c r="W60" s="7">
        <v>1</v>
      </c>
      <c r="X60" s="7">
        <v>1987</v>
      </c>
      <c r="Y60" s="7">
        <f t="shared" si="2"/>
        <v>38</v>
      </c>
      <c r="Z60" s="7">
        <v>4</v>
      </c>
      <c r="AA60" s="7">
        <v>4</v>
      </c>
      <c r="AB60" s="7">
        <v>4</v>
      </c>
      <c r="AC60" s="7">
        <v>3</v>
      </c>
      <c r="AD60" s="7">
        <v>4</v>
      </c>
      <c r="AE60" s="7">
        <v>4</v>
      </c>
      <c r="AF60" s="7">
        <v>4</v>
      </c>
      <c r="AG60" s="7">
        <v>3</v>
      </c>
      <c r="AH60" s="7">
        <v>4</v>
      </c>
      <c r="AI60" s="7">
        <v>4</v>
      </c>
      <c r="AJ60" s="7">
        <f t="shared" si="6"/>
        <v>31</v>
      </c>
      <c r="AK60">
        <f t="shared" si="5"/>
        <v>12</v>
      </c>
    </row>
    <row r="61" spans="2:37" x14ac:dyDescent="0.25">
      <c r="B61" s="7">
        <v>46792</v>
      </c>
      <c r="C61" s="7">
        <v>0</v>
      </c>
      <c r="D61" s="7">
        <v>2003</v>
      </c>
      <c r="E61" s="7">
        <f t="shared" si="0"/>
        <v>22</v>
      </c>
      <c r="F61" s="7">
        <v>4</v>
      </c>
      <c r="G61" s="7">
        <v>4</v>
      </c>
      <c r="H61" s="7">
        <v>3</v>
      </c>
      <c r="I61" s="7">
        <v>3</v>
      </c>
      <c r="J61" s="7">
        <v>4</v>
      </c>
      <c r="K61" s="7">
        <v>2</v>
      </c>
      <c r="L61" s="7">
        <v>2</v>
      </c>
      <c r="M61" s="7">
        <v>5</v>
      </c>
      <c r="N61" s="7">
        <v>4</v>
      </c>
      <c r="O61" s="7">
        <v>3</v>
      </c>
      <c r="P61" s="7">
        <f t="shared" si="1"/>
        <v>29</v>
      </c>
      <c r="Q61">
        <f t="shared" si="4"/>
        <v>8</v>
      </c>
      <c r="V61" s="7">
        <v>44727</v>
      </c>
      <c r="W61" s="7">
        <v>1</v>
      </c>
      <c r="X61" s="7">
        <v>1986</v>
      </c>
      <c r="Y61" s="7">
        <f t="shared" si="2"/>
        <v>39</v>
      </c>
      <c r="Z61" s="7">
        <v>4</v>
      </c>
      <c r="AA61" s="7">
        <v>5</v>
      </c>
      <c r="AB61" s="7">
        <v>3</v>
      </c>
      <c r="AC61" s="7">
        <v>5</v>
      </c>
      <c r="AD61" s="7">
        <v>4</v>
      </c>
      <c r="AE61" s="7">
        <v>2</v>
      </c>
      <c r="AF61" s="7">
        <v>2</v>
      </c>
      <c r="AG61" s="7">
        <v>3</v>
      </c>
      <c r="AH61" s="7">
        <v>3</v>
      </c>
      <c r="AI61" s="7">
        <v>4</v>
      </c>
      <c r="AJ61" s="7">
        <f t="shared" si="6"/>
        <v>28</v>
      </c>
      <c r="AK61">
        <f t="shared" si="5"/>
        <v>9</v>
      </c>
    </row>
    <row r="62" spans="2:37" x14ac:dyDescent="0.25">
      <c r="B62" s="7">
        <v>41171</v>
      </c>
      <c r="C62" s="7">
        <v>0</v>
      </c>
      <c r="D62" s="7">
        <v>2003</v>
      </c>
      <c r="E62" s="7">
        <f t="shared" si="0"/>
        <v>22</v>
      </c>
      <c r="F62" s="7">
        <v>4</v>
      </c>
      <c r="G62" s="7">
        <v>4</v>
      </c>
      <c r="H62" s="7">
        <v>5</v>
      </c>
      <c r="I62" s="7">
        <v>3</v>
      </c>
      <c r="J62" s="7">
        <v>2</v>
      </c>
      <c r="K62" s="7">
        <v>4</v>
      </c>
      <c r="L62" s="7">
        <v>2</v>
      </c>
      <c r="M62" s="7">
        <v>3</v>
      </c>
      <c r="N62" s="7">
        <v>4</v>
      </c>
      <c r="O62" s="7">
        <v>4</v>
      </c>
      <c r="P62" s="7">
        <f t="shared" si="1"/>
        <v>30</v>
      </c>
      <c r="Q62">
        <f t="shared" si="4"/>
        <v>13</v>
      </c>
      <c r="V62" s="7">
        <v>44968</v>
      </c>
      <c r="W62" s="7">
        <v>1</v>
      </c>
      <c r="X62" s="7">
        <v>1986</v>
      </c>
      <c r="Y62" s="7">
        <f t="shared" si="2"/>
        <v>39</v>
      </c>
      <c r="Z62" s="7">
        <v>3</v>
      </c>
      <c r="AA62" s="7">
        <v>4</v>
      </c>
      <c r="AB62" s="7">
        <v>5</v>
      </c>
      <c r="AC62" s="7">
        <v>4</v>
      </c>
      <c r="AD62" s="7">
        <v>4</v>
      </c>
      <c r="AE62" s="7">
        <v>4</v>
      </c>
      <c r="AF62" s="7">
        <v>3</v>
      </c>
      <c r="AG62" s="7">
        <v>3</v>
      </c>
      <c r="AH62" s="7">
        <v>4</v>
      </c>
      <c r="AI62" s="7">
        <v>4</v>
      </c>
      <c r="AJ62" s="7">
        <f t="shared" si="6"/>
        <v>31</v>
      </c>
      <c r="AK62">
        <f t="shared" si="5"/>
        <v>13</v>
      </c>
    </row>
    <row r="63" spans="2:37" x14ac:dyDescent="0.25">
      <c r="B63" s="7">
        <v>40683</v>
      </c>
      <c r="C63" s="7">
        <v>0</v>
      </c>
      <c r="D63" s="7">
        <v>2003</v>
      </c>
      <c r="E63" s="7">
        <f t="shared" si="0"/>
        <v>22</v>
      </c>
      <c r="F63" s="7">
        <v>5</v>
      </c>
      <c r="G63" s="7">
        <v>3</v>
      </c>
      <c r="H63" s="7">
        <v>5</v>
      </c>
      <c r="I63" s="7">
        <v>4</v>
      </c>
      <c r="J63" s="7">
        <v>4</v>
      </c>
      <c r="K63" s="7">
        <v>3</v>
      </c>
      <c r="L63" s="7">
        <v>2</v>
      </c>
      <c r="M63" s="7">
        <v>4</v>
      </c>
      <c r="N63" s="7">
        <v>4</v>
      </c>
      <c r="O63" s="7">
        <v>4</v>
      </c>
      <c r="P63" s="7">
        <f t="shared" si="1"/>
        <v>32</v>
      </c>
      <c r="Q63">
        <f t="shared" si="4"/>
        <v>12</v>
      </c>
      <c r="V63" s="7">
        <v>40852</v>
      </c>
      <c r="W63" s="7">
        <v>1</v>
      </c>
      <c r="X63" s="7">
        <v>1984</v>
      </c>
      <c r="Y63" s="7">
        <f t="shared" si="2"/>
        <v>41</v>
      </c>
      <c r="Z63" s="7">
        <v>3</v>
      </c>
      <c r="AA63" s="7">
        <v>4</v>
      </c>
      <c r="AB63" s="7">
        <v>4</v>
      </c>
      <c r="AC63" s="7">
        <v>4</v>
      </c>
      <c r="AD63" s="7">
        <v>4</v>
      </c>
      <c r="AE63" s="7">
        <v>3</v>
      </c>
      <c r="AF63" s="7">
        <v>1</v>
      </c>
      <c r="AG63" s="7">
        <v>4</v>
      </c>
      <c r="AH63" s="7">
        <v>4</v>
      </c>
      <c r="AI63" s="7">
        <v>4</v>
      </c>
      <c r="AJ63" s="7">
        <f t="shared" si="6"/>
        <v>30</v>
      </c>
      <c r="AK63">
        <f t="shared" si="5"/>
        <v>11</v>
      </c>
    </row>
    <row r="64" spans="2:37" x14ac:dyDescent="0.25">
      <c r="B64" s="7">
        <v>42863</v>
      </c>
      <c r="C64" s="7">
        <v>0</v>
      </c>
      <c r="D64" s="7">
        <v>2003</v>
      </c>
      <c r="E64" s="7">
        <f t="shared" si="0"/>
        <v>22</v>
      </c>
      <c r="F64" s="7">
        <v>4</v>
      </c>
      <c r="G64" s="7">
        <v>4</v>
      </c>
      <c r="H64" s="7">
        <v>5</v>
      </c>
      <c r="I64" s="7">
        <v>4</v>
      </c>
      <c r="J64" s="7">
        <v>4</v>
      </c>
      <c r="K64" s="7">
        <v>2</v>
      </c>
      <c r="L64" s="7">
        <v>2</v>
      </c>
      <c r="M64" s="7">
        <v>4</v>
      </c>
      <c r="N64" s="7">
        <v>5</v>
      </c>
      <c r="O64" s="7">
        <v>3</v>
      </c>
      <c r="P64" s="7">
        <f t="shared" si="1"/>
        <v>31</v>
      </c>
      <c r="Q64">
        <f t="shared" si="4"/>
        <v>10</v>
      </c>
      <c r="V64" s="7">
        <v>44972</v>
      </c>
      <c r="W64" s="7">
        <v>1</v>
      </c>
      <c r="X64" s="7">
        <v>1983</v>
      </c>
      <c r="Y64" s="7">
        <f t="shared" si="2"/>
        <v>42</v>
      </c>
      <c r="Z64" s="7">
        <v>4</v>
      </c>
      <c r="AA64" s="7">
        <v>5</v>
      </c>
      <c r="AB64" s="7">
        <v>4</v>
      </c>
      <c r="AC64" s="7">
        <v>4</v>
      </c>
      <c r="AD64" s="7">
        <v>5</v>
      </c>
      <c r="AE64" s="7">
        <v>4</v>
      </c>
      <c r="AF64" s="7">
        <v>4</v>
      </c>
      <c r="AG64" s="7">
        <v>4</v>
      </c>
      <c r="AH64" s="7">
        <v>5</v>
      </c>
      <c r="AI64" s="7">
        <v>5</v>
      </c>
      <c r="AJ64" s="7">
        <f t="shared" si="6"/>
        <v>36</v>
      </c>
      <c r="AK64">
        <f t="shared" si="5"/>
        <v>13</v>
      </c>
    </row>
    <row r="65" spans="2:37" x14ac:dyDescent="0.25">
      <c r="B65" s="7">
        <v>40964</v>
      </c>
      <c r="C65" s="7">
        <v>0</v>
      </c>
      <c r="D65" s="7">
        <v>2003</v>
      </c>
      <c r="E65" s="7">
        <f t="shared" si="0"/>
        <v>22</v>
      </c>
      <c r="F65" s="7">
        <v>4</v>
      </c>
      <c r="G65" s="7">
        <v>5</v>
      </c>
      <c r="H65" s="7">
        <v>5</v>
      </c>
      <c r="I65" s="7">
        <v>3</v>
      </c>
      <c r="J65" s="7">
        <v>5</v>
      </c>
      <c r="K65" s="7">
        <v>2</v>
      </c>
      <c r="L65" s="7">
        <v>2</v>
      </c>
      <c r="M65" s="7">
        <v>4</v>
      </c>
      <c r="N65" s="7">
        <v>5</v>
      </c>
      <c r="O65" s="7">
        <v>4</v>
      </c>
      <c r="P65" s="7">
        <f t="shared" si="1"/>
        <v>34</v>
      </c>
      <c r="Q65">
        <f t="shared" si="4"/>
        <v>11</v>
      </c>
      <c r="V65" s="7">
        <v>43106</v>
      </c>
      <c r="W65" s="7">
        <v>1</v>
      </c>
      <c r="X65" s="7">
        <v>1982</v>
      </c>
      <c r="Y65" s="7">
        <f t="shared" si="2"/>
        <v>43</v>
      </c>
      <c r="Z65" s="7">
        <v>4</v>
      </c>
      <c r="AA65" s="7">
        <v>4</v>
      </c>
      <c r="AB65" s="7">
        <v>4</v>
      </c>
      <c r="AC65" s="7">
        <v>4</v>
      </c>
      <c r="AD65" s="7">
        <v>3</v>
      </c>
      <c r="AE65" s="7">
        <v>2</v>
      </c>
      <c r="AF65" s="7">
        <v>2</v>
      </c>
      <c r="AG65" s="7">
        <v>4</v>
      </c>
      <c r="AH65" s="7">
        <v>4</v>
      </c>
      <c r="AI65" s="7">
        <v>4</v>
      </c>
      <c r="AJ65" s="7">
        <f t="shared" si="6"/>
        <v>29</v>
      </c>
      <c r="AK65">
        <f t="shared" si="5"/>
        <v>10</v>
      </c>
    </row>
    <row r="66" spans="2:37" x14ac:dyDescent="0.25">
      <c r="B66" s="7">
        <v>41661</v>
      </c>
      <c r="C66" s="7">
        <v>0</v>
      </c>
      <c r="D66" s="7">
        <v>2003</v>
      </c>
      <c r="E66" s="7">
        <f t="shared" si="0"/>
        <v>22</v>
      </c>
      <c r="F66" s="7">
        <v>4</v>
      </c>
      <c r="G66" s="7">
        <v>4</v>
      </c>
      <c r="H66" s="7">
        <v>5</v>
      </c>
      <c r="I66" s="7">
        <v>4</v>
      </c>
      <c r="J66" s="7">
        <v>4</v>
      </c>
      <c r="K66" s="7">
        <v>4</v>
      </c>
      <c r="L66" s="7">
        <v>4</v>
      </c>
      <c r="M66" s="7">
        <v>3</v>
      </c>
      <c r="N66" s="7">
        <v>3</v>
      </c>
      <c r="O66" s="7">
        <v>4</v>
      </c>
      <c r="P66" s="7">
        <f t="shared" si="1"/>
        <v>31</v>
      </c>
      <c r="Q66">
        <f t="shared" si="4"/>
        <v>13</v>
      </c>
      <c r="V66" s="7">
        <v>45122</v>
      </c>
      <c r="W66" s="7">
        <v>1</v>
      </c>
      <c r="X66" s="7">
        <v>1982</v>
      </c>
      <c r="Y66" s="7">
        <f t="shared" si="2"/>
        <v>43</v>
      </c>
      <c r="Z66" s="7">
        <v>3</v>
      </c>
      <c r="AA66" s="7">
        <v>3</v>
      </c>
      <c r="AB66" s="7">
        <v>3</v>
      </c>
      <c r="AC66" s="7">
        <v>4</v>
      </c>
      <c r="AD66" s="7">
        <v>4</v>
      </c>
      <c r="AE66" s="7">
        <v>4</v>
      </c>
      <c r="AF66" s="7">
        <v>2</v>
      </c>
      <c r="AG66" s="7">
        <v>4</v>
      </c>
      <c r="AH66" s="7">
        <v>2</v>
      </c>
      <c r="AI66" s="7">
        <v>2</v>
      </c>
      <c r="AJ66" s="7">
        <f t="shared" si="6"/>
        <v>25</v>
      </c>
      <c r="AK66">
        <f t="shared" si="5"/>
        <v>9</v>
      </c>
    </row>
    <row r="67" spans="2:37" x14ac:dyDescent="0.25">
      <c r="B67" s="7">
        <v>41418</v>
      </c>
      <c r="C67" s="7">
        <v>0</v>
      </c>
      <c r="D67" s="7">
        <v>2003</v>
      </c>
      <c r="E67" s="7">
        <f t="shared" si="0"/>
        <v>22</v>
      </c>
      <c r="F67" s="7">
        <v>1</v>
      </c>
      <c r="G67" s="7">
        <v>3</v>
      </c>
      <c r="H67" s="7">
        <v>5</v>
      </c>
      <c r="I67" s="7">
        <v>4</v>
      </c>
      <c r="J67" s="7">
        <v>4</v>
      </c>
      <c r="K67" s="7">
        <v>1</v>
      </c>
      <c r="L67" s="7">
        <v>4</v>
      </c>
      <c r="M67" s="7">
        <v>1</v>
      </c>
      <c r="N67" s="7">
        <v>1</v>
      </c>
      <c r="O67" s="7">
        <v>1</v>
      </c>
      <c r="P67" s="7">
        <f t="shared" si="1"/>
        <v>17</v>
      </c>
      <c r="Q67">
        <f t="shared" si="4"/>
        <v>7</v>
      </c>
      <c r="V67" s="7">
        <v>43796</v>
      </c>
      <c r="W67" s="7">
        <v>1</v>
      </c>
      <c r="X67" s="7">
        <v>1981</v>
      </c>
      <c r="Y67" s="7">
        <f t="shared" si="2"/>
        <v>44</v>
      </c>
      <c r="Z67" s="7">
        <v>5</v>
      </c>
      <c r="AA67" s="7">
        <v>4</v>
      </c>
      <c r="AB67" s="7">
        <v>5</v>
      </c>
      <c r="AC67" s="7">
        <v>4</v>
      </c>
      <c r="AD67" s="7">
        <v>5</v>
      </c>
      <c r="AE67" s="7">
        <v>5</v>
      </c>
      <c r="AF67" s="7">
        <v>3</v>
      </c>
      <c r="AG67" s="7">
        <v>3</v>
      </c>
      <c r="AH67" s="7">
        <v>4</v>
      </c>
      <c r="AI67" s="7">
        <v>5</v>
      </c>
      <c r="AJ67" s="7">
        <f t="shared" si="6"/>
        <v>36</v>
      </c>
      <c r="AK67">
        <f t="shared" si="5"/>
        <v>15</v>
      </c>
    </row>
    <row r="68" spans="2:37" x14ac:dyDescent="0.25">
      <c r="B68" s="7">
        <v>41596</v>
      </c>
      <c r="C68" s="7">
        <v>0</v>
      </c>
      <c r="D68" s="7">
        <v>2003</v>
      </c>
      <c r="E68" s="7">
        <f t="shared" ref="E68:E131" si="7">2025-D68</f>
        <v>22</v>
      </c>
      <c r="F68" s="7">
        <v>4</v>
      </c>
      <c r="G68" s="7">
        <v>4</v>
      </c>
      <c r="H68" s="7">
        <v>4</v>
      </c>
      <c r="I68" s="7">
        <v>3</v>
      </c>
      <c r="J68" s="7">
        <v>4</v>
      </c>
      <c r="K68" s="7">
        <v>4</v>
      </c>
      <c r="L68" s="7">
        <v>2</v>
      </c>
      <c r="M68" s="7">
        <v>3</v>
      </c>
      <c r="N68" s="7">
        <v>4</v>
      </c>
      <c r="O68" s="7">
        <v>3</v>
      </c>
      <c r="P68" s="7">
        <f t="shared" ref="P68:P131" si="8">SUM(F68:O68)-I68-L68</f>
        <v>30</v>
      </c>
      <c r="Q68">
        <f t="shared" si="4"/>
        <v>11</v>
      </c>
      <c r="V68" s="7">
        <v>46785</v>
      </c>
      <c r="W68" s="7">
        <v>1</v>
      </c>
      <c r="X68" s="7">
        <v>1979</v>
      </c>
      <c r="Y68" s="7">
        <f t="shared" ref="Y68:Y72" si="9">2025-X68</f>
        <v>46</v>
      </c>
      <c r="Z68" s="7">
        <v>4</v>
      </c>
      <c r="AA68" s="7">
        <v>4</v>
      </c>
      <c r="AB68" s="7">
        <v>4</v>
      </c>
      <c r="AC68" s="7">
        <v>4</v>
      </c>
      <c r="AD68" s="7">
        <v>4</v>
      </c>
      <c r="AE68" s="7">
        <v>4</v>
      </c>
      <c r="AF68" s="7">
        <v>3</v>
      </c>
      <c r="AG68" s="7">
        <v>4</v>
      </c>
      <c r="AH68" s="7">
        <v>3</v>
      </c>
      <c r="AI68" s="7">
        <v>4</v>
      </c>
      <c r="AJ68" s="7">
        <f t="shared" ref="AJ68:AJ72" si="10">SUM(Z68:AI68)-AC68-AF68</f>
        <v>31</v>
      </c>
      <c r="AK68">
        <f t="shared" si="5"/>
        <v>12</v>
      </c>
    </row>
    <row r="69" spans="2:37" x14ac:dyDescent="0.25">
      <c r="B69" s="7">
        <v>43244</v>
      </c>
      <c r="C69" s="7">
        <v>0</v>
      </c>
      <c r="D69" s="7">
        <v>2003</v>
      </c>
      <c r="E69" s="7">
        <f t="shared" si="7"/>
        <v>22</v>
      </c>
      <c r="F69" s="7">
        <v>4</v>
      </c>
      <c r="G69" s="7">
        <v>4</v>
      </c>
      <c r="H69" s="7">
        <v>4</v>
      </c>
      <c r="I69" s="7">
        <v>3</v>
      </c>
      <c r="J69" s="7">
        <v>4</v>
      </c>
      <c r="K69" s="7">
        <v>2</v>
      </c>
      <c r="L69" s="7">
        <v>1</v>
      </c>
      <c r="M69" s="7">
        <v>4</v>
      </c>
      <c r="N69" s="7">
        <v>3</v>
      </c>
      <c r="O69" s="7">
        <v>3</v>
      </c>
      <c r="P69" s="7">
        <f t="shared" si="8"/>
        <v>28</v>
      </c>
      <c r="Q69">
        <f t="shared" ref="Q69:Q132" si="11">H69+K69+O69</f>
        <v>9</v>
      </c>
      <c r="V69" s="7">
        <v>43507</v>
      </c>
      <c r="W69" s="7">
        <v>1</v>
      </c>
      <c r="X69" s="7">
        <v>1977</v>
      </c>
      <c r="Y69" s="7">
        <f t="shared" si="9"/>
        <v>48</v>
      </c>
      <c r="Z69" s="7">
        <v>5</v>
      </c>
      <c r="AA69" s="7">
        <v>4</v>
      </c>
      <c r="AB69" s="7">
        <v>5</v>
      </c>
      <c r="AC69" s="7">
        <v>3</v>
      </c>
      <c r="AD69" s="7">
        <v>5</v>
      </c>
      <c r="AE69" s="7">
        <v>3</v>
      </c>
      <c r="AF69" s="7">
        <v>2</v>
      </c>
      <c r="AG69" s="7">
        <v>4</v>
      </c>
      <c r="AH69" s="7">
        <v>5</v>
      </c>
      <c r="AI69" s="7">
        <v>2</v>
      </c>
      <c r="AJ69" s="7">
        <f t="shared" si="10"/>
        <v>33</v>
      </c>
      <c r="AK69">
        <f t="shared" ref="AK69:AK72" si="12">AB69+AE69+AI69</f>
        <v>10</v>
      </c>
    </row>
    <row r="70" spans="2:37" x14ac:dyDescent="0.25">
      <c r="B70" s="7">
        <v>40702</v>
      </c>
      <c r="C70" s="7">
        <v>0</v>
      </c>
      <c r="D70" s="7">
        <v>2003</v>
      </c>
      <c r="E70" s="7">
        <f t="shared" si="7"/>
        <v>22</v>
      </c>
      <c r="F70" s="7">
        <v>1</v>
      </c>
      <c r="G70" s="7">
        <v>2</v>
      </c>
      <c r="H70" s="7">
        <v>4</v>
      </c>
      <c r="I70" s="7">
        <v>4</v>
      </c>
      <c r="J70" s="7">
        <v>3</v>
      </c>
      <c r="K70" s="7">
        <v>3</v>
      </c>
      <c r="L70" s="7">
        <v>2</v>
      </c>
      <c r="M70" s="7">
        <v>3</v>
      </c>
      <c r="N70" s="7">
        <v>4</v>
      </c>
      <c r="O70" s="7">
        <v>3</v>
      </c>
      <c r="P70" s="7">
        <f t="shared" si="8"/>
        <v>23</v>
      </c>
      <c r="Q70">
        <f t="shared" si="11"/>
        <v>10</v>
      </c>
      <c r="V70" s="7">
        <v>43555</v>
      </c>
      <c r="W70" s="7">
        <v>1</v>
      </c>
      <c r="X70" s="7">
        <v>1974</v>
      </c>
      <c r="Y70" s="7">
        <f t="shared" si="9"/>
        <v>51</v>
      </c>
      <c r="Z70" s="7">
        <v>5</v>
      </c>
      <c r="AA70" s="7">
        <v>5</v>
      </c>
      <c r="AB70" s="7">
        <v>5</v>
      </c>
      <c r="AC70" s="7">
        <v>5</v>
      </c>
      <c r="AD70" s="7">
        <v>5</v>
      </c>
      <c r="AE70" s="7">
        <v>5</v>
      </c>
      <c r="AF70" s="7">
        <v>4</v>
      </c>
      <c r="AG70" s="7">
        <v>5</v>
      </c>
      <c r="AH70" s="7">
        <v>5</v>
      </c>
      <c r="AI70" s="7">
        <v>5</v>
      </c>
      <c r="AJ70" s="7">
        <f t="shared" si="10"/>
        <v>40</v>
      </c>
      <c r="AK70">
        <f t="shared" si="12"/>
        <v>15</v>
      </c>
    </row>
    <row r="71" spans="2:37" x14ac:dyDescent="0.25">
      <c r="B71" s="7">
        <v>44315</v>
      </c>
      <c r="C71" s="7">
        <v>0</v>
      </c>
      <c r="D71" s="7">
        <v>2003</v>
      </c>
      <c r="E71" s="7">
        <f t="shared" si="7"/>
        <v>22</v>
      </c>
      <c r="F71" s="7">
        <v>4</v>
      </c>
      <c r="G71" s="7">
        <v>4</v>
      </c>
      <c r="H71" s="7">
        <v>4</v>
      </c>
      <c r="I71" s="7">
        <v>4</v>
      </c>
      <c r="J71" s="7">
        <v>4</v>
      </c>
      <c r="K71" s="7">
        <v>4</v>
      </c>
      <c r="L71" s="7">
        <v>4</v>
      </c>
      <c r="M71" s="7">
        <v>4</v>
      </c>
      <c r="N71" s="7">
        <v>4</v>
      </c>
      <c r="O71" s="7">
        <v>4</v>
      </c>
      <c r="P71" s="7">
        <f t="shared" si="8"/>
        <v>32</v>
      </c>
      <c r="Q71">
        <f t="shared" si="11"/>
        <v>12</v>
      </c>
      <c r="V71" s="7">
        <v>41611</v>
      </c>
      <c r="W71" s="7">
        <v>1</v>
      </c>
      <c r="X71" s="7">
        <v>1973</v>
      </c>
      <c r="Y71" s="7">
        <f t="shared" si="9"/>
        <v>52</v>
      </c>
      <c r="Z71" s="7">
        <v>2</v>
      </c>
      <c r="AA71" s="7">
        <v>4</v>
      </c>
      <c r="AB71" s="7">
        <v>4</v>
      </c>
      <c r="AC71" s="7">
        <v>4</v>
      </c>
      <c r="AD71" s="7">
        <v>4</v>
      </c>
      <c r="AE71" s="7">
        <v>4</v>
      </c>
      <c r="AF71" s="7">
        <v>2</v>
      </c>
      <c r="AG71" s="7">
        <v>3</v>
      </c>
      <c r="AH71" s="7">
        <v>5</v>
      </c>
      <c r="AI71" s="7">
        <v>4</v>
      </c>
      <c r="AJ71" s="7">
        <f t="shared" si="10"/>
        <v>30</v>
      </c>
      <c r="AK71">
        <f t="shared" si="12"/>
        <v>12</v>
      </c>
    </row>
    <row r="72" spans="2:37" x14ac:dyDescent="0.25">
      <c r="B72" s="7">
        <v>40902</v>
      </c>
      <c r="C72" s="7">
        <v>0</v>
      </c>
      <c r="D72" s="7">
        <v>2003</v>
      </c>
      <c r="E72" s="7">
        <f t="shared" si="7"/>
        <v>22</v>
      </c>
      <c r="F72" s="7">
        <v>2</v>
      </c>
      <c r="G72" s="7">
        <v>4</v>
      </c>
      <c r="H72" s="7">
        <v>4</v>
      </c>
      <c r="I72" s="7">
        <v>2</v>
      </c>
      <c r="J72" s="7">
        <v>4</v>
      </c>
      <c r="K72" s="7">
        <v>2</v>
      </c>
      <c r="L72" s="7">
        <v>4</v>
      </c>
      <c r="M72" s="7">
        <v>2</v>
      </c>
      <c r="N72" s="7">
        <v>2</v>
      </c>
      <c r="O72" s="7">
        <v>2</v>
      </c>
      <c r="P72" s="7">
        <f t="shared" si="8"/>
        <v>22</v>
      </c>
      <c r="Q72">
        <f t="shared" si="11"/>
        <v>8</v>
      </c>
      <c r="V72" s="20">
        <v>45510</v>
      </c>
      <c r="W72" s="20">
        <v>1</v>
      </c>
      <c r="X72" s="20">
        <v>1970</v>
      </c>
      <c r="Y72" s="20">
        <f t="shared" si="9"/>
        <v>55</v>
      </c>
      <c r="Z72" s="20">
        <v>5</v>
      </c>
      <c r="AA72" s="20">
        <v>5</v>
      </c>
      <c r="AB72" s="20">
        <v>4</v>
      </c>
      <c r="AC72" s="20">
        <v>4</v>
      </c>
      <c r="AD72" s="20">
        <v>4</v>
      </c>
      <c r="AE72" s="20">
        <v>4</v>
      </c>
      <c r="AF72" s="20">
        <v>4</v>
      </c>
      <c r="AG72" s="20">
        <v>5</v>
      </c>
      <c r="AH72" s="20">
        <v>4</v>
      </c>
      <c r="AI72" s="20">
        <v>5</v>
      </c>
      <c r="AJ72" s="20">
        <f t="shared" si="10"/>
        <v>36</v>
      </c>
      <c r="AK72">
        <f t="shared" si="12"/>
        <v>13</v>
      </c>
    </row>
    <row r="73" spans="2:37" x14ac:dyDescent="0.25">
      <c r="B73" s="7">
        <v>40955</v>
      </c>
      <c r="C73" s="7">
        <v>0</v>
      </c>
      <c r="D73" s="7">
        <v>2003</v>
      </c>
      <c r="E73" s="7">
        <f t="shared" si="7"/>
        <v>22</v>
      </c>
      <c r="F73" s="7">
        <v>3</v>
      </c>
      <c r="G73" s="7">
        <v>5</v>
      </c>
      <c r="H73" s="7">
        <v>5</v>
      </c>
      <c r="I73" s="7">
        <v>5</v>
      </c>
      <c r="J73" s="7">
        <v>5</v>
      </c>
      <c r="K73" s="7">
        <v>4</v>
      </c>
      <c r="L73" s="7">
        <v>5</v>
      </c>
      <c r="M73" s="7">
        <v>4</v>
      </c>
      <c r="N73" s="7">
        <v>4</v>
      </c>
      <c r="O73" s="7">
        <v>4</v>
      </c>
      <c r="P73" s="7">
        <f t="shared" si="8"/>
        <v>34</v>
      </c>
      <c r="Q73">
        <f t="shared" si="11"/>
        <v>13</v>
      </c>
    </row>
    <row r="74" spans="2:37" x14ac:dyDescent="0.25">
      <c r="B74" s="7">
        <v>41432</v>
      </c>
      <c r="C74" s="7">
        <v>0</v>
      </c>
      <c r="D74" s="7">
        <v>2003</v>
      </c>
      <c r="E74" s="7">
        <f t="shared" si="7"/>
        <v>22</v>
      </c>
      <c r="F74" s="7">
        <v>3</v>
      </c>
      <c r="G74" s="7">
        <v>3</v>
      </c>
      <c r="H74" s="7">
        <v>3</v>
      </c>
      <c r="I74" s="7">
        <v>3</v>
      </c>
      <c r="J74" s="7">
        <v>2</v>
      </c>
      <c r="K74" s="7">
        <v>3</v>
      </c>
      <c r="L74" s="7">
        <v>2</v>
      </c>
      <c r="M74" s="7">
        <v>2</v>
      </c>
      <c r="N74" s="7">
        <v>3</v>
      </c>
      <c r="O74" s="7">
        <v>3</v>
      </c>
      <c r="P74" s="7">
        <f t="shared" si="8"/>
        <v>22</v>
      </c>
      <c r="Q74">
        <f t="shared" si="11"/>
        <v>9</v>
      </c>
    </row>
    <row r="75" spans="2:37" x14ac:dyDescent="0.25">
      <c r="B75" s="7">
        <v>43437</v>
      </c>
      <c r="C75" s="7">
        <v>0</v>
      </c>
      <c r="D75" s="7">
        <v>2003</v>
      </c>
      <c r="E75" s="7">
        <f t="shared" si="7"/>
        <v>22</v>
      </c>
      <c r="F75" s="7">
        <v>2</v>
      </c>
      <c r="G75" s="7">
        <v>4</v>
      </c>
      <c r="H75" s="7">
        <v>5</v>
      </c>
      <c r="I75" s="7">
        <v>1</v>
      </c>
      <c r="J75" s="7">
        <v>4</v>
      </c>
      <c r="K75" s="7">
        <v>2</v>
      </c>
      <c r="L75" s="7">
        <v>1</v>
      </c>
      <c r="M75" s="7">
        <v>1</v>
      </c>
      <c r="N75" s="7">
        <v>3</v>
      </c>
      <c r="O75" s="7">
        <v>2</v>
      </c>
      <c r="P75" s="7">
        <f t="shared" si="8"/>
        <v>23</v>
      </c>
      <c r="Q75">
        <f t="shared" si="11"/>
        <v>9</v>
      </c>
    </row>
    <row r="76" spans="2:37" x14ac:dyDescent="0.25">
      <c r="B76" s="7">
        <v>42662</v>
      </c>
      <c r="C76" s="7">
        <v>0</v>
      </c>
      <c r="D76" s="7">
        <v>2003</v>
      </c>
      <c r="E76" s="7">
        <f t="shared" si="7"/>
        <v>22</v>
      </c>
      <c r="F76" s="7">
        <v>3</v>
      </c>
      <c r="G76" s="7">
        <v>5</v>
      </c>
      <c r="H76" s="7">
        <v>4</v>
      </c>
      <c r="I76" s="7">
        <v>4</v>
      </c>
      <c r="J76" s="7">
        <v>5</v>
      </c>
      <c r="K76" s="7">
        <v>4</v>
      </c>
      <c r="L76" s="7">
        <v>4</v>
      </c>
      <c r="M76" s="7">
        <v>5</v>
      </c>
      <c r="N76" s="7">
        <v>5</v>
      </c>
      <c r="O76" s="7">
        <v>5</v>
      </c>
      <c r="P76" s="7">
        <f t="shared" si="8"/>
        <v>36</v>
      </c>
      <c r="Q76">
        <f t="shared" si="11"/>
        <v>13</v>
      </c>
    </row>
    <row r="77" spans="2:37" x14ac:dyDescent="0.25">
      <c r="B77" s="7">
        <v>43742</v>
      </c>
      <c r="C77" s="7">
        <v>0</v>
      </c>
      <c r="D77" s="7">
        <v>2003</v>
      </c>
      <c r="E77" s="7">
        <f t="shared" si="7"/>
        <v>22</v>
      </c>
      <c r="F77" s="7">
        <v>1</v>
      </c>
      <c r="G77" s="7">
        <v>2</v>
      </c>
      <c r="H77" s="7">
        <v>4</v>
      </c>
      <c r="I77" s="7">
        <v>2</v>
      </c>
      <c r="J77" s="7">
        <v>1</v>
      </c>
      <c r="K77" s="7">
        <v>3</v>
      </c>
      <c r="L77" s="7">
        <v>1</v>
      </c>
      <c r="M77" s="7">
        <v>2</v>
      </c>
      <c r="N77" s="7">
        <v>1</v>
      </c>
      <c r="O77" s="7">
        <v>3</v>
      </c>
      <c r="P77" s="7">
        <f t="shared" si="8"/>
        <v>17</v>
      </c>
      <c r="Q77">
        <f t="shared" si="11"/>
        <v>10</v>
      </c>
    </row>
    <row r="78" spans="2:37" x14ac:dyDescent="0.25">
      <c r="B78" s="7">
        <v>41827</v>
      </c>
      <c r="C78" s="7">
        <v>0</v>
      </c>
      <c r="D78" s="7">
        <v>2002</v>
      </c>
      <c r="E78" s="7">
        <f t="shared" si="7"/>
        <v>23</v>
      </c>
      <c r="F78" s="7">
        <v>4</v>
      </c>
      <c r="G78" s="7">
        <v>4</v>
      </c>
      <c r="H78" s="7">
        <v>5</v>
      </c>
      <c r="I78" s="7">
        <v>3</v>
      </c>
      <c r="J78" s="7">
        <v>5</v>
      </c>
      <c r="K78" s="7">
        <v>4</v>
      </c>
      <c r="L78" s="7">
        <v>1</v>
      </c>
      <c r="M78" s="7">
        <v>4</v>
      </c>
      <c r="N78" s="7">
        <v>2</v>
      </c>
      <c r="O78" s="7">
        <v>1</v>
      </c>
      <c r="P78" s="7">
        <f t="shared" si="8"/>
        <v>29</v>
      </c>
      <c r="Q78">
        <f t="shared" si="11"/>
        <v>10</v>
      </c>
    </row>
    <row r="79" spans="2:37" x14ac:dyDescent="0.25">
      <c r="B79" s="7">
        <v>42903</v>
      </c>
      <c r="C79" s="7">
        <v>0</v>
      </c>
      <c r="D79" s="7">
        <v>2002</v>
      </c>
      <c r="E79" s="7">
        <f t="shared" si="7"/>
        <v>23</v>
      </c>
      <c r="F79" s="7">
        <v>1</v>
      </c>
      <c r="G79" s="7">
        <v>4</v>
      </c>
      <c r="H79" s="7">
        <v>4</v>
      </c>
      <c r="I79" s="7">
        <v>4</v>
      </c>
      <c r="J79" s="7">
        <v>5</v>
      </c>
      <c r="K79" s="7">
        <v>4</v>
      </c>
      <c r="L79" s="7">
        <v>4</v>
      </c>
      <c r="M79" s="7">
        <v>3</v>
      </c>
      <c r="N79" s="7">
        <v>4</v>
      </c>
      <c r="O79" s="7">
        <v>5</v>
      </c>
      <c r="P79" s="7">
        <f t="shared" si="8"/>
        <v>30</v>
      </c>
      <c r="Q79">
        <f t="shared" si="11"/>
        <v>13</v>
      </c>
    </row>
    <row r="80" spans="2:37" x14ac:dyDescent="0.25">
      <c r="B80" s="7">
        <v>44933</v>
      </c>
      <c r="C80" s="7">
        <v>0</v>
      </c>
      <c r="D80" s="7">
        <v>2002</v>
      </c>
      <c r="E80" s="7">
        <f t="shared" si="7"/>
        <v>23</v>
      </c>
      <c r="F80" s="7">
        <v>2</v>
      </c>
      <c r="G80" s="7">
        <v>4</v>
      </c>
      <c r="H80" s="7">
        <v>4</v>
      </c>
      <c r="I80" s="7">
        <v>3</v>
      </c>
      <c r="J80" s="7">
        <v>5</v>
      </c>
      <c r="K80" s="7">
        <v>2</v>
      </c>
      <c r="L80" s="7">
        <v>4</v>
      </c>
      <c r="M80" s="7">
        <v>3</v>
      </c>
      <c r="N80" s="7">
        <v>4</v>
      </c>
      <c r="O80" s="7">
        <v>3</v>
      </c>
      <c r="P80" s="7">
        <f t="shared" si="8"/>
        <v>27</v>
      </c>
      <c r="Q80">
        <f t="shared" si="11"/>
        <v>9</v>
      </c>
    </row>
    <row r="81" spans="2:17" x14ac:dyDescent="0.25">
      <c r="B81" s="7">
        <v>45468</v>
      </c>
      <c r="C81" s="7">
        <v>0</v>
      </c>
      <c r="D81" s="7">
        <v>2002</v>
      </c>
      <c r="E81" s="7">
        <f t="shared" si="7"/>
        <v>23</v>
      </c>
      <c r="F81" s="7">
        <v>2</v>
      </c>
      <c r="G81" s="7">
        <v>4</v>
      </c>
      <c r="H81" s="7">
        <v>5</v>
      </c>
      <c r="I81" s="7">
        <v>4</v>
      </c>
      <c r="J81" s="7">
        <v>4</v>
      </c>
      <c r="K81" s="7">
        <v>2</v>
      </c>
      <c r="L81" s="7">
        <v>2</v>
      </c>
      <c r="M81" s="7">
        <v>4</v>
      </c>
      <c r="N81" s="7">
        <v>5</v>
      </c>
      <c r="O81" s="7">
        <v>4</v>
      </c>
      <c r="P81" s="7">
        <f t="shared" si="8"/>
        <v>30</v>
      </c>
      <c r="Q81">
        <f t="shared" si="11"/>
        <v>11</v>
      </c>
    </row>
    <row r="82" spans="2:17" x14ac:dyDescent="0.25">
      <c r="B82" s="7">
        <v>42105</v>
      </c>
      <c r="C82" s="7">
        <v>0</v>
      </c>
      <c r="D82" s="7">
        <v>2002</v>
      </c>
      <c r="E82" s="7">
        <f t="shared" si="7"/>
        <v>23</v>
      </c>
      <c r="F82" s="7">
        <v>4</v>
      </c>
      <c r="G82" s="7">
        <v>3</v>
      </c>
      <c r="H82" s="7">
        <v>5</v>
      </c>
      <c r="I82" s="7">
        <v>3</v>
      </c>
      <c r="J82" s="7">
        <v>4</v>
      </c>
      <c r="K82" s="7">
        <v>3</v>
      </c>
      <c r="L82" s="7">
        <v>4</v>
      </c>
      <c r="M82" s="7">
        <v>4</v>
      </c>
      <c r="N82" s="7">
        <v>3</v>
      </c>
      <c r="O82" s="7">
        <v>4</v>
      </c>
      <c r="P82" s="7">
        <f t="shared" si="8"/>
        <v>30</v>
      </c>
      <c r="Q82">
        <f t="shared" si="11"/>
        <v>12</v>
      </c>
    </row>
    <row r="83" spans="2:17" x14ac:dyDescent="0.25">
      <c r="B83" s="7">
        <v>43216</v>
      </c>
      <c r="C83" s="7">
        <v>0</v>
      </c>
      <c r="D83" s="7">
        <v>2002</v>
      </c>
      <c r="E83" s="7">
        <f t="shared" si="7"/>
        <v>23</v>
      </c>
      <c r="F83" s="7">
        <v>4</v>
      </c>
      <c r="G83" s="7">
        <v>5</v>
      </c>
      <c r="H83" s="7">
        <v>4</v>
      </c>
      <c r="I83" s="7">
        <v>3</v>
      </c>
      <c r="J83" s="7">
        <v>3</v>
      </c>
      <c r="K83" s="7">
        <v>3</v>
      </c>
      <c r="L83" s="7">
        <v>2</v>
      </c>
      <c r="M83" s="7">
        <v>3</v>
      </c>
      <c r="N83" s="7">
        <v>2</v>
      </c>
      <c r="O83" s="7">
        <v>3</v>
      </c>
      <c r="P83" s="7">
        <f t="shared" si="8"/>
        <v>27</v>
      </c>
      <c r="Q83">
        <f t="shared" si="11"/>
        <v>10</v>
      </c>
    </row>
    <row r="84" spans="2:17" x14ac:dyDescent="0.25">
      <c r="B84" s="7">
        <v>46075</v>
      </c>
      <c r="C84" s="7">
        <v>0</v>
      </c>
      <c r="D84" s="7">
        <v>2002</v>
      </c>
      <c r="E84" s="7">
        <f t="shared" si="7"/>
        <v>23</v>
      </c>
      <c r="F84" s="7">
        <v>4</v>
      </c>
      <c r="G84" s="7">
        <v>4</v>
      </c>
      <c r="H84" s="7">
        <v>5</v>
      </c>
      <c r="I84" s="7">
        <v>4</v>
      </c>
      <c r="J84" s="7">
        <v>2</v>
      </c>
      <c r="K84" s="7">
        <v>2</v>
      </c>
      <c r="L84" s="7">
        <v>2</v>
      </c>
      <c r="M84" s="7">
        <v>4</v>
      </c>
      <c r="N84" s="7">
        <v>4</v>
      </c>
      <c r="O84" s="7">
        <v>3</v>
      </c>
      <c r="P84" s="7">
        <f t="shared" si="8"/>
        <v>28</v>
      </c>
      <c r="Q84">
        <f t="shared" si="11"/>
        <v>10</v>
      </c>
    </row>
    <row r="85" spans="2:17" x14ac:dyDescent="0.25">
      <c r="B85" s="7">
        <v>41499</v>
      </c>
      <c r="C85" s="7">
        <v>0</v>
      </c>
      <c r="D85" s="7">
        <v>2002</v>
      </c>
      <c r="E85" s="7">
        <f t="shared" si="7"/>
        <v>23</v>
      </c>
      <c r="F85" s="7">
        <v>3</v>
      </c>
      <c r="G85" s="7">
        <v>5</v>
      </c>
      <c r="H85" s="7">
        <v>5</v>
      </c>
      <c r="I85" s="7">
        <v>2</v>
      </c>
      <c r="J85" s="7">
        <v>4</v>
      </c>
      <c r="K85" s="7">
        <v>2</v>
      </c>
      <c r="L85" s="7">
        <v>1</v>
      </c>
      <c r="M85" s="7">
        <v>2</v>
      </c>
      <c r="N85" s="7">
        <v>4</v>
      </c>
      <c r="O85" s="7">
        <v>2</v>
      </c>
      <c r="P85" s="7">
        <f t="shared" si="8"/>
        <v>27</v>
      </c>
      <c r="Q85">
        <f t="shared" si="11"/>
        <v>9</v>
      </c>
    </row>
    <row r="86" spans="2:17" x14ac:dyDescent="0.25">
      <c r="B86" s="7">
        <v>41532</v>
      </c>
      <c r="C86" s="7">
        <v>0</v>
      </c>
      <c r="D86" s="7">
        <v>2002</v>
      </c>
      <c r="E86" s="7">
        <f t="shared" si="7"/>
        <v>23</v>
      </c>
      <c r="F86" s="7">
        <v>4</v>
      </c>
      <c r="G86" s="7">
        <v>4</v>
      </c>
      <c r="H86" s="7">
        <v>4</v>
      </c>
      <c r="I86" s="7">
        <v>4</v>
      </c>
      <c r="J86" s="7">
        <v>4</v>
      </c>
      <c r="K86" s="7">
        <v>2</v>
      </c>
      <c r="L86" s="7">
        <v>3</v>
      </c>
      <c r="M86" s="7">
        <v>4</v>
      </c>
      <c r="N86" s="7">
        <v>5</v>
      </c>
      <c r="O86" s="7">
        <v>4</v>
      </c>
      <c r="P86" s="7">
        <f t="shared" si="8"/>
        <v>31</v>
      </c>
      <c r="Q86">
        <f t="shared" si="11"/>
        <v>10</v>
      </c>
    </row>
    <row r="87" spans="2:17" x14ac:dyDescent="0.25">
      <c r="B87" s="7">
        <v>42320</v>
      </c>
      <c r="C87" s="7">
        <v>0</v>
      </c>
      <c r="D87" s="7">
        <v>2002</v>
      </c>
      <c r="E87" s="7">
        <f t="shared" si="7"/>
        <v>23</v>
      </c>
      <c r="F87" s="7">
        <v>2</v>
      </c>
      <c r="G87" s="7">
        <v>4</v>
      </c>
      <c r="H87" s="7">
        <v>4</v>
      </c>
      <c r="I87" s="7">
        <v>4</v>
      </c>
      <c r="J87" s="7">
        <v>4</v>
      </c>
      <c r="K87" s="7">
        <v>1</v>
      </c>
      <c r="L87" s="7">
        <v>2</v>
      </c>
      <c r="M87" s="7">
        <v>4</v>
      </c>
      <c r="N87" s="7">
        <v>2</v>
      </c>
      <c r="O87" s="7">
        <v>4</v>
      </c>
      <c r="P87" s="7">
        <f t="shared" si="8"/>
        <v>25</v>
      </c>
      <c r="Q87">
        <f t="shared" si="11"/>
        <v>9</v>
      </c>
    </row>
    <row r="88" spans="2:17" x14ac:dyDescent="0.25">
      <c r="B88" s="7">
        <v>44208</v>
      </c>
      <c r="C88" s="7">
        <v>0</v>
      </c>
      <c r="D88" s="7">
        <v>2002</v>
      </c>
      <c r="E88" s="7">
        <f t="shared" si="7"/>
        <v>23</v>
      </c>
      <c r="F88" s="7">
        <v>2</v>
      </c>
      <c r="G88" s="7">
        <v>4</v>
      </c>
      <c r="H88" s="7">
        <v>3</v>
      </c>
      <c r="I88" s="7">
        <v>4</v>
      </c>
      <c r="J88" s="7">
        <v>4</v>
      </c>
      <c r="K88" s="7">
        <v>4</v>
      </c>
      <c r="L88" s="7">
        <v>2</v>
      </c>
      <c r="M88" s="7">
        <v>4</v>
      </c>
      <c r="N88" s="7">
        <v>4</v>
      </c>
      <c r="O88" s="7">
        <v>4</v>
      </c>
      <c r="P88" s="7">
        <f t="shared" si="8"/>
        <v>29</v>
      </c>
      <c r="Q88">
        <f t="shared" si="11"/>
        <v>11</v>
      </c>
    </row>
    <row r="89" spans="2:17" x14ac:dyDescent="0.25">
      <c r="B89" s="7">
        <v>41364</v>
      </c>
      <c r="C89" s="7">
        <v>0</v>
      </c>
      <c r="D89" s="7">
        <v>2002</v>
      </c>
      <c r="E89" s="7">
        <f t="shared" si="7"/>
        <v>23</v>
      </c>
      <c r="F89" s="7">
        <v>4</v>
      </c>
      <c r="G89" s="7">
        <v>4</v>
      </c>
      <c r="H89" s="7">
        <v>5</v>
      </c>
      <c r="I89" s="7">
        <v>4</v>
      </c>
      <c r="J89" s="7">
        <v>4</v>
      </c>
      <c r="K89" s="7">
        <v>2</v>
      </c>
      <c r="L89" s="7">
        <v>2</v>
      </c>
      <c r="M89" s="7">
        <v>4</v>
      </c>
      <c r="N89" s="7">
        <v>4</v>
      </c>
      <c r="O89" s="7">
        <v>4</v>
      </c>
      <c r="P89" s="7">
        <f t="shared" si="8"/>
        <v>31</v>
      </c>
      <c r="Q89">
        <f t="shared" si="11"/>
        <v>11</v>
      </c>
    </row>
    <row r="90" spans="2:17" x14ac:dyDescent="0.25">
      <c r="B90" s="7">
        <v>45774</v>
      </c>
      <c r="C90" s="7">
        <v>0</v>
      </c>
      <c r="D90" s="7">
        <v>2002</v>
      </c>
      <c r="E90" s="7">
        <f t="shared" si="7"/>
        <v>23</v>
      </c>
      <c r="F90" s="7">
        <v>4</v>
      </c>
      <c r="G90" s="7">
        <v>4</v>
      </c>
      <c r="H90" s="7">
        <v>5</v>
      </c>
      <c r="I90" s="7">
        <v>2</v>
      </c>
      <c r="J90" s="7">
        <v>4</v>
      </c>
      <c r="K90" s="7">
        <v>3</v>
      </c>
      <c r="L90" s="7">
        <v>2</v>
      </c>
      <c r="M90" s="7">
        <v>2</v>
      </c>
      <c r="N90" s="7">
        <v>2</v>
      </c>
      <c r="O90" s="7">
        <v>3</v>
      </c>
      <c r="P90" s="7">
        <f t="shared" si="8"/>
        <v>27</v>
      </c>
      <c r="Q90">
        <f t="shared" si="11"/>
        <v>11</v>
      </c>
    </row>
    <row r="91" spans="2:17" x14ac:dyDescent="0.25">
      <c r="B91" s="7">
        <v>44366</v>
      </c>
      <c r="C91" s="7">
        <v>0</v>
      </c>
      <c r="D91" s="7">
        <v>2002</v>
      </c>
      <c r="E91" s="7">
        <f t="shared" si="7"/>
        <v>23</v>
      </c>
      <c r="F91" s="7">
        <v>3</v>
      </c>
      <c r="G91" s="7">
        <v>4</v>
      </c>
      <c r="H91" s="7">
        <v>4</v>
      </c>
      <c r="I91" s="7">
        <v>4</v>
      </c>
      <c r="J91" s="7">
        <v>5</v>
      </c>
      <c r="K91" s="7">
        <v>3</v>
      </c>
      <c r="L91" s="7">
        <v>3</v>
      </c>
      <c r="M91" s="7">
        <v>4</v>
      </c>
      <c r="N91" s="7">
        <v>5</v>
      </c>
      <c r="O91" s="7">
        <v>4</v>
      </c>
      <c r="P91" s="7">
        <f t="shared" si="8"/>
        <v>32</v>
      </c>
      <c r="Q91">
        <f t="shared" si="11"/>
        <v>11</v>
      </c>
    </row>
    <row r="92" spans="2:17" x14ac:dyDescent="0.25">
      <c r="B92" s="7">
        <v>40708</v>
      </c>
      <c r="C92" s="7">
        <v>0</v>
      </c>
      <c r="D92" s="7">
        <v>2002</v>
      </c>
      <c r="E92" s="7">
        <f t="shared" si="7"/>
        <v>23</v>
      </c>
      <c r="F92" s="7">
        <v>4</v>
      </c>
      <c r="G92" s="7">
        <v>4</v>
      </c>
      <c r="H92" s="7">
        <v>4</v>
      </c>
      <c r="I92" s="7">
        <v>4</v>
      </c>
      <c r="J92" s="7">
        <v>5</v>
      </c>
      <c r="K92" s="7">
        <v>3</v>
      </c>
      <c r="L92" s="7">
        <v>2</v>
      </c>
      <c r="M92" s="7">
        <v>4</v>
      </c>
      <c r="N92" s="7">
        <v>4</v>
      </c>
      <c r="O92" s="7">
        <v>4</v>
      </c>
      <c r="P92" s="7">
        <f t="shared" si="8"/>
        <v>32</v>
      </c>
      <c r="Q92">
        <f t="shared" si="11"/>
        <v>11</v>
      </c>
    </row>
    <row r="93" spans="2:17" x14ac:dyDescent="0.25">
      <c r="B93" s="7">
        <v>40979</v>
      </c>
      <c r="C93" s="7">
        <v>0</v>
      </c>
      <c r="D93" s="7">
        <v>2002</v>
      </c>
      <c r="E93" s="7">
        <f t="shared" si="7"/>
        <v>23</v>
      </c>
      <c r="F93" s="7">
        <v>3</v>
      </c>
      <c r="G93" s="7">
        <v>5</v>
      </c>
      <c r="H93" s="7">
        <v>4</v>
      </c>
      <c r="I93" s="7">
        <v>3</v>
      </c>
      <c r="J93" s="7">
        <v>5</v>
      </c>
      <c r="K93" s="7">
        <v>4</v>
      </c>
      <c r="L93" s="7">
        <v>3</v>
      </c>
      <c r="M93" s="7">
        <v>4</v>
      </c>
      <c r="N93" s="7">
        <v>5</v>
      </c>
      <c r="O93" s="7">
        <v>4</v>
      </c>
      <c r="P93" s="7">
        <f t="shared" si="8"/>
        <v>34</v>
      </c>
      <c r="Q93">
        <f t="shared" si="11"/>
        <v>12</v>
      </c>
    </row>
    <row r="94" spans="2:17" x14ac:dyDescent="0.25">
      <c r="B94" s="7">
        <v>45137</v>
      </c>
      <c r="C94" s="7">
        <v>0</v>
      </c>
      <c r="D94" s="7">
        <v>2002</v>
      </c>
      <c r="E94" s="7">
        <f t="shared" si="7"/>
        <v>23</v>
      </c>
      <c r="F94" s="7">
        <v>3</v>
      </c>
      <c r="G94" s="7">
        <v>5</v>
      </c>
      <c r="H94" s="7">
        <v>4</v>
      </c>
      <c r="I94" s="7">
        <v>4</v>
      </c>
      <c r="J94" s="7">
        <v>5</v>
      </c>
      <c r="K94" s="7">
        <v>4</v>
      </c>
      <c r="L94" s="7">
        <v>2</v>
      </c>
      <c r="M94" s="7">
        <v>4</v>
      </c>
      <c r="N94" s="7">
        <v>4</v>
      </c>
      <c r="O94" s="7">
        <v>4</v>
      </c>
      <c r="P94" s="7">
        <f t="shared" si="8"/>
        <v>33</v>
      </c>
      <c r="Q94">
        <f t="shared" si="11"/>
        <v>12</v>
      </c>
    </row>
    <row r="95" spans="2:17" x14ac:dyDescent="0.25">
      <c r="B95" s="7">
        <v>45484</v>
      </c>
      <c r="C95" s="7">
        <v>0</v>
      </c>
      <c r="D95" s="7">
        <v>2002</v>
      </c>
      <c r="E95" s="7">
        <f t="shared" si="7"/>
        <v>23</v>
      </c>
      <c r="F95" s="7">
        <v>2</v>
      </c>
      <c r="G95" s="7">
        <v>4</v>
      </c>
      <c r="H95" s="7">
        <v>4</v>
      </c>
      <c r="I95" s="7">
        <v>4</v>
      </c>
      <c r="J95" s="7">
        <v>3</v>
      </c>
      <c r="K95" s="7">
        <v>2</v>
      </c>
      <c r="L95" s="7">
        <v>2</v>
      </c>
      <c r="M95" s="7">
        <v>4</v>
      </c>
      <c r="N95" s="7">
        <v>4</v>
      </c>
      <c r="O95" s="7">
        <v>1</v>
      </c>
      <c r="P95" s="7">
        <f t="shared" si="8"/>
        <v>24</v>
      </c>
      <c r="Q95">
        <f t="shared" si="11"/>
        <v>7</v>
      </c>
    </row>
    <row r="96" spans="2:17" x14ac:dyDescent="0.25">
      <c r="B96" s="7">
        <v>40923</v>
      </c>
      <c r="C96" s="7">
        <v>0</v>
      </c>
      <c r="D96" s="7">
        <v>2002</v>
      </c>
      <c r="E96" s="7">
        <f t="shared" si="7"/>
        <v>23</v>
      </c>
      <c r="F96" s="7">
        <v>2</v>
      </c>
      <c r="G96" s="7">
        <v>4</v>
      </c>
      <c r="H96" s="7">
        <v>4</v>
      </c>
      <c r="I96" s="7">
        <v>3</v>
      </c>
      <c r="J96" s="7">
        <v>4</v>
      </c>
      <c r="K96" s="7">
        <v>1</v>
      </c>
      <c r="L96" s="7">
        <v>2</v>
      </c>
      <c r="M96" s="7">
        <v>3</v>
      </c>
      <c r="N96" s="7">
        <v>4</v>
      </c>
      <c r="O96" s="7">
        <v>4</v>
      </c>
      <c r="P96" s="7">
        <f t="shared" si="8"/>
        <v>26</v>
      </c>
      <c r="Q96">
        <f t="shared" si="11"/>
        <v>9</v>
      </c>
    </row>
    <row r="97" spans="2:17" x14ac:dyDescent="0.25">
      <c r="B97" s="7">
        <v>45464</v>
      </c>
      <c r="C97" s="7">
        <v>0</v>
      </c>
      <c r="D97" s="7">
        <v>2002</v>
      </c>
      <c r="E97" s="7">
        <f t="shared" si="7"/>
        <v>23</v>
      </c>
      <c r="F97" s="7">
        <v>4</v>
      </c>
      <c r="G97" s="7">
        <v>4</v>
      </c>
      <c r="H97" s="7">
        <v>4</v>
      </c>
      <c r="I97" s="7">
        <v>4</v>
      </c>
      <c r="J97" s="7">
        <v>4</v>
      </c>
      <c r="K97" s="7">
        <v>3</v>
      </c>
      <c r="L97" s="7">
        <v>3</v>
      </c>
      <c r="M97" s="7">
        <v>4</v>
      </c>
      <c r="N97" s="7">
        <v>4</v>
      </c>
      <c r="O97" s="7">
        <v>4</v>
      </c>
      <c r="P97" s="7">
        <f t="shared" si="8"/>
        <v>31</v>
      </c>
      <c r="Q97">
        <f t="shared" si="11"/>
        <v>11</v>
      </c>
    </row>
    <row r="98" spans="2:17" x14ac:dyDescent="0.25">
      <c r="B98" s="7">
        <v>41723</v>
      </c>
      <c r="C98" s="7">
        <v>0</v>
      </c>
      <c r="D98" s="7">
        <v>2002</v>
      </c>
      <c r="E98" s="7">
        <f t="shared" si="7"/>
        <v>23</v>
      </c>
      <c r="F98" s="7">
        <v>2</v>
      </c>
      <c r="G98" s="7">
        <v>3</v>
      </c>
      <c r="H98" s="7">
        <v>3</v>
      </c>
      <c r="I98" s="7">
        <v>4</v>
      </c>
      <c r="J98" s="7">
        <v>4</v>
      </c>
      <c r="K98" s="7">
        <v>2</v>
      </c>
      <c r="L98" s="7">
        <v>2</v>
      </c>
      <c r="M98" s="7">
        <v>4</v>
      </c>
      <c r="N98" s="7">
        <v>4</v>
      </c>
      <c r="O98" s="7">
        <v>2</v>
      </c>
      <c r="P98" s="7">
        <f t="shared" si="8"/>
        <v>24</v>
      </c>
      <c r="Q98">
        <f t="shared" si="11"/>
        <v>7</v>
      </c>
    </row>
    <row r="99" spans="2:17" x14ac:dyDescent="0.25">
      <c r="B99" s="7">
        <v>42129</v>
      </c>
      <c r="C99" s="7">
        <v>0</v>
      </c>
      <c r="D99" s="7">
        <v>2002</v>
      </c>
      <c r="E99" s="7">
        <f t="shared" si="7"/>
        <v>23</v>
      </c>
      <c r="F99" s="7">
        <v>4</v>
      </c>
      <c r="G99" s="7">
        <v>4</v>
      </c>
      <c r="H99" s="7">
        <v>4</v>
      </c>
      <c r="I99" s="7">
        <v>5</v>
      </c>
      <c r="J99" s="7">
        <v>5</v>
      </c>
      <c r="K99" s="7">
        <v>3</v>
      </c>
      <c r="L99" s="7">
        <v>2</v>
      </c>
      <c r="M99" s="7">
        <v>5</v>
      </c>
      <c r="N99" s="7">
        <v>5</v>
      </c>
      <c r="O99" s="7">
        <v>4</v>
      </c>
      <c r="P99" s="7">
        <f t="shared" si="8"/>
        <v>34</v>
      </c>
      <c r="Q99">
        <f t="shared" si="11"/>
        <v>11</v>
      </c>
    </row>
    <row r="100" spans="2:17" x14ac:dyDescent="0.25">
      <c r="B100" s="7">
        <v>40754</v>
      </c>
      <c r="C100" s="7">
        <v>0</v>
      </c>
      <c r="D100" s="7">
        <v>2002</v>
      </c>
      <c r="E100" s="7">
        <f t="shared" si="7"/>
        <v>23</v>
      </c>
      <c r="F100" s="7">
        <v>4</v>
      </c>
      <c r="G100" s="7">
        <v>5</v>
      </c>
      <c r="H100" s="7">
        <v>5</v>
      </c>
      <c r="I100" s="7">
        <v>4</v>
      </c>
      <c r="J100" s="7">
        <v>5</v>
      </c>
      <c r="K100" s="7">
        <v>2</v>
      </c>
      <c r="L100" s="7">
        <v>3</v>
      </c>
      <c r="M100" s="7">
        <v>4</v>
      </c>
      <c r="N100" s="7">
        <v>5</v>
      </c>
      <c r="O100" s="7">
        <v>5</v>
      </c>
      <c r="P100" s="7">
        <f t="shared" si="8"/>
        <v>35</v>
      </c>
      <c r="Q100">
        <f t="shared" si="11"/>
        <v>12</v>
      </c>
    </row>
    <row r="101" spans="2:17" x14ac:dyDescent="0.25">
      <c r="B101" s="7">
        <v>44186</v>
      </c>
      <c r="C101" s="7">
        <v>0</v>
      </c>
      <c r="D101" s="7">
        <v>2002</v>
      </c>
      <c r="E101" s="7">
        <f t="shared" si="7"/>
        <v>23</v>
      </c>
      <c r="F101" s="7">
        <v>2</v>
      </c>
      <c r="G101" s="7">
        <v>4</v>
      </c>
      <c r="H101" s="7">
        <v>4</v>
      </c>
      <c r="I101" s="7">
        <v>3</v>
      </c>
      <c r="J101" s="7">
        <v>4</v>
      </c>
      <c r="K101" s="7">
        <v>3</v>
      </c>
      <c r="L101" s="7">
        <v>2</v>
      </c>
      <c r="M101" s="7">
        <v>3</v>
      </c>
      <c r="N101" s="7">
        <v>1</v>
      </c>
      <c r="O101" s="7">
        <v>2</v>
      </c>
      <c r="P101" s="7">
        <f t="shared" si="8"/>
        <v>23</v>
      </c>
      <c r="Q101">
        <f t="shared" si="11"/>
        <v>9</v>
      </c>
    </row>
    <row r="102" spans="2:17" x14ac:dyDescent="0.25">
      <c r="B102" s="7">
        <v>41752</v>
      </c>
      <c r="C102" s="7">
        <v>0</v>
      </c>
      <c r="D102" s="7">
        <v>2002</v>
      </c>
      <c r="E102" s="7">
        <f t="shared" si="7"/>
        <v>23</v>
      </c>
      <c r="F102" s="7">
        <v>4</v>
      </c>
      <c r="G102" s="7">
        <v>2</v>
      </c>
      <c r="H102" s="7">
        <v>2</v>
      </c>
      <c r="I102" s="7">
        <v>3</v>
      </c>
      <c r="J102" s="7">
        <v>2</v>
      </c>
      <c r="K102" s="7">
        <v>4</v>
      </c>
      <c r="L102" s="7">
        <v>2</v>
      </c>
      <c r="M102" s="7">
        <v>2</v>
      </c>
      <c r="N102" s="7">
        <v>2</v>
      </c>
      <c r="O102" s="7">
        <v>3</v>
      </c>
      <c r="P102" s="7">
        <f t="shared" si="8"/>
        <v>21</v>
      </c>
      <c r="Q102">
        <f t="shared" si="11"/>
        <v>9</v>
      </c>
    </row>
    <row r="103" spans="2:17" x14ac:dyDescent="0.25">
      <c r="B103" s="7">
        <v>43605</v>
      </c>
      <c r="C103" s="7">
        <v>0</v>
      </c>
      <c r="D103" s="7">
        <v>2002</v>
      </c>
      <c r="E103" s="7">
        <f t="shared" si="7"/>
        <v>23</v>
      </c>
      <c r="F103" s="7">
        <v>2</v>
      </c>
      <c r="G103" s="7">
        <v>3</v>
      </c>
      <c r="H103" s="7">
        <v>2</v>
      </c>
      <c r="I103" s="7">
        <v>4</v>
      </c>
      <c r="J103" s="7">
        <v>2</v>
      </c>
      <c r="K103" s="7">
        <v>2</v>
      </c>
      <c r="L103" s="7">
        <v>4</v>
      </c>
      <c r="M103" s="7">
        <v>2</v>
      </c>
      <c r="N103" s="7">
        <v>2</v>
      </c>
      <c r="O103" s="7">
        <v>3</v>
      </c>
      <c r="P103" s="7">
        <f t="shared" si="8"/>
        <v>18</v>
      </c>
      <c r="Q103">
        <f t="shared" si="11"/>
        <v>7</v>
      </c>
    </row>
    <row r="104" spans="2:17" x14ac:dyDescent="0.25">
      <c r="B104" s="7">
        <v>45975</v>
      </c>
      <c r="C104" s="7">
        <v>0</v>
      </c>
      <c r="D104" s="7">
        <v>2002</v>
      </c>
      <c r="E104" s="7">
        <f t="shared" si="7"/>
        <v>23</v>
      </c>
      <c r="F104" s="7">
        <v>5</v>
      </c>
      <c r="G104" s="7">
        <v>5</v>
      </c>
      <c r="H104" s="7">
        <v>5</v>
      </c>
      <c r="I104" s="7">
        <v>4</v>
      </c>
      <c r="J104" s="7">
        <v>5</v>
      </c>
      <c r="K104" s="7">
        <v>3</v>
      </c>
      <c r="L104" s="7">
        <v>2</v>
      </c>
      <c r="M104" s="7">
        <v>4</v>
      </c>
      <c r="N104" s="7">
        <v>5</v>
      </c>
      <c r="O104" s="7">
        <v>5</v>
      </c>
      <c r="P104" s="7">
        <f t="shared" si="8"/>
        <v>37</v>
      </c>
      <c r="Q104">
        <f t="shared" si="11"/>
        <v>13</v>
      </c>
    </row>
    <row r="105" spans="2:17" x14ac:dyDescent="0.25">
      <c r="B105" s="7">
        <v>42200</v>
      </c>
      <c r="C105" s="7">
        <v>0</v>
      </c>
      <c r="D105" s="7">
        <v>2002</v>
      </c>
      <c r="E105" s="7">
        <f t="shared" si="7"/>
        <v>23</v>
      </c>
      <c r="F105" s="7">
        <v>4</v>
      </c>
      <c r="G105" s="7">
        <v>5</v>
      </c>
      <c r="H105" s="7">
        <v>5</v>
      </c>
      <c r="I105" s="7">
        <v>5</v>
      </c>
      <c r="J105" s="7">
        <v>5</v>
      </c>
      <c r="K105" s="7">
        <v>5</v>
      </c>
      <c r="L105" s="7">
        <v>2</v>
      </c>
      <c r="M105" s="7">
        <v>5</v>
      </c>
      <c r="N105" s="7">
        <v>4</v>
      </c>
      <c r="O105" s="7">
        <v>5</v>
      </c>
      <c r="P105" s="7">
        <f t="shared" si="8"/>
        <v>38</v>
      </c>
      <c r="Q105">
        <f t="shared" si="11"/>
        <v>15</v>
      </c>
    </row>
    <row r="106" spans="2:17" x14ac:dyDescent="0.25">
      <c r="B106" s="7">
        <v>41662</v>
      </c>
      <c r="C106" s="7">
        <v>0</v>
      </c>
      <c r="D106" s="7">
        <v>2001</v>
      </c>
      <c r="E106" s="7">
        <f t="shared" si="7"/>
        <v>24</v>
      </c>
      <c r="F106" s="7">
        <v>4</v>
      </c>
      <c r="G106" s="7">
        <v>5</v>
      </c>
      <c r="H106" s="7">
        <v>3</v>
      </c>
      <c r="I106" s="7">
        <v>4</v>
      </c>
      <c r="J106" s="7">
        <v>5</v>
      </c>
      <c r="K106" s="7">
        <v>3</v>
      </c>
      <c r="L106" s="7">
        <v>2</v>
      </c>
      <c r="M106" s="7">
        <v>2</v>
      </c>
      <c r="N106" s="7">
        <v>4</v>
      </c>
      <c r="O106" s="7">
        <v>4</v>
      </c>
      <c r="P106" s="7">
        <f t="shared" si="8"/>
        <v>30</v>
      </c>
      <c r="Q106">
        <f t="shared" si="11"/>
        <v>10</v>
      </c>
    </row>
    <row r="107" spans="2:17" x14ac:dyDescent="0.25">
      <c r="B107" s="7">
        <v>44757</v>
      </c>
      <c r="C107" s="7">
        <v>0</v>
      </c>
      <c r="D107" s="7">
        <v>2001</v>
      </c>
      <c r="E107" s="7">
        <f t="shared" si="7"/>
        <v>24</v>
      </c>
      <c r="F107" s="7">
        <v>4</v>
      </c>
      <c r="G107" s="7">
        <v>4</v>
      </c>
      <c r="H107" s="7">
        <v>5</v>
      </c>
      <c r="I107" s="7">
        <v>4</v>
      </c>
      <c r="J107" s="7">
        <v>4</v>
      </c>
      <c r="K107" s="7">
        <v>3</v>
      </c>
      <c r="L107" s="7">
        <v>4</v>
      </c>
      <c r="M107" s="7">
        <v>4</v>
      </c>
      <c r="N107" s="7">
        <v>4</v>
      </c>
      <c r="O107" s="7">
        <v>1</v>
      </c>
      <c r="P107" s="7">
        <f t="shared" si="8"/>
        <v>29</v>
      </c>
      <c r="Q107">
        <f t="shared" si="11"/>
        <v>9</v>
      </c>
    </row>
    <row r="108" spans="2:17" x14ac:dyDescent="0.25">
      <c r="B108" s="7">
        <v>45420</v>
      </c>
      <c r="C108" s="7">
        <v>0</v>
      </c>
      <c r="D108" s="7">
        <v>2001</v>
      </c>
      <c r="E108" s="7">
        <f t="shared" si="7"/>
        <v>24</v>
      </c>
      <c r="F108" s="7">
        <v>2</v>
      </c>
      <c r="G108" s="7">
        <v>4</v>
      </c>
      <c r="H108" s="7">
        <v>3</v>
      </c>
      <c r="I108" s="7">
        <v>4</v>
      </c>
      <c r="J108" s="7">
        <v>4</v>
      </c>
      <c r="K108" s="7">
        <v>2</v>
      </c>
      <c r="L108" s="7">
        <v>4</v>
      </c>
      <c r="M108" s="7">
        <v>4</v>
      </c>
      <c r="N108" s="7">
        <v>4</v>
      </c>
      <c r="O108" s="7">
        <v>4</v>
      </c>
      <c r="P108" s="7">
        <f t="shared" si="8"/>
        <v>27</v>
      </c>
      <c r="Q108">
        <f t="shared" si="11"/>
        <v>9</v>
      </c>
    </row>
    <row r="109" spans="2:17" x14ac:dyDescent="0.25">
      <c r="B109" s="7">
        <v>40697</v>
      </c>
      <c r="C109" s="7">
        <v>0</v>
      </c>
      <c r="D109" s="7">
        <v>2001</v>
      </c>
      <c r="E109" s="7">
        <f t="shared" si="7"/>
        <v>24</v>
      </c>
      <c r="F109" s="7">
        <v>3</v>
      </c>
      <c r="G109" s="7">
        <v>4</v>
      </c>
      <c r="H109" s="7">
        <v>3</v>
      </c>
      <c r="I109" s="7">
        <v>3</v>
      </c>
      <c r="J109" s="7">
        <v>4</v>
      </c>
      <c r="K109" s="7">
        <v>3</v>
      </c>
      <c r="L109" s="7">
        <v>3</v>
      </c>
      <c r="M109" s="7">
        <v>4</v>
      </c>
      <c r="N109" s="7">
        <v>5</v>
      </c>
      <c r="O109" s="7">
        <v>4</v>
      </c>
      <c r="P109" s="7">
        <f t="shared" si="8"/>
        <v>30</v>
      </c>
      <c r="Q109">
        <f t="shared" si="11"/>
        <v>10</v>
      </c>
    </row>
    <row r="110" spans="2:17" x14ac:dyDescent="0.25">
      <c r="B110" s="7">
        <v>41014</v>
      </c>
      <c r="C110" s="7">
        <v>0</v>
      </c>
      <c r="D110" s="7">
        <v>2001</v>
      </c>
      <c r="E110" s="7">
        <f t="shared" si="7"/>
        <v>24</v>
      </c>
      <c r="F110" s="7">
        <v>2</v>
      </c>
      <c r="G110" s="7">
        <v>4</v>
      </c>
      <c r="H110" s="7">
        <v>1</v>
      </c>
      <c r="I110" s="7">
        <v>2</v>
      </c>
      <c r="J110" s="7">
        <v>2</v>
      </c>
      <c r="K110" s="7">
        <v>2</v>
      </c>
      <c r="L110" s="7">
        <v>1</v>
      </c>
      <c r="M110" s="7">
        <v>4</v>
      </c>
      <c r="N110" s="7">
        <v>5</v>
      </c>
      <c r="O110" s="7">
        <v>4</v>
      </c>
      <c r="P110" s="7">
        <f t="shared" si="8"/>
        <v>24</v>
      </c>
      <c r="Q110">
        <f t="shared" si="11"/>
        <v>7</v>
      </c>
    </row>
    <row r="111" spans="2:17" x14ac:dyDescent="0.25">
      <c r="B111" s="7">
        <v>43451</v>
      </c>
      <c r="C111" s="7">
        <v>0</v>
      </c>
      <c r="D111" s="7">
        <v>2001</v>
      </c>
      <c r="E111" s="7">
        <f t="shared" si="7"/>
        <v>24</v>
      </c>
      <c r="F111" s="7">
        <v>4</v>
      </c>
      <c r="G111" s="7">
        <v>4</v>
      </c>
      <c r="H111" s="7">
        <v>4</v>
      </c>
      <c r="I111" s="7">
        <v>2</v>
      </c>
      <c r="J111" s="7">
        <v>4</v>
      </c>
      <c r="K111" s="7">
        <v>2</v>
      </c>
      <c r="L111" s="7">
        <v>2</v>
      </c>
      <c r="M111" s="7">
        <v>4</v>
      </c>
      <c r="N111" s="7">
        <v>4</v>
      </c>
      <c r="O111" s="7">
        <v>4</v>
      </c>
      <c r="P111" s="7">
        <f t="shared" si="8"/>
        <v>30</v>
      </c>
      <c r="Q111">
        <f t="shared" si="11"/>
        <v>10</v>
      </c>
    </row>
    <row r="112" spans="2:17" x14ac:dyDescent="0.25">
      <c r="B112" s="7">
        <v>42171</v>
      </c>
      <c r="C112" s="7">
        <v>0</v>
      </c>
      <c r="D112" s="7">
        <v>2001</v>
      </c>
      <c r="E112" s="7">
        <f t="shared" si="7"/>
        <v>24</v>
      </c>
      <c r="F112" s="7">
        <v>3</v>
      </c>
      <c r="G112" s="7">
        <v>4</v>
      </c>
      <c r="H112" s="7">
        <v>4</v>
      </c>
      <c r="I112" s="7">
        <v>2</v>
      </c>
      <c r="J112" s="7">
        <v>5</v>
      </c>
      <c r="K112" s="7">
        <v>2</v>
      </c>
      <c r="L112" s="7">
        <v>1</v>
      </c>
      <c r="M112" s="7">
        <v>2</v>
      </c>
      <c r="N112" s="7">
        <v>3</v>
      </c>
      <c r="O112" s="7">
        <v>4</v>
      </c>
      <c r="P112" s="7">
        <f t="shared" si="8"/>
        <v>27</v>
      </c>
      <c r="Q112">
        <f t="shared" si="11"/>
        <v>10</v>
      </c>
    </row>
    <row r="113" spans="2:17" x14ac:dyDescent="0.25">
      <c r="B113" s="7">
        <v>44988</v>
      </c>
      <c r="C113" s="7">
        <v>0</v>
      </c>
      <c r="D113" s="7">
        <v>2001</v>
      </c>
      <c r="E113" s="7">
        <f t="shared" si="7"/>
        <v>24</v>
      </c>
      <c r="F113" s="7">
        <v>4</v>
      </c>
      <c r="G113" s="7">
        <v>4</v>
      </c>
      <c r="H113" s="7">
        <v>4</v>
      </c>
      <c r="I113" s="7">
        <v>4</v>
      </c>
      <c r="J113" s="7">
        <v>4</v>
      </c>
      <c r="K113" s="7">
        <v>3</v>
      </c>
      <c r="L113" s="7">
        <v>2</v>
      </c>
      <c r="M113" s="7">
        <v>4</v>
      </c>
      <c r="N113" s="7">
        <v>3</v>
      </c>
      <c r="O113" s="7">
        <v>4</v>
      </c>
      <c r="P113" s="7">
        <f t="shared" si="8"/>
        <v>30</v>
      </c>
      <c r="Q113">
        <f t="shared" si="11"/>
        <v>11</v>
      </c>
    </row>
    <row r="114" spans="2:17" x14ac:dyDescent="0.25">
      <c r="B114" s="7">
        <v>46115</v>
      </c>
      <c r="C114" s="7">
        <v>0</v>
      </c>
      <c r="D114" s="7">
        <v>2001</v>
      </c>
      <c r="E114" s="7">
        <f t="shared" si="7"/>
        <v>24</v>
      </c>
      <c r="F114" s="7">
        <v>2</v>
      </c>
      <c r="G114" s="7">
        <v>4</v>
      </c>
      <c r="H114" s="7">
        <v>2</v>
      </c>
      <c r="I114" s="7">
        <v>3</v>
      </c>
      <c r="J114" s="7">
        <v>4</v>
      </c>
      <c r="K114" s="7">
        <v>2</v>
      </c>
      <c r="L114" s="7">
        <v>2</v>
      </c>
      <c r="M114" s="7">
        <v>4</v>
      </c>
      <c r="N114" s="7">
        <v>4</v>
      </c>
      <c r="O114" s="7">
        <v>4</v>
      </c>
      <c r="P114" s="7">
        <f t="shared" si="8"/>
        <v>26</v>
      </c>
      <c r="Q114">
        <f t="shared" si="11"/>
        <v>8</v>
      </c>
    </row>
    <row r="115" spans="2:17" x14ac:dyDescent="0.25">
      <c r="B115" s="7">
        <v>46220</v>
      </c>
      <c r="C115" s="7">
        <v>0</v>
      </c>
      <c r="D115" s="7">
        <v>2001</v>
      </c>
      <c r="E115" s="7">
        <f t="shared" si="7"/>
        <v>24</v>
      </c>
      <c r="F115" s="7">
        <v>2</v>
      </c>
      <c r="G115" s="7">
        <v>4</v>
      </c>
      <c r="H115" s="7">
        <v>3</v>
      </c>
      <c r="I115" s="7">
        <v>3</v>
      </c>
      <c r="J115" s="7">
        <v>3</v>
      </c>
      <c r="K115" s="7">
        <v>3</v>
      </c>
      <c r="L115" s="7">
        <v>3</v>
      </c>
      <c r="M115" s="7">
        <v>4</v>
      </c>
      <c r="N115" s="7">
        <v>4</v>
      </c>
      <c r="O115" s="7">
        <v>3</v>
      </c>
      <c r="P115" s="7">
        <f t="shared" si="8"/>
        <v>26</v>
      </c>
      <c r="Q115">
        <f t="shared" si="11"/>
        <v>9</v>
      </c>
    </row>
    <row r="116" spans="2:17" x14ac:dyDescent="0.25">
      <c r="B116" s="7">
        <v>42784</v>
      </c>
      <c r="C116" s="7">
        <v>0</v>
      </c>
      <c r="D116" s="7">
        <v>2001</v>
      </c>
      <c r="E116" s="7">
        <f t="shared" si="7"/>
        <v>24</v>
      </c>
      <c r="F116" s="7">
        <v>4</v>
      </c>
      <c r="G116" s="7">
        <v>4</v>
      </c>
      <c r="H116" s="7">
        <v>5</v>
      </c>
      <c r="I116" s="7">
        <v>4</v>
      </c>
      <c r="J116" s="7">
        <v>5</v>
      </c>
      <c r="K116" s="7">
        <v>2</v>
      </c>
      <c r="L116" s="7">
        <v>4</v>
      </c>
      <c r="M116" s="7">
        <v>4</v>
      </c>
      <c r="N116" s="7">
        <v>5</v>
      </c>
      <c r="O116" s="7">
        <v>4</v>
      </c>
      <c r="P116" s="7">
        <f t="shared" si="8"/>
        <v>33</v>
      </c>
      <c r="Q116">
        <f t="shared" si="11"/>
        <v>11</v>
      </c>
    </row>
    <row r="117" spans="2:17" x14ac:dyDescent="0.25">
      <c r="B117" s="7">
        <v>46657</v>
      </c>
      <c r="C117" s="7">
        <v>0</v>
      </c>
      <c r="D117" s="7">
        <v>2001</v>
      </c>
      <c r="E117" s="7">
        <f t="shared" si="7"/>
        <v>24</v>
      </c>
      <c r="F117" s="7">
        <v>4</v>
      </c>
      <c r="G117" s="7">
        <v>4</v>
      </c>
      <c r="H117" s="7">
        <v>4</v>
      </c>
      <c r="I117" s="7">
        <v>4</v>
      </c>
      <c r="J117" s="7">
        <v>4</v>
      </c>
      <c r="K117" s="7">
        <v>4</v>
      </c>
      <c r="L117" s="7">
        <v>4</v>
      </c>
      <c r="M117" s="7">
        <v>4</v>
      </c>
      <c r="N117" s="7">
        <v>4</v>
      </c>
      <c r="O117" s="7">
        <v>4</v>
      </c>
      <c r="P117" s="7">
        <f t="shared" si="8"/>
        <v>32</v>
      </c>
      <c r="Q117">
        <f t="shared" si="11"/>
        <v>12</v>
      </c>
    </row>
    <row r="118" spans="2:17" x14ac:dyDescent="0.25">
      <c r="B118" s="7">
        <v>42044</v>
      </c>
      <c r="C118" s="7">
        <v>0</v>
      </c>
      <c r="D118" s="7">
        <v>2001</v>
      </c>
      <c r="E118" s="7">
        <f t="shared" si="7"/>
        <v>24</v>
      </c>
      <c r="F118" s="7">
        <v>4</v>
      </c>
      <c r="G118" s="7">
        <v>5</v>
      </c>
      <c r="H118" s="7">
        <v>4</v>
      </c>
      <c r="I118" s="7">
        <v>4</v>
      </c>
      <c r="J118" s="7">
        <v>4</v>
      </c>
      <c r="K118" s="7">
        <v>4</v>
      </c>
      <c r="L118" s="7">
        <v>3</v>
      </c>
      <c r="M118" s="7">
        <v>4</v>
      </c>
      <c r="N118" s="7">
        <v>4</v>
      </c>
      <c r="O118" s="7">
        <v>4</v>
      </c>
      <c r="P118" s="7">
        <f t="shared" si="8"/>
        <v>33</v>
      </c>
      <c r="Q118">
        <f t="shared" si="11"/>
        <v>12</v>
      </c>
    </row>
    <row r="119" spans="2:17" x14ac:dyDescent="0.25">
      <c r="B119" s="7">
        <v>43920</v>
      </c>
      <c r="C119" s="7">
        <v>0</v>
      </c>
      <c r="D119" s="7">
        <v>2001</v>
      </c>
      <c r="E119" s="7">
        <f t="shared" si="7"/>
        <v>24</v>
      </c>
      <c r="F119" s="7">
        <v>2</v>
      </c>
      <c r="G119" s="7">
        <v>4</v>
      </c>
      <c r="H119" s="7">
        <v>4</v>
      </c>
      <c r="I119" s="7">
        <v>2</v>
      </c>
      <c r="J119" s="7">
        <v>2</v>
      </c>
      <c r="K119" s="7">
        <v>1</v>
      </c>
      <c r="L119" s="7">
        <v>2</v>
      </c>
      <c r="M119" s="7">
        <v>2</v>
      </c>
      <c r="N119" s="7">
        <v>3</v>
      </c>
      <c r="O119" s="7">
        <v>2</v>
      </c>
      <c r="P119" s="7">
        <f t="shared" si="8"/>
        <v>20</v>
      </c>
      <c r="Q119">
        <f t="shared" si="11"/>
        <v>7</v>
      </c>
    </row>
    <row r="120" spans="2:17" x14ac:dyDescent="0.25">
      <c r="B120" s="7">
        <v>45015</v>
      </c>
      <c r="C120" s="7">
        <v>0</v>
      </c>
      <c r="D120" s="7">
        <v>2000</v>
      </c>
      <c r="E120" s="7">
        <f t="shared" si="7"/>
        <v>25</v>
      </c>
      <c r="F120" s="7">
        <v>5</v>
      </c>
      <c r="G120" s="7">
        <v>3</v>
      </c>
      <c r="H120" s="7">
        <v>4</v>
      </c>
      <c r="I120" s="7">
        <v>3</v>
      </c>
      <c r="J120" s="7">
        <v>4</v>
      </c>
      <c r="K120" s="7">
        <v>4</v>
      </c>
      <c r="L120" s="7">
        <v>2</v>
      </c>
      <c r="M120" s="7">
        <v>2</v>
      </c>
      <c r="N120" s="7">
        <v>4</v>
      </c>
      <c r="O120" s="7">
        <v>4</v>
      </c>
      <c r="P120" s="7">
        <f t="shared" si="8"/>
        <v>30</v>
      </c>
      <c r="Q120">
        <f t="shared" si="11"/>
        <v>12</v>
      </c>
    </row>
    <row r="121" spans="2:17" x14ac:dyDescent="0.25">
      <c r="B121" s="7">
        <v>44829</v>
      </c>
      <c r="C121" s="7">
        <v>0</v>
      </c>
      <c r="D121" s="7">
        <v>2000</v>
      </c>
      <c r="E121" s="7">
        <f t="shared" si="7"/>
        <v>25</v>
      </c>
      <c r="F121" s="7">
        <v>3</v>
      </c>
      <c r="G121" s="7">
        <v>4</v>
      </c>
      <c r="H121" s="7">
        <v>4</v>
      </c>
      <c r="I121" s="7">
        <v>3</v>
      </c>
      <c r="J121" s="7">
        <v>5</v>
      </c>
      <c r="K121" s="7">
        <v>2</v>
      </c>
      <c r="L121" s="7">
        <v>3</v>
      </c>
      <c r="M121" s="7">
        <v>4</v>
      </c>
      <c r="N121" s="7">
        <v>5</v>
      </c>
      <c r="O121" s="7">
        <v>4</v>
      </c>
      <c r="P121" s="7">
        <f t="shared" si="8"/>
        <v>31</v>
      </c>
      <c r="Q121">
        <f t="shared" si="11"/>
        <v>10</v>
      </c>
    </row>
    <row r="122" spans="2:17" x14ac:dyDescent="0.25">
      <c r="B122" s="7">
        <v>42919</v>
      </c>
      <c r="C122" s="7">
        <v>0</v>
      </c>
      <c r="D122" s="7">
        <v>2000</v>
      </c>
      <c r="E122" s="7">
        <f t="shared" si="7"/>
        <v>25</v>
      </c>
      <c r="F122" s="7">
        <v>4</v>
      </c>
      <c r="G122" s="7">
        <v>4</v>
      </c>
      <c r="H122" s="7">
        <v>5</v>
      </c>
      <c r="I122" s="7">
        <v>4</v>
      </c>
      <c r="J122" s="7">
        <v>4</v>
      </c>
      <c r="K122" s="7">
        <v>4</v>
      </c>
      <c r="L122" s="7">
        <v>4</v>
      </c>
      <c r="M122" s="7">
        <v>5</v>
      </c>
      <c r="N122" s="7">
        <v>4</v>
      </c>
      <c r="O122" s="7">
        <v>2</v>
      </c>
      <c r="P122" s="7">
        <f t="shared" si="8"/>
        <v>32</v>
      </c>
      <c r="Q122">
        <f t="shared" si="11"/>
        <v>11</v>
      </c>
    </row>
    <row r="123" spans="2:17" x14ac:dyDescent="0.25">
      <c r="B123" s="7">
        <v>41785</v>
      </c>
      <c r="C123" s="7">
        <v>0</v>
      </c>
      <c r="D123" s="7">
        <v>2000</v>
      </c>
      <c r="E123" s="7">
        <f t="shared" si="7"/>
        <v>25</v>
      </c>
      <c r="F123" s="7">
        <v>4</v>
      </c>
      <c r="G123" s="7">
        <v>3</v>
      </c>
      <c r="H123" s="7">
        <v>4</v>
      </c>
      <c r="I123" s="7">
        <v>2</v>
      </c>
      <c r="J123" s="7">
        <v>2</v>
      </c>
      <c r="K123" s="7">
        <v>3</v>
      </c>
      <c r="L123" s="7">
        <v>3</v>
      </c>
      <c r="M123" s="7">
        <v>3</v>
      </c>
      <c r="N123" s="7">
        <v>2</v>
      </c>
      <c r="O123" s="7">
        <v>3</v>
      </c>
      <c r="P123" s="7">
        <f t="shared" si="8"/>
        <v>24</v>
      </c>
      <c r="Q123">
        <f t="shared" si="11"/>
        <v>10</v>
      </c>
    </row>
    <row r="124" spans="2:17" x14ac:dyDescent="0.25">
      <c r="B124" s="7">
        <v>44132</v>
      </c>
      <c r="C124" s="7">
        <v>0</v>
      </c>
      <c r="D124" s="7">
        <v>2000</v>
      </c>
      <c r="E124" s="7">
        <f t="shared" si="7"/>
        <v>25</v>
      </c>
      <c r="F124" s="7">
        <v>2</v>
      </c>
      <c r="G124" s="7">
        <v>3</v>
      </c>
      <c r="H124" s="7">
        <v>2</v>
      </c>
      <c r="I124" s="7">
        <v>3</v>
      </c>
      <c r="J124" s="7">
        <v>1</v>
      </c>
      <c r="K124" s="7">
        <v>3</v>
      </c>
      <c r="L124" s="7">
        <v>2</v>
      </c>
      <c r="M124" s="7">
        <v>2</v>
      </c>
      <c r="N124" s="7">
        <v>3</v>
      </c>
      <c r="O124" s="7">
        <v>2</v>
      </c>
      <c r="P124" s="7">
        <f t="shared" si="8"/>
        <v>18</v>
      </c>
      <c r="Q124">
        <f t="shared" si="11"/>
        <v>7</v>
      </c>
    </row>
    <row r="125" spans="2:17" x14ac:dyDescent="0.25">
      <c r="B125" s="7">
        <v>42216</v>
      </c>
      <c r="C125" s="7">
        <v>0</v>
      </c>
      <c r="D125" s="7">
        <v>1999</v>
      </c>
      <c r="E125" s="7">
        <f t="shared" si="7"/>
        <v>26</v>
      </c>
      <c r="F125" s="7">
        <v>1</v>
      </c>
      <c r="G125" s="7">
        <v>2</v>
      </c>
      <c r="H125" s="7">
        <v>4</v>
      </c>
      <c r="I125" s="7">
        <v>1</v>
      </c>
      <c r="J125" s="7">
        <v>5</v>
      </c>
      <c r="K125" s="7">
        <v>5</v>
      </c>
      <c r="L125" s="7">
        <v>4</v>
      </c>
      <c r="M125" s="7">
        <v>1</v>
      </c>
      <c r="N125" s="7">
        <v>3</v>
      </c>
      <c r="O125" s="7">
        <v>1</v>
      </c>
      <c r="P125" s="7">
        <f t="shared" si="8"/>
        <v>22</v>
      </c>
      <c r="Q125">
        <f t="shared" si="11"/>
        <v>10</v>
      </c>
    </row>
    <row r="126" spans="2:17" x14ac:dyDescent="0.25">
      <c r="B126" s="7">
        <v>45923</v>
      </c>
      <c r="C126" s="7">
        <v>0</v>
      </c>
      <c r="D126" s="7">
        <v>1999</v>
      </c>
      <c r="E126" s="7">
        <f t="shared" si="7"/>
        <v>26</v>
      </c>
      <c r="F126" s="7">
        <v>4</v>
      </c>
      <c r="G126" s="7">
        <v>4</v>
      </c>
      <c r="H126" s="7">
        <v>4</v>
      </c>
      <c r="I126" s="7">
        <v>2</v>
      </c>
      <c r="J126" s="7">
        <v>5</v>
      </c>
      <c r="K126" s="7">
        <v>4</v>
      </c>
      <c r="L126" s="7">
        <v>4</v>
      </c>
      <c r="M126" s="7">
        <v>2</v>
      </c>
      <c r="N126" s="7">
        <v>2</v>
      </c>
      <c r="O126" s="7">
        <v>4</v>
      </c>
      <c r="P126" s="7">
        <f t="shared" si="8"/>
        <v>29</v>
      </c>
      <c r="Q126">
        <f t="shared" si="11"/>
        <v>12</v>
      </c>
    </row>
    <row r="127" spans="2:17" x14ac:dyDescent="0.25">
      <c r="B127" s="7">
        <v>44253</v>
      </c>
      <c r="C127" s="7">
        <v>0</v>
      </c>
      <c r="D127" s="7">
        <v>1999</v>
      </c>
      <c r="E127" s="7">
        <f t="shared" si="7"/>
        <v>26</v>
      </c>
      <c r="F127" s="7">
        <v>1</v>
      </c>
      <c r="G127" s="7">
        <v>3</v>
      </c>
      <c r="H127" s="7">
        <v>5</v>
      </c>
      <c r="I127" s="7">
        <v>5</v>
      </c>
      <c r="J127" s="7">
        <v>4</v>
      </c>
      <c r="K127" s="7">
        <v>4</v>
      </c>
      <c r="L127" s="7">
        <v>2</v>
      </c>
      <c r="M127" s="7">
        <v>4</v>
      </c>
      <c r="N127" s="7">
        <v>4</v>
      </c>
      <c r="O127" s="7">
        <v>4</v>
      </c>
      <c r="P127" s="7">
        <f t="shared" si="8"/>
        <v>29</v>
      </c>
      <c r="Q127">
        <f t="shared" si="11"/>
        <v>13</v>
      </c>
    </row>
    <row r="128" spans="2:17" x14ac:dyDescent="0.25">
      <c r="B128" s="7">
        <v>45426</v>
      </c>
      <c r="C128" s="7">
        <v>0</v>
      </c>
      <c r="D128" s="7">
        <v>1999</v>
      </c>
      <c r="E128" s="7">
        <f t="shared" si="7"/>
        <v>26</v>
      </c>
      <c r="F128" s="7">
        <v>3</v>
      </c>
      <c r="G128" s="7">
        <v>4</v>
      </c>
      <c r="H128" s="7">
        <v>3</v>
      </c>
      <c r="I128" s="7">
        <v>4</v>
      </c>
      <c r="J128" s="7">
        <v>3</v>
      </c>
      <c r="K128" s="7">
        <v>4</v>
      </c>
      <c r="L128" s="7">
        <v>4</v>
      </c>
      <c r="M128" s="7">
        <v>4</v>
      </c>
      <c r="N128" s="7">
        <v>4</v>
      </c>
      <c r="O128" s="7">
        <v>2</v>
      </c>
      <c r="P128" s="7">
        <f t="shared" si="8"/>
        <v>27</v>
      </c>
      <c r="Q128">
        <f t="shared" si="11"/>
        <v>9</v>
      </c>
    </row>
    <row r="129" spans="2:17" x14ac:dyDescent="0.25">
      <c r="B129" s="7">
        <v>45411</v>
      </c>
      <c r="C129" s="7">
        <v>0</v>
      </c>
      <c r="D129" s="7">
        <v>1999</v>
      </c>
      <c r="E129" s="7">
        <f t="shared" si="7"/>
        <v>26</v>
      </c>
      <c r="F129" s="7">
        <v>4</v>
      </c>
      <c r="G129" s="7">
        <v>4</v>
      </c>
      <c r="H129" s="7">
        <v>4</v>
      </c>
      <c r="I129" s="7">
        <v>3</v>
      </c>
      <c r="J129" s="7">
        <v>4</v>
      </c>
      <c r="K129" s="7">
        <v>4</v>
      </c>
      <c r="L129" s="7">
        <v>2</v>
      </c>
      <c r="M129" s="7">
        <v>4</v>
      </c>
      <c r="N129" s="7">
        <v>2</v>
      </c>
      <c r="O129" s="7">
        <v>1</v>
      </c>
      <c r="P129" s="7">
        <f t="shared" si="8"/>
        <v>27</v>
      </c>
      <c r="Q129">
        <f t="shared" si="11"/>
        <v>9</v>
      </c>
    </row>
    <row r="130" spans="2:17" x14ac:dyDescent="0.25">
      <c r="B130" s="7">
        <v>45450</v>
      </c>
      <c r="C130" s="7">
        <v>0</v>
      </c>
      <c r="D130" s="7">
        <v>1999</v>
      </c>
      <c r="E130" s="7">
        <f t="shared" si="7"/>
        <v>26</v>
      </c>
      <c r="F130" s="7">
        <v>4</v>
      </c>
      <c r="G130" s="7">
        <v>2</v>
      </c>
      <c r="H130" s="7">
        <v>5</v>
      </c>
      <c r="I130" s="7">
        <v>4</v>
      </c>
      <c r="J130" s="7">
        <v>5</v>
      </c>
      <c r="K130" s="7">
        <v>4</v>
      </c>
      <c r="L130" s="7">
        <v>3</v>
      </c>
      <c r="M130" s="7">
        <v>5</v>
      </c>
      <c r="N130" s="7">
        <v>5</v>
      </c>
      <c r="O130" s="7">
        <v>4</v>
      </c>
      <c r="P130" s="7">
        <f t="shared" si="8"/>
        <v>34</v>
      </c>
      <c r="Q130">
        <f t="shared" si="11"/>
        <v>13</v>
      </c>
    </row>
    <row r="131" spans="2:17" x14ac:dyDescent="0.25">
      <c r="B131" s="7">
        <v>46077</v>
      </c>
      <c r="C131" s="7">
        <v>0</v>
      </c>
      <c r="D131" s="7">
        <v>1999</v>
      </c>
      <c r="E131" s="7">
        <f t="shared" si="7"/>
        <v>26</v>
      </c>
      <c r="F131" s="7">
        <v>3</v>
      </c>
      <c r="G131" s="7">
        <v>4</v>
      </c>
      <c r="H131" s="7">
        <v>4</v>
      </c>
      <c r="I131" s="7">
        <v>4</v>
      </c>
      <c r="J131" s="7">
        <v>2</v>
      </c>
      <c r="K131" s="7">
        <v>3</v>
      </c>
      <c r="L131" s="7">
        <v>2</v>
      </c>
      <c r="M131" s="7">
        <v>4</v>
      </c>
      <c r="N131" s="7">
        <v>4</v>
      </c>
      <c r="O131" s="7">
        <v>3</v>
      </c>
      <c r="P131" s="7">
        <f t="shared" si="8"/>
        <v>27</v>
      </c>
      <c r="Q131">
        <f t="shared" si="11"/>
        <v>10</v>
      </c>
    </row>
    <row r="132" spans="2:17" x14ac:dyDescent="0.25">
      <c r="B132" s="7">
        <v>41144</v>
      </c>
      <c r="C132" s="7">
        <v>0</v>
      </c>
      <c r="D132" s="7">
        <v>1999</v>
      </c>
      <c r="E132" s="7">
        <f t="shared" ref="E132:E195" si="13">2025-D132</f>
        <v>26</v>
      </c>
      <c r="F132" s="7">
        <v>4</v>
      </c>
      <c r="G132" s="7">
        <v>5</v>
      </c>
      <c r="H132" s="7">
        <v>3</v>
      </c>
      <c r="I132" s="7">
        <v>5</v>
      </c>
      <c r="J132" s="7">
        <v>4</v>
      </c>
      <c r="K132" s="7">
        <v>2</v>
      </c>
      <c r="L132" s="7">
        <v>4</v>
      </c>
      <c r="M132" s="7">
        <v>5</v>
      </c>
      <c r="N132" s="7">
        <v>5</v>
      </c>
      <c r="O132" s="7">
        <v>4</v>
      </c>
      <c r="P132" s="7">
        <f t="shared" ref="P132:P195" si="14">SUM(F132:O132)-I132-L132</f>
        <v>32</v>
      </c>
      <c r="Q132">
        <f t="shared" si="11"/>
        <v>9</v>
      </c>
    </row>
    <row r="133" spans="2:17" x14ac:dyDescent="0.25">
      <c r="B133" s="7">
        <v>43741</v>
      </c>
      <c r="C133" s="7">
        <v>0</v>
      </c>
      <c r="D133" s="7">
        <v>1999</v>
      </c>
      <c r="E133" s="7">
        <f t="shared" si="13"/>
        <v>26</v>
      </c>
      <c r="F133" s="7">
        <v>5</v>
      </c>
      <c r="G133" s="7">
        <v>4</v>
      </c>
      <c r="H133" s="7">
        <v>4</v>
      </c>
      <c r="I133" s="7">
        <v>4</v>
      </c>
      <c r="J133" s="7">
        <v>5</v>
      </c>
      <c r="K133" s="7">
        <v>4</v>
      </c>
      <c r="L133" s="7">
        <v>3</v>
      </c>
      <c r="M133" s="7">
        <v>4</v>
      </c>
      <c r="N133" s="7">
        <v>5</v>
      </c>
      <c r="O133" s="7">
        <v>4</v>
      </c>
      <c r="P133" s="7">
        <f t="shared" si="14"/>
        <v>35</v>
      </c>
      <c r="Q133">
        <f t="shared" ref="Q133:Q196" si="15">H133+K133+O133</f>
        <v>12</v>
      </c>
    </row>
    <row r="134" spans="2:17" x14ac:dyDescent="0.25">
      <c r="B134" s="7">
        <v>46385</v>
      </c>
      <c r="C134" s="7">
        <v>0</v>
      </c>
      <c r="D134" s="7">
        <v>1999</v>
      </c>
      <c r="E134" s="7">
        <f t="shared" si="13"/>
        <v>26</v>
      </c>
      <c r="F134" s="7">
        <v>5</v>
      </c>
      <c r="G134" s="7">
        <v>4</v>
      </c>
      <c r="H134" s="7">
        <v>4</v>
      </c>
      <c r="I134" s="7">
        <v>4</v>
      </c>
      <c r="J134" s="7">
        <v>4</v>
      </c>
      <c r="K134" s="7">
        <v>4</v>
      </c>
      <c r="L134" s="7">
        <v>3</v>
      </c>
      <c r="M134" s="7">
        <v>5</v>
      </c>
      <c r="N134" s="7">
        <v>5</v>
      </c>
      <c r="O134" s="7">
        <v>5</v>
      </c>
      <c r="P134" s="7">
        <f t="shared" si="14"/>
        <v>36</v>
      </c>
      <c r="Q134">
        <f t="shared" si="15"/>
        <v>13</v>
      </c>
    </row>
    <row r="135" spans="2:17" x14ac:dyDescent="0.25">
      <c r="B135" s="7">
        <v>42162</v>
      </c>
      <c r="C135" s="7">
        <v>0</v>
      </c>
      <c r="D135" s="7">
        <v>1999</v>
      </c>
      <c r="E135" s="7">
        <f t="shared" si="13"/>
        <v>26</v>
      </c>
      <c r="F135" s="7">
        <v>4</v>
      </c>
      <c r="G135" s="7">
        <v>5</v>
      </c>
      <c r="H135" s="7">
        <v>4</v>
      </c>
      <c r="I135" s="7">
        <v>4</v>
      </c>
      <c r="J135" s="7">
        <v>4</v>
      </c>
      <c r="K135" s="7">
        <v>4</v>
      </c>
      <c r="L135" s="7">
        <v>4</v>
      </c>
      <c r="M135" s="7">
        <v>4</v>
      </c>
      <c r="N135" s="7">
        <v>5</v>
      </c>
      <c r="O135" s="7">
        <v>5</v>
      </c>
      <c r="P135" s="7">
        <f t="shared" si="14"/>
        <v>35</v>
      </c>
      <c r="Q135">
        <f t="shared" si="15"/>
        <v>13</v>
      </c>
    </row>
    <row r="136" spans="2:17" x14ac:dyDescent="0.25">
      <c r="B136" s="7">
        <v>46437</v>
      </c>
      <c r="C136" s="7">
        <v>0</v>
      </c>
      <c r="D136" s="7">
        <v>1998</v>
      </c>
      <c r="E136" s="7">
        <f t="shared" si="13"/>
        <v>27</v>
      </c>
      <c r="F136" s="7">
        <v>3</v>
      </c>
      <c r="G136" s="7">
        <v>4</v>
      </c>
      <c r="H136" s="7">
        <v>5</v>
      </c>
      <c r="I136" s="7">
        <v>4</v>
      </c>
      <c r="J136" s="7">
        <v>2</v>
      </c>
      <c r="K136" s="7">
        <v>4</v>
      </c>
      <c r="L136" s="7">
        <v>3</v>
      </c>
      <c r="M136" s="7">
        <v>4</v>
      </c>
      <c r="N136" s="7">
        <v>2</v>
      </c>
      <c r="O136" s="7">
        <v>2</v>
      </c>
      <c r="P136" s="7">
        <f t="shared" si="14"/>
        <v>26</v>
      </c>
      <c r="Q136">
        <f t="shared" si="15"/>
        <v>11</v>
      </c>
    </row>
    <row r="137" spans="2:17" x14ac:dyDescent="0.25">
      <c r="B137" s="7">
        <v>45656</v>
      </c>
      <c r="C137" s="7">
        <v>0</v>
      </c>
      <c r="D137" s="7">
        <v>1998</v>
      </c>
      <c r="E137" s="7">
        <f t="shared" si="13"/>
        <v>27</v>
      </c>
      <c r="F137" s="7">
        <v>4</v>
      </c>
      <c r="G137" s="7">
        <v>5</v>
      </c>
      <c r="H137" s="7">
        <v>3</v>
      </c>
      <c r="I137" s="7">
        <v>4</v>
      </c>
      <c r="J137" s="7">
        <v>4</v>
      </c>
      <c r="K137" s="7">
        <v>4</v>
      </c>
      <c r="L137" s="7">
        <v>3</v>
      </c>
      <c r="M137" s="7">
        <v>4</v>
      </c>
      <c r="N137" s="7">
        <v>5</v>
      </c>
      <c r="O137" s="7">
        <v>4</v>
      </c>
      <c r="P137" s="7">
        <f t="shared" si="14"/>
        <v>33</v>
      </c>
      <c r="Q137">
        <f t="shared" si="15"/>
        <v>11</v>
      </c>
    </row>
    <row r="138" spans="2:17" x14ac:dyDescent="0.25">
      <c r="B138" s="7">
        <v>41152</v>
      </c>
      <c r="C138" s="7">
        <v>0</v>
      </c>
      <c r="D138" s="7">
        <v>1998</v>
      </c>
      <c r="E138" s="7">
        <f t="shared" si="13"/>
        <v>27</v>
      </c>
      <c r="F138" s="7">
        <v>2</v>
      </c>
      <c r="G138" s="7">
        <v>2</v>
      </c>
      <c r="H138" s="7">
        <v>4</v>
      </c>
      <c r="I138" s="7">
        <v>4</v>
      </c>
      <c r="J138" s="7">
        <v>3</v>
      </c>
      <c r="K138" s="7">
        <v>2</v>
      </c>
      <c r="L138" s="7">
        <v>2</v>
      </c>
      <c r="M138" s="7">
        <v>3</v>
      </c>
      <c r="N138" s="7">
        <v>4</v>
      </c>
      <c r="O138" s="7">
        <v>2</v>
      </c>
      <c r="P138" s="7">
        <f t="shared" si="14"/>
        <v>22</v>
      </c>
      <c r="Q138">
        <f t="shared" si="15"/>
        <v>8</v>
      </c>
    </row>
    <row r="139" spans="2:17" x14ac:dyDescent="0.25">
      <c r="B139" s="7">
        <v>45966</v>
      </c>
      <c r="C139" s="7">
        <v>0</v>
      </c>
      <c r="D139" s="7">
        <v>1997</v>
      </c>
      <c r="E139" s="7">
        <f t="shared" si="13"/>
        <v>28</v>
      </c>
      <c r="F139" s="7">
        <v>5</v>
      </c>
      <c r="G139" s="7">
        <v>2</v>
      </c>
      <c r="H139" s="7">
        <v>5</v>
      </c>
      <c r="I139" s="7">
        <v>2</v>
      </c>
      <c r="J139" s="7">
        <v>4</v>
      </c>
      <c r="K139" s="7">
        <v>2</v>
      </c>
      <c r="L139" s="7">
        <v>4</v>
      </c>
      <c r="M139" s="7">
        <v>2</v>
      </c>
      <c r="N139" s="7">
        <v>5</v>
      </c>
      <c r="O139" s="7">
        <v>1</v>
      </c>
      <c r="P139" s="7">
        <f t="shared" si="14"/>
        <v>26</v>
      </c>
      <c r="Q139">
        <f t="shared" si="15"/>
        <v>8</v>
      </c>
    </row>
    <row r="140" spans="2:17" x14ac:dyDescent="0.25">
      <c r="B140" s="7">
        <v>45951</v>
      </c>
      <c r="C140" s="7">
        <v>0</v>
      </c>
      <c r="D140" s="7">
        <v>1997</v>
      </c>
      <c r="E140" s="7">
        <f t="shared" si="13"/>
        <v>28</v>
      </c>
      <c r="F140" s="7">
        <v>2</v>
      </c>
      <c r="G140" s="7">
        <v>4</v>
      </c>
      <c r="H140" s="7">
        <v>4</v>
      </c>
      <c r="I140" s="7">
        <v>5</v>
      </c>
      <c r="J140" s="7">
        <v>4</v>
      </c>
      <c r="K140" s="7">
        <v>3</v>
      </c>
      <c r="L140" s="7">
        <v>3</v>
      </c>
      <c r="M140" s="7">
        <v>3</v>
      </c>
      <c r="N140" s="7">
        <v>3</v>
      </c>
      <c r="O140" s="7">
        <v>3</v>
      </c>
      <c r="P140" s="7">
        <f t="shared" si="14"/>
        <v>26</v>
      </c>
      <c r="Q140">
        <f t="shared" si="15"/>
        <v>10</v>
      </c>
    </row>
    <row r="141" spans="2:17" x14ac:dyDescent="0.25">
      <c r="B141" s="7">
        <v>45272</v>
      </c>
      <c r="C141" s="7">
        <v>0</v>
      </c>
      <c r="D141" s="7">
        <v>1997</v>
      </c>
      <c r="E141" s="7">
        <f t="shared" si="13"/>
        <v>28</v>
      </c>
      <c r="F141" s="7">
        <v>4</v>
      </c>
      <c r="G141" s="7">
        <v>5</v>
      </c>
      <c r="H141" s="7">
        <v>4</v>
      </c>
      <c r="I141" s="7">
        <v>2</v>
      </c>
      <c r="J141" s="7">
        <v>3</v>
      </c>
      <c r="K141" s="7">
        <v>2</v>
      </c>
      <c r="L141" s="7">
        <v>2</v>
      </c>
      <c r="M141" s="7">
        <v>4</v>
      </c>
      <c r="N141" s="7">
        <v>2</v>
      </c>
      <c r="O141" s="7">
        <v>4</v>
      </c>
      <c r="P141" s="7">
        <f t="shared" si="14"/>
        <v>28</v>
      </c>
      <c r="Q141">
        <f t="shared" si="15"/>
        <v>10</v>
      </c>
    </row>
    <row r="142" spans="2:17" x14ac:dyDescent="0.25">
      <c r="B142" s="7">
        <v>41026</v>
      </c>
      <c r="C142" s="7">
        <v>0</v>
      </c>
      <c r="D142" s="7">
        <v>1997</v>
      </c>
      <c r="E142" s="7">
        <f t="shared" si="13"/>
        <v>28</v>
      </c>
      <c r="F142" s="7">
        <v>2</v>
      </c>
      <c r="G142" s="7">
        <v>2</v>
      </c>
      <c r="H142" s="7">
        <v>3</v>
      </c>
      <c r="I142" s="7">
        <v>2</v>
      </c>
      <c r="J142" s="7">
        <v>4</v>
      </c>
      <c r="K142" s="7">
        <v>1</v>
      </c>
      <c r="L142" s="7">
        <v>2</v>
      </c>
      <c r="M142" s="7">
        <v>1</v>
      </c>
      <c r="N142" s="7">
        <v>5</v>
      </c>
      <c r="O142" s="7">
        <v>4</v>
      </c>
      <c r="P142" s="7">
        <f t="shared" si="14"/>
        <v>22</v>
      </c>
      <c r="Q142">
        <f t="shared" si="15"/>
        <v>8</v>
      </c>
    </row>
    <row r="143" spans="2:17" x14ac:dyDescent="0.25">
      <c r="B143" s="7">
        <v>46473</v>
      </c>
      <c r="C143" s="7">
        <v>0</v>
      </c>
      <c r="D143" s="7">
        <v>1997</v>
      </c>
      <c r="E143" s="7">
        <f t="shared" si="13"/>
        <v>28</v>
      </c>
      <c r="F143" s="7">
        <v>2</v>
      </c>
      <c r="G143" s="7">
        <v>3</v>
      </c>
      <c r="H143" s="7">
        <v>4</v>
      </c>
      <c r="I143" s="7">
        <v>2</v>
      </c>
      <c r="J143" s="7">
        <v>2</v>
      </c>
      <c r="K143" s="7">
        <v>5</v>
      </c>
      <c r="L143" s="7">
        <v>1</v>
      </c>
      <c r="M143" s="7">
        <v>2</v>
      </c>
      <c r="N143" s="7">
        <v>2</v>
      </c>
      <c r="O143" s="7">
        <v>2</v>
      </c>
      <c r="P143" s="7">
        <f t="shared" si="14"/>
        <v>22</v>
      </c>
      <c r="Q143">
        <f t="shared" si="15"/>
        <v>11</v>
      </c>
    </row>
    <row r="144" spans="2:17" x14ac:dyDescent="0.25">
      <c r="B144" s="7">
        <v>44919</v>
      </c>
      <c r="C144" s="7">
        <v>0</v>
      </c>
      <c r="D144" s="7">
        <v>1997</v>
      </c>
      <c r="E144" s="7">
        <f t="shared" si="13"/>
        <v>28</v>
      </c>
      <c r="F144" s="7">
        <v>4</v>
      </c>
      <c r="G144" s="7">
        <v>5</v>
      </c>
      <c r="H144" s="7">
        <v>4</v>
      </c>
      <c r="I144" s="7">
        <v>5</v>
      </c>
      <c r="J144" s="7">
        <v>5</v>
      </c>
      <c r="K144" s="7">
        <v>4</v>
      </c>
      <c r="L144" s="7">
        <v>4</v>
      </c>
      <c r="M144" s="7">
        <v>5</v>
      </c>
      <c r="N144" s="7">
        <v>5</v>
      </c>
      <c r="O144" s="7">
        <v>4</v>
      </c>
      <c r="P144" s="7">
        <f t="shared" si="14"/>
        <v>36</v>
      </c>
      <c r="Q144">
        <f t="shared" si="15"/>
        <v>12</v>
      </c>
    </row>
    <row r="145" spans="2:17" x14ac:dyDescent="0.25">
      <c r="B145" s="7">
        <v>45434</v>
      </c>
      <c r="C145" s="7">
        <v>0</v>
      </c>
      <c r="D145" s="7">
        <v>1996</v>
      </c>
      <c r="E145" s="7">
        <f t="shared" si="13"/>
        <v>29</v>
      </c>
      <c r="F145" s="7">
        <v>1</v>
      </c>
      <c r="G145" s="7">
        <v>5</v>
      </c>
      <c r="H145" s="7">
        <v>4</v>
      </c>
      <c r="I145" s="7">
        <v>3</v>
      </c>
      <c r="J145" s="7">
        <v>4</v>
      </c>
      <c r="K145" s="7">
        <v>2</v>
      </c>
      <c r="L145" s="7">
        <v>1</v>
      </c>
      <c r="M145" s="7">
        <v>4</v>
      </c>
      <c r="N145" s="7">
        <v>5</v>
      </c>
      <c r="O145" s="7">
        <v>4</v>
      </c>
      <c r="P145" s="7">
        <f t="shared" si="14"/>
        <v>29</v>
      </c>
      <c r="Q145">
        <f t="shared" si="15"/>
        <v>10</v>
      </c>
    </row>
    <row r="146" spans="2:17" x14ac:dyDescent="0.25">
      <c r="B146" s="7">
        <v>44689</v>
      </c>
      <c r="C146" s="7">
        <v>0</v>
      </c>
      <c r="D146" s="7">
        <v>1996</v>
      </c>
      <c r="E146" s="7">
        <f t="shared" si="13"/>
        <v>29</v>
      </c>
      <c r="F146" s="7">
        <v>4</v>
      </c>
      <c r="G146" s="7">
        <v>3</v>
      </c>
      <c r="H146" s="7">
        <v>2</v>
      </c>
      <c r="I146" s="7">
        <v>2</v>
      </c>
      <c r="J146" s="7">
        <v>4</v>
      </c>
      <c r="K146" s="7">
        <v>3</v>
      </c>
      <c r="L146" s="7">
        <v>3</v>
      </c>
      <c r="M146" s="7">
        <v>4</v>
      </c>
      <c r="N146" s="7">
        <v>4</v>
      </c>
      <c r="O146" s="7">
        <v>4</v>
      </c>
      <c r="P146" s="7">
        <f t="shared" si="14"/>
        <v>28</v>
      </c>
      <c r="Q146">
        <f t="shared" si="15"/>
        <v>9</v>
      </c>
    </row>
    <row r="147" spans="2:17" x14ac:dyDescent="0.25">
      <c r="B147" s="7">
        <v>45960</v>
      </c>
      <c r="C147" s="7">
        <v>0</v>
      </c>
      <c r="D147" s="7">
        <v>1996</v>
      </c>
      <c r="E147" s="7">
        <f t="shared" si="13"/>
        <v>29</v>
      </c>
      <c r="F147" s="7">
        <v>4</v>
      </c>
      <c r="G147" s="7">
        <v>5</v>
      </c>
      <c r="H147" s="7">
        <v>5</v>
      </c>
      <c r="I147" s="7">
        <v>5</v>
      </c>
      <c r="J147" s="7">
        <v>5</v>
      </c>
      <c r="K147" s="7">
        <v>4</v>
      </c>
      <c r="L147" s="7">
        <v>5</v>
      </c>
      <c r="M147" s="7">
        <v>2</v>
      </c>
      <c r="N147" s="7">
        <v>4</v>
      </c>
      <c r="O147" s="7">
        <v>4</v>
      </c>
      <c r="P147" s="7">
        <f t="shared" si="14"/>
        <v>33</v>
      </c>
      <c r="Q147">
        <f t="shared" si="15"/>
        <v>13</v>
      </c>
    </row>
    <row r="148" spans="2:17" x14ac:dyDescent="0.25">
      <c r="B148" s="7">
        <v>42276</v>
      </c>
      <c r="C148" s="7">
        <v>0</v>
      </c>
      <c r="D148" s="7">
        <v>1996</v>
      </c>
      <c r="E148" s="7">
        <f t="shared" si="13"/>
        <v>29</v>
      </c>
      <c r="F148" s="7">
        <v>2</v>
      </c>
      <c r="G148" s="7">
        <v>2</v>
      </c>
      <c r="H148" s="7">
        <v>4</v>
      </c>
      <c r="I148" s="7">
        <v>2</v>
      </c>
      <c r="J148" s="7">
        <v>4</v>
      </c>
      <c r="K148" s="7">
        <v>2</v>
      </c>
      <c r="L148" s="7">
        <v>1</v>
      </c>
      <c r="M148" s="7">
        <v>4</v>
      </c>
      <c r="N148" s="7">
        <v>4</v>
      </c>
      <c r="O148" s="7">
        <v>2</v>
      </c>
      <c r="P148" s="7">
        <f t="shared" si="14"/>
        <v>24</v>
      </c>
      <c r="Q148">
        <f t="shared" si="15"/>
        <v>8</v>
      </c>
    </row>
    <row r="149" spans="2:17" x14ac:dyDescent="0.25">
      <c r="B149" s="7">
        <v>44005</v>
      </c>
      <c r="C149" s="7">
        <v>0</v>
      </c>
      <c r="D149" s="7">
        <v>1996</v>
      </c>
      <c r="E149" s="7">
        <f t="shared" si="13"/>
        <v>29</v>
      </c>
      <c r="F149" s="7">
        <v>3</v>
      </c>
      <c r="G149" s="7">
        <v>4</v>
      </c>
      <c r="H149" s="7">
        <v>4</v>
      </c>
      <c r="I149" s="7">
        <v>1</v>
      </c>
      <c r="J149" s="7">
        <v>2</v>
      </c>
      <c r="K149" s="7">
        <v>2</v>
      </c>
      <c r="L149" s="7">
        <v>2</v>
      </c>
      <c r="M149" s="7">
        <v>2</v>
      </c>
      <c r="N149" s="7">
        <v>3</v>
      </c>
      <c r="O149" s="7">
        <v>2</v>
      </c>
      <c r="P149" s="7">
        <f t="shared" si="14"/>
        <v>22</v>
      </c>
      <c r="Q149">
        <f t="shared" si="15"/>
        <v>8</v>
      </c>
    </row>
    <row r="150" spans="2:17" x14ac:dyDescent="0.25">
      <c r="B150" s="7">
        <v>45689</v>
      </c>
      <c r="C150" s="7">
        <v>0</v>
      </c>
      <c r="D150" s="7">
        <v>1995</v>
      </c>
      <c r="E150" s="7">
        <f t="shared" si="13"/>
        <v>30</v>
      </c>
      <c r="F150" s="7">
        <v>4</v>
      </c>
      <c r="G150" s="7">
        <v>5</v>
      </c>
      <c r="H150" s="7">
        <v>4</v>
      </c>
      <c r="I150" s="7">
        <v>4</v>
      </c>
      <c r="J150" s="7">
        <v>4</v>
      </c>
      <c r="K150" s="7">
        <v>3</v>
      </c>
      <c r="L150" s="7">
        <v>2</v>
      </c>
      <c r="M150" s="7">
        <v>2</v>
      </c>
      <c r="N150" s="7">
        <v>4</v>
      </c>
      <c r="O150" s="7">
        <v>3</v>
      </c>
      <c r="P150" s="7">
        <f t="shared" si="14"/>
        <v>29</v>
      </c>
      <c r="Q150">
        <f t="shared" si="15"/>
        <v>10</v>
      </c>
    </row>
    <row r="151" spans="2:17" x14ac:dyDescent="0.25">
      <c r="B151" s="7">
        <v>40994</v>
      </c>
      <c r="C151" s="7">
        <v>0</v>
      </c>
      <c r="D151" s="7">
        <v>1995</v>
      </c>
      <c r="E151" s="7">
        <f t="shared" si="13"/>
        <v>30</v>
      </c>
      <c r="F151" s="7">
        <v>3</v>
      </c>
      <c r="G151" s="7">
        <v>3</v>
      </c>
      <c r="H151" s="7">
        <v>4</v>
      </c>
      <c r="I151" s="7">
        <v>2</v>
      </c>
      <c r="J151" s="7">
        <v>1</v>
      </c>
      <c r="K151" s="7">
        <v>3</v>
      </c>
      <c r="L151" s="7">
        <v>3</v>
      </c>
      <c r="M151" s="7">
        <v>1</v>
      </c>
      <c r="N151" s="7">
        <v>4</v>
      </c>
      <c r="O151" s="7">
        <v>1</v>
      </c>
      <c r="P151" s="7">
        <f t="shared" si="14"/>
        <v>20</v>
      </c>
      <c r="Q151">
        <f t="shared" si="15"/>
        <v>8</v>
      </c>
    </row>
    <row r="152" spans="2:17" x14ac:dyDescent="0.25">
      <c r="B152" s="7">
        <v>42333</v>
      </c>
      <c r="C152" s="7">
        <v>0</v>
      </c>
      <c r="D152" s="7">
        <v>1995</v>
      </c>
      <c r="E152" s="7">
        <f t="shared" si="13"/>
        <v>30</v>
      </c>
      <c r="F152" s="7">
        <v>2</v>
      </c>
      <c r="G152" s="7">
        <v>2</v>
      </c>
      <c r="H152" s="7">
        <v>2</v>
      </c>
      <c r="I152" s="7">
        <v>2</v>
      </c>
      <c r="J152" s="7">
        <v>5</v>
      </c>
      <c r="K152" s="7">
        <v>1</v>
      </c>
      <c r="L152" s="7">
        <v>1</v>
      </c>
      <c r="M152" s="7">
        <v>4</v>
      </c>
      <c r="N152" s="7">
        <v>2</v>
      </c>
      <c r="O152" s="7">
        <v>2</v>
      </c>
      <c r="P152" s="7">
        <f t="shared" si="14"/>
        <v>20</v>
      </c>
      <c r="Q152">
        <f t="shared" si="15"/>
        <v>5</v>
      </c>
    </row>
    <row r="153" spans="2:17" x14ac:dyDescent="0.25">
      <c r="B153" s="7">
        <v>44432</v>
      </c>
      <c r="C153" s="7">
        <v>0</v>
      </c>
      <c r="D153" s="7">
        <v>1995</v>
      </c>
      <c r="E153" s="7">
        <f t="shared" si="13"/>
        <v>30</v>
      </c>
      <c r="F153" s="7">
        <v>2</v>
      </c>
      <c r="G153" s="7">
        <v>2</v>
      </c>
      <c r="H153" s="7">
        <v>3</v>
      </c>
      <c r="I153" s="7">
        <v>2</v>
      </c>
      <c r="J153" s="7">
        <v>4</v>
      </c>
      <c r="K153" s="7">
        <v>2</v>
      </c>
      <c r="L153" s="7">
        <v>2</v>
      </c>
      <c r="M153" s="7">
        <v>3</v>
      </c>
      <c r="N153" s="7">
        <v>2</v>
      </c>
      <c r="O153" s="7">
        <v>2</v>
      </c>
      <c r="P153" s="7">
        <f t="shared" si="14"/>
        <v>20</v>
      </c>
      <c r="Q153">
        <f t="shared" si="15"/>
        <v>7</v>
      </c>
    </row>
    <row r="154" spans="2:17" x14ac:dyDescent="0.25">
      <c r="B154" s="7">
        <v>43272</v>
      </c>
      <c r="C154" s="7">
        <v>0</v>
      </c>
      <c r="D154" s="7">
        <v>1994</v>
      </c>
      <c r="E154" s="7">
        <f t="shared" si="13"/>
        <v>31</v>
      </c>
      <c r="F154" s="7">
        <v>3</v>
      </c>
      <c r="G154" s="7">
        <v>4</v>
      </c>
      <c r="H154" s="7">
        <v>4</v>
      </c>
      <c r="I154" s="7">
        <v>4</v>
      </c>
      <c r="J154" s="7">
        <v>4</v>
      </c>
      <c r="K154" s="7">
        <v>3</v>
      </c>
      <c r="L154" s="7">
        <v>2</v>
      </c>
      <c r="M154" s="7">
        <v>3</v>
      </c>
      <c r="N154" s="7">
        <v>5</v>
      </c>
      <c r="O154" s="7">
        <v>4</v>
      </c>
      <c r="P154" s="7">
        <f t="shared" si="14"/>
        <v>30</v>
      </c>
      <c r="Q154">
        <f t="shared" si="15"/>
        <v>11</v>
      </c>
    </row>
    <row r="155" spans="2:17" x14ac:dyDescent="0.25">
      <c r="B155" s="7">
        <v>41459</v>
      </c>
      <c r="C155" s="7">
        <v>0</v>
      </c>
      <c r="D155" s="7">
        <v>1993</v>
      </c>
      <c r="E155" s="7">
        <f t="shared" si="13"/>
        <v>32</v>
      </c>
      <c r="F155" s="7">
        <v>4</v>
      </c>
      <c r="G155" s="7">
        <v>4</v>
      </c>
      <c r="H155" s="7">
        <v>4</v>
      </c>
      <c r="I155" s="7">
        <v>3</v>
      </c>
      <c r="J155" s="7">
        <v>4</v>
      </c>
      <c r="K155" s="7">
        <v>4</v>
      </c>
      <c r="L155" s="7">
        <v>3</v>
      </c>
      <c r="M155" s="7">
        <v>4</v>
      </c>
      <c r="N155" s="7">
        <v>4</v>
      </c>
      <c r="O155" s="7">
        <v>3</v>
      </c>
      <c r="P155" s="7">
        <f t="shared" si="14"/>
        <v>31</v>
      </c>
      <c r="Q155">
        <f t="shared" si="15"/>
        <v>11</v>
      </c>
    </row>
    <row r="156" spans="2:17" x14ac:dyDescent="0.25">
      <c r="B156" s="7">
        <v>44654</v>
      </c>
      <c r="C156" s="7">
        <v>0</v>
      </c>
      <c r="D156" s="7">
        <v>1992</v>
      </c>
      <c r="E156" s="7">
        <f t="shared" si="13"/>
        <v>33</v>
      </c>
      <c r="F156" s="7">
        <v>4</v>
      </c>
      <c r="G156" s="7">
        <v>4</v>
      </c>
      <c r="H156" s="7">
        <v>3</v>
      </c>
      <c r="I156" s="7">
        <v>2</v>
      </c>
      <c r="J156" s="7">
        <v>5</v>
      </c>
      <c r="K156" s="7">
        <v>2</v>
      </c>
      <c r="L156" s="7">
        <v>2</v>
      </c>
      <c r="M156" s="7">
        <v>2</v>
      </c>
      <c r="N156" s="7">
        <v>4</v>
      </c>
      <c r="O156" s="7">
        <v>4</v>
      </c>
      <c r="P156" s="7">
        <f t="shared" si="14"/>
        <v>28</v>
      </c>
      <c r="Q156">
        <f t="shared" si="15"/>
        <v>9</v>
      </c>
    </row>
    <row r="157" spans="2:17" x14ac:dyDescent="0.25">
      <c r="B157" s="7">
        <v>44138</v>
      </c>
      <c r="C157" s="7">
        <v>0</v>
      </c>
      <c r="D157" s="7">
        <v>1992</v>
      </c>
      <c r="E157" s="7">
        <f t="shared" si="13"/>
        <v>33</v>
      </c>
      <c r="F157" s="7">
        <v>4</v>
      </c>
      <c r="G157" s="7">
        <v>5</v>
      </c>
      <c r="H157" s="7">
        <v>5</v>
      </c>
      <c r="I157" s="7">
        <v>5</v>
      </c>
      <c r="J157" s="7">
        <v>4</v>
      </c>
      <c r="K157" s="7">
        <v>2</v>
      </c>
      <c r="L157" s="7">
        <v>3</v>
      </c>
      <c r="M157" s="7">
        <v>5</v>
      </c>
      <c r="N157" s="7">
        <v>4</v>
      </c>
      <c r="O157" s="7">
        <v>3</v>
      </c>
      <c r="P157" s="7">
        <f t="shared" si="14"/>
        <v>32</v>
      </c>
      <c r="Q157">
        <f t="shared" si="15"/>
        <v>10</v>
      </c>
    </row>
    <row r="158" spans="2:17" x14ac:dyDescent="0.25">
      <c r="B158" s="7">
        <v>41006</v>
      </c>
      <c r="C158" s="7">
        <v>0</v>
      </c>
      <c r="D158" s="7">
        <v>1992</v>
      </c>
      <c r="E158" s="7">
        <f t="shared" si="13"/>
        <v>33</v>
      </c>
      <c r="F158" s="7">
        <v>4</v>
      </c>
      <c r="G158" s="7">
        <v>3</v>
      </c>
      <c r="H158" s="7">
        <v>4</v>
      </c>
      <c r="I158" s="7">
        <v>4</v>
      </c>
      <c r="J158" s="7">
        <v>5</v>
      </c>
      <c r="K158" s="7">
        <v>3</v>
      </c>
      <c r="L158" s="7">
        <v>4</v>
      </c>
      <c r="M158" s="7">
        <v>4</v>
      </c>
      <c r="N158" s="7">
        <v>5</v>
      </c>
      <c r="O158" s="7">
        <v>4</v>
      </c>
      <c r="P158" s="7">
        <f t="shared" si="14"/>
        <v>32</v>
      </c>
      <c r="Q158">
        <f t="shared" si="15"/>
        <v>11</v>
      </c>
    </row>
    <row r="159" spans="2:17" x14ac:dyDescent="0.25">
      <c r="B159" s="7">
        <v>43944</v>
      </c>
      <c r="C159" s="7">
        <v>0</v>
      </c>
      <c r="D159" s="7">
        <v>1992</v>
      </c>
      <c r="E159" s="7">
        <f t="shared" si="13"/>
        <v>33</v>
      </c>
      <c r="F159" s="7">
        <v>3</v>
      </c>
      <c r="G159" s="7">
        <v>4</v>
      </c>
      <c r="H159" s="7">
        <v>3</v>
      </c>
      <c r="I159" s="7">
        <v>3</v>
      </c>
      <c r="J159" s="7">
        <v>4</v>
      </c>
      <c r="K159" s="7">
        <v>4</v>
      </c>
      <c r="L159" s="7">
        <v>2</v>
      </c>
      <c r="M159" s="7">
        <v>4</v>
      </c>
      <c r="N159" s="7">
        <v>3</v>
      </c>
      <c r="O159" s="7">
        <v>4</v>
      </c>
      <c r="P159" s="7">
        <f t="shared" si="14"/>
        <v>29</v>
      </c>
      <c r="Q159">
        <f t="shared" si="15"/>
        <v>11</v>
      </c>
    </row>
    <row r="160" spans="2:17" x14ac:dyDescent="0.25">
      <c r="B160" s="7">
        <v>44011</v>
      </c>
      <c r="C160" s="7">
        <v>0</v>
      </c>
      <c r="D160" s="7">
        <v>1991</v>
      </c>
      <c r="E160" s="7">
        <f t="shared" si="13"/>
        <v>34</v>
      </c>
      <c r="F160" s="7">
        <v>2</v>
      </c>
      <c r="G160" s="7">
        <v>4</v>
      </c>
      <c r="H160" s="7">
        <v>5</v>
      </c>
      <c r="I160" s="7">
        <v>4</v>
      </c>
      <c r="J160" s="7">
        <v>4</v>
      </c>
      <c r="K160" s="7">
        <v>4</v>
      </c>
      <c r="L160" s="7">
        <v>2</v>
      </c>
      <c r="M160" s="7">
        <v>4</v>
      </c>
      <c r="N160" s="7">
        <v>2</v>
      </c>
      <c r="O160" s="7">
        <v>2</v>
      </c>
      <c r="P160" s="7">
        <f t="shared" si="14"/>
        <v>27</v>
      </c>
      <c r="Q160">
        <f t="shared" si="15"/>
        <v>11</v>
      </c>
    </row>
    <row r="161" spans="2:17" x14ac:dyDescent="0.25">
      <c r="B161" s="7">
        <v>42249</v>
      </c>
      <c r="C161" s="7">
        <v>0</v>
      </c>
      <c r="D161" s="7">
        <v>1991</v>
      </c>
      <c r="E161" s="7">
        <f t="shared" si="13"/>
        <v>34</v>
      </c>
      <c r="F161" s="7">
        <v>4</v>
      </c>
      <c r="G161" s="7">
        <v>4</v>
      </c>
      <c r="H161" s="7">
        <v>2</v>
      </c>
      <c r="I161" s="7">
        <v>4</v>
      </c>
      <c r="J161" s="7">
        <v>5</v>
      </c>
      <c r="K161" s="7">
        <v>3</v>
      </c>
      <c r="L161" s="7">
        <v>3</v>
      </c>
      <c r="M161" s="7">
        <v>5</v>
      </c>
      <c r="N161" s="7">
        <v>4</v>
      </c>
      <c r="O161" s="7">
        <v>3</v>
      </c>
      <c r="P161" s="7">
        <f t="shared" si="14"/>
        <v>30</v>
      </c>
      <c r="Q161">
        <f t="shared" si="15"/>
        <v>8</v>
      </c>
    </row>
    <row r="162" spans="2:17" x14ac:dyDescent="0.25">
      <c r="B162" s="7">
        <v>46509</v>
      </c>
      <c r="C162" s="7">
        <v>0</v>
      </c>
      <c r="D162" s="7">
        <v>1990</v>
      </c>
      <c r="E162" s="7">
        <f t="shared" si="13"/>
        <v>35</v>
      </c>
      <c r="F162" s="7">
        <v>4</v>
      </c>
      <c r="G162" s="7">
        <v>3</v>
      </c>
      <c r="H162" s="7">
        <v>4</v>
      </c>
      <c r="I162" s="7">
        <v>4</v>
      </c>
      <c r="J162" s="7">
        <v>4</v>
      </c>
      <c r="K162" s="7">
        <v>3</v>
      </c>
      <c r="L162" s="7">
        <v>4</v>
      </c>
      <c r="M162" s="7">
        <v>4</v>
      </c>
      <c r="N162" s="7">
        <v>4</v>
      </c>
      <c r="O162" s="7">
        <v>3</v>
      </c>
      <c r="P162" s="7">
        <f t="shared" si="14"/>
        <v>29</v>
      </c>
      <c r="Q162">
        <f t="shared" si="15"/>
        <v>10</v>
      </c>
    </row>
    <row r="163" spans="2:17" x14ac:dyDescent="0.25">
      <c r="B163" s="7">
        <v>45108</v>
      </c>
      <c r="C163" s="7">
        <v>0</v>
      </c>
      <c r="D163" s="7">
        <v>1990</v>
      </c>
      <c r="E163" s="7">
        <f t="shared" si="13"/>
        <v>35</v>
      </c>
      <c r="F163" s="7">
        <v>4</v>
      </c>
      <c r="G163" s="7">
        <v>3</v>
      </c>
      <c r="H163" s="7">
        <v>3</v>
      </c>
      <c r="I163" s="7">
        <v>2</v>
      </c>
      <c r="J163" s="7">
        <v>3</v>
      </c>
      <c r="K163" s="7">
        <v>4</v>
      </c>
      <c r="L163" s="7">
        <v>2</v>
      </c>
      <c r="M163" s="7">
        <v>4</v>
      </c>
      <c r="N163" s="7">
        <v>3</v>
      </c>
      <c r="O163" s="7">
        <v>3</v>
      </c>
      <c r="P163" s="7">
        <f t="shared" si="14"/>
        <v>27</v>
      </c>
      <c r="Q163">
        <f t="shared" si="15"/>
        <v>10</v>
      </c>
    </row>
    <row r="164" spans="2:17" x14ac:dyDescent="0.25">
      <c r="B164" s="7">
        <v>45053</v>
      </c>
      <c r="C164" s="7">
        <v>0</v>
      </c>
      <c r="D164" s="7">
        <v>1990</v>
      </c>
      <c r="E164" s="7">
        <f t="shared" si="13"/>
        <v>35</v>
      </c>
      <c r="F164" s="7">
        <v>5</v>
      </c>
      <c r="G164" s="7">
        <v>5</v>
      </c>
      <c r="H164" s="7">
        <v>5</v>
      </c>
      <c r="I164" s="7">
        <v>4</v>
      </c>
      <c r="J164" s="7">
        <v>5</v>
      </c>
      <c r="K164" s="7">
        <v>4</v>
      </c>
      <c r="L164" s="7">
        <v>4</v>
      </c>
      <c r="M164" s="7">
        <v>5</v>
      </c>
      <c r="N164" s="7">
        <v>5</v>
      </c>
      <c r="O164" s="7">
        <v>5</v>
      </c>
      <c r="P164" s="7">
        <f t="shared" si="14"/>
        <v>39</v>
      </c>
      <c r="Q164">
        <f t="shared" si="15"/>
        <v>14</v>
      </c>
    </row>
    <row r="165" spans="2:17" x14ac:dyDescent="0.25">
      <c r="B165" s="7">
        <v>46176</v>
      </c>
      <c r="C165" s="7">
        <v>0</v>
      </c>
      <c r="D165" s="7">
        <v>1989</v>
      </c>
      <c r="E165" s="7">
        <f t="shared" si="13"/>
        <v>36</v>
      </c>
      <c r="F165" s="7">
        <v>3</v>
      </c>
      <c r="G165" s="7">
        <v>5</v>
      </c>
      <c r="H165" s="7">
        <v>4</v>
      </c>
      <c r="I165" s="7">
        <v>4</v>
      </c>
      <c r="J165" s="7">
        <v>5</v>
      </c>
      <c r="K165" s="7">
        <v>3</v>
      </c>
      <c r="L165" s="7">
        <v>2</v>
      </c>
      <c r="M165" s="7">
        <v>2</v>
      </c>
      <c r="N165" s="7">
        <v>4</v>
      </c>
      <c r="O165" s="7">
        <v>4</v>
      </c>
      <c r="P165" s="7">
        <f t="shared" si="14"/>
        <v>30</v>
      </c>
      <c r="Q165">
        <f t="shared" si="15"/>
        <v>11</v>
      </c>
    </row>
    <row r="166" spans="2:17" x14ac:dyDescent="0.25">
      <c r="B166" s="7">
        <v>41008</v>
      </c>
      <c r="C166" s="7">
        <v>0</v>
      </c>
      <c r="D166" s="7">
        <v>1989</v>
      </c>
      <c r="E166" s="7">
        <f t="shared" si="13"/>
        <v>36</v>
      </c>
      <c r="F166" s="7">
        <v>5</v>
      </c>
      <c r="G166" s="7">
        <v>5</v>
      </c>
      <c r="H166" s="7">
        <v>5</v>
      </c>
      <c r="I166" s="7">
        <v>4</v>
      </c>
      <c r="J166" s="7">
        <v>5</v>
      </c>
      <c r="K166" s="7">
        <v>4</v>
      </c>
      <c r="L166" s="7">
        <v>4</v>
      </c>
      <c r="M166" s="7">
        <v>4</v>
      </c>
      <c r="N166" s="7">
        <v>4</v>
      </c>
      <c r="O166" s="7">
        <v>5</v>
      </c>
      <c r="P166" s="7">
        <f t="shared" si="14"/>
        <v>37</v>
      </c>
      <c r="Q166">
        <f t="shared" si="15"/>
        <v>14</v>
      </c>
    </row>
    <row r="167" spans="2:17" x14ac:dyDescent="0.25">
      <c r="B167" s="7">
        <v>42179</v>
      </c>
      <c r="C167" s="7">
        <v>0</v>
      </c>
      <c r="D167" s="7">
        <v>1988</v>
      </c>
      <c r="E167" s="7">
        <f t="shared" si="13"/>
        <v>37</v>
      </c>
      <c r="F167" s="7">
        <v>3</v>
      </c>
      <c r="G167" s="7">
        <v>4</v>
      </c>
      <c r="H167" s="7">
        <v>4</v>
      </c>
      <c r="I167" s="7">
        <v>5</v>
      </c>
      <c r="J167" s="7">
        <v>4</v>
      </c>
      <c r="K167" s="7">
        <v>4</v>
      </c>
      <c r="L167" s="7">
        <v>2</v>
      </c>
      <c r="M167" s="7">
        <v>5</v>
      </c>
      <c r="N167" s="7">
        <v>4</v>
      </c>
      <c r="O167" s="7">
        <v>4</v>
      </c>
      <c r="P167" s="7">
        <f t="shared" si="14"/>
        <v>32</v>
      </c>
      <c r="Q167">
        <f t="shared" si="15"/>
        <v>12</v>
      </c>
    </row>
    <row r="168" spans="2:17" x14ac:dyDescent="0.25">
      <c r="B168" s="7">
        <v>46170</v>
      </c>
      <c r="C168" s="7">
        <v>0</v>
      </c>
      <c r="D168" s="7">
        <v>1988</v>
      </c>
      <c r="E168" s="7">
        <f t="shared" si="13"/>
        <v>37</v>
      </c>
      <c r="F168" s="7">
        <v>3</v>
      </c>
      <c r="G168" s="7">
        <v>4</v>
      </c>
      <c r="H168" s="7">
        <v>4</v>
      </c>
      <c r="I168" s="7">
        <v>4</v>
      </c>
      <c r="J168" s="7">
        <v>5</v>
      </c>
      <c r="K168" s="7">
        <v>4</v>
      </c>
      <c r="L168" s="7">
        <v>2</v>
      </c>
      <c r="M168" s="7">
        <v>4</v>
      </c>
      <c r="N168" s="7">
        <v>4</v>
      </c>
      <c r="O168" s="7">
        <v>4</v>
      </c>
      <c r="P168" s="7">
        <f t="shared" si="14"/>
        <v>32</v>
      </c>
      <c r="Q168">
        <f t="shared" si="15"/>
        <v>12</v>
      </c>
    </row>
    <row r="169" spans="2:17" x14ac:dyDescent="0.25">
      <c r="B169" s="7">
        <v>45021</v>
      </c>
      <c r="C169" s="7">
        <v>0</v>
      </c>
      <c r="D169" s="7">
        <v>1987</v>
      </c>
      <c r="E169" s="7">
        <f t="shared" si="13"/>
        <v>38</v>
      </c>
      <c r="F169" s="7">
        <v>2</v>
      </c>
      <c r="G169" s="7">
        <v>4</v>
      </c>
      <c r="H169" s="7">
        <v>4</v>
      </c>
      <c r="I169" s="7">
        <v>4</v>
      </c>
      <c r="J169" s="7">
        <v>5</v>
      </c>
      <c r="K169" s="7">
        <v>4</v>
      </c>
      <c r="L169" s="7">
        <v>3</v>
      </c>
      <c r="M169" s="7">
        <v>4</v>
      </c>
      <c r="N169" s="7">
        <v>4</v>
      </c>
      <c r="O169" s="7">
        <v>4</v>
      </c>
      <c r="P169" s="7">
        <f t="shared" si="14"/>
        <v>31</v>
      </c>
      <c r="Q169">
        <f t="shared" si="15"/>
        <v>12</v>
      </c>
    </row>
    <row r="170" spans="2:17" x14ac:dyDescent="0.25">
      <c r="B170" s="7">
        <v>44303</v>
      </c>
      <c r="C170" s="7">
        <v>0</v>
      </c>
      <c r="D170" s="7">
        <v>1987</v>
      </c>
      <c r="E170" s="7">
        <f t="shared" si="13"/>
        <v>38</v>
      </c>
      <c r="F170" s="7">
        <v>4</v>
      </c>
      <c r="G170" s="7">
        <v>3</v>
      </c>
      <c r="H170" s="7">
        <v>4</v>
      </c>
      <c r="I170" s="7">
        <v>4</v>
      </c>
      <c r="J170" s="7">
        <v>4</v>
      </c>
      <c r="K170" s="7">
        <v>3</v>
      </c>
      <c r="L170" s="7">
        <v>3</v>
      </c>
      <c r="M170" s="7">
        <v>4</v>
      </c>
      <c r="N170" s="7">
        <v>4</v>
      </c>
      <c r="O170" s="7">
        <v>4</v>
      </c>
      <c r="P170" s="7">
        <f t="shared" si="14"/>
        <v>30</v>
      </c>
      <c r="Q170">
        <f t="shared" si="15"/>
        <v>11</v>
      </c>
    </row>
    <row r="171" spans="2:17" x14ac:dyDescent="0.25">
      <c r="B171" s="7">
        <v>46000</v>
      </c>
      <c r="C171" s="7">
        <v>0</v>
      </c>
      <c r="D171" s="7">
        <v>1987</v>
      </c>
      <c r="E171" s="7">
        <f t="shared" si="13"/>
        <v>38</v>
      </c>
      <c r="F171" s="7">
        <v>4</v>
      </c>
      <c r="G171" s="7">
        <v>5</v>
      </c>
      <c r="H171" s="7">
        <v>4</v>
      </c>
      <c r="I171" s="7">
        <v>5</v>
      </c>
      <c r="J171" s="7">
        <v>4</v>
      </c>
      <c r="K171" s="7">
        <v>4</v>
      </c>
      <c r="L171" s="7">
        <v>5</v>
      </c>
      <c r="M171" s="7">
        <v>5</v>
      </c>
      <c r="N171" s="7">
        <v>5</v>
      </c>
      <c r="O171" s="7">
        <v>5</v>
      </c>
      <c r="P171" s="7">
        <f t="shared" si="14"/>
        <v>36</v>
      </c>
      <c r="Q171">
        <f t="shared" si="15"/>
        <v>13</v>
      </c>
    </row>
    <row r="172" spans="2:17" x14ac:dyDescent="0.25">
      <c r="B172" s="7">
        <v>44745</v>
      </c>
      <c r="C172" s="7">
        <v>0</v>
      </c>
      <c r="D172" s="7">
        <v>1986</v>
      </c>
      <c r="E172" s="7">
        <f t="shared" si="13"/>
        <v>39</v>
      </c>
      <c r="F172" s="7">
        <v>4</v>
      </c>
      <c r="G172" s="7">
        <v>5</v>
      </c>
      <c r="H172" s="7">
        <v>4</v>
      </c>
      <c r="I172" s="7">
        <v>4</v>
      </c>
      <c r="J172" s="7">
        <v>4</v>
      </c>
      <c r="K172" s="7">
        <v>2</v>
      </c>
      <c r="L172" s="7">
        <v>3</v>
      </c>
      <c r="M172" s="7">
        <v>4</v>
      </c>
      <c r="N172" s="7">
        <v>4</v>
      </c>
      <c r="O172" s="7">
        <v>3</v>
      </c>
      <c r="P172" s="7">
        <f t="shared" si="14"/>
        <v>30</v>
      </c>
      <c r="Q172">
        <f t="shared" si="15"/>
        <v>9</v>
      </c>
    </row>
    <row r="173" spans="2:17" x14ac:dyDescent="0.25">
      <c r="B173" s="7">
        <v>45561</v>
      </c>
      <c r="C173" s="7">
        <v>0</v>
      </c>
      <c r="D173" s="7">
        <v>1985</v>
      </c>
      <c r="E173" s="7">
        <f t="shared" si="13"/>
        <v>40</v>
      </c>
      <c r="F173" s="7">
        <v>4</v>
      </c>
      <c r="G173" s="7">
        <v>2</v>
      </c>
      <c r="H173" s="7">
        <v>4</v>
      </c>
      <c r="I173" s="7">
        <v>4</v>
      </c>
      <c r="J173" s="7">
        <v>4</v>
      </c>
      <c r="K173" s="7">
        <v>4</v>
      </c>
      <c r="L173" s="7">
        <v>4</v>
      </c>
      <c r="M173" s="7">
        <v>4</v>
      </c>
      <c r="N173" s="7">
        <v>4</v>
      </c>
      <c r="O173" s="7">
        <v>5</v>
      </c>
      <c r="P173" s="7">
        <f t="shared" si="14"/>
        <v>31</v>
      </c>
      <c r="Q173">
        <f t="shared" si="15"/>
        <v>13</v>
      </c>
    </row>
    <row r="174" spans="2:17" x14ac:dyDescent="0.25">
      <c r="B174" s="7">
        <v>46691</v>
      </c>
      <c r="C174" s="7">
        <v>0</v>
      </c>
      <c r="D174" s="7">
        <v>1985</v>
      </c>
      <c r="E174" s="7">
        <f t="shared" si="13"/>
        <v>40</v>
      </c>
      <c r="F174" s="7">
        <v>3</v>
      </c>
      <c r="G174" s="7">
        <v>4</v>
      </c>
      <c r="H174" s="7">
        <v>4</v>
      </c>
      <c r="I174" s="7">
        <v>3</v>
      </c>
      <c r="J174" s="7">
        <v>3</v>
      </c>
      <c r="K174" s="7">
        <v>2</v>
      </c>
      <c r="L174" s="7">
        <v>2</v>
      </c>
      <c r="M174" s="7">
        <v>4</v>
      </c>
      <c r="N174" s="7">
        <v>5</v>
      </c>
      <c r="O174" s="7">
        <v>3</v>
      </c>
      <c r="P174" s="7">
        <f t="shared" si="14"/>
        <v>28</v>
      </c>
      <c r="Q174">
        <f t="shared" si="15"/>
        <v>9</v>
      </c>
    </row>
    <row r="175" spans="2:17" x14ac:dyDescent="0.25">
      <c r="B175" s="7">
        <v>45871</v>
      </c>
      <c r="C175" s="7">
        <v>0</v>
      </c>
      <c r="D175" s="7">
        <v>1985</v>
      </c>
      <c r="E175" s="7">
        <f t="shared" si="13"/>
        <v>40</v>
      </c>
      <c r="F175" s="7">
        <v>5</v>
      </c>
      <c r="G175" s="7">
        <v>4</v>
      </c>
      <c r="H175" s="7">
        <v>4</v>
      </c>
      <c r="I175" s="7">
        <v>3</v>
      </c>
      <c r="J175" s="7">
        <v>4</v>
      </c>
      <c r="K175" s="7">
        <v>4</v>
      </c>
      <c r="L175" s="7">
        <v>2</v>
      </c>
      <c r="M175" s="7">
        <v>5</v>
      </c>
      <c r="N175" s="7">
        <v>4</v>
      </c>
      <c r="O175" s="7">
        <v>4</v>
      </c>
      <c r="P175" s="7">
        <f t="shared" si="14"/>
        <v>34</v>
      </c>
      <c r="Q175">
        <f t="shared" si="15"/>
        <v>12</v>
      </c>
    </row>
    <row r="176" spans="2:17" x14ac:dyDescent="0.25">
      <c r="B176" s="7">
        <v>45916</v>
      </c>
      <c r="C176" s="7">
        <v>0</v>
      </c>
      <c r="D176" s="7">
        <v>1984</v>
      </c>
      <c r="E176" s="7">
        <f t="shared" si="13"/>
        <v>41</v>
      </c>
      <c r="F176" s="7">
        <v>4</v>
      </c>
      <c r="G176" s="7">
        <v>4</v>
      </c>
      <c r="H176" s="7">
        <v>4</v>
      </c>
      <c r="I176" s="7">
        <v>3</v>
      </c>
      <c r="J176" s="7">
        <v>3</v>
      </c>
      <c r="K176" s="7">
        <v>4</v>
      </c>
      <c r="L176" s="7">
        <v>1</v>
      </c>
      <c r="M176" s="7">
        <v>4</v>
      </c>
      <c r="N176" s="7">
        <v>3</v>
      </c>
      <c r="O176" s="7">
        <v>2</v>
      </c>
      <c r="P176" s="7">
        <f t="shared" si="14"/>
        <v>28</v>
      </c>
      <c r="Q176">
        <f t="shared" si="15"/>
        <v>10</v>
      </c>
    </row>
    <row r="177" spans="2:17" x14ac:dyDescent="0.25">
      <c r="B177" s="7">
        <v>42442</v>
      </c>
      <c r="C177" s="7">
        <v>0</v>
      </c>
      <c r="D177" s="7">
        <v>1984</v>
      </c>
      <c r="E177" s="7">
        <f t="shared" si="13"/>
        <v>41</v>
      </c>
      <c r="F177" s="7">
        <v>5</v>
      </c>
      <c r="G177" s="7">
        <v>5</v>
      </c>
      <c r="H177" s="7">
        <v>5</v>
      </c>
      <c r="I177" s="7">
        <v>1</v>
      </c>
      <c r="J177" s="7">
        <v>5</v>
      </c>
      <c r="K177" s="7">
        <v>5</v>
      </c>
      <c r="L177" s="7">
        <v>4</v>
      </c>
      <c r="M177" s="7">
        <v>5</v>
      </c>
      <c r="N177" s="7">
        <v>5</v>
      </c>
      <c r="O177" s="7">
        <v>5</v>
      </c>
      <c r="P177" s="7">
        <f t="shared" si="14"/>
        <v>40</v>
      </c>
      <c r="Q177">
        <f t="shared" si="15"/>
        <v>15</v>
      </c>
    </row>
    <row r="178" spans="2:17" x14ac:dyDescent="0.25">
      <c r="B178" s="7">
        <v>40854</v>
      </c>
      <c r="C178" s="7">
        <v>0</v>
      </c>
      <c r="D178" s="7">
        <v>1983</v>
      </c>
      <c r="E178" s="7">
        <f t="shared" si="13"/>
        <v>42</v>
      </c>
      <c r="F178" s="7">
        <v>4</v>
      </c>
      <c r="G178" s="7">
        <v>3</v>
      </c>
      <c r="H178" s="7">
        <v>4</v>
      </c>
      <c r="I178" s="7">
        <v>4</v>
      </c>
      <c r="J178" s="7">
        <v>4</v>
      </c>
      <c r="K178" s="7">
        <v>3</v>
      </c>
      <c r="L178" s="7">
        <v>4</v>
      </c>
      <c r="M178" s="7">
        <v>4</v>
      </c>
      <c r="N178" s="7">
        <v>4</v>
      </c>
      <c r="O178" s="7">
        <v>4</v>
      </c>
      <c r="P178" s="7">
        <f t="shared" si="14"/>
        <v>30</v>
      </c>
      <c r="Q178">
        <f t="shared" si="15"/>
        <v>11</v>
      </c>
    </row>
    <row r="179" spans="2:17" x14ac:dyDescent="0.25">
      <c r="B179" s="7">
        <v>46512</v>
      </c>
      <c r="C179" s="7">
        <v>0</v>
      </c>
      <c r="D179" s="7">
        <v>1982</v>
      </c>
      <c r="E179" s="7">
        <f t="shared" si="13"/>
        <v>43</v>
      </c>
      <c r="F179" s="7">
        <v>3</v>
      </c>
      <c r="G179" s="7">
        <v>5</v>
      </c>
      <c r="H179" s="7">
        <v>5</v>
      </c>
      <c r="I179" s="7">
        <v>2</v>
      </c>
      <c r="J179" s="7">
        <v>5</v>
      </c>
      <c r="K179" s="7">
        <v>4</v>
      </c>
      <c r="L179" s="7">
        <v>1</v>
      </c>
      <c r="M179" s="7">
        <v>3</v>
      </c>
      <c r="N179" s="7">
        <v>5</v>
      </c>
      <c r="O179" s="7">
        <v>4</v>
      </c>
      <c r="P179" s="7">
        <f t="shared" si="14"/>
        <v>34</v>
      </c>
      <c r="Q179">
        <f t="shared" si="15"/>
        <v>13</v>
      </c>
    </row>
    <row r="180" spans="2:17" x14ac:dyDescent="0.25">
      <c r="B180" s="7">
        <v>45095</v>
      </c>
      <c r="C180" s="7">
        <v>0</v>
      </c>
      <c r="D180" s="7">
        <v>1982</v>
      </c>
      <c r="E180" s="7">
        <f t="shared" si="13"/>
        <v>43</v>
      </c>
      <c r="F180" s="7">
        <v>3</v>
      </c>
      <c r="G180" s="7">
        <v>5</v>
      </c>
      <c r="H180" s="7">
        <v>4</v>
      </c>
      <c r="I180" s="7">
        <v>4</v>
      </c>
      <c r="J180" s="7">
        <v>4</v>
      </c>
      <c r="K180" s="7">
        <v>4</v>
      </c>
      <c r="L180" s="7">
        <v>2</v>
      </c>
      <c r="M180" s="7">
        <v>4</v>
      </c>
      <c r="N180" s="7">
        <v>5</v>
      </c>
      <c r="O180" s="7">
        <v>4</v>
      </c>
      <c r="P180" s="7">
        <f t="shared" si="14"/>
        <v>33</v>
      </c>
      <c r="Q180">
        <f t="shared" si="15"/>
        <v>12</v>
      </c>
    </row>
    <row r="181" spans="2:17" x14ac:dyDescent="0.25">
      <c r="B181" s="7">
        <v>43081</v>
      </c>
      <c r="C181" s="7">
        <v>0</v>
      </c>
      <c r="D181" s="7">
        <v>1982</v>
      </c>
      <c r="E181" s="7">
        <f t="shared" si="13"/>
        <v>43</v>
      </c>
      <c r="F181" s="7">
        <v>3</v>
      </c>
      <c r="G181" s="7">
        <v>4</v>
      </c>
      <c r="H181" s="7">
        <v>4</v>
      </c>
      <c r="I181" s="7">
        <v>4</v>
      </c>
      <c r="J181" s="7">
        <v>4</v>
      </c>
      <c r="K181" s="7">
        <v>4</v>
      </c>
      <c r="L181" s="7">
        <v>4</v>
      </c>
      <c r="M181" s="7">
        <v>4</v>
      </c>
      <c r="N181" s="7">
        <v>5</v>
      </c>
      <c r="O181" s="7">
        <v>4</v>
      </c>
      <c r="P181" s="7">
        <f t="shared" si="14"/>
        <v>32</v>
      </c>
      <c r="Q181">
        <f t="shared" si="15"/>
        <v>12</v>
      </c>
    </row>
    <row r="182" spans="2:17" x14ac:dyDescent="0.25">
      <c r="B182" s="7">
        <v>41087</v>
      </c>
      <c r="C182" s="7">
        <v>0</v>
      </c>
      <c r="D182" s="7">
        <v>1981</v>
      </c>
      <c r="E182" s="7">
        <f t="shared" si="13"/>
        <v>44</v>
      </c>
      <c r="F182" s="7">
        <v>4</v>
      </c>
      <c r="G182" s="7">
        <v>4</v>
      </c>
      <c r="H182" s="7">
        <v>4</v>
      </c>
      <c r="I182" s="7">
        <v>3</v>
      </c>
      <c r="J182" s="7">
        <v>4</v>
      </c>
      <c r="K182" s="7">
        <v>4</v>
      </c>
      <c r="L182" s="7">
        <v>4</v>
      </c>
      <c r="M182" s="7">
        <v>3</v>
      </c>
      <c r="N182" s="7">
        <v>4</v>
      </c>
      <c r="O182" s="7">
        <v>3</v>
      </c>
      <c r="P182" s="7">
        <f t="shared" si="14"/>
        <v>30</v>
      </c>
      <c r="Q182">
        <f t="shared" si="15"/>
        <v>11</v>
      </c>
    </row>
    <row r="183" spans="2:17" x14ac:dyDescent="0.25">
      <c r="B183" s="7">
        <v>43831</v>
      </c>
      <c r="C183" s="7">
        <v>0</v>
      </c>
      <c r="D183" s="7">
        <v>1981</v>
      </c>
      <c r="E183" s="7">
        <f t="shared" si="13"/>
        <v>44</v>
      </c>
      <c r="F183" s="7">
        <v>4</v>
      </c>
      <c r="G183" s="7">
        <v>4</v>
      </c>
      <c r="H183" s="7">
        <v>4</v>
      </c>
      <c r="I183" s="7">
        <v>4</v>
      </c>
      <c r="J183" s="7">
        <v>4</v>
      </c>
      <c r="K183" s="7">
        <v>4</v>
      </c>
      <c r="L183" s="7">
        <v>3</v>
      </c>
      <c r="M183" s="7">
        <v>4</v>
      </c>
      <c r="N183" s="7">
        <v>4</v>
      </c>
      <c r="O183" s="7">
        <v>4</v>
      </c>
      <c r="P183" s="7">
        <f t="shared" si="14"/>
        <v>32</v>
      </c>
      <c r="Q183">
        <f t="shared" si="15"/>
        <v>12</v>
      </c>
    </row>
    <row r="184" spans="2:17" x14ac:dyDescent="0.25">
      <c r="B184" s="7">
        <v>41105</v>
      </c>
      <c r="C184" s="7">
        <v>0</v>
      </c>
      <c r="D184" s="7">
        <v>1981</v>
      </c>
      <c r="E184" s="7">
        <f t="shared" si="13"/>
        <v>44</v>
      </c>
      <c r="F184" s="7">
        <v>1</v>
      </c>
      <c r="G184" s="7">
        <v>3</v>
      </c>
      <c r="H184" s="7">
        <v>5</v>
      </c>
      <c r="I184" s="7">
        <v>2</v>
      </c>
      <c r="J184" s="7">
        <v>4</v>
      </c>
      <c r="K184" s="7">
        <v>1</v>
      </c>
      <c r="L184" s="7">
        <v>3</v>
      </c>
      <c r="M184" s="7">
        <v>3</v>
      </c>
      <c r="N184" s="7">
        <v>4</v>
      </c>
      <c r="O184" s="7">
        <v>2</v>
      </c>
      <c r="P184" s="7">
        <f t="shared" si="14"/>
        <v>23</v>
      </c>
      <c r="Q184">
        <f t="shared" si="15"/>
        <v>8</v>
      </c>
    </row>
    <row r="185" spans="2:17" x14ac:dyDescent="0.25">
      <c r="B185" s="7">
        <v>45828</v>
      </c>
      <c r="C185" s="7">
        <v>0</v>
      </c>
      <c r="D185" s="7">
        <v>1980</v>
      </c>
      <c r="E185" s="7">
        <f t="shared" si="13"/>
        <v>45</v>
      </c>
      <c r="F185" s="7">
        <v>4</v>
      </c>
      <c r="G185" s="7">
        <v>5</v>
      </c>
      <c r="H185" s="7">
        <v>2</v>
      </c>
      <c r="I185" s="7">
        <v>4</v>
      </c>
      <c r="J185" s="7">
        <v>4</v>
      </c>
      <c r="K185" s="7">
        <v>3</v>
      </c>
      <c r="L185" s="7">
        <v>4</v>
      </c>
      <c r="M185" s="7">
        <v>4</v>
      </c>
      <c r="N185" s="7">
        <v>4</v>
      </c>
      <c r="O185" s="7">
        <v>4</v>
      </c>
      <c r="P185" s="7">
        <f t="shared" si="14"/>
        <v>30</v>
      </c>
      <c r="Q185">
        <f t="shared" si="15"/>
        <v>9</v>
      </c>
    </row>
    <row r="186" spans="2:17" x14ac:dyDescent="0.25">
      <c r="B186" s="7">
        <v>45281</v>
      </c>
      <c r="C186" s="7">
        <v>0</v>
      </c>
      <c r="D186" s="7">
        <v>1980</v>
      </c>
      <c r="E186" s="7">
        <f t="shared" si="13"/>
        <v>45</v>
      </c>
      <c r="F186" s="7">
        <v>4</v>
      </c>
      <c r="G186" s="7">
        <v>5</v>
      </c>
      <c r="H186" s="7">
        <v>5</v>
      </c>
      <c r="I186" s="7">
        <v>4</v>
      </c>
      <c r="J186" s="7">
        <v>4</v>
      </c>
      <c r="K186" s="7">
        <v>4</v>
      </c>
      <c r="L186" s="7">
        <v>1</v>
      </c>
      <c r="M186" s="7">
        <v>5</v>
      </c>
      <c r="N186" s="7">
        <v>5</v>
      </c>
      <c r="O186" s="7">
        <v>4</v>
      </c>
      <c r="P186" s="7">
        <f t="shared" si="14"/>
        <v>36</v>
      </c>
      <c r="Q186">
        <f t="shared" si="15"/>
        <v>13</v>
      </c>
    </row>
    <row r="187" spans="2:17" x14ac:dyDescent="0.25">
      <c r="B187" s="7">
        <v>44949</v>
      </c>
      <c r="C187" s="7">
        <v>0</v>
      </c>
      <c r="D187" s="7">
        <v>1980</v>
      </c>
      <c r="E187" s="7">
        <f t="shared" si="13"/>
        <v>45</v>
      </c>
      <c r="F187" s="7">
        <v>2</v>
      </c>
      <c r="G187" s="7">
        <v>2</v>
      </c>
      <c r="H187" s="7">
        <v>4</v>
      </c>
      <c r="I187" s="7">
        <v>3</v>
      </c>
      <c r="J187" s="7">
        <v>4</v>
      </c>
      <c r="K187" s="7">
        <v>2</v>
      </c>
      <c r="L187" s="7">
        <v>1</v>
      </c>
      <c r="M187" s="7">
        <v>2</v>
      </c>
      <c r="N187" s="7">
        <v>2</v>
      </c>
      <c r="O187" s="7">
        <v>2</v>
      </c>
      <c r="P187" s="7">
        <f t="shared" si="14"/>
        <v>20</v>
      </c>
      <c r="Q187">
        <f t="shared" si="15"/>
        <v>8</v>
      </c>
    </row>
    <row r="188" spans="2:17" x14ac:dyDescent="0.25">
      <c r="B188" s="7">
        <v>44944</v>
      </c>
      <c r="C188" s="7">
        <v>0</v>
      </c>
      <c r="D188" s="7">
        <v>1979</v>
      </c>
      <c r="E188" s="7">
        <f t="shared" si="13"/>
        <v>46</v>
      </c>
      <c r="F188" s="7">
        <v>2</v>
      </c>
      <c r="G188" s="7">
        <v>4</v>
      </c>
      <c r="H188" s="7">
        <v>4</v>
      </c>
      <c r="I188" s="7">
        <v>5</v>
      </c>
      <c r="J188" s="7">
        <v>4</v>
      </c>
      <c r="K188" s="7">
        <v>2</v>
      </c>
      <c r="L188" s="7">
        <v>1</v>
      </c>
      <c r="M188" s="7">
        <v>4</v>
      </c>
      <c r="N188" s="7">
        <v>4</v>
      </c>
      <c r="O188" s="7">
        <v>2</v>
      </c>
      <c r="P188" s="7">
        <f t="shared" si="14"/>
        <v>26</v>
      </c>
      <c r="Q188">
        <f t="shared" si="15"/>
        <v>8</v>
      </c>
    </row>
    <row r="189" spans="2:17" x14ac:dyDescent="0.25">
      <c r="B189" s="7">
        <v>43043</v>
      </c>
      <c r="C189" s="7">
        <v>0</v>
      </c>
      <c r="D189" s="7">
        <v>1979</v>
      </c>
      <c r="E189" s="7">
        <f t="shared" si="13"/>
        <v>46</v>
      </c>
      <c r="F189" s="7">
        <v>4</v>
      </c>
      <c r="G189" s="7">
        <v>4</v>
      </c>
      <c r="H189" s="7">
        <v>4</v>
      </c>
      <c r="I189" s="7">
        <v>4</v>
      </c>
      <c r="J189" s="7">
        <v>4</v>
      </c>
      <c r="K189" s="7">
        <v>4</v>
      </c>
      <c r="L189" s="7">
        <v>3</v>
      </c>
      <c r="M189" s="7">
        <v>4</v>
      </c>
      <c r="N189" s="7">
        <v>4</v>
      </c>
      <c r="O189" s="7">
        <v>4</v>
      </c>
      <c r="P189" s="7">
        <f t="shared" si="14"/>
        <v>32</v>
      </c>
      <c r="Q189">
        <f t="shared" si="15"/>
        <v>12</v>
      </c>
    </row>
    <row r="190" spans="2:17" x14ac:dyDescent="0.25">
      <c r="B190" s="7">
        <v>45741</v>
      </c>
      <c r="C190" s="7">
        <v>0</v>
      </c>
      <c r="D190" s="7">
        <v>1979</v>
      </c>
      <c r="E190" s="7">
        <f t="shared" si="13"/>
        <v>46</v>
      </c>
      <c r="F190" s="7">
        <v>3</v>
      </c>
      <c r="G190" s="7">
        <v>5</v>
      </c>
      <c r="H190" s="7">
        <v>4</v>
      </c>
      <c r="I190" s="7">
        <v>4</v>
      </c>
      <c r="J190" s="7">
        <v>5</v>
      </c>
      <c r="K190" s="7">
        <v>4</v>
      </c>
      <c r="L190" s="7">
        <v>3</v>
      </c>
      <c r="M190" s="7">
        <v>4</v>
      </c>
      <c r="N190" s="7">
        <v>4</v>
      </c>
      <c r="O190" s="7">
        <v>4</v>
      </c>
      <c r="P190" s="7">
        <f t="shared" si="14"/>
        <v>33</v>
      </c>
      <c r="Q190">
        <f t="shared" si="15"/>
        <v>12</v>
      </c>
    </row>
    <row r="191" spans="2:17" x14ac:dyDescent="0.25">
      <c r="B191" s="7">
        <v>46712</v>
      </c>
      <c r="C191" s="7">
        <v>0</v>
      </c>
      <c r="D191" s="7">
        <v>1978</v>
      </c>
      <c r="E191" s="7">
        <f t="shared" si="13"/>
        <v>47</v>
      </c>
      <c r="F191" s="7">
        <v>2</v>
      </c>
      <c r="G191" s="7">
        <v>4</v>
      </c>
      <c r="H191" s="7">
        <v>3</v>
      </c>
      <c r="I191" s="7">
        <v>3</v>
      </c>
      <c r="J191" s="7">
        <v>4</v>
      </c>
      <c r="K191" s="7">
        <v>2</v>
      </c>
      <c r="L191" s="7">
        <v>2</v>
      </c>
      <c r="M191" s="7">
        <v>4</v>
      </c>
      <c r="N191" s="7">
        <v>5</v>
      </c>
      <c r="O191" s="7">
        <v>3</v>
      </c>
      <c r="P191" s="7">
        <f t="shared" si="14"/>
        <v>27</v>
      </c>
      <c r="Q191">
        <f t="shared" si="15"/>
        <v>8</v>
      </c>
    </row>
    <row r="192" spans="2:17" x14ac:dyDescent="0.25">
      <c r="B192" s="7">
        <v>44959</v>
      </c>
      <c r="C192" s="7">
        <v>0</v>
      </c>
      <c r="D192" s="7">
        <v>1978</v>
      </c>
      <c r="E192" s="7">
        <f t="shared" si="13"/>
        <v>47</v>
      </c>
      <c r="F192" s="7">
        <v>3</v>
      </c>
      <c r="G192" s="7">
        <v>3</v>
      </c>
      <c r="H192" s="7">
        <v>3</v>
      </c>
      <c r="I192" s="7">
        <v>3</v>
      </c>
      <c r="J192" s="7">
        <v>2</v>
      </c>
      <c r="K192" s="7">
        <v>3</v>
      </c>
      <c r="L192" s="7">
        <v>1</v>
      </c>
      <c r="M192" s="7">
        <v>1</v>
      </c>
      <c r="N192" s="7">
        <v>1</v>
      </c>
      <c r="O192" s="7">
        <v>1</v>
      </c>
      <c r="P192" s="7">
        <f t="shared" si="14"/>
        <v>17</v>
      </c>
      <c r="Q192">
        <f t="shared" si="15"/>
        <v>7</v>
      </c>
    </row>
    <row r="193" spans="2:17" x14ac:dyDescent="0.25">
      <c r="B193" s="7">
        <v>42464</v>
      </c>
      <c r="C193" s="7">
        <v>0</v>
      </c>
      <c r="D193" s="7">
        <v>1977</v>
      </c>
      <c r="E193" s="7">
        <f t="shared" si="13"/>
        <v>48</v>
      </c>
      <c r="F193" s="7">
        <v>5</v>
      </c>
      <c r="G193" s="7">
        <v>5</v>
      </c>
      <c r="H193" s="7">
        <v>5</v>
      </c>
      <c r="I193" s="7">
        <v>4</v>
      </c>
      <c r="J193" s="7">
        <v>2</v>
      </c>
      <c r="K193" s="7">
        <v>4</v>
      </c>
      <c r="L193" s="7">
        <v>4</v>
      </c>
      <c r="M193" s="7">
        <v>4</v>
      </c>
      <c r="N193" s="7">
        <v>4</v>
      </c>
      <c r="O193" s="7">
        <v>4</v>
      </c>
      <c r="P193" s="7">
        <f t="shared" si="14"/>
        <v>33</v>
      </c>
      <c r="Q193">
        <f t="shared" si="15"/>
        <v>13</v>
      </c>
    </row>
    <row r="194" spans="2:17" x14ac:dyDescent="0.25">
      <c r="B194" s="7">
        <v>44327</v>
      </c>
      <c r="C194" s="7">
        <v>0</v>
      </c>
      <c r="D194" s="7">
        <v>1977</v>
      </c>
      <c r="E194" s="7">
        <f t="shared" si="13"/>
        <v>48</v>
      </c>
      <c r="F194" s="7">
        <v>3</v>
      </c>
      <c r="G194" s="7">
        <v>4</v>
      </c>
      <c r="H194" s="7">
        <v>4</v>
      </c>
      <c r="I194" s="7">
        <v>4</v>
      </c>
      <c r="J194" s="7">
        <v>4</v>
      </c>
      <c r="K194" s="7">
        <v>4</v>
      </c>
      <c r="L194" s="7">
        <v>3</v>
      </c>
      <c r="M194" s="7">
        <v>4</v>
      </c>
      <c r="N194" s="7">
        <v>3</v>
      </c>
      <c r="O194" s="7">
        <v>4</v>
      </c>
      <c r="P194" s="7">
        <f t="shared" si="14"/>
        <v>30</v>
      </c>
      <c r="Q194">
        <f t="shared" si="15"/>
        <v>12</v>
      </c>
    </row>
    <row r="195" spans="2:17" x14ac:dyDescent="0.25">
      <c r="B195" s="7">
        <v>46167</v>
      </c>
      <c r="C195" s="7">
        <v>0</v>
      </c>
      <c r="D195" s="7">
        <v>1977</v>
      </c>
      <c r="E195" s="7">
        <f t="shared" si="13"/>
        <v>48</v>
      </c>
      <c r="F195" s="7">
        <v>2</v>
      </c>
      <c r="G195" s="7">
        <v>2</v>
      </c>
      <c r="H195" s="7">
        <v>4</v>
      </c>
      <c r="I195" s="7">
        <v>1</v>
      </c>
      <c r="J195" s="7">
        <v>4</v>
      </c>
      <c r="K195" s="7">
        <v>2</v>
      </c>
      <c r="L195" s="7">
        <v>2</v>
      </c>
      <c r="M195" s="7">
        <v>2</v>
      </c>
      <c r="N195" s="7">
        <v>3</v>
      </c>
      <c r="O195" s="7">
        <v>2</v>
      </c>
      <c r="P195" s="7">
        <f t="shared" si="14"/>
        <v>21</v>
      </c>
      <c r="Q195">
        <f t="shared" si="15"/>
        <v>8</v>
      </c>
    </row>
    <row r="196" spans="2:17" x14ac:dyDescent="0.25">
      <c r="B196" s="7">
        <v>43924</v>
      </c>
      <c r="C196" s="7">
        <v>0</v>
      </c>
      <c r="D196" s="7">
        <v>1976</v>
      </c>
      <c r="E196" s="7">
        <f t="shared" ref="E196:E209" si="16">2025-D196</f>
        <v>49</v>
      </c>
      <c r="F196" s="7">
        <v>4</v>
      </c>
      <c r="G196" s="7">
        <v>5</v>
      </c>
      <c r="H196" s="7">
        <v>4</v>
      </c>
      <c r="I196" s="7">
        <v>4</v>
      </c>
      <c r="J196" s="7">
        <v>5</v>
      </c>
      <c r="K196" s="7">
        <v>4</v>
      </c>
      <c r="L196" s="7">
        <v>4</v>
      </c>
      <c r="M196" s="7">
        <v>3</v>
      </c>
      <c r="N196" s="7">
        <v>4</v>
      </c>
      <c r="O196" s="7">
        <v>3</v>
      </c>
      <c r="P196" s="7">
        <f t="shared" ref="P196:P209" si="17">SUM(F196:O196)-I196-L196</f>
        <v>32</v>
      </c>
      <c r="Q196">
        <f t="shared" si="15"/>
        <v>11</v>
      </c>
    </row>
    <row r="197" spans="2:17" x14ac:dyDescent="0.25">
      <c r="B197" s="7">
        <v>43680</v>
      </c>
      <c r="C197" s="7">
        <v>0</v>
      </c>
      <c r="D197" s="7">
        <v>1975</v>
      </c>
      <c r="E197" s="7">
        <f t="shared" si="16"/>
        <v>50</v>
      </c>
      <c r="F197" s="7">
        <v>4</v>
      </c>
      <c r="G197" s="7">
        <v>4</v>
      </c>
      <c r="H197" s="7">
        <v>4</v>
      </c>
      <c r="I197" s="7">
        <v>1</v>
      </c>
      <c r="J197" s="7">
        <v>5</v>
      </c>
      <c r="K197" s="7">
        <v>2</v>
      </c>
      <c r="L197" s="7">
        <v>3</v>
      </c>
      <c r="M197" s="7">
        <v>5</v>
      </c>
      <c r="N197" s="7">
        <v>5</v>
      </c>
      <c r="O197" s="7">
        <v>4</v>
      </c>
      <c r="P197" s="7">
        <f t="shared" si="17"/>
        <v>33</v>
      </c>
      <c r="Q197">
        <f t="shared" ref="Q197:Q209" si="18">H197+K197+O197</f>
        <v>10</v>
      </c>
    </row>
    <row r="198" spans="2:17" x14ac:dyDescent="0.25">
      <c r="B198" s="7">
        <v>43855</v>
      </c>
      <c r="C198" s="7">
        <v>0</v>
      </c>
      <c r="D198" s="7">
        <v>1975</v>
      </c>
      <c r="E198" s="7">
        <f t="shared" si="16"/>
        <v>50</v>
      </c>
      <c r="F198" s="7">
        <v>4</v>
      </c>
      <c r="G198" s="7">
        <v>3</v>
      </c>
      <c r="H198" s="7">
        <v>4</v>
      </c>
      <c r="I198" s="7">
        <v>4</v>
      </c>
      <c r="J198" s="7">
        <v>4</v>
      </c>
      <c r="K198" s="7">
        <v>4</v>
      </c>
      <c r="L198" s="7">
        <v>4</v>
      </c>
      <c r="M198" s="7">
        <v>3</v>
      </c>
      <c r="N198" s="7">
        <v>4</v>
      </c>
      <c r="O198" s="7">
        <v>4</v>
      </c>
      <c r="P198" s="7">
        <f t="shared" si="17"/>
        <v>30</v>
      </c>
      <c r="Q198">
        <f t="shared" si="18"/>
        <v>12</v>
      </c>
    </row>
    <row r="199" spans="2:17" x14ac:dyDescent="0.25">
      <c r="B199" s="7">
        <v>42559</v>
      </c>
      <c r="C199" s="7">
        <v>0</v>
      </c>
      <c r="D199" s="7">
        <v>1975</v>
      </c>
      <c r="E199" s="7">
        <f t="shared" si="16"/>
        <v>50</v>
      </c>
      <c r="F199" s="7">
        <v>4</v>
      </c>
      <c r="G199" s="7">
        <v>4</v>
      </c>
      <c r="H199" s="7">
        <v>5</v>
      </c>
      <c r="I199" s="7">
        <v>4</v>
      </c>
      <c r="J199" s="7">
        <v>4</v>
      </c>
      <c r="K199" s="7">
        <v>4</v>
      </c>
      <c r="L199" s="7">
        <v>2</v>
      </c>
      <c r="M199" s="7">
        <v>4</v>
      </c>
      <c r="N199" s="7">
        <v>4</v>
      </c>
      <c r="O199" s="7">
        <v>4</v>
      </c>
      <c r="P199" s="7">
        <f t="shared" si="17"/>
        <v>33</v>
      </c>
      <c r="Q199">
        <f t="shared" si="18"/>
        <v>13</v>
      </c>
    </row>
    <row r="200" spans="2:17" x14ac:dyDescent="0.25">
      <c r="B200" s="7">
        <v>45438</v>
      </c>
      <c r="C200" s="7">
        <v>0</v>
      </c>
      <c r="D200" s="7">
        <v>1974</v>
      </c>
      <c r="E200" s="7">
        <f t="shared" si="16"/>
        <v>51</v>
      </c>
      <c r="F200" s="7">
        <v>4</v>
      </c>
      <c r="G200" s="7">
        <v>5</v>
      </c>
      <c r="H200" s="7">
        <v>4</v>
      </c>
      <c r="I200" s="7">
        <v>3</v>
      </c>
      <c r="J200" s="7">
        <v>5</v>
      </c>
      <c r="K200" s="7">
        <v>4</v>
      </c>
      <c r="L200" s="7">
        <v>2</v>
      </c>
      <c r="M200" s="7">
        <v>4</v>
      </c>
      <c r="N200" s="7">
        <v>3</v>
      </c>
      <c r="O200" s="7">
        <v>4</v>
      </c>
      <c r="P200" s="7">
        <f t="shared" si="17"/>
        <v>33</v>
      </c>
      <c r="Q200">
        <f t="shared" si="18"/>
        <v>12</v>
      </c>
    </row>
    <row r="201" spans="2:17" x14ac:dyDescent="0.25">
      <c r="B201" s="7">
        <v>45999</v>
      </c>
      <c r="C201" s="7">
        <v>0</v>
      </c>
      <c r="D201" s="7">
        <v>1974</v>
      </c>
      <c r="E201" s="7">
        <f t="shared" si="16"/>
        <v>51</v>
      </c>
      <c r="F201" s="7">
        <v>4</v>
      </c>
      <c r="G201" s="7">
        <v>4</v>
      </c>
      <c r="H201" s="7">
        <v>5</v>
      </c>
      <c r="I201" s="7">
        <v>4</v>
      </c>
      <c r="J201" s="7">
        <v>4</v>
      </c>
      <c r="K201" s="7">
        <v>4</v>
      </c>
      <c r="L201" s="7">
        <v>4</v>
      </c>
      <c r="M201" s="7">
        <v>2</v>
      </c>
      <c r="N201" s="7">
        <v>4</v>
      </c>
      <c r="O201" s="7">
        <v>4</v>
      </c>
      <c r="P201" s="7">
        <f t="shared" si="17"/>
        <v>31</v>
      </c>
      <c r="Q201">
        <f t="shared" si="18"/>
        <v>13</v>
      </c>
    </row>
    <row r="202" spans="2:17" x14ac:dyDescent="0.25">
      <c r="B202" s="7">
        <v>46589</v>
      </c>
      <c r="C202" s="7">
        <v>0</v>
      </c>
      <c r="D202" s="7">
        <v>1974</v>
      </c>
      <c r="E202" s="7">
        <f t="shared" si="16"/>
        <v>51</v>
      </c>
      <c r="F202" s="7">
        <v>4</v>
      </c>
      <c r="G202" s="7">
        <v>4</v>
      </c>
      <c r="H202" s="7">
        <v>4</v>
      </c>
      <c r="I202" s="7">
        <v>3</v>
      </c>
      <c r="J202" s="7">
        <v>4</v>
      </c>
      <c r="K202" s="7">
        <v>3</v>
      </c>
      <c r="L202" s="7">
        <v>4</v>
      </c>
      <c r="M202" s="7">
        <v>3</v>
      </c>
      <c r="N202" s="7">
        <v>4</v>
      </c>
      <c r="O202" s="7">
        <v>4</v>
      </c>
      <c r="P202" s="7">
        <f t="shared" si="17"/>
        <v>30</v>
      </c>
      <c r="Q202">
        <f t="shared" si="18"/>
        <v>11</v>
      </c>
    </row>
    <row r="203" spans="2:17" x14ac:dyDescent="0.25">
      <c r="B203" s="7">
        <v>41781</v>
      </c>
      <c r="C203" s="7">
        <v>0</v>
      </c>
      <c r="D203" s="7">
        <v>1974</v>
      </c>
      <c r="E203" s="7">
        <f t="shared" si="16"/>
        <v>51</v>
      </c>
      <c r="F203" s="7">
        <v>4</v>
      </c>
      <c r="G203" s="7">
        <v>5</v>
      </c>
      <c r="H203" s="7">
        <v>4</v>
      </c>
      <c r="I203" s="7">
        <v>4</v>
      </c>
      <c r="J203" s="7">
        <v>4</v>
      </c>
      <c r="K203" s="7">
        <v>4</v>
      </c>
      <c r="L203" s="7">
        <v>3</v>
      </c>
      <c r="M203" s="7">
        <v>3</v>
      </c>
      <c r="N203" s="7">
        <v>4</v>
      </c>
      <c r="O203" s="7">
        <v>4</v>
      </c>
      <c r="P203" s="7">
        <f t="shared" si="17"/>
        <v>32</v>
      </c>
      <c r="Q203">
        <f t="shared" si="18"/>
        <v>12</v>
      </c>
    </row>
    <row r="204" spans="2:17" x14ac:dyDescent="0.25">
      <c r="B204" s="7">
        <v>42809</v>
      </c>
      <c r="C204" s="7">
        <v>0</v>
      </c>
      <c r="D204" s="7">
        <v>1973</v>
      </c>
      <c r="E204" s="7">
        <f t="shared" si="16"/>
        <v>52</v>
      </c>
      <c r="F204" s="7">
        <v>4</v>
      </c>
      <c r="G204" s="7">
        <v>4</v>
      </c>
      <c r="H204" s="7">
        <v>3</v>
      </c>
      <c r="I204" s="7">
        <v>5</v>
      </c>
      <c r="J204" s="7">
        <v>4</v>
      </c>
      <c r="K204" s="7">
        <v>4</v>
      </c>
      <c r="L204" s="7">
        <v>2</v>
      </c>
      <c r="M204" s="7">
        <v>4</v>
      </c>
      <c r="N204" s="7">
        <v>4</v>
      </c>
      <c r="O204" s="7">
        <v>4</v>
      </c>
      <c r="P204" s="7">
        <f t="shared" si="17"/>
        <v>31</v>
      </c>
      <c r="Q204">
        <f t="shared" si="18"/>
        <v>11</v>
      </c>
    </row>
    <row r="205" spans="2:17" x14ac:dyDescent="0.25">
      <c r="B205" s="7">
        <v>40898</v>
      </c>
      <c r="C205" s="7">
        <v>0</v>
      </c>
      <c r="D205" s="7">
        <v>1972</v>
      </c>
      <c r="E205" s="7">
        <f t="shared" si="16"/>
        <v>53</v>
      </c>
      <c r="F205" s="7">
        <v>3</v>
      </c>
      <c r="G205" s="7">
        <v>5</v>
      </c>
      <c r="H205" s="7">
        <v>4</v>
      </c>
      <c r="I205" s="7">
        <v>2</v>
      </c>
      <c r="J205" s="7">
        <v>4</v>
      </c>
      <c r="K205" s="7">
        <v>3</v>
      </c>
      <c r="L205" s="7">
        <v>1</v>
      </c>
      <c r="M205" s="7">
        <v>4</v>
      </c>
      <c r="N205" s="7">
        <v>5</v>
      </c>
      <c r="O205" s="7">
        <v>4</v>
      </c>
      <c r="P205" s="7">
        <f t="shared" si="17"/>
        <v>32</v>
      </c>
      <c r="Q205">
        <f t="shared" si="18"/>
        <v>11</v>
      </c>
    </row>
    <row r="206" spans="2:17" x14ac:dyDescent="0.25">
      <c r="B206" s="7">
        <v>42110</v>
      </c>
      <c r="C206" s="7">
        <v>0</v>
      </c>
      <c r="D206" s="7">
        <v>1972</v>
      </c>
      <c r="E206" s="7">
        <f t="shared" si="16"/>
        <v>53</v>
      </c>
      <c r="F206" s="7">
        <v>2</v>
      </c>
      <c r="G206" s="7">
        <v>4</v>
      </c>
      <c r="H206" s="7">
        <v>4</v>
      </c>
      <c r="I206" s="7">
        <v>4</v>
      </c>
      <c r="J206" s="7">
        <v>5</v>
      </c>
      <c r="K206" s="7">
        <v>2</v>
      </c>
      <c r="L206" s="7">
        <v>2</v>
      </c>
      <c r="M206" s="7">
        <v>4</v>
      </c>
      <c r="N206" s="7">
        <v>3</v>
      </c>
      <c r="O206" s="7">
        <v>4</v>
      </c>
      <c r="P206" s="7">
        <f t="shared" si="17"/>
        <v>28</v>
      </c>
      <c r="Q206">
        <f t="shared" si="18"/>
        <v>10</v>
      </c>
    </row>
    <row r="207" spans="2:17" x14ac:dyDescent="0.25">
      <c r="B207" s="7">
        <v>44631</v>
      </c>
      <c r="C207" s="7">
        <v>0</v>
      </c>
      <c r="D207" s="7">
        <v>1971</v>
      </c>
      <c r="E207" s="7">
        <f t="shared" si="16"/>
        <v>54</v>
      </c>
      <c r="F207" s="7">
        <v>4</v>
      </c>
      <c r="G207" s="7">
        <v>4</v>
      </c>
      <c r="H207" s="7">
        <v>4</v>
      </c>
      <c r="I207" s="7">
        <v>3</v>
      </c>
      <c r="J207" s="7">
        <v>4</v>
      </c>
      <c r="K207" s="7">
        <v>4</v>
      </c>
      <c r="L207" s="7">
        <v>4</v>
      </c>
      <c r="M207" s="7">
        <v>3</v>
      </c>
      <c r="N207" s="7">
        <v>4</v>
      </c>
      <c r="O207" s="7">
        <v>4</v>
      </c>
      <c r="P207" s="7">
        <f t="shared" si="17"/>
        <v>31</v>
      </c>
      <c r="Q207">
        <f t="shared" si="18"/>
        <v>12</v>
      </c>
    </row>
    <row r="208" spans="2:17" x14ac:dyDescent="0.25">
      <c r="B208" s="7">
        <v>43093</v>
      </c>
      <c r="C208" s="7">
        <v>0</v>
      </c>
      <c r="D208" s="7">
        <v>1970</v>
      </c>
      <c r="E208" s="7">
        <f t="shared" si="16"/>
        <v>55</v>
      </c>
      <c r="F208" s="7">
        <v>4</v>
      </c>
      <c r="G208" s="7">
        <v>4</v>
      </c>
      <c r="H208" s="7">
        <v>4</v>
      </c>
      <c r="I208" s="7">
        <v>4</v>
      </c>
      <c r="J208" s="7">
        <v>5</v>
      </c>
      <c r="K208" s="7">
        <v>4</v>
      </c>
      <c r="L208" s="7">
        <v>2</v>
      </c>
      <c r="M208" s="7">
        <v>4</v>
      </c>
      <c r="N208" s="7">
        <v>4</v>
      </c>
      <c r="O208" s="7">
        <v>3</v>
      </c>
      <c r="P208" s="7">
        <f t="shared" si="17"/>
        <v>32</v>
      </c>
      <c r="Q208">
        <f t="shared" si="18"/>
        <v>11</v>
      </c>
    </row>
    <row r="209" spans="2:17" x14ac:dyDescent="0.25">
      <c r="B209" s="7">
        <v>45855</v>
      </c>
      <c r="C209" s="7">
        <v>0</v>
      </c>
      <c r="D209" s="7">
        <v>1970</v>
      </c>
      <c r="E209" s="7">
        <f t="shared" si="16"/>
        <v>55</v>
      </c>
      <c r="F209" s="7">
        <v>3</v>
      </c>
      <c r="G209" s="7">
        <v>4</v>
      </c>
      <c r="H209" s="7">
        <v>4</v>
      </c>
      <c r="I209" s="7">
        <v>3</v>
      </c>
      <c r="J209" s="7">
        <v>4</v>
      </c>
      <c r="K209" s="7">
        <v>2</v>
      </c>
      <c r="L209" s="7">
        <v>3</v>
      </c>
      <c r="M209" s="7">
        <v>3</v>
      </c>
      <c r="N209" s="7">
        <v>4</v>
      </c>
      <c r="O209" s="7">
        <v>4</v>
      </c>
      <c r="P209" s="7">
        <f t="shared" si="17"/>
        <v>28</v>
      </c>
      <c r="Q209">
        <f t="shared" si="18"/>
        <v>10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13A64-B11D-494C-A2AC-D4D0C258623C}">
  <dimension ref="B2:AL306"/>
  <sheetViews>
    <sheetView topLeftCell="M1" workbookViewId="0">
      <selection activeCell="R28" sqref="R28"/>
    </sheetView>
  </sheetViews>
  <sheetFormatPr defaultRowHeight="15" x14ac:dyDescent="0.25"/>
  <cols>
    <col min="6" max="6" width="15.28515625" bestFit="1" customWidth="1"/>
    <col min="38" max="38" width="15.28515625" bestFit="1" customWidth="1"/>
  </cols>
  <sheetData>
    <row r="2" spans="2:38" s="5" customFormat="1" x14ac:dyDescent="0.25">
      <c r="B2" s="6" t="s">
        <v>22</v>
      </c>
      <c r="C2" s="6" t="s">
        <v>23</v>
      </c>
      <c r="D2" s="6" t="s">
        <v>24</v>
      </c>
      <c r="E2" s="6" t="s">
        <v>100</v>
      </c>
      <c r="F2" s="6" t="s">
        <v>25</v>
      </c>
      <c r="G2" s="6" t="s">
        <v>26</v>
      </c>
      <c r="H2" s="6" t="s">
        <v>27</v>
      </c>
      <c r="I2" s="6" t="s">
        <v>28</v>
      </c>
      <c r="J2" s="6" t="s">
        <v>29</v>
      </c>
      <c r="K2" s="6" t="s">
        <v>30</v>
      </c>
      <c r="L2" s="6" t="s">
        <v>31</v>
      </c>
      <c r="M2" s="6" t="s">
        <v>32</v>
      </c>
      <c r="N2" s="6" t="s">
        <v>33</v>
      </c>
      <c r="O2" s="6" t="s">
        <v>34</v>
      </c>
      <c r="P2" s="6" t="s">
        <v>35</v>
      </c>
      <c r="Q2" s="6" t="s">
        <v>36</v>
      </c>
      <c r="R2" s="6" t="s">
        <v>37</v>
      </c>
      <c r="S2" s="6" t="s">
        <v>38</v>
      </c>
      <c r="T2" s="6" t="s">
        <v>39</v>
      </c>
      <c r="U2" s="6" t="s">
        <v>40</v>
      </c>
      <c r="V2" s="6" t="s">
        <v>41</v>
      </c>
      <c r="W2" s="6" t="s">
        <v>42</v>
      </c>
      <c r="X2" s="6" t="s">
        <v>43</v>
      </c>
      <c r="Y2" s="6" t="s">
        <v>44</v>
      </c>
      <c r="Z2" s="6" t="s">
        <v>45</v>
      </c>
      <c r="AA2" s="6" t="s">
        <v>46</v>
      </c>
      <c r="AB2" s="6" t="s">
        <v>47</v>
      </c>
      <c r="AC2" s="6" t="s">
        <v>48</v>
      </c>
      <c r="AD2" s="6" t="s">
        <v>49</v>
      </c>
      <c r="AE2" s="6" t="s">
        <v>50</v>
      </c>
      <c r="AF2" s="6" t="s">
        <v>51</v>
      </c>
      <c r="AG2" s="6" t="s">
        <v>52</v>
      </c>
      <c r="AH2" s="6" t="s">
        <v>53</v>
      </c>
      <c r="AI2" s="6" t="s">
        <v>54</v>
      </c>
      <c r="AJ2" s="6" t="s">
        <v>55</v>
      </c>
      <c r="AK2" s="6" t="s">
        <v>56</v>
      </c>
      <c r="AL2" s="6" t="s">
        <v>57</v>
      </c>
    </row>
    <row r="3" spans="2:38" x14ac:dyDescent="0.25">
      <c r="B3" s="7">
        <v>40849</v>
      </c>
      <c r="C3" s="7">
        <v>0</v>
      </c>
      <c r="D3" s="7">
        <v>1949</v>
      </c>
      <c r="E3" s="7">
        <f>2025-D3</f>
        <v>76</v>
      </c>
      <c r="F3" s="8">
        <v>45958.508622685185</v>
      </c>
      <c r="G3" s="7">
        <v>2</v>
      </c>
      <c r="H3" s="7">
        <v>4</v>
      </c>
      <c r="I3" s="7">
        <v>5</v>
      </c>
      <c r="J3" s="7">
        <v>4</v>
      </c>
      <c r="K3" s="7">
        <v>2</v>
      </c>
      <c r="L3" s="7">
        <v>5</v>
      </c>
      <c r="M3" s="7">
        <v>3</v>
      </c>
      <c r="N3" s="7">
        <v>4</v>
      </c>
      <c r="O3" s="7">
        <v>5</v>
      </c>
      <c r="P3" s="7">
        <v>5</v>
      </c>
      <c r="Q3" s="7">
        <v>5</v>
      </c>
      <c r="R3" s="7">
        <v>19</v>
      </c>
      <c r="S3" s="7">
        <v>27</v>
      </c>
      <c r="T3" s="7">
        <v>19</v>
      </c>
      <c r="U3" s="7">
        <v>23</v>
      </c>
      <c r="V3" s="7">
        <v>10</v>
      </c>
      <c r="W3" s="7">
        <v>32</v>
      </c>
      <c r="X3" s="7">
        <v>49</v>
      </c>
      <c r="Y3" s="7">
        <v>15</v>
      </c>
      <c r="Z3" s="7">
        <v>6</v>
      </c>
      <c r="AA3" s="7">
        <v>16</v>
      </c>
      <c r="AB3" s="7">
        <v>6</v>
      </c>
      <c r="AC3" s="7">
        <v>1</v>
      </c>
      <c r="AD3" s="7">
        <v>4</v>
      </c>
      <c r="AE3" s="7">
        <v>5</v>
      </c>
      <c r="AF3" s="7">
        <v>3</v>
      </c>
      <c r="AG3" s="7">
        <v>10</v>
      </c>
      <c r="AH3" s="7">
        <v>8</v>
      </c>
      <c r="AI3" s="7">
        <v>9</v>
      </c>
      <c r="AJ3" s="7">
        <v>7</v>
      </c>
      <c r="AK3" s="7">
        <v>2</v>
      </c>
      <c r="AL3" s="7">
        <v>28</v>
      </c>
    </row>
    <row r="4" spans="2:38" x14ac:dyDescent="0.25">
      <c r="B4" s="7">
        <v>45458</v>
      </c>
      <c r="C4" s="7">
        <v>1</v>
      </c>
      <c r="D4" s="7">
        <v>1951</v>
      </c>
      <c r="E4" s="7">
        <f t="shared" ref="E4:E67" si="0">2025-D4</f>
        <v>74</v>
      </c>
      <c r="F4" s="8">
        <v>45968.630162037036</v>
      </c>
      <c r="G4" s="7">
        <v>2</v>
      </c>
      <c r="H4" s="7">
        <v>4</v>
      </c>
      <c r="I4" s="7">
        <v>4</v>
      </c>
      <c r="J4" s="7">
        <v>5</v>
      </c>
      <c r="K4" s="7">
        <v>2</v>
      </c>
      <c r="L4" s="7">
        <v>5</v>
      </c>
      <c r="M4" s="7">
        <v>5</v>
      </c>
      <c r="N4" s="7">
        <v>4</v>
      </c>
      <c r="O4" s="7">
        <v>4</v>
      </c>
      <c r="P4" s="7">
        <v>4</v>
      </c>
      <c r="Q4" s="7">
        <v>4</v>
      </c>
      <c r="R4" s="7">
        <v>6</v>
      </c>
      <c r="S4" s="7">
        <v>8</v>
      </c>
      <c r="T4" s="7">
        <v>6</v>
      </c>
      <c r="U4" s="7">
        <v>19</v>
      </c>
      <c r="V4" s="7">
        <v>43</v>
      </c>
      <c r="W4" s="7">
        <v>18</v>
      </c>
      <c r="X4" s="7">
        <v>47</v>
      </c>
      <c r="Y4" s="7">
        <v>5</v>
      </c>
      <c r="Z4" s="7">
        <v>6</v>
      </c>
      <c r="AA4" s="7">
        <v>5</v>
      </c>
      <c r="AB4" s="7">
        <v>10</v>
      </c>
      <c r="AC4" s="7">
        <v>6</v>
      </c>
      <c r="AD4" s="7">
        <v>3</v>
      </c>
      <c r="AE4" s="7">
        <v>4</v>
      </c>
      <c r="AF4" s="7">
        <v>1</v>
      </c>
      <c r="AG4" s="7">
        <v>2</v>
      </c>
      <c r="AH4" s="7">
        <v>5</v>
      </c>
      <c r="AI4" s="7">
        <v>9</v>
      </c>
      <c r="AJ4" s="7">
        <v>7</v>
      </c>
      <c r="AK4" s="7">
        <v>8</v>
      </c>
      <c r="AL4" s="7">
        <v>41</v>
      </c>
    </row>
    <row r="5" spans="2:38" x14ac:dyDescent="0.25">
      <c r="B5" s="7">
        <v>46015</v>
      </c>
      <c r="C5" s="7">
        <v>1</v>
      </c>
      <c r="D5" s="7">
        <v>1951</v>
      </c>
      <c r="E5" s="7">
        <f t="shared" si="0"/>
        <v>74</v>
      </c>
      <c r="F5" s="8">
        <v>45971.399155092593</v>
      </c>
      <c r="G5" s="7">
        <v>2</v>
      </c>
      <c r="H5" s="7">
        <v>5</v>
      </c>
      <c r="I5" s="7">
        <v>4</v>
      </c>
      <c r="J5" s="7">
        <v>4</v>
      </c>
      <c r="K5" s="7">
        <v>2</v>
      </c>
      <c r="L5" s="7">
        <v>5</v>
      </c>
      <c r="M5" s="7">
        <v>4</v>
      </c>
      <c r="N5" s="7">
        <v>4</v>
      </c>
      <c r="O5" s="7">
        <v>4</v>
      </c>
      <c r="P5" s="7">
        <v>4</v>
      </c>
      <c r="Q5" s="7">
        <v>5</v>
      </c>
      <c r="R5" s="7">
        <v>8</v>
      </c>
      <c r="S5" s="7">
        <v>12</v>
      </c>
      <c r="T5" s="7">
        <v>4</v>
      </c>
      <c r="U5" s="7">
        <v>4</v>
      </c>
      <c r="V5" s="7">
        <v>6</v>
      </c>
      <c r="W5" s="7">
        <v>5</v>
      </c>
      <c r="X5" s="7">
        <v>8</v>
      </c>
      <c r="Y5" s="7">
        <v>10</v>
      </c>
      <c r="Z5" s="7">
        <v>8</v>
      </c>
      <c r="AA5" s="7">
        <v>3</v>
      </c>
      <c r="AB5" s="7">
        <v>1</v>
      </c>
      <c r="AC5" s="7">
        <v>7</v>
      </c>
      <c r="AD5" s="7">
        <v>8</v>
      </c>
      <c r="AE5" s="7">
        <v>6</v>
      </c>
      <c r="AF5" s="7">
        <v>4</v>
      </c>
      <c r="AG5" s="7">
        <v>9</v>
      </c>
      <c r="AH5" s="7">
        <v>10</v>
      </c>
      <c r="AI5" s="7">
        <v>2</v>
      </c>
      <c r="AJ5" s="7">
        <v>3</v>
      </c>
      <c r="AK5" s="7">
        <v>5</v>
      </c>
      <c r="AL5" s="7">
        <v>42</v>
      </c>
    </row>
    <row r="6" spans="2:38" x14ac:dyDescent="0.25">
      <c r="B6" s="7">
        <v>43794</v>
      </c>
      <c r="C6" s="7">
        <v>0</v>
      </c>
      <c r="D6" s="7">
        <v>1953</v>
      </c>
      <c r="E6" s="7">
        <f t="shared" si="0"/>
        <v>72</v>
      </c>
      <c r="F6" s="8">
        <v>45964.410358796296</v>
      </c>
      <c r="G6" s="7" t="s">
        <v>59</v>
      </c>
      <c r="H6" s="7">
        <v>3</v>
      </c>
      <c r="I6" s="7">
        <v>3</v>
      </c>
      <c r="J6" s="7">
        <v>2</v>
      </c>
      <c r="K6" s="7">
        <v>2</v>
      </c>
      <c r="L6" s="7">
        <v>4</v>
      </c>
      <c r="M6" s="7">
        <v>4</v>
      </c>
      <c r="N6" s="7">
        <v>4</v>
      </c>
      <c r="O6" s="7">
        <v>3</v>
      </c>
      <c r="P6" s="7">
        <v>3</v>
      </c>
      <c r="Q6" s="7">
        <v>5</v>
      </c>
      <c r="R6" s="7">
        <v>10</v>
      </c>
      <c r="S6" s="7">
        <v>6</v>
      </c>
      <c r="T6" s="7">
        <v>9</v>
      </c>
      <c r="U6" s="7">
        <v>5</v>
      </c>
      <c r="V6" s="7">
        <v>21</v>
      </c>
      <c r="W6" s="7">
        <v>11</v>
      </c>
      <c r="X6" s="7">
        <v>21</v>
      </c>
      <c r="Y6" s="7">
        <v>9</v>
      </c>
      <c r="Z6" s="7">
        <v>6</v>
      </c>
      <c r="AA6" s="7">
        <v>10</v>
      </c>
      <c r="AB6" s="7">
        <v>7</v>
      </c>
      <c r="AC6" s="7">
        <v>1</v>
      </c>
      <c r="AD6" s="7">
        <v>5</v>
      </c>
      <c r="AE6" s="7">
        <v>3</v>
      </c>
      <c r="AF6" s="7">
        <v>8</v>
      </c>
      <c r="AG6" s="7">
        <v>6</v>
      </c>
      <c r="AH6" s="7">
        <v>2</v>
      </c>
      <c r="AI6" s="7">
        <v>4</v>
      </c>
      <c r="AJ6" s="7">
        <v>9</v>
      </c>
      <c r="AK6" s="7">
        <v>10</v>
      </c>
      <c r="AL6" s="7">
        <v>73</v>
      </c>
    </row>
    <row r="7" spans="2:38" x14ac:dyDescent="0.25">
      <c r="B7" s="7">
        <v>45381</v>
      </c>
      <c r="C7" s="7">
        <v>0</v>
      </c>
      <c r="D7" s="7">
        <v>1961</v>
      </c>
      <c r="E7" s="7">
        <f t="shared" si="0"/>
        <v>64</v>
      </c>
      <c r="F7" s="8">
        <v>45968.59375</v>
      </c>
      <c r="G7" s="7">
        <v>3</v>
      </c>
      <c r="H7" s="7">
        <v>2</v>
      </c>
      <c r="I7" s="7">
        <v>4</v>
      </c>
      <c r="J7" s="7">
        <v>4</v>
      </c>
      <c r="K7" s="7">
        <v>3</v>
      </c>
      <c r="L7" s="7">
        <v>4</v>
      </c>
      <c r="M7" s="7">
        <v>2</v>
      </c>
      <c r="N7" s="7">
        <v>3</v>
      </c>
      <c r="O7" s="7">
        <v>3</v>
      </c>
      <c r="P7" s="7">
        <v>3</v>
      </c>
      <c r="Q7" s="7">
        <v>3</v>
      </c>
      <c r="R7" s="7">
        <v>4</v>
      </c>
      <c r="S7" s="7">
        <v>4</v>
      </c>
      <c r="T7" s="7">
        <v>3</v>
      </c>
      <c r="U7" s="7">
        <v>4</v>
      </c>
      <c r="V7" s="7">
        <v>4</v>
      </c>
      <c r="W7" s="7">
        <v>2</v>
      </c>
      <c r="X7" s="7">
        <v>4</v>
      </c>
      <c r="Y7" s="7">
        <v>3</v>
      </c>
      <c r="Z7" s="7">
        <v>2</v>
      </c>
      <c r="AA7" s="7">
        <v>2</v>
      </c>
      <c r="AB7" s="7">
        <v>8</v>
      </c>
      <c r="AC7" s="7">
        <v>3</v>
      </c>
      <c r="AD7" s="7">
        <v>4</v>
      </c>
      <c r="AE7" s="7">
        <v>6</v>
      </c>
      <c r="AF7" s="7">
        <v>1</v>
      </c>
      <c r="AG7" s="7">
        <v>7</v>
      </c>
      <c r="AH7" s="7">
        <v>2</v>
      </c>
      <c r="AI7" s="7">
        <v>5</v>
      </c>
      <c r="AJ7" s="7">
        <v>10</v>
      </c>
      <c r="AK7" s="7">
        <v>9</v>
      </c>
      <c r="AL7" s="7">
        <v>37</v>
      </c>
    </row>
    <row r="8" spans="2:38" x14ac:dyDescent="0.25">
      <c r="B8" s="7">
        <v>46165</v>
      </c>
      <c r="C8" s="7">
        <v>0</v>
      </c>
      <c r="D8" s="7">
        <v>1962</v>
      </c>
      <c r="E8" s="7">
        <f t="shared" si="0"/>
        <v>63</v>
      </c>
      <c r="F8" s="8">
        <v>45972.421539351853</v>
      </c>
      <c r="G8" s="7">
        <v>1</v>
      </c>
      <c r="H8" s="7">
        <v>5</v>
      </c>
      <c r="I8" s="7">
        <v>5</v>
      </c>
      <c r="J8" s="7">
        <v>2</v>
      </c>
      <c r="K8" s="7">
        <v>1</v>
      </c>
      <c r="L8" s="7">
        <v>5</v>
      </c>
      <c r="M8" s="7">
        <v>5</v>
      </c>
      <c r="N8" s="7">
        <v>4</v>
      </c>
      <c r="O8" s="7">
        <v>5</v>
      </c>
      <c r="P8" s="7">
        <v>5</v>
      </c>
      <c r="Q8" s="7">
        <v>5</v>
      </c>
      <c r="R8" s="7">
        <v>3</v>
      </c>
      <c r="S8" s="7">
        <v>5</v>
      </c>
      <c r="T8" s="7">
        <v>5</v>
      </c>
      <c r="U8" s="7">
        <v>3</v>
      </c>
      <c r="V8" s="7">
        <v>12</v>
      </c>
      <c r="W8" s="7">
        <v>3</v>
      </c>
      <c r="X8" s="7">
        <v>26</v>
      </c>
      <c r="Y8" s="7">
        <v>5</v>
      </c>
      <c r="Z8" s="7">
        <v>4</v>
      </c>
      <c r="AA8" s="7">
        <v>3</v>
      </c>
      <c r="AB8" s="7">
        <v>2</v>
      </c>
      <c r="AC8" s="7">
        <v>7</v>
      </c>
      <c r="AD8" s="7">
        <v>10</v>
      </c>
      <c r="AE8" s="7">
        <v>9</v>
      </c>
      <c r="AF8" s="7">
        <v>3</v>
      </c>
      <c r="AG8" s="7">
        <v>6</v>
      </c>
      <c r="AH8" s="7">
        <v>4</v>
      </c>
      <c r="AI8" s="7">
        <v>1</v>
      </c>
      <c r="AJ8" s="7">
        <v>8</v>
      </c>
      <c r="AK8" s="7">
        <v>5</v>
      </c>
      <c r="AL8" s="7">
        <v>5</v>
      </c>
    </row>
    <row r="9" spans="2:38" x14ac:dyDescent="0.25">
      <c r="B9" s="7">
        <v>46516</v>
      </c>
      <c r="C9" s="7">
        <v>0</v>
      </c>
      <c r="D9" s="7">
        <v>1962</v>
      </c>
      <c r="E9" s="7">
        <f t="shared" si="0"/>
        <v>63</v>
      </c>
      <c r="F9" s="8">
        <v>45973.751238425924</v>
      </c>
      <c r="G9" s="7">
        <v>2</v>
      </c>
      <c r="H9" s="7">
        <v>4</v>
      </c>
      <c r="I9" s="7">
        <v>4</v>
      </c>
      <c r="J9" s="7">
        <v>4</v>
      </c>
      <c r="K9" s="7">
        <v>1</v>
      </c>
      <c r="L9" s="7">
        <v>5</v>
      </c>
      <c r="M9" s="7">
        <v>5</v>
      </c>
      <c r="N9" s="7">
        <v>2</v>
      </c>
      <c r="O9" s="7">
        <v>5</v>
      </c>
      <c r="P9" s="7">
        <v>5</v>
      </c>
      <c r="Q9" s="7">
        <v>4</v>
      </c>
      <c r="R9" s="7">
        <v>3</v>
      </c>
      <c r="S9" s="7">
        <v>14</v>
      </c>
      <c r="T9" s="7">
        <v>6</v>
      </c>
      <c r="U9" s="7">
        <v>3</v>
      </c>
      <c r="V9" s="7">
        <v>2</v>
      </c>
      <c r="W9" s="7">
        <v>3</v>
      </c>
      <c r="X9" s="7">
        <v>5</v>
      </c>
      <c r="Y9" s="7">
        <v>2</v>
      </c>
      <c r="Z9" s="7">
        <v>2</v>
      </c>
      <c r="AA9" s="7">
        <v>9</v>
      </c>
      <c r="AB9" s="7">
        <v>9</v>
      </c>
      <c r="AC9" s="7">
        <v>2</v>
      </c>
      <c r="AD9" s="7">
        <v>3</v>
      </c>
      <c r="AE9" s="7">
        <v>7</v>
      </c>
      <c r="AF9" s="7">
        <v>6</v>
      </c>
      <c r="AG9" s="7">
        <v>4</v>
      </c>
      <c r="AH9" s="7">
        <v>8</v>
      </c>
      <c r="AI9" s="7">
        <v>5</v>
      </c>
      <c r="AJ9" s="7">
        <v>10</v>
      </c>
      <c r="AK9" s="7">
        <v>1</v>
      </c>
      <c r="AL9" s="7">
        <v>5</v>
      </c>
    </row>
    <row r="10" spans="2:38" x14ac:dyDescent="0.25">
      <c r="B10" s="7">
        <v>41790</v>
      </c>
      <c r="C10" s="7">
        <v>1</v>
      </c>
      <c r="D10" s="7">
        <v>1963</v>
      </c>
      <c r="E10" s="7">
        <f t="shared" si="0"/>
        <v>62</v>
      </c>
      <c r="F10" s="8">
        <v>45959.800300925926</v>
      </c>
      <c r="G10" s="7">
        <v>2</v>
      </c>
      <c r="H10" s="7">
        <v>4</v>
      </c>
      <c r="I10" s="7">
        <v>5</v>
      </c>
      <c r="J10" s="7">
        <v>4</v>
      </c>
      <c r="K10" s="7">
        <v>2</v>
      </c>
      <c r="L10" s="7">
        <v>4</v>
      </c>
      <c r="M10" s="7">
        <v>4</v>
      </c>
      <c r="N10" s="7">
        <v>2</v>
      </c>
      <c r="O10" s="7">
        <v>4</v>
      </c>
      <c r="P10" s="7">
        <v>5</v>
      </c>
      <c r="Q10" s="7">
        <v>5</v>
      </c>
      <c r="R10" s="7">
        <v>8</v>
      </c>
      <c r="S10" s="7">
        <v>5</v>
      </c>
      <c r="T10" s="7">
        <v>11</v>
      </c>
      <c r="U10" s="7">
        <v>15</v>
      </c>
      <c r="V10" s="7">
        <v>14</v>
      </c>
      <c r="W10" s="7">
        <v>23</v>
      </c>
      <c r="X10" s="7">
        <v>29</v>
      </c>
      <c r="Y10" s="7">
        <v>19</v>
      </c>
      <c r="Z10" s="7">
        <v>10</v>
      </c>
      <c r="AA10" s="7">
        <v>3</v>
      </c>
      <c r="AB10" s="7">
        <v>10</v>
      </c>
      <c r="AC10" s="7">
        <v>7</v>
      </c>
      <c r="AD10" s="7">
        <v>3</v>
      </c>
      <c r="AE10" s="7">
        <v>9</v>
      </c>
      <c r="AF10" s="7">
        <v>5</v>
      </c>
      <c r="AG10" s="7">
        <v>2</v>
      </c>
      <c r="AH10" s="7">
        <v>4</v>
      </c>
      <c r="AI10" s="7">
        <v>1</v>
      </c>
      <c r="AJ10" s="7">
        <v>6</v>
      </c>
      <c r="AK10" s="7">
        <v>8</v>
      </c>
      <c r="AL10" s="7">
        <v>23</v>
      </c>
    </row>
    <row r="11" spans="2:38" x14ac:dyDescent="0.25">
      <c r="B11" s="7">
        <v>42785</v>
      </c>
      <c r="C11" s="7">
        <v>1</v>
      </c>
      <c r="D11" s="7">
        <v>1963</v>
      </c>
      <c r="E11" s="7">
        <f t="shared" si="0"/>
        <v>62</v>
      </c>
      <c r="F11" s="8">
        <v>45961.449490740742</v>
      </c>
      <c r="G11" s="7">
        <v>2</v>
      </c>
      <c r="H11" s="7">
        <v>4</v>
      </c>
      <c r="I11" s="7">
        <v>4</v>
      </c>
      <c r="J11" s="7">
        <v>4</v>
      </c>
      <c r="K11" s="7">
        <v>4</v>
      </c>
      <c r="L11" s="7">
        <v>4</v>
      </c>
      <c r="M11" s="7">
        <v>2</v>
      </c>
      <c r="N11" s="7">
        <v>4</v>
      </c>
      <c r="O11" s="7">
        <v>4</v>
      </c>
      <c r="P11" s="7">
        <v>3</v>
      </c>
      <c r="Q11" s="7">
        <v>4</v>
      </c>
      <c r="R11" s="7">
        <v>2</v>
      </c>
      <c r="S11" s="7">
        <v>3</v>
      </c>
      <c r="T11" s="7">
        <v>3</v>
      </c>
      <c r="U11" s="7">
        <v>2</v>
      </c>
      <c r="V11" s="7">
        <v>3</v>
      </c>
      <c r="W11" s="7">
        <v>4</v>
      </c>
      <c r="X11" s="7">
        <v>5</v>
      </c>
      <c r="Y11" s="7">
        <v>6</v>
      </c>
      <c r="Z11" s="7">
        <v>2</v>
      </c>
      <c r="AA11" s="7">
        <v>3</v>
      </c>
      <c r="AB11" s="7">
        <v>9</v>
      </c>
      <c r="AC11" s="7">
        <v>6</v>
      </c>
      <c r="AD11" s="7">
        <v>2</v>
      </c>
      <c r="AE11" s="7">
        <v>5</v>
      </c>
      <c r="AF11" s="7">
        <v>7</v>
      </c>
      <c r="AG11" s="7">
        <v>4</v>
      </c>
      <c r="AH11" s="7">
        <v>3</v>
      </c>
      <c r="AI11" s="7">
        <v>10</v>
      </c>
      <c r="AJ11" s="7">
        <v>8</v>
      </c>
      <c r="AK11" s="7">
        <v>1</v>
      </c>
      <c r="AL11" s="7">
        <v>52</v>
      </c>
    </row>
    <row r="12" spans="2:38" x14ac:dyDescent="0.25">
      <c r="B12" s="7">
        <v>45530</v>
      </c>
      <c r="C12" s="7">
        <v>0</v>
      </c>
      <c r="D12" s="7">
        <v>1963</v>
      </c>
      <c r="E12" s="7">
        <f t="shared" si="0"/>
        <v>62</v>
      </c>
      <c r="F12" s="8">
        <v>45968.807071759256</v>
      </c>
      <c r="G12" s="7" t="s">
        <v>59</v>
      </c>
      <c r="H12" s="7">
        <v>4</v>
      </c>
      <c r="I12" s="7">
        <v>5</v>
      </c>
      <c r="J12" s="7">
        <v>3</v>
      </c>
      <c r="K12" s="7">
        <v>1</v>
      </c>
      <c r="L12" s="7">
        <v>3</v>
      </c>
      <c r="M12" s="7">
        <v>4</v>
      </c>
      <c r="N12" s="7">
        <v>2</v>
      </c>
      <c r="O12" s="7">
        <v>3</v>
      </c>
      <c r="P12" s="7">
        <v>4</v>
      </c>
      <c r="Q12" s="7">
        <v>4</v>
      </c>
      <c r="R12" s="7">
        <v>5</v>
      </c>
      <c r="S12" s="7">
        <v>7</v>
      </c>
      <c r="T12" s="7">
        <v>19</v>
      </c>
      <c r="U12" s="7">
        <v>6</v>
      </c>
      <c r="V12" s="7">
        <v>4</v>
      </c>
      <c r="W12" s="7">
        <v>8</v>
      </c>
      <c r="X12" s="7">
        <v>18</v>
      </c>
      <c r="Y12" s="7">
        <v>5</v>
      </c>
      <c r="Z12" s="7">
        <v>7</v>
      </c>
      <c r="AA12" s="7">
        <v>8</v>
      </c>
      <c r="AB12" s="7">
        <v>3</v>
      </c>
      <c r="AC12" s="7">
        <v>8</v>
      </c>
      <c r="AD12" s="7">
        <v>1</v>
      </c>
      <c r="AE12" s="7">
        <v>4</v>
      </c>
      <c r="AF12" s="7">
        <v>9</v>
      </c>
      <c r="AG12" s="7">
        <v>6</v>
      </c>
      <c r="AH12" s="7">
        <v>7</v>
      </c>
      <c r="AI12" s="7">
        <v>5</v>
      </c>
      <c r="AJ12" s="7">
        <v>2</v>
      </c>
      <c r="AK12" s="7">
        <v>10</v>
      </c>
      <c r="AL12" s="7">
        <v>63</v>
      </c>
    </row>
    <row r="13" spans="2:38" x14ac:dyDescent="0.25">
      <c r="B13" s="7">
        <v>44655</v>
      </c>
      <c r="C13" s="7">
        <v>0</v>
      </c>
      <c r="D13" s="7">
        <v>1964</v>
      </c>
      <c r="E13" s="7">
        <f t="shared" si="0"/>
        <v>61</v>
      </c>
      <c r="F13" s="8">
        <v>45965.832511574074</v>
      </c>
      <c r="G13" s="7">
        <v>2</v>
      </c>
      <c r="H13" s="7">
        <v>5</v>
      </c>
      <c r="I13" s="7">
        <v>4</v>
      </c>
      <c r="J13" s="7">
        <v>5</v>
      </c>
      <c r="K13" s="7">
        <v>1</v>
      </c>
      <c r="L13" s="7">
        <v>4</v>
      </c>
      <c r="M13" s="7">
        <v>4</v>
      </c>
      <c r="N13" s="7">
        <v>1</v>
      </c>
      <c r="O13" s="7">
        <v>5</v>
      </c>
      <c r="P13" s="7">
        <v>5</v>
      </c>
      <c r="Q13" s="7">
        <v>4</v>
      </c>
      <c r="R13" s="7">
        <v>2</v>
      </c>
      <c r="S13" s="7">
        <v>4</v>
      </c>
      <c r="T13" s="7">
        <v>2</v>
      </c>
      <c r="U13" s="7">
        <v>2</v>
      </c>
      <c r="V13" s="7">
        <v>4</v>
      </c>
      <c r="W13" s="7">
        <v>8</v>
      </c>
      <c r="X13" s="7">
        <v>6</v>
      </c>
      <c r="Y13" s="7">
        <v>3</v>
      </c>
      <c r="Z13" s="7">
        <v>3</v>
      </c>
      <c r="AA13" s="7">
        <v>3</v>
      </c>
      <c r="AB13" s="7">
        <v>4</v>
      </c>
      <c r="AC13" s="7">
        <v>8</v>
      </c>
      <c r="AD13" s="7">
        <v>5</v>
      </c>
      <c r="AE13" s="7">
        <v>2</v>
      </c>
      <c r="AF13" s="7">
        <v>10</v>
      </c>
      <c r="AG13" s="7">
        <v>1</v>
      </c>
      <c r="AH13" s="7">
        <v>7</v>
      </c>
      <c r="AI13" s="7">
        <v>6</v>
      </c>
      <c r="AJ13" s="7">
        <v>3</v>
      </c>
      <c r="AK13" s="7">
        <v>9</v>
      </c>
      <c r="AL13" s="7">
        <v>6</v>
      </c>
    </row>
    <row r="14" spans="2:38" x14ac:dyDescent="0.25">
      <c r="B14" s="7">
        <v>41091</v>
      </c>
      <c r="C14" s="7">
        <v>0</v>
      </c>
      <c r="D14" s="7">
        <v>1965</v>
      </c>
      <c r="E14" s="7">
        <f t="shared" si="0"/>
        <v>60</v>
      </c>
      <c r="F14" s="8">
        <v>45959.045046296298</v>
      </c>
      <c r="G14" s="7">
        <v>2</v>
      </c>
      <c r="H14" s="7">
        <v>2</v>
      </c>
      <c r="I14" s="7">
        <v>4</v>
      </c>
      <c r="J14" s="7">
        <v>4</v>
      </c>
      <c r="K14" s="7">
        <v>2</v>
      </c>
      <c r="L14" s="7">
        <v>4</v>
      </c>
      <c r="M14" s="7">
        <v>4</v>
      </c>
      <c r="N14" s="7">
        <v>3</v>
      </c>
      <c r="O14" s="7">
        <v>4</v>
      </c>
      <c r="P14" s="7">
        <v>4</v>
      </c>
      <c r="Q14" s="7">
        <v>3</v>
      </c>
      <c r="R14" s="7">
        <v>4</v>
      </c>
      <c r="S14" s="7">
        <v>4</v>
      </c>
      <c r="T14" s="7">
        <v>4</v>
      </c>
      <c r="U14" s="7">
        <v>9</v>
      </c>
      <c r="V14" s="7">
        <v>7</v>
      </c>
      <c r="W14" s="7">
        <v>4</v>
      </c>
      <c r="X14" s="7">
        <v>14</v>
      </c>
      <c r="Y14" s="7">
        <v>6</v>
      </c>
      <c r="Z14" s="7">
        <v>4</v>
      </c>
      <c r="AA14" s="7">
        <v>3</v>
      </c>
      <c r="AB14" s="7">
        <v>8</v>
      </c>
      <c r="AC14" s="7">
        <v>3</v>
      </c>
      <c r="AD14" s="7">
        <v>10</v>
      </c>
      <c r="AE14" s="7">
        <v>1</v>
      </c>
      <c r="AF14" s="7">
        <v>4</v>
      </c>
      <c r="AG14" s="7">
        <v>5</v>
      </c>
      <c r="AH14" s="7">
        <v>6</v>
      </c>
      <c r="AI14" s="7">
        <v>2</v>
      </c>
      <c r="AJ14" s="7">
        <v>7</v>
      </c>
      <c r="AK14" s="7">
        <v>9</v>
      </c>
      <c r="AL14" s="7">
        <v>54</v>
      </c>
    </row>
    <row r="15" spans="2:38" x14ac:dyDescent="0.25">
      <c r="B15" s="7">
        <v>44748</v>
      </c>
      <c r="C15" s="7">
        <v>0</v>
      </c>
      <c r="D15" s="7">
        <v>1965</v>
      </c>
      <c r="E15" s="7">
        <f t="shared" si="0"/>
        <v>60</v>
      </c>
      <c r="F15" s="8">
        <v>45966.396886574075</v>
      </c>
      <c r="G15" s="7">
        <v>2</v>
      </c>
      <c r="H15" s="7">
        <v>4</v>
      </c>
      <c r="I15" s="7">
        <v>5</v>
      </c>
      <c r="J15" s="7">
        <v>4</v>
      </c>
      <c r="K15" s="7">
        <v>1</v>
      </c>
      <c r="L15" s="7">
        <v>4</v>
      </c>
      <c r="M15" s="7">
        <v>4</v>
      </c>
      <c r="N15" s="7">
        <v>4</v>
      </c>
      <c r="O15" s="7">
        <v>3</v>
      </c>
      <c r="P15" s="7">
        <v>4</v>
      </c>
      <c r="Q15" s="7">
        <v>3</v>
      </c>
      <c r="R15" s="7">
        <v>6</v>
      </c>
      <c r="S15" s="7">
        <v>3</v>
      </c>
      <c r="T15" s="7">
        <v>3</v>
      </c>
      <c r="U15" s="7">
        <v>10</v>
      </c>
      <c r="V15" s="7">
        <v>4</v>
      </c>
      <c r="W15" s="7">
        <v>4</v>
      </c>
      <c r="X15" s="7">
        <v>5</v>
      </c>
      <c r="Y15" s="7">
        <v>4</v>
      </c>
      <c r="Z15" s="7">
        <v>3</v>
      </c>
      <c r="AA15" s="7">
        <v>4</v>
      </c>
      <c r="AB15" s="7">
        <v>6</v>
      </c>
      <c r="AC15" s="7">
        <v>9</v>
      </c>
      <c r="AD15" s="7">
        <v>7</v>
      </c>
      <c r="AE15" s="7">
        <v>1</v>
      </c>
      <c r="AF15" s="7">
        <v>4</v>
      </c>
      <c r="AG15" s="7">
        <v>10</v>
      </c>
      <c r="AH15" s="7">
        <v>5</v>
      </c>
      <c r="AI15" s="7">
        <v>3</v>
      </c>
      <c r="AJ15" s="7">
        <v>2</v>
      </c>
      <c r="AK15" s="7">
        <v>8</v>
      </c>
      <c r="AL15" s="7">
        <v>61</v>
      </c>
    </row>
    <row r="16" spans="2:38" x14ac:dyDescent="0.25">
      <c r="B16" s="7">
        <v>42467</v>
      </c>
      <c r="C16" s="7">
        <v>1</v>
      </c>
      <c r="D16" s="7">
        <v>1968</v>
      </c>
      <c r="E16" s="7">
        <f t="shared" si="0"/>
        <v>57</v>
      </c>
      <c r="F16" s="8">
        <v>45960.607870370368</v>
      </c>
      <c r="G16" s="7" t="s">
        <v>59</v>
      </c>
      <c r="H16" s="7">
        <v>4</v>
      </c>
      <c r="I16" s="7">
        <v>4</v>
      </c>
      <c r="J16" s="7">
        <v>4</v>
      </c>
      <c r="K16" s="7">
        <v>3</v>
      </c>
      <c r="L16" s="7">
        <v>4</v>
      </c>
      <c r="M16" s="7">
        <v>4</v>
      </c>
      <c r="N16" s="7">
        <v>3</v>
      </c>
      <c r="O16" s="7">
        <v>4</v>
      </c>
      <c r="P16" s="7">
        <v>4</v>
      </c>
      <c r="Q16" s="7">
        <v>4</v>
      </c>
      <c r="R16" s="7">
        <v>2</v>
      </c>
      <c r="S16" s="7">
        <v>5</v>
      </c>
      <c r="T16" s="7">
        <v>11</v>
      </c>
      <c r="U16" s="7">
        <v>4</v>
      </c>
      <c r="V16" s="7">
        <v>2</v>
      </c>
      <c r="W16" s="7">
        <v>4</v>
      </c>
      <c r="X16" s="7">
        <v>7</v>
      </c>
      <c r="Y16" s="7">
        <v>3</v>
      </c>
      <c r="Z16" s="7">
        <v>2</v>
      </c>
      <c r="AA16" s="7">
        <v>1</v>
      </c>
      <c r="AB16" s="7">
        <v>4</v>
      </c>
      <c r="AC16" s="7">
        <v>3</v>
      </c>
      <c r="AD16" s="7">
        <v>8</v>
      </c>
      <c r="AE16" s="7">
        <v>6</v>
      </c>
      <c r="AF16" s="7">
        <v>2</v>
      </c>
      <c r="AG16" s="7">
        <v>10</v>
      </c>
      <c r="AH16" s="7">
        <v>1</v>
      </c>
      <c r="AI16" s="7">
        <v>5</v>
      </c>
      <c r="AJ16" s="7">
        <v>7</v>
      </c>
      <c r="AK16" s="7">
        <v>9</v>
      </c>
      <c r="AL16" s="7">
        <v>46</v>
      </c>
    </row>
    <row r="17" spans="2:38" x14ac:dyDescent="0.25">
      <c r="B17" s="7">
        <v>43093</v>
      </c>
      <c r="C17" s="7">
        <v>0</v>
      </c>
      <c r="D17" s="7">
        <v>1970</v>
      </c>
      <c r="E17" s="7">
        <f t="shared" si="0"/>
        <v>55</v>
      </c>
      <c r="F17" s="8">
        <v>45961.785601851851</v>
      </c>
      <c r="G17" s="7" t="s">
        <v>59</v>
      </c>
      <c r="H17" s="7">
        <v>4</v>
      </c>
      <c r="I17" s="7">
        <v>4</v>
      </c>
      <c r="J17" s="7">
        <v>4</v>
      </c>
      <c r="K17" s="7">
        <v>2</v>
      </c>
      <c r="L17" s="7">
        <v>5</v>
      </c>
      <c r="M17" s="7">
        <v>4</v>
      </c>
      <c r="N17" s="7">
        <v>4</v>
      </c>
      <c r="O17" s="7">
        <v>4</v>
      </c>
      <c r="P17" s="7">
        <v>4</v>
      </c>
      <c r="Q17" s="7">
        <v>3</v>
      </c>
      <c r="R17" s="7">
        <v>4</v>
      </c>
      <c r="S17" s="7">
        <v>4</v>
      </c>
      <c r="T17" s="7">
        <v>3</v>
      </c>
      <c r="U17" s="7">
        <v>2</v>
      </c>
      <c r="V17" s="7">
        <v>4</v>
      </c>
      <c r="W17" s="7">
        <v>5</v>
      </c>
      <c r="X17" s="7">
        <v>9</v>
      </c>
      <c r="Y17" s="7">
        <v>4</v>
      </c>
      <c r="Z17" s="7">
        <v>4</v>
      </c>
      <c r="AA17" s="7">
        <v>3</v>
      </c>
      <c r="AB17" s="7">
        <v>7</v>
      </c>
      <c r="AC17" s="7">
        <v>6</v>
      </c>
      <c r="AD17" s="7">
        <v>2</v>
      </c>
      <c r="AE17" s="7">
        <v>3</v>
      </c>
      <c r="AF17" s="7">
        <v>5</v>
      </c>
      <c r="AG17" s="7">
        <v>1</v>
      </c>
      <c r="AH17" s="7">
        <v>9</v>
      </c>
      <c r="AI17" s="7">
        <v>4</v>
      </c>
      <c r="AJ17" s="7">
        <v>8</v>
      </c>
      <c r="AK17" s="7">
        <v>10</v>
      </c>
      <c r="AL17" s="7">
        <v>51</v>
      </c>
    </row>
    <row r="18" spans="2:38" x14ac:dyDescent="0.25">
      <c r="B18" s="7">
        <v>45510</v>
      </c>
      <c r="C18" s="7">
        <v>1</v>
      </c>
      <c r="D18" s="7">
        <v>1970</v>
      </c>
      <c r="E18" s="7">
        <f t="shared" si="0"/>
        <v>55</v>
      </c>
      <c r="F18" s="8">
        <v>45968.723634259259</v>
      </c>
      <c r="G18" s="7">
        <v>2</v>
      </c>
      <c r="H18" s="7">
        <v>5</v>
      </c>
      <c r="I18" s="7">
        <v>5</v>
      </c>
      <c r="J18" s="7">
        <v>4</v>
      </c>
      <c r="K18" s="7">
        <v>2</v>
      </c>
      <c r="L18" s="7">
        <v>4</v>
      </c>
      <c r="M18" s="7">
        <v>4</v>
      </c>
      <c r="N18" s="7">
        <v>2</v>
      </c>
      <c r="O18" s="7">
        <v>5</v>
      </c>
      <c r="P18" s="7">
        <v>4</v>
      </c>
      <c r="Q18" s="7">
        <v>5</v>
      </c>
      <c r="R18" s="7">
        <v>15</v>
      </c>
      <c r="S18" s="7">
        <v>8</v>
      </c>
      <c r="T18" s="7">
        <v>19</v>
      </c>
      <c r="U18" s="7">
        <v>16</v>
      </c>
      <c r="V18" s="7">
        <v>9</v>
      </c>
      <c r="W18" s="7">
        <v>12</v>
      </c>
      <c r="X18" s="7">
        <v>18</v>
      </c>
      <c r="Y18" s="7">
        <v>6</v>
      </c>
      <c r="Z18" s="7">
        <v>5</v>
      </c>
      <c r="AA18" s="7">
        <v>12</v>
      </c>
      <c r="AB18" s="7">
        <v>1</v>
      </c>
      <c r="AC18" s="7">
        <v>9</v>
      </c>
      <c r="AD18" s="7">
        <v>5</v>
      </c>
      <c r="AE18" s="7">
        <v>8</v>
      </c>
      <c r="AF18" s="7">
        <v>4</v>
      </c>
      <c r="AG18" s="7">
        <v>6</v>
      </c>
      <c r="AH18" s="7">
        <v>3</v>
      </c>
      <c r="AI18" s="7">
        <v>10</v>
      </c>
      <c r="AJ18" s="7">
        <v>2</v>
      </c>
      <c r="AK18" s="7">
        <v>7</v>
      </c>
      <c r="AL18" s="7">
        <v>15</v>
      </c>
    </row>
    <row r="19" spans="2:38" x14ac:dyDescent="0.25">
      <c r="B19" s="7">
        <v>45855</v>
      </c>
      <c r="C19" s="7">
        <v>0</v>
      </c>
      <c r="D19" s="7">
        <v>1970</v>
      </c>
      <c r="E19" s="7">
        <f t="shared" si="0"/>
        <v>55</v>
      </c>
      <c r="F19" s="8">
        <v>45970.526678240742</v>
      </c>
      <c r="G19" s="7" t="s">
        <v>59</v>
      </c>
      <c r="H19" s="7">
        <v>3</v>
      </c>
      <c r="I19" s="7">
        <v>4</v>
      </c>
      <c r="J19" s="7">
        <v>4</v>
      </c>
      <c r="K19" s="7">
        <v>3</v>
      </c>
      <c r="L19" s="7">
        <v>4</v>
      </c>
      <c r="M19" s="7">
        <v>2</v>
      </c>
      <c r="N19" s="7">
        <v>3</v>
      </c>
      <c r="O19" s="7">
        <v>3</v>
      </c>
      <c r="P19" s="7">
        <v>4</v>
      </c>
      <c r="Q19" s="7">
        <v>4</v>
      </c>
      <c r="R19" s="7">
        <v>4</v>
      </c>
      <c r="S19" s="7">
        <v>8</v>
      </c>
      <c r="T19" s="7">
        <v>13</v>
      </c>
      <c r="U19" s="7">
        <v>7</v>
      </c>
      <c r="V19" s="7">
        <v>4</v>
      </c>
      <c r="W19" s="7">
        <v>11</v>
      </c>
      <c r="X19" s="7">
        <v>7</v>
      </c>
      <c r="Y19" s="7">
        <v>5</v>
      </c>
      <c r="Z19" s="7">
        <v>4</v>
      </c>
      <c r="AA19" s="7">
        <v>9</v>
      </c>
      <c r="AB19" s="7">
        <v>5</v>
      </c>
      <c r="AC19" s="7">
        <v>3</v>
      </c>
      <c r="AD19" s="7">
        <v>1</v>
      </c>
      <c r="AE19" s="7">
        <v>7</v>
      </c>
      <c r="AF19" s="7">
        <v>8</v>
      </c>
      <c r="AG19" s="7">
        <v>4</v>
      </c>
      <c r="AH19" s="7">
        <v>6</v>
      </c>
      <c r="AI19" s="7">
        <v>10</v>
      </c>
      <c r="AJ19" s="7">
        <v>9</v>
      </c>
      <c r="AK19" s="7">
        <v>2</v>
      </c>
      <c r="AL19" s="7">
        <v>48</v>
      </c>
    </row>
    <row r="20" spans="2:38" x14ac:dyDescent="0.25">
      <c r="B20" s="7">
        <v>44631</v>
      </c>
      <c r="C20" s="7">
        <v>0</v>
      </c>
      <c r="D20" s="7">
        <v>1971</v>
      </c>
      <c r="E20" s="7">
        <f t="shared" si="0"/>
        <v>54</v>
      </c>
      <c r="F20" s="8">
        <v>45965.796574074076</v>
      </c>
      <c r="G20" s="7">
        <v>2</v>
      </c>
      <c r="H20" s="7">
        <v>4</v>
      </c>
      <c r="I20" s="7">
        <v>4</v>
      </c>
      <c r="J20" s="7">
        <v>4</v>
      </c>
      <c r="K20" s="7">
        <v>3</v>
      </c>
      <c r="L20" s="7">
        <v>4</v>
      </c>
      <c r="M20" s="7">
        <v>4</v>
      </c>
      <c r="N20" s="7">
        <v>2</v>
      </c>
      <c r="O20" s="7">
        <v>3</v>
      </c>
      <c r="P20" s="7">
        <v>4</v>
      </c>
      <c r="Q20" s="7">
        <v>4</v>
      </c>
      <c r="R20" s="7">
        <v>1</v>
      </c>
      <c r="S20" s="7">
        <v>9</v>
      </c>
      <c r="T20" s="7">
        <v>3</v>
      </c>
      <c r="U20" s="7">
        <v>6</v>
      </c>
      <c r="V20" s="7">
        <v>2</v>
      </c>
      <c r="W20" s="7">
        <v>2</v>
      </c>
      <c r="X20" s="7">
        <v>6</v>
      </c>
      <c r="Y20" s="7">
        <v>2</v>
      </c>
      <c r="Z20" s="7">
        <v>2</v>
      </c>
      <c r="AA20" s="7">
        <v>2</v>
      </c>
      <c r="AB20" s="7">
        <v>5</v>
      </c>
      <c r="AC20" s="7">
        <v>6</v>
      </c>
      <c r="AD20" s="7">
        <v>8</v>
      </c>
      <c r="AE20" s="7">
        <v>7</v>
      </c>
      <c r="AF20" s="7">
        <v>4</v>
      </c>
      <c r="AG20" s="7">
        <v>3</v>
      </c>
      <c r="AH20" s="7">
        <v>1</v>
      </c>
      <c r="AI20" s="7">
        <v>9</v>
      </c>
      <c r="AJ20" s="7">
        <v>10</v>
      </c>
      <c r="AK20" s="7">
        <v>2</v>
      </c>
      <c r="AL20" s="7">
        <v>52</v>
      </c>
    </row>
    <row r="21" spans="2:38" x14ac:dyDescent="0.25">
      <c r="B21" s="7">
        <v>40898</v>
      </c>
      <c r="C21" s="7">
        <v>0</v>
      </c>
      <c r="D21" s="7">
        <v>1972</v>
      </c>
      <c r="E21" s="7">
        <f t="shared" si="0"/>
        <v>53</v>
      </c>
      <c r="F21" s="8">
        <v>45958.578622685185</v>
      </c>
      <c r="G21" s="7">
        <v>4</v>
      </c>
      <c r="H21" s="7">
        <v>3</v>
      </c>
      <c r="I21" s="7">
        <v>5</v>
      </c>
      <c r="J21" s="7">
        <v>4</v>
      </c>
      <c r="K21" s="7">
        <v>4</v>
      </c>
      <c r="L21" s="7">
        <v>4</v>
      </c>
      <c r="M21" s="7">
        <v>3</v>
      </c>
      <c r="N21" s="7">
        <v>5</v>
      </c>
      <c r="O21" s="7">
        <v>4</v>
      </c>
      <c r="P21" s="7">
        <v>5</v>
      </c>
      <c r="Q21" s="7">
        <v>4</v>
      </c>
      <c r="R21" s="7">
        <v>2</v>
      </c>
      <c r="S21" s="7">
        <v>2</v>
      </c>
      <c r="T21" s="7">
        <v>2</v>
      </c>
      <c r="U21" s="7">
        <v>3</v>
      </c>
      <c r="V21" s="7">
        <v>3</v>
      </c>
      <c r="W21" s="7">
        <v>7</v>
      </c>
      <c r="X21" s="7">
        <v>7</v>
      </c>
      <c r="Y21" s="7">
        <v>3</v>
      </c>
      <c r="Z21" s="7">
        <v>2</v>
      </c>
      <c r="AA21" s="7">
        <v>5</v>
      </c>
      <c r="AB21" s="7">
        <v>7</v>
      </c>
      <c r="AC21" s="7">
        <v>6</v>
      </c>
      <c r="AD21" s="7">
        <v>10</v>
      </c>
      <c r="AE21" s="7">
        <v>2</v>
      </c>
      <c r="AF21" s="7">
        <v>4</v>
      </c>
      <c r="AG21" s="7">
        <v>9</v>
      </c>
      <c r="AH21" s="7">
        <v>1</v>
      </c>
      <c r="AI21" s="7">
        <v>5</v>
      </c>
      <c r="AJ21" s="7">
        <v>8</v>
      </c>
      <c r="AK21" s="7">
        <v>3</v>
      </c>
      <c r="AL21" s="7">
        <v>72</v>
      </c>
    </row>
    <row r="22" spans="2:38" x14ac:dyDescent="0.25">
      <c r="B22" s="7">
        <v>42110</v>
      </c>
      <c r="C22" s="7">
        <v>0</v>
      </c>
      <c r="D22" s="7">
        <v>1972</v>
      </c>
      <c r="E22" s="7">
        <f t="shared" si="0"/>
        <v>53</v>
      </c>
      <c r="F22" s="8">
        <v>45959.962164351855</v>
      </c>
      <c r="G22" s="7">
        <v>3</v>
      </c>
      <c r="H22" s="7">
        <v>2</v>
      </c>
      <c r="I22" s="7">
        <v>4</v>
      </c>
      <c r="J22" s="7">
        <v>4</v>
      </c>
      <c r="K22" s="7">
        <v>2</v>
      </c>
      <c r="L22" s="7">
        <v>5</v>
      </c>
      <c r="M22" s="7">
        <v>2</v>
      </c>
      <c r="N22" s="7">
        <v>4</v>
      </c>
      <c r="O22" s="7">
        <v>4</v>
      </c>
      <c r="P22" s="7">
        <v>3</v>
      </c>
      <c r="Q22" s="7">
        <v>4</v>
      </c>
      <c r="R22" s="7">
        <v>4</v>
      </c>
      <c r="S22" s="7">
        <v>11</v>
      </c>
      <c r="T22" s="7">
        <v>6</v>
      </c>
      <c r="U22" s="7">
        <v>8</v>
      </c>
      <c r="V22" s="7">
        <v>3</v>
      </c>
      <c r="W22" s="7">
        <v>4</v>
      </c>
      <c r="X22" s="7">
        <v>7</v>
      </c>
      <c r="Y22" s="7">
        <v>8</v>
      </c>
      <c r="Z22" s="7">
        <v>4</v>
      </c>
      <c r="AA22" s="7">
        <v>5</v>
      </c>
      <c r="AB22" s="7">
        <v>6</v>
      </c>
      <c r="AC22" s="7">
        <v>2</v>
      </c>
      <c r="AD22" s="7">
        <v>8</v>
      </c>
      <c r="AE22" s="7">
        <v>1</v>
      </c>
      <c r="AF22" s="7">
        <v>10</v>
      </c>
      <c r="AG22" s="7">
        <v>9</v>
      </c>
      <c r="AH22" s="7">
        <v>4</v>
      </c>
      <c r="AI22" s="7">
        <v>3</v>
      </c>
      <c r="AJ22" s="7">
        <v>5</v>
      </c>
      <c r="AK22" s="7">
        <v>7</v>
      </c>
      <c r="AL22" s="7">
        <v>61</v>
      </c>
    </row>
    <row r="23" spans="2:38" x14ac:dyDescent="0.25">
      <c r="B23" s="7">
        <v>41611</v>
      </c>
      <c r="C23" s="7">
        <v>1</v>
      </c>
      <c r="D23" s="7">
        <v>1973</v>
      </c>
      <c r="E23" s="7">
        <f t="shared" si="0"/>
        <v>52</v>
      </c>
      <c r="F23" s="8">
        <v>45959.690937500003</v>
      </c>
      <c r="G23" s="7">
        <v>3</v>
      </c>
      <c r="H23" s="7">
        <v>2</v>
      </c>
      <c r="I23" s="7">
        <v>4</v>
      </c>
      <c r="J23" s="7">
        <v>4</v>
      </c>
      <c r="K23" s="7">
        <v>2</v>
      </c>
      <c r="L23" s="7">
        <v>4</v>
      </c>
      <c r="M23" s="7">
        <v>4</v>
      </c>
      <c r="N23" s="7">
        <v>4</v>
      </c>
      <c r="O23" s="7">
        <v>3</v>
      </c>
      <c r="P23" s="7">
        <v>5</v>
      </c>
      <c r="Q23" s="7">
        <v>4</v>
      </c>
      <c r="R23" s="7">
        <v>6</v>
      </c>
      <c r="S23" s="7">
        <v>5</v>
      </c>
      <c r="T23" s="7">
        <v>4</v>
      </c>
      <c r="U23" s="7">
        <v>7</v>
      </c>
      <c r="V23" s="7">
        <v>18</v>
      </c>
      <c r="W23" s="7">
        <v>6</v>
      </c>
      <c r="X23" s="7">
        <v>9</v>
      </c>
      <c r="Y23" s="7">
        <v>7</v>
      </c>
      <c r="Z23" s="7">
        <v>4</v>
      </c>
      <c r="AA23" s="7">
        <v>3</v>
      </c>
      <c r="AB23" s="7">
        <v>2</v>
      </c>
      <c r="AC23" s="7">
        <v>8</v>
      </c>
      <c r="AD23" s="7">
        <v>5</v>
      </c>
      <c r="AE23" s="7">
        <v>3</v>
      </c>
      <c r="AF23" s="7">
        <v>1</v>
      </c>
      <c r="AG23" s="7">
        <v>7</v>
      </c>
      <c r="AH23" s="7">
        <v>10</v>
      </c>
      <c r="AI23" s="7">
        <v>9</v>
      </c>
      <c r="AJ23" s="7">
        <v>6</v>
      </c>
      <c r="AK23" s="7">
        <v>4</v>
      </c>
      <c r="AL23" s="7">
        <v>61</v>
      </c>
    </row>
    <row r="24" spans="2:38" x14ac:dyDescent="0.25">
      <c r="B24" s="7">
        <v>42809</v>
      </c>
      <c r="C24" s="7">
        <v>0</v>
      </c>
      <c r="D24" s="7">
        <v>1973</v>
      </c>
      <c r="E24" s="7">
        <f t="shared" si="0"/>
        <v>52</v>
      </c>
      <c r="F24" s="8">
        <v>45961.4924537037</v>
      </c>
      <c r="G24" s="7">
        <v>2</v>
      </c>
      <c r="H24" s="7">
        <v>4</v>
      </c>
      <c r="I24" s="7">
        <v>4</v>
      </c>
      <c r="J24" s="7">
        <v>3</v>
      </c>
      <c r="K24" s="7">
        <v>1</v>
      </c>
      <c r="L24" s="7">
        <v>4</v>
      </c>
      <c r="M24" s="7">
        <v>4</v>
      </c>
      <c r="N24" s="7">
        <v>4</v>
      </c>
      <c r="O24" s="7">
        <v>4</v>
      </c>
      <c r="P24" s="7">
        <v>4</v>
      </c>
      <c r="Q24" s="7">
        <v>4</v>
      </c>
      <c r="R24" s="7">
        <v>15</v>
      </c>
      <c r="S24" s="7">
        <v>6</v>
      </c>
      <c r="T24" s="7">
        <v>24</v>
      </c>
      <c r="U24" s="7">
        <v>15</v>
      </c>
      <c r="V24" s="7">
        <v>7</v>
      </c>
      <c r="W24" s="7">
        <v>7</v>
      </c>
      <c r="X24" s="7">
        <v>19</v>
      </c>
      <c r="Y24" s="7">
        <v>10</v>
      </c>
      <c r="Z24" s="7">
        <v>5</v>
      </c>
      <c r="AA24" s="7">
        <v>15</v>
      </c>
      <c r="AB24" s="7">
        <v>3</v>
      </c>
      <c r="AC24" s="7">
        <v>5</v>
      </c>
      <c r="AD24" s="7">
        <v>1</v>
      </c>
      <c r="AE24" s="7">
        <v>9</v>
      </c>
      <c r="AF24" s="7">
        <v>7</v>
      </c>
      <c r="AG24" s="7">
        <v>10</v>
      </c>
      <c r="AH24" s="7">
        <v>4</v>
      </c>
      <c r="AI24" s="7">
        <v>8</v>
      </c>
      <c r="AJ24" s="7">
        <v>6</v>
      </c>
      <c r="AK24" s="7">
        <v>2</v>
      </c>
      <c r="AL24" s="7">
        <v>53</v>
      </c>
    </row>
    <row r="25" spans="2:38" x14ac:dyDescent="0.25">
      <c r="B25" s="7">
        <v>41781</v>
      </c>
      <c r="C25" s="7">
        <v>0</v>
      </c>
      <c r="D25" s="7">
        <v>1974</v>
      </c>
      <c r="E25" s="7">
        <f t="shared" si="0"/>
        <v>51</v>
      </c>
      <c r="F25" s="8">
        <v>45959.806145833332</v>
      </c>
      <c r="G25" s="7">
        <v>1</v>
      </c>
      <c r="H25" s="7">
        <v>4</v>
      </c>
      <c r="I25" s="7">
        <v>5</v>
      </c>
      <c r="J25" s="7">
        <v>4</v>
      </c>
      <c r="K25" s="7">
        <v>2</v>
      </c>
      <c r="L25" s="7">
        <v>4</v>
      </c>
      <c r="M25" s="7">
        <v>4</v>
      </c>
      <c r="N25" s="7">
        <v>3</v>
      </c>
      <c r="O25" s="7">
        <v>3</v>
      </c>
      <c r="P25" s="7">
        <v>4</v>
      </c>
      <c r="Q25" s="7">
        <v>4</v>
      </c>
      <c r="R25" s="7">
        <v>3</v>
      </c>
      <c r="S25" s="7">
        <v>3</v>
      </c>
      <c r="T25" s="7">
        <v>4</v>
      </c>
      <c r="U25" s="7">
        <v>3</v>
      </c>
      <c r="V25" s="7">
        <v>2</v>
      </c>
      <c r="W25" s="7">
        <v>3</v>
      </c>
      <c r="X25" s="7">
        <v>6</v>
      </c>
      <c r="Y25" s="7">
        <v>3</v>
      </c>
      <c r="Z25" s="7">
        <v>2</v>
      </c>
      <c r="AA25" s="7">
        <v>2</v>
      </c>
      <c r="AB25" s="7">
        <v>4</v>
      </c>
      <c r="AC25" s="7">
        <v>1</v>
      </c>
      <c r="AD25" s="7">
        <v>2</v>
      </c>
      <c r="AE25" s="7">
        <v>3</v>
      </c>
      <c r="AF25" s="7">
        <v>8</v>
      </c>
      <c r="AG25" s="7">
        <v>5</v>
      </c>
      <c r="AH25" s="7">
        <v>9</v>
      </c>
      <c r="AI25" s="7">
        <v>10</v>
      </c>
      <c r="AJ25" s="7">
        <v>7</v>
      </c>
      <c r="AK25" s="7">
        <v>6</v>
      </c>
      <c r="AL25" s="7">
        <v>46</v>
      </c>
    </row>
    <row r="26" spans="2:38" x14ac:dyDescent="0.25">
      <c r="B26" s="7">
        <v>43555</v>
      </c>
      <c r="C26" s="7">
        <v>1</v>
      </c>
      <c r="D26" s="7">
        <v>1974</v>
      </c>
      <c r="E26" s="7">
        <f t="shared" si="0"/>
        <v>51</v>
      </c>
      <c r="F26" s="8">
        <v>45963.688842592594</v>
      </c>
      <c r="G26" s="7">
        <v>2</v>
      </c>
      <c r="H26" s="7">
        <v>5</v>
      </c>
      <c r="I26" s="7">
        <v>5</v>
      </c>
      <c r="J26" s="7">
        <v>5</v>
      </c>
      <c r="K26" s="7">
        <v>1</v>
      </c>
      <c r="L26" s="7">
        <v>5</v>
      </c>
      <c r="M26" s="7">
        <v>5</v>
      </c>
      <c r="N26" s="7">
        <v>2</v>
      </c>
      <c r="O26" s="7">
        <v>5</v>
      </c>
      <c r="P26" s="7">
        <v>5</v>
      </c>
      <c r="Q26" s="7">
        <v>5</v>
      </c>
      <c r="R26" s="7">
        <v>2</v>
      </c>
      <c r="S26" s="7">
        <v>3</v>
      </c>
      <c r="T26" s="7">
        <v>3</v>
      </c>
      <c r="U26" s="7">
        <v>3</v>
      </c>
      <c r="V26" s="7">
        <v>5</v>
      </c>
      <c r="W26" s="7">
        <v>7</v>
      </c>
      <c r="X26" s="7">
        <v>7</v>
      </c>
      <c r="Y26" s="7">
        <v>7</v>
      </c>
      <c r="Z26" s="7">
        <v>3</v>
      </c>
      <c r="AA26" s="7">
        <v>3</v>
      </c>
      <c r="AB26" s="7">
        <v>10</v>
      </c>
      <c r="AC26" s="7">
        <v>2</v>
      </c>
      <c r="AD26" s="7">
        <v>5</v>
      </c>
      <c r="AE26" s="7">
        <v>8</v>
      </c>
      <c r="AF26" s="7">
        <v>4</v>
      </c>
      <c r="AG26" s="7">
        <v>9</v>
      </c>
      <c r="AH26" s="7">
        <v>6</v>
      </c>
      <c r="AI26" s="7">
        <v>1</v>
      </c>
      <c r="AJ26" s="7">
        <v>7</v>
      </c>
      <c r="AK26" s="7">
        <v>3</v>
      </c>
      <c r="AL26" s="7">
        <v>5</v>
      </c>
    </row>
    <row r="27" spans="2:38" x14ac:dyDescent="0.25">
      <c r="B27" s="7">
        <v>45438</v>
      </c>
      <c r="C27" s="7">
        <v>0</v>
      </c>
      <c r="D27" s="7">
        <v>1974</v>
      </c>
      <c r="E27" s="7">
        <f t="shared" si="0"/>
        <v>51</v>
      </c>
      <c r="F27" s="8">
        <v>45968.593831018516</v>
      </c>
      <c r="G27" s="7">
        <v>2</v>
      </c>
      <c r="H27" s="7">
        <v>4</v>
      </c>
      <c r="I27" s="7">
        <v>5</v>
      </c>
      <c r="J27" s="7">
        <v>4</v>
      </c>
      <c r="K27" s="7">
        <v>3</v>
      </c>
      <c r="L27" s="7">
        <v>5</v>
      </c>
      <c r="M27" s="7">
        <v>4</v>
      </c>
      <c r="N27" s="7">
        <v>4</v>
      </c>
      <c r="O27" s="7">
        <v>4</v>
      </c>
      <c r="P27" s="7">
        <v>3</v>
      </c>
      <c r="Q27" s="7">
        <v>4</v>
      </c>
      <c r="R27" s="7">
        <v>15</v>
      </c>
      <c r="S27" s="7">
        <v>7</v>
      </c>
      <c r="T27" s="7">
        <v>11</v>
      </c>
      <c r="U27" s="7">
        <v>11</v>
      </c>
      <c r="V27" s="7">
        <v>7</v>
      </c>
      <c r="W27" s="7">
        <v>14</v>
      </c>
      <c r="X27" s="7">
        <v>22</v>
      </c>
      <c r="Y27" s="7">
        <v>8</v>
      </c>
      <c r="Z27" s="7">
        <v>5</v>
      </c>
      <c r="AA27" s="7">
        <v>9</v>
      </c>
      <c r="AB27" s="7">
        <v>1</v>
      </c>
      <c r="AC27" s="7">
        <v>8</v>
      </c>
      <c r="AD27" s="7">
        <v>4</v>
      </c>
      <c r="AE27" s="7">
        <v>9</v>
      </c>
      <c r="AF27" s="7">
        <v>6</v>
      </c>
      <c r="AG27" s="7">
        <v>10</v>
      </c>
      <c r="AH27" s="7">
        <v>2</v>
      </c>
      <c r="AI27" s="7">
        <v>7</v>
      </c>
      <c r="AJ27" s="7">
        <v>5</v>
      </c>
      <c r="AK27" s="7">
        <v>3</v>
      </c>
      <c r="AL27" s="7">
        <v>56</v>
      </c>
    </row>
    <row r="28" spans="2:38" x14ac:dyDescent="0.25">
      <c r="B28" s="7">
        <v>45999</v>
      </c>
      <c r="C28" s="7">
        <v>0</v>
      </c>
      <c r="D28" s="7">
        <v>1974</v>
      </c>
      <c r="E28" s="7">
        <f t="shared" si="0"/>
        <v>51</v>
      </c>
      <c r="F28" s="8">
        <v>45971.404456018521</v>
      </c>
      <c r="G28" s="7">
        <v>2</v>
      </c>
      <c r="H28" s="7">
        <v>4</v>
      </c>
      <c r="I28" s="7">
        <v>4</v>
      </c>
      <c r="J28" s="7">
        <v>5</v>
      </c>
      <c r="K28" s="7">
        <v>2</v>
      </c>
      <c r="L28" s="7">
        <v>4</v>
      </c>
      <c r="M28" s="7">
        <v>4</v>
      </c>
      <c r="N28" s="7">
        <v>2</v>
      </c>
      <c r="O28" s="7">
        <v>2</v>
      </c>
      <c r="P28" s="7">
        <v>4</v>
      </c>
      <c r="Q28" s="7">
        <v>4</v>
      </c>
      <c r="R28" s="7">
        <v>11</v>
      </c>
      <c r="S28" s="7">
        <v>3</v>
      </c>
      <c r="T28" s="7">
        <v>5</v>
      </c>
      <c r="U28" s="7">
        <v>7</v>
      </c>
      <c r="V28" s="7">
        <v>3</v>
      </c>
      <c r="W28" s="7">
        <v>3</v>
      </c>
      <c r="X28" s="7">
        <v>7</v>
      </c>
      <c r="Y28" s="7">
        <v>3</v>
      </c>
      <c r="Z28" s="7">
        <v>6</v>
      </c>
      <c r="AA28" s="7">
        <v>2</v>
      </c>
      <c r="AB28" s="7">
        <v>3</v>
      </c>
      <c r="AC28" s="7">
        <v>8</v>
      </c>
      <c r="AD28" s="7">
        <v>10</v>
      </c>
      <c r="AE28" s="7">
        <v>1</v>
      </c>
      <c r="AF28" s="7">
        <v>5</v>
      </c>
      <c r="AG28" s="7">
        <v>6</v>
      </c>
      <c r="AH28" s="7">
        <v>2</v>
      </c>
      <c r="AI28" s="7">
        <v>4</v>
      </c>
      <c r="AJ28" s="7">
        <v>7</v>
      </c>
      <c r="AK28" s="7">
        <v>9</v>
      </c>
      <c r="AL28" s="7">
        <v>56</v>
      </c>
    </row>
    <row r="29" spans="2:38" x14ac:dyDescent="0.25">
      <c r="B29" s="7">
        <v>46589</v>
      </c>
      <c r="C29" s="7">
        <v>0</v>
      </c>
      <c r="D29" s="7">
        <v>1974</v>
      </c>
      <c r="E29" s="7">
        <f t="shared" si="0"/>
        <v>51</v>
      </c>
      <c r="F29" s="8">
        <v>45974.808657407404</v>
      </c>
      <c r="G29" s="7">
        <v>1</v>
      </c>
      <c r="H29" s="7">
        <v>4</v>
      </c>
      <c r="I29" s="7">
        <v>4</v>
      </c>
      <c r="J29" s="7">
        <v>4</v>
      </c>
      <c r="K29" s="7">
        <v>3</v>
      </c>
      <c r="L29" s="7">
        <v>4</v>
      </c>
      <c r="M29" s="7">
        <v>3</v>
      </c>
      <c r="N29" s="7">
        <v>2</v>
      </c>
      <c r="O29" s="7">
        <v>3</v>
      </c>
      <c r="P29" s="7">
        <v>4</v>
      </c>
      <c r="Q29" s="7">
        <v>4</v>
      </c>
      <c r="R29" s="7">
        <v>4</v>
      </c>
      <c r="S29" s="7">
        <v>18</v>
      </c>
      <c r="T29" s="7">
        <v>3</v>
      </c>
      <c r="U29" s="7">
        <v>5</v>
      </c>
      <c r="V29" s="7">
        <v>3</v>
      </c>
      <c r="W29" s="7">
        <v>7</v>
      </c>
      <c r="X29" s="7">
        <v>6</v>
      </c>
      <c r="Y29" s="7">
        <v>6</v>
      </c>
      <c r="Z29" s="7">
        <v>3</v>
      </c>
      <c r="AA29" s="7">
        <v>2</v>
      </c>
      <c r="AB29" s="7">
        <v>7</v>
      </c>
      <c r="AC29" s="7">
        <v>3</v>
      </c>
      <c r="AD29" s="7">
        <v>10</v>
      </c>
      <c r="AE29" s="7">
        <v>8</v>
      </c>
      <c r="AF29" s="7">
        <v>6</v>
      </c>
      <c r="AG29" s="7">
        <v>5</v>
      </c>
      <c r="AH29" s="7">
        <v>2</v>
      </c>
      <c r="AI29" s="7">
        <v>1</v>
      </c>
      <c r="AJ29" s="7">
        <v>4</v>
      </c>
      <c r="AK29" s="7">
        <v>9</v>
      </c>
      <c r="AL29" s="7">
        <v>52</v>
      </c>
    </row>
    <row r="30" spans="2:38" x14ac:dyDescent="0.25">
      <c r="B30" s="7">
        <v>42559</v>
      </c>
      <c r="C30" s="7">
        <v>0</v>
      </c>
      <c r="D30" s="7">
        <v>1975</v>
      </c>
      <c r="E30" s="7">
        <f t="shared" si="0"/>
        <v>50</v>
      </c>
      <c r="F30" s="8">
        <v>45960.66505787037</v>
      </c>
      <c r="G30" s="7">
        <v>2</v>
      </c>
      <c r="H30" s="7">
        <v>4</v>
      </c>
      <c r="I30" s="7">
        <v>4</v>
      </c>
      <c r="J30" s="7">
        <v>5</v>
      </c>
      <c r="K30" s="7">
        <v>2</v>
      </c>
      <c r="L30" s="7">
        <v>4</v>
      </c>
      <c r="M30" s="7">
        <v>4</v>
      </c>
      <c r="N30" s="7">
        <v>4</v>
      </c>
      <c r="O30" s="7">
        <v>4</v>
      </c>
      <c r="P30" s="7">
        <v>4</v>
      </c>
      <c r="Q30" s="7">
        <v>4</v>
      </c>
      <c r="R30" s="7">
        <v>5</v>
      </c>
      <c r="S30" s="7">
        <v>3</v>
      </c>
      <c r="T30" s="7">
        <v>6</v>
      </c>
      <c r="U30" s="7">
        <v>92</v>
      </c>
      <c r="V30" s="7">
        <v>4</v>
      </c>
      <c r="W30" s="7">
        <v>4</v>
      </c>
      <c r="X30" s="7">
        <v>17</v>
      </c>
      <c r="Y30" s="7">
        <v>4</v>
      </c>
      <c r="Z30" s="7">
        <v>3</v>
      </c>
      <c r="AA30" s="7">
        <v>2</v>
      </c>
      <c r="AB30" s="7">
        <v>7</v>
      </c>
      <c r="AC30" s="7">
        <v>5</v>
      </c>
      <c r="AD30" s="7">
        <v>2</v>
      </c>
      <c r="AE30" s="7">
        <v>1</v>
      </c>
      <c r="AF30" s="7">
        <v>3</v>
      </c>
      <c r="AG30" s="7">
        <v>6</v>
      </c>
      <c r="AH30" s="7">
        <v>10</v>
      </c>
      <c r="AI30" s="7">
        <v>9</v>
      </c>
      <c r="AJ30" s="7">
        <v>8</v>
      </c>
      <c r="AK30" s="7">
        <v>4</v>
      </c>
      <c r="AL30" s="7">
        <v>43</v>
      </c>
    </row>
    <row r="31" spans="2:38" x14ac:dyDescent="0.25">
      <c r="B31" s="7">
        <v>43680</v>
      </c>
      <c r="C31" s="7">
        <v>0</v>
      </c>
      <c r="D31" s="7">
        <v>1975</v>
      </c>
      <c r="E31" s="7">
        <f t="shared" si="0"/>
        <v>50</v>
      </c>
      <c r="F31" s="8">
        <v>45963.834907407407</v>
      </c>
      <c r="G31" s="7">
        <v>3</v>
      </c>
      <c r="H31" s="7">
        <v>4</v>
      </c>
      <c r="I31" s="7">
        <v>4</v>
      </c>
      <c r="J31" s="7">
        <v>4</v>
      </c>
      <c r="K31" s="7">
        <v>5</v>
      </c>
      <c r="L31" s="7">
        <v>5</v>
      </c>
      <c r="M31" s="7">
        <v>2</v>
      </c>
      <c r="N31" s="7">
        <v>3</v>
      </c>
      <c r="O31" s="7">
        <v>5</v>
      </c>
      <c r="P31" s="7">
        <v>5</v>
      </c>
      <c r="Q31" s="7">
        <v>4</v>
      </c>
      <c r="R31" s="7">
        <v>1</v>
      </c>
      <c r="S31" s="7">
        <v>38</v>
      </c>
      <c r="T31" s="7">
        <v>14</v>
      </c>
      <c r="U31" s="7">
        <v>22</v>
      </c>
      <c r="V31" s="7">
        <v>7</v>
      </c>
      <c r="W31" s="7">
        <v>63</v>
      </c>
      <c r="X31" s="7">
        <v>24</v>
      </c>
      <c r="Y31" s="7">
        <v>6</v>
      </c>
      <c r="Z31" s="7">
        <v>5</v>
      </c>
      <c r="AA31" s="7">
        <v>4</v>
      </c>
      <c r="AB31" s="7">
        <v>2</v>
      </c>
      <c r="AC31" s="7">
        <v>1</v>
      </c>
      <c r="AD31" s="7">
        <v>7</v>
      </c>
      <c r="AE31" s="7">
        <v>4</v>
      </c>
      <c r="AF31" s="7">
        <v>6</v>
      </c>
      <c r="AG31" s="7">
        <v>3</v>
      </c>
      <c r="AH31" s="7">
        <v>5</v>
      </c>
      <c r="AI31" s="7">
        <v>10</v>
      </c>
      <c r="AJ31" s="7">
        <v>8</v>
      </c>
      <c r="AK31" s="7">
        <v>9</v>
      </c>
      <c r="AL31" s="7">
        <v>69</v>
      </c>
    </row>
    <row r="32" spans="2:38" x14ac:dyDescent="0.25">
      <c r="B32" s="7">
        <v>43855</v>
      </c>
      <c r="C32" s="7">
        <v>0</v>
      </c>
      <c r="D32" s="7">
        <v>1975</v>
      </c>
      <c r="E32" s="7">
        <f t="shared" si="0"/>
        <v>50</v>
      </c>
      <c r="F32" s="8">
        <v>45964.419791666667</v>
      </c>
      <c r="G32" s="7">
        <v>2</v>
      </c>
      <c r="H32" s="7">
        <v>4</v>
      </c>
      <c r="I32" s="7">
        <v>3</v>
      </c>
      <c r="J32" s="7">
        <v>4</v>
      </c>
      <c r="K32" s="7">
        <v>2</v>
      </c>
      <c r="L32" s="7">
        <v>4</v>
      </c>
      <c r="M32" s="7">
        <v>4</v>
      </c>
      <c r="N32" s="7">
        <v>2</v>
      </c>
      <c r="O32" s="7">
        <v>3</v>
      </c>
      <c r="P32" s="7">
        <v>4</v>
      </c>
      <c r="Q32" s="7">
        <v>4</v>
      </c>
      <c r="R32" s="7">
        <v>2</v>
      </c>
      <c r="S32" s="7">
        <v>4</v>
      </c>
      <c r="T32" s="7">
        <v>5</v>
      </c>
      <c r="U32" s="7">
        <v>2</v>
      </c>
      <c r="V32" s="7">
        <v>4</v>
      </c>
      <c r="W32" s="7">
        <v>3</v>
      </c>
      <c r="X32" s="7">
        <v>4</v>
      </c>
      <c r="Y32" s="7">
        <v>6</v>
      </c>
      <c r="Z32" s="7">
        <v>3</v>
      </c>
      <c r="AA32" s="7">
        <v>2</v>
      </c>
      <c r="AB32" s="7">
        <v>3</v>
      </c>
      <c r="AC32" s="7">
        <v>7</v>
      </c>
      <c r="AD32" s="7">
        <v>1</v>
      </c>
      <c r="AE32" s="7">
        <v>4</v>
      </c>
      <c r="AF32" s="7">
        <v>5</v>
      </c>
      <c r="AG32" s="7">
        <v>2</v>
      </c>
      <c r="AH32" s="7">
        <v>10</v>
      </c>
      <c r="AI32" s="7">
        <v>8</v>
      </c>
      <c r="AJ32" s="7">
        <v>6</v>
      </c>
      <c r="AK32" s="7">
        <v>9</v>
      </c>
      <c r="AL32" s="7">
        <v>55</v>
      </c>
    </row>
    <row r="33" spans="2:38" x14ac:dyDescent="0.25">
      <c r="B33" s="7">
        <v>43924</v>
      </c>
      <c r="C33" s="7">
        <v>0</v>
      </c>
      <c r="D33" s="7">
        <v>1976</v>
      </c>
      <c r="E33" s="7">
        <f t="shared" si="0"/>
        <v>49</v>
      </c>
      <c r="F33" s="8">
        <v>45964.514490740738</v>
      </c>
      <c r="G33" s="7" t="s">
        <v>61</v>
      </c>
      <c r="H33" s="7">
        <v>4</v>
      </c>
      <c r="I33" s="7">
        <v>5</v>
      </c>
      <c r="J33" s="7">
        <v>4</v>
      </c>
      <c r="K33" s="7">
        <v>2</v>
      </c>
      <c r="L33" s="7">
        <v>5</v>
      </c>
      <c r="M33" s="7">
        <v>4</v>
      </c>
      <c r="N33" s="7">
        <v>2</v>
      </c>
      <c r="O33" s="7">
        <v>3</v>
      </c>
      <c r="P33" s="7">
        <v>4</v>
      </c>
      <c r="Q33" s="7">
        <v>3</v>
      </c>
      <c r="R33" s="7">
        <v>6</v>
      </c>
      <c r="S33" s="7">
        <v>9</v>
      </c>
      <c r="T33" s="7">
        <v>3</v>
      </c>
      <c r="U33" s="7">
        <v>21</v>
      </c>
      <c r="V33" s="7">
        <v>4</v>
      </c>
      <c r="W33" s="7">
        <v>6</v>
      </c>
      <c r="X33" s="7">
        <v>28</v>
      </c>
      <c r="Y33" s="7">
        <v>7</v>
      </c>
      <c r="Z33" s="7">
        <v>5</v>
      </c>
      <c r="AA33" s="7">
        <v>10</v>
      </c>
      <c r="AB33" s="7">
        <v>1</v>
      </c>
      <c r="AC33" s="7">
        <v>5</v>
      </c>
      <c r="AD33" s="7">
        <v>7</v>
      </c>
      <c r="AE33" s="7">
        <v>6</v>
      </c>
      <c r="AF33" s="7">
        <v>10</v>
      </c>
      <c r="AG33" s="7">
        <v>9</v>
      </c>
      <c r="AH33" s="7">
        <v>4</v>
      </c>
      <c r="AI33" s="7">
        <v>8</v>
      </c>
      <c r="AJ33" s="7">
        <v>2</v>
      </c>
      <c r="AK33" s="7">
        <v>3</v>
      </c>
      <c r="AL33" s="7">
        <v>51</v>
      </c>
    </row>
    <row r="34" spans="2:38" x14ac:dyDescent="0.25">
      <c r="B34" s="7">
        <v>42464</v>
      </c>
      <c r="C34" s="7">
        <v>0</v>
      </c>
      <c r="D34" s="7">
        <v>1977</v>
      </c>
      <c r="E34" s="7">
        <f t="shared" si="0"/>
        <v>48</v>
      </c>
      <c r="F34" s="8">
        <v>45960.593622685185</v>
      </c>
      <c r="G34" s="7">
        <v>2</v>
      </c>
      <c r="H34" s="7">
        <v>5</v>
      </c>
      <c r="I34" s="7">
        <v>5</v>
      </c>
      <c r="J34" s="7">
        <v>5</v>
      </c>
      <c r="K34" s="7">
        <v>2</v>
      </c>
      <c r="L34" s="7">
        <v>2</v>
      </c>
      <c r="M34" s="7">
        <v>4</v>
      </c>
      <c r="N34" s="7">
        <v>2</v>
      </c>
      <c r="O34" s="7">
        <v>4</v>
      </c>
      <c r="P34" s="7">
        <v>4</v>
      </c>
      <c r="Q34" s="7">
        <v>4</v>
      </c>
      <c r="R34" s="7">
        <v>3</v>
      </c>
      <c r="S34" s="7">
        <v>6</v>
      </c>
      <c r="T34" s="7">
        <v>5</v>
      </c>
      <c r="U34" s="7">
        <v>6</v>
      </c>
      <c r="V34" s="7">
        <v>8</v>
      </c>
      <c r="W34" s="7">
        <v>7</v>
      </c>
      <c r="X34" s="7">
        <v>20</v>
      </c>
      <c r="Y34" s="7">
        <v>7</v>
      </c>
      <c r="Z34" s="7">
        <v>3</v>
      </c>
      <c r="AA34" s="7">
        <v>3</v>
      </c>
      <c r="AB34" s="7">
        <v>7</v>
      </c>
      <c r="AC34" s="7">
        <v>3</v>
      </c>
      <c r="AD34" s="7">
        <v>5</v>
      </c>
      <c r="AE34" s="7">
        <v>10</v>
      </c>
      <c r="AF34" s="7">
        <v>8</v>
      </c>
      <c r="AG34" s="7">
        <v>4</v>
      </c>
      <c r="AH34" s="7">
        <v>1</v>
      </c>
      <c r="AI34" s="7">
        <v>2</v>
      </c>
      <c r="AJ34" s="7">
        <v>9</v>
      </c>
      <c r="AK34" s="7">
        <v>6</v>
      </c>
      <c r="AL34" s="7">
        <v>53</v>
      </c>
    </row>
    <row r="35" spans="2:38" x14ac:dyDescent="0.25">
      <c r="B35" s="7">
        <v>43507</v>
      </c>
      <c r="C35" s="7">
        <v>1</v>
      </c>
      <c r="D35" s="7">
        <v>1977</v>
      </c>
      <c r="E35" s="7">
        <f t="shared" si="0"/>
        <v>48</v>
      </c>
      <c r="F35" s="8">
        <v>45963.521018518521</v>
      </c>
      <c r="G35" s="7">
        <v>2</v>
      </c>
      <c r="H35" s="7">
        <v>5</v>
      </c>
      <c r="I35" s="7">
        <v>4</v>
      </c>
      <c r="J35" s="7">
        <v>5</v>
      </c>
      <c r="K35" s="7">
        <v>3</v>
      </c>
      <c r="L35" s="7">
        <v>5</v>
      </c>
      <c r="M35" s="7">
        <v>3</v>
      </c>
      <c r="N35" s="7">
        <v>4</v>
      </c>
      <c r="O35" s="7">
        <v>4</v>
      </c>
      <c r="P35" s="7">
        <v>5</v>
      </c>
      <c r="Q35" s="7">
        <v>2</v>
      </c>
      <c r="R35" s="7">
        <v>8</v>
      </c>
      <c r="S35" s="7">
        <v>4</v>
      </c>
      <c r="T35" s="7">
        <v>5</v>
      </c>
      <c r="U35" s="7">
        <v>4</v>
      </c>
      <c r="V35" s="7">
        <v>9</v>
      </c>
      <c r="W35" s="7">
        <v>7</v>
      </c>
      <c r="X35" s="7">
        <v>10</v>
      </c>
      <c r="Y35" s="7">
        <v>5</v>
      </c>
      <c r="Z35" s="7">
        <v>4</v>
      </c>
      <c r="AA35" s="7">
        <v>4</v>
      </c>
      <c r="AB35" s="7">
        <v>10</v>
      </c>
      <c r="AC35" s="7">
        <v>9</v>
      </c>
      <c r="AD35" s="7">
        <v>8</v>
      </c>
      <c r="AE35" s="7">
        <v>6</v>
      </c>
      <c r="AF35" s="7">
        <v>1</v>
      </c>
      <c r="AG35" s="7">
        <v>5</v>
      </c>
      <c r="AH35" s="7">
        <v>7</v>
      </c>
      <c r="AI35" s="7">
        <v>2</v>
      </c>
      <c r="AJ35" s="7">
        <v>4</v>
      </c>
      <c r="AK35" s="7">
        <v>3</v>
      </c>
      <c r="AL35" s="7">
        <v>73</v>
      </c>
    </row>
    <row r="36" spans="2:38" x14ac:dyDescent="0.25">
      <c r="B36" s="7">
        <v>44327</v>
      </c>
      <c r="C36" s="7">
        <v>0</v>
      </c>
      <c r="D36" s="7">
        <v>1977</v>
      </c>
      <c r="E36" s="7">
        <f t="shared" si="0"/>
        <v>48</v>
      </c>
      <c r="F36" s="8">
        <v>45965.493101851855</v>
      </c>
      <c r="G36" s="7">
        <v>2</v>
      </c>
      <c r="H36" s="7">
        <v>3</v>
      </c>
      <c r="I36" s="7">
        <v>4</v>
      </c>
      <c r="J36" s="7">
        <v>4</v>
      </c>
      <c r="K36" s="7">
        <v>2</v>
      </c>
      <c r="L36" s="7">
        <v>4</v>
      </c>
      <c r="M36" s="7">
        <v>4</v>
      </c>
      <c r="N36" s="7">
        <v>3</v>
      </c>
      <c r="O36" s="7">
        <v>4</v>
      </c>
      <c r="P36" s="7">
        <v>3</v>
      </c>
      <c r="Q36" s="7">
        <v>4</v>
      </c>
      <c r="R36" s="7">
        <v>3</v>
      </c>
      <c r="S36" s="7">
        <v>4</v>
      </c>
      <c r="T36" s="7">
        <v>7</v>
      </c>
      <c r="U36" s="7">
        <v>4</v>
      </c>
      <c r="V36" s="7">
        <v>3</v>
      </c>
      <c r="W36" s="7">
        <v>8</v>
      </c>
      <c r="X36" s="7">
        <v>13</v>
      </c>
      <c r="Y36" s="7">
        <v>5</v>
      </c>
      <c r="Z36" s="7">
        <v>5</v>
      </c>
      <c r="AA36" s="7">
        <v>3</v>
      </c>
      <c r="AB36" s="7">
        <v>9</v>
      </c>
      <c r="AC36" s="7">
        <v>6</v>
      </c>
      <c r="AD36" s="7">
        <v>1</v>
      </c>
      <c r="AE36" s="7">
        <v>2</v>
      </c>
      <c r="AF36" s="7">
        <v>7</v>
      </c>
      <c r="AG36" s="7">
        <v>10</v>
      </c>
      <c r="AH36" s="7">
        <v>4</v>
      </c>
      <c r="AI36" s="7">
        <v>8</v>
      </c>
      <c r="AJ36" s="7">
        <v>3</v>
      </c>
      <c r="AK36" s="7">
        <v>5</v>
      </c>
      <c r="AL36" s="7">
        <v>50</v>
      </c>
    </row>
    <row r="37" spans="2:38" x14ac:dyDescent="0.25">
      <c r="B37" s="7">
        <v>46167</v>
      </c>
      <c r="C37" s="7">
        <v>0</v>
      </c>
      <c r="D37" s="7">
        <v>1977</v>
      </c>
      <c r="E37" s="7">
        <f t="shared" si="0"/>
        <v>48</v>
      </c>
      <c r="F37" s="8">
        <v>45972.473958333336</v>
      </c>
      <c r="G37" s="7">
        <v>5</v>
      </c>
      <c r="H37" s="7">
        <v>2</v>
      </c>
      <c r="I37" s="7">
        <v>2</v>
      </c>
      <c r="J37" s="7">
        <v>4</v>
      </c>
      <c r="K37" s="7">
        <v>5</v>
      </c>
      <c r="L37" s="7">
        <v>4</v>
      </c>
      <c r="M37" s="7">
        <v>2</v>
      </c>
      <c r="N37" s="7">
        <v>4</v>
      </c>
      <c r="O37" s="7">
        <v>2</v>
      </c>
      <c r="P37" s="7">
        <v>3</v>
      </c>
      <c r="Q37" s="7">
        <v>2</v>
      </c>
      <c r="R37" s="7">
        <v>5</v>
      </c>
      <c r="S37" s="7">
        <v>15</v>
      </c>
      <c r="T37" s="7">
        <v>55</v>
      </c>
      <c r="U37" s="7">
        <v>3</v>
      </c>
      <c r="V37" s="7">
        <v>4</v>
      </c>
      <c r="W37" s="7">
        <v>5</v>
      </c>
      <c r="X37" s="7">
        <v>5</v>
      </c>
      <c r="Y37" s="7">
        <v>4</v>
      </c>
      <c r="Z37" s="7">
        <v>8</v>
      </c>
      <c r="AA37" s="7">
        <v>4</v>
      </c>
      <c r="AB37" s="7">
        <v>3</v>
      </c>
      <c r="AC37" s="7">
        <v>9</v>
      </c>
      <c r="AD37" s="7">
        <v>2</v>
      </c>
      <c r="AE37" s="7">
        <v>7</v>
      </c>
      <c r="AF37" s="7">
        <v>6</v>
      </c>
      <c r="AG37" s="7">
        <v>10</v>
      </c>
      <c r="AH37" s="7">
        <v>4</v>
      </c>
      <c r="AI37" s="7">
        <v>1</v>
      </c>
      <c r="AJ37" s="7">
        <v>8</v>
      </c>
      <c r="AK37" s="7">
        <v>5</v>
      </c>
      <c r="AL37" s="7">
        <v>5</v>
      </c>
    </row>
    <row r="38" spans="2:38" x14ac:dyDescent="0.25">
      <c r="B38" s="7">
        <v>44959</v>
      </c>
      <c r="C38" s="7">
        <v>0</v>
      </c>
      <c r="D38" s="7">
        <v>1978</v>
      </c>
      <c r="E38" s="7">
        <f t="shared" si="0"/>
        <v>47</v>
      </c>
      <c r="F38" s="8">
        <v>45967.355428240742</v>
      </c>
      <c r="G38" s="7">
        <v>4</v>
      </c>
      <c r="H38" s="7">
        <v>3</v>
      </c>
      <c r="I38" s="7">
        <v>3</v>
      </c>
      <c r="J38" s="7">
        <v>3</v>
      </c>
      <c r="K38" s="7">
        <v>3</v>
      </c>
      <c r="L38" s="7">
        <v>2</v>
      </c>
      <c r="M38" s="7">
        <v>3</v>
      </c>
      <c r="N38" s="7">
        <v>5</v>
      </c>
      <c r="O38" s="7">
        <v>1</v>
      </c>
      <c r="P38" s="7">
        <v>1</v>
      </c>
      <c r="Q38" s="7">
        <v>1</v>
      </c>
      <c r="R38" s="7">
        <v>5</v>
      </c>
      <c r="S38" s="7">
        <v>7</v>
      </c>
      <c r="T38" s="7">
        <v>4</v>
      </c>
      <c r="U38" s="7">
        <v>3</v>
      </c>
      <c r="V38" s="7">
        <v>3</v>
      </c>
      <c r="W38" s="7">
        <v>5</v>
      </c>
      <c r="X38" s="7">
        <v>5</v>
      </c>
      <c r="Y38" s="7">
        <v>3</v>
      </c>
      <c r="Z38" s="7">
        <v>6</v>
      </c>
      <c r="AA38" s="7">
        <v>2</v>
      </c>
      <c r="AB38" s="7">
        <v>8</v>
      </c>
      <c r="AC38" s="7">
        <v>3</v>
      </c>
      <c r="AD38" s="7">
        <v>2</v>
      </c>
      <c r="AE38" s="7">
        <v>4</v>
      </c>
      <c r="AF38" s="7">
        <v>10</v>
      </c>
      <c r="AG38" s="7">
        <v>6</v>
      </c>
      <c r="AH38" s="7">
        <v>5</v>
      </c>
      <c r="AI38" s="7">
        <v>1</v>
      </c>
      <c r="AJ38" s="7">
        <v>9</v>
      </c>
      <c r="AK38" s="7">
        <v>7</v>
      </c>
      <c r="AL38" s="7">
        <v>5</v>
      </c>
    </row>
    <row r="39" spans="2:38" x14ac:dyDescent="0.25">
      <c r="B39" s="7">
        <v>46712</v>
      </c>
      <c r="C39" s="7">
        <v>0</v>
      </c>
      <c r="D39" s="7">
        <v>1978</v>
      </c>
      <c r="E39" s="7">
        <f t="shared" si="0"/>
        <v>47</v>
      </c>
      <c r="F39" s="8">
        <v>45976.779872685183</v>
      </c>
      <c r="G39" s="7">
        <v>3</v>
      </c>
      <c r="H39" s="7">
        <v>2</v>
      </c>
      <c r="I39" s="7">
        <v>4</v>
      </c>
      <c r="J39" s="7">
        <v>3</v>
      </c>
      <c r="K39" s="7">
        <v>3</v>
      </c>
      <c r="L39" s="7">
        <v>4</v>
      </c>
      <c r="M39" s="7">
        <v>2</v>
      </c>
      <c r="N39" s="7">
        <v>4</v>
      </c>
      <c r="O39" s="7">
        <v>4</v>
      </c>
      <c r="P39" s="7">
        <v>5</v>
      </c>
      <c r="Q39" s="7">
        <v>3</v>
      </c>
      <c r="R39" s="7">
        <v>3</v>
      </c>
      <c r="S39" s="7">
        <v>5</v>
      </c>
      <c r="T39" s="7">
        <v>6</v>
      </c>
      <c r="U39" s="7">
        <v>5</v>
      </c>
      <c r="V39" s="7">
        <v>4</v>
      </c>
      <c r="W39" s="7">
        <v>10</v>
      </c>
      <c r="X39" s="7">
        <v>9</v>
      </c>
      <c r="Y39" s="7">
        <v>4</v>
      </c>
      <c r="Z39" s="7">
        <v>8</v>
      </c>
      <c r="AA39" s="7">
        <v>6</v>
      </c>
      <c r="AB39" s="7">
        <v>5</v>
      </c>
      <c r="AC39" s="7">
        <v>3</v>
      </c>
      <c r="AD39" s="7">
        <v>2</v>
      </c>
      <c r="AE39" s="7">
        <v>6</v>
      </c>
      <c r="AF39" s="7">
        <v>4</v>
      </c>
      <c r="AG39" s="7">
        <v>8</v>
      </c>
      <c r="AH39" s="7">
        <v>9</v>
      </c>
      <c r="AI39" s="7">
        <v>10</v>
      </c>
      <c r="AJ39" s="7">
        <v>1</v>
      </c>
      <c r="AK39" s="7">
        <v>7</v>
      </c>
      <c r="AL39" s="7">
        <v>57</v>
      </c>
    </row>
    <row r="40" spans="2:38" x14ac:dyDescent="0.25">
      <c r="B40" s="7">
        <v>43043</v>
      </c>
      <c r="C40" s="7">
        <v>0</v>
      </c>
      <c r="D40" s="7">
        <v>1979</v>
      </c>
      <c r="E40" s="7">
        <f t="shared" si="0"/>
        <v>46</v>
      </c>
      <c r="F40" s="8">
        <v>45961.721099537041</v>
      </c>
      <c r="G40" s="7" t="s">
        <v>59</v>
      </c>
      <c r="H40" s="7">
        <v>4</v>
      </c>
      <c r="I40" s="7">
        <v>4</v>
      </c>
      <c r="J40" s="7">
        <v>4</v>
      </c>
      <c r="K40" s="7">
        <v>2</v>
      </c>
      <c r="L40" s="7">
        <v>4</v>
      </c>
      <c r="M40" s="7">
        <v>4</v>
      </c>
      <c r="N40" s="7">
        <v>3</v>
      </c>
      <c r="O40" s="7">
        <v>4</v>
      </c>
      <c r="P40" s="7">
        <v>4</v>
      </c>
      <c r="Q40" s="7">
        <v>4</v>
      </c>
      <c r="R40" s="7">
        <v>3</v>
      </c>
      <c r="S40" s="7">
        <v>7</v>
      </c>
      <c r="T40" s="7">
        <v>5</v>
      </c>
      <c r="U40" s="7">
        <v>3</v>
      </c>
      <c r="V40" s="7">
        <v>5</v>
      </c>
      <c r="W40" s="7">
        <v>22</v>
      </c>
      <c r="X40" s="7">
        <v>54</v>
      </c>
      <c r="Y40" s="7">
        <v>5</v>
      </c>
      <c r="Z40" s="7">
        <v>5</v>
      </c>
      <c r="AA40" s="7">
        <v>2</v>
      </c>
      <c r="AB40" s="7">
        <v>3</v>
      </c>
      <c r="AC40" s="7">
        <v>1</v>
      </c>
      <c r="AD40" s="7">
        <v>8</v>
      </c>
      <c r="AE40" s="7">
        <v>9</v>
      </c>
      <c r="AF40" s="7">
        <v>7</v>
      </c>
      <c r="AG40" s="7">
        <v>10</v>
      </c>
      <c r="AH40" s="7">
        <v>6</v>
      </c>
      <c r="AI40" s="7">
        <v>4</v>
      </c>
      <c r="AJ40" s="7">
        <v>5</v>
      </c>
      <c r="AK40" s="7">
        <v>2</v>
      </c>
      <c r="AL40" s="7">
        <v>42</v>
      </c>
    </row>
    <row r="41" spans="2:38" x14ac:dyDescent="0.25">
      <c r="B41" s="7">
        <v>44944</v>
      </c>
      <c r="C41" s="7">
        <v>0</v>
      </c>
      <c r="D41" s="7">
        <v>1979</v>
      </c>
      <c r="E41" s="7">
        <f t="shared" si="0"/>
        <v>46</v>
      </c>
      <c r="F41" s="8">
        <v>45966.996145833335</v>
      </c>
      <c r="G41" s="7">
        <v>5</v>
      </c>
      <c r="H41" s="7">
        <v>2</v>
      </c>
      <c r="I41" s="7">
        <v>4</v>
      </c>
      <c r="J41" s="7">
        <v>4</v>
      </c>
      <c r="K41" s="7">
        <v>1</v>
      </c>
      <c r="L41" s="7">
        <v>4</v>
      </c>
      <c r="M41" s="7">
        <v>2</v>
      </c>
      <c r="N41" s="7">
        <v>5</v>
      </c>
      <c r="O41" s="7">
        <v>4</v>
      </c>
      <c r="P41" s="7">
        <v>4</v>
      </c>
      <c r="Q41" s="7">
        <v>2</v>
      </c>
      <c r="R41" s="7">
        <v>26</v>
      </c>
      <c r="S41" s="7">
        <v>10</v>
      </c>
      <c r="T41" s="7">
        <v>15</v>
      </c>
      <c r="U41" s="7">
        <v>15</v>
      </c>
      <c r="V41" s="7">
        <v>31</v>
      </c>
      <c r="W41" s="7">
        <v>12</v>
      </c>
      <c r="X41" s="7">
        <v>12</v>
      </c>
      <c r="Y41" s="7">
        <v>13</v>
      </c>
      <c r="Z41" s="7">
        <v>35</v>
      </c>
      <c r="AA41" s="7">
        <v>72</v>
      </c>
      <c r="AB41" s="7">
        <v>1</v>
      </c>
      <c r="AC41" s="7">
        <v>9</v>
      </c>
      <c r="AD41" s="7">
        <v>3</v>
      </c>
      <c r="AE41" s="7">
        <v>5</v>
      </c>
      <c r="AF41" s="7">
        <v>4</v>
      </c>
      <c r="AG41" s="7">
        <v>2</v>
      </c>
      <c r="AH41" s="7">
        <v>7</v>
      </c>
      <c r="AI41" s="7">
        <v>10</v>
      </c>
      <c r="AJ41" s="7">
        <v>8</v>
      </c>
      <c r="AK41" s="7">
        <v>6</v>
      </c>
      <c r="AL41" s="7">
        <v>68</v>
      </c>
    </row>
    <row r="42" spans="2:38" x14ac:dyDescent="0.25">
      <c r="B42" s="7">
        <v>45741</v>
      </c>
      <c r="C42" s="7">
        <v>0</v>
      </c>
      <c r="D42" s="7">
        <v>1979</v>
      </c>
      <c r="E42" s="7">
        <f t="shared" si="0"/>
        <v>46</v>
      </c>
      <c r="F42" s="8">
        <v>45969.691608796296</v>
      </c>
      <c r="G42" s="7">
        <v>2</v>
      </c>
      <c r="H42" s="7">
        <v>3</v>
      </c>
      <c r="I42" s="7">
        <v>5</v>
      </c>
      <c r="J42" s="7">
        <v>4</v>
      </c>
      <c r="K42" s="7">
        <v>2</v>
      </c>
      <c r="L42" s="7">
        <v>5</v>
      </c>
      <c r="M42" s="7">
        <v>4</v>
      </c>
      <c r="N42" s="7">
        <v>3</v>
      </c>
      <c r="O42" s="7">
        <v>4</v>
      </c>
      <c r="P42" s="7">
        <v>4</v>
      </c>
      <c r="Q42" s="7">
        <v>4</v>
      </c>
      <c r="R42" s="7">
        <v>13</v>
      </c>
      <c r="S42" s="7">
        <v>8</v>
      </c>
      <c r="T42" s="7">
        <v>9</v>
      </c>
      <c r="U42" s="7">
        <v>4</v>
      </c>
      <c r="V42" s="7">
        <v>33</v>
      </c>
      <c r="W42" s="7">
        <v>5</v>
      </c>
      <c r="X42" s="7">
        <v>12</v>
      </c>
      <c r="Y42" s="7">
        <v>5</v>
      </c>
      <c r="Z42" s="7">
        <v>2</v>
      </c>
      <c r="AA42" s="7">
        <v>4</v>
      </c>
      <c r="AB42" s="7">
        <v>6</v>
      </c>
      <c r="AC42" s="7">
        <v>1</v>
      </c>
      <c r="AD42" s="7">
        <v>9</v>
      </c>
      <c r="AE42" s="7">
        <v>3</v>
      </c>
      <c r="AF42" s="7">
        <v>7</v>
      </c>
      <c r="AG42" s="7">
        <v>8</v>
      </c>
      <c r="AH42" s="7">
        <v>10</v>
      </c>
      <c r="AI42" s="7">
        <v>2</v>
      </c>
      <c r="AJ42" s="7">
        <v>5</v>
      </c>
      <c r="AK42" s="7">
        <v>4</v>
      </c>
      <c r="AL42" s="7">
        <v>41</v>
      </c>
    </row>
    <row r="43" spans="2:38" x14ac:dyDescent="0.25">
      <c r="B43" s="7">
        <v>46785</v>
      </c>
      <c r="C43" s="7">
        <v>1</v>
      </c>
      <c r="D43" s="7">
        <v>1979</v>
      </c>
      <c r="E43" s="7">
        <f t="shared" si="0"/>
        <v>46</v>
      </c>
      <c r="F43" s="8">
        <v>45977.782650462963</v>
      </c>
      <c r="G43" s="7">
        <v>1</v>
      </c>
      <c r="H43" s="7">
        <v>4</v>
      </c>
      <c r="I43" s="7">
        <v>4</v>
      </c>
      <c r="J43" s="7">
        <v>4</v>
      </c>
      <c r="K43" s="7">
        <v>2</v>
      </c>
      <c r="L43" s="7">
        <v>4</v>
      </c>
      <c r="M43" s="7">
        <v>4</v>
      </c>
      <c r="N43" s="7">
        <v>3</v>
      </c>
      <c r="O43" s="7">
        <v>4</v>
      </c>
      <c r="P43" s="7">
        <v>3</v>
      </c>
      <c r="Q43" s="7">
        <v>4</v>
      </c>
      <c r="R43" s="7">
        <v>3</v>
      </c>
      <c r="S43" s="7">
        <v>4</v>
      </c>
      <c r="T43" s="7">
        <v>4</v>
      </c>
      <c r="U43" s="7">
        <v>4</v>
      </c>
      <c r="V43" s="7">
        <v>8</v>
      </c>
      <c r="W43" s="7">
        <v>10</v>
      </c>
      <c r="X43" s="7">
        <v>8</v>
      </c>
      <c r="Y43" s="7">
        <v>10</v>
      </c>
      <c r="Z43" s="7">
        <v>3</v>
      </c>
      <c r="AA43" s="7">
        <v>3</v>
      </c>
      <c r="AB43" s="7">
        <v>6</v>
      </c>
      <c r="AC43" s="7">
        <v>5</v>
      </c>
      <c r="AD43" s="7">
        <v>7</v>
      </c>
      <c r="AE43" s="7">
        <v>9</v>
      </c>
      <c r="AF43" s="7">
        <v>10</v>
      </c>
      <c r="AG43" s="7">
        <v>1</v>
      </c>
      <c r="AH43" s="7">
        <v>3</v>
      </c>
      <c r="AI43" s="7">
        <v>2</v>
      </c>
      <c r="AJ43" s="7">
        <v>4</v>
      </c>
      <c r="AK43" s="7">
        <v>8</v>
      </c>
      <c r="AL43" s="7">
        <v>48</v>
      </c>
    </row>
    <row r="44" spans="2:38" x14ac:dyDescent="0.25">
      <c r="B44" s="7">
        <v>44949</v>
      </c>
      <c r="C44" s="7">
        <v>0</v>
      </c>
      <c r="D44" s="7">
        <v>1980</v>
      </c>
      <c r="E44" s="7">
        <f t="shared" si="0"/>
        <v>45</v>
      </c>
      <c r="F44" s="8">
        <v>45967.108032407406</v>
      </c>
      <c r="G44" s="7">
        <v>3</v>
      </c>
      <c r="H44" s="7">
        <v>2</v>
      </c>
      <c r="I44" s="7">
        <v>2</v>
      </c>
      <c r="J44" s="7">
        <v>4</v>
      </c>
      <c r="K44" s="7">
        <v>3</v>
      </c>
      <c r="L44" s="7">
        <v>4</v>
      </c>
      <c r="M44" s="7">
        <v>2</v>
      </c>
      <c r="N44" s="7">
        <v>5</v>
      </c>
      <c r="O44" s="7">
        <v>2</v>
      </c>
      <c r="P44" s="7">
        <v>2</v>
      </c>
      <c r="Q44" s="7">
        <v>2</v>
      </c>
      <c r="R44" s="7">
        <v>5</v>
      </c>
      <c r="S44" s="7">
        <v>4</v>
      </c>
      <c r="T44" s="7">
        <v>4</v>
      </c>
      <c r="U44" s="7">
        <v>5</v>
      </c>
      <c r="V44" s="7">
        <v>4</v>
      </c>
      <c r="W44" s="7">
        <v>7</v>
      </c>
      <c r="X44" s="7">
        <v>5</v>
      </c>
      <c r="Y44" s="7">
        <v>4</v>
      </c>
      <c r="Z44" s="7">
        <v>3</v>
      </c>
      <c r="AA44" s="7">
        <v>3</v>
      </c>
      <c r="AB44" s="7">
        <v>2</v>
      </c>
      <c r="AC44" s="7">
        <v>9</v>
      </c>
      <c r="AD44" s="7">
        <v>3</v>
      </c>
      <c r="AE44" s="7">
        <v>4</v>
      </c>
      <c r="AF44" s="7">
        <v>7</v>
      </c>
      <c r="AG44" s="7">
        <v>6</v>
      </c>
      <c r="AH44" s="7">
        <v>1</v>
      </c>
      <c r="AI44" s="7">
        <v>8</v>
      </c>
      <c r="AJ44" s="7">
        <v>5</v>
      </c>
      <c r="AK44" s="7">
        <v>10</v>
      </c>
      <c r="AL44" s="7">
        <v>5</v>
      </c>
    </row>
    <row r="45" spans="2:38" x14ac:dyDescent="0.25">
      <c r="B45" s="7">
        <v>45281</v>
      </c>
      <c r="C45" s="7">
        <v>0</v>
      </c>
      <c r="D45" s="7">
        <v>1980</v>
      </c>
      <c r="E45" s="7">
        <f t="shared" si="0"/>
        <v>45</v>
      </c>
      <c r="F45" s="8">
        <v>45967.902939814812</v>
      </c>
      <c r="G45" s="7">
        <v>2</v>
      </c>
      <c r="H45" s="7">
        <v>4</v>
      </c>
      <c r="I45" s="7">
        <v>5</v>
      </c>
      <c r="J45" s="7">
        <v>5</v>
      </c>
      <c r="K45" s="7">
        <v>2</v>
      </c>
      <c r="L45" s="7">
        <v>4</v>
      </c>
      <c r="M45" s="7">
        <v>4</v>
      </c>
      <c r="N45" s="7">
        <v>5</v>
      </c>
      <c r="O45" s="7">
        <v>5</v>
      </c>
      <c r="P45" s="7">
        <v>5</v>
      </c>
      <c r="Q45" s="7">
        <v>4</v>
      </c>
      <c r="R45" s="7">
        <v>3</v>
      </c>
      <c r="S45" s="7">
        <v>3</v>
      </c>
      <c r="T45" s="7">
        <v>2</v>
      </c>
      <c r="U45" s="7">
        <v>3</v>
      </c>
      <c r="V45" s="7">
        <v>3</v>
      </c>
      <c r="W45" s="7">
        <v>8</v>
      </c>
      <c r="X45" s="7">
        <v>5</v>
      </c>
      <c r="Y45" s="7">
        <v>3</v>
      </c>
      <c r="Z45" s="7">
        <v>2</v>
      </c>
      <c r="AA45" s="7">
        <v>4</v>
      </c>
      <c r="AB45" s="7">
        <v>9</v>
      </c>
      <c r="AC45" s="7">
        <v>3</v>
      </c>
      <c r="AD45" s="7">
        <v>6</v>
      </c>
      <c r="AE45" s="7">
        <v>4</v>
      </c>
      <c r="AF45" s="7">
        <v>5</v>
      </c>
      <c r="AG45" s="7">
        <v>10</v>
      </c>
      <c r="AH45" s="7">
        <v>8</v>
      </c>
      <c r="AI45" s="7">
        <v>7</v>
      </c>
      <c r="AJ45" s="7">
        <v>2</v>
      </c>
      <c r="AK45" s="7">
        <v>1</v>
      </c>
      <c r="AL45" s="7">
        <v>47</v>
      </c>
    </row>
    <row r="46" spans="2:38" x14ac:dyDescent="0.25">
      <c r="B46" s="7">
        <v>45828</v>
      </c>
      <c r="C46" s="7">
        <v>0</v>
      </c>
      <c r="D46" s="7">
        <v>1980</v>
      </c>
      <c r="E46" s="7">
        <f t="shared" si="0"/>
        <v>45</v>
      </c>
      <c r="F46" s="8">
        <v>45970.397604166668</v>
      </c>
      <c r="G46" s="7">
        <v>2</v>
      </c>
      <c r="H46" s="7">
        <v>4</v>
      </c>
      <c r="I46" s="7">
        <v>5</v>
      </c>
      <c r="J46" s="7">
        <v>2</v>
      </c>
      <c r="K46" s="7">
        <v>2</v>
      </c>
      <c r="L46" s="7">
        <v>4</v>
      </c>
      <c r="M46" s="7">
        <v>3</v>
      </c>
      <c r="N46" s="7">
        <v>2</v>
      </c>
      <c r="O46" s="7">
        <v>4</v>
      </c>
      <c r="P46" s="7">
        <v>4</v>
      </c>
      <c r="Q46" s="7">
        <v>4</v>
      </c>
      <c r="R46" s="7">
        <v>2</v>
      </c>
      <c r="S46" s="7">
        <v>7</v>
      </c>
      <c r="T46" s="7">
        <v>4</v>
      </c>
      <c r="U46" s="7">
        <v>5</v>
      </c>
      <c r="V46" s="7">
        <v>5</v>
      </c>
      <c r="W46" s="7">
        <v>9</v>
      </c>
      <c r="X46" s="7">
        <v>8</v>
      </c>
      <c r="Y46" s="7">
        <v>6</v>
      </c>
      <c r="Z46" s="7">
        <v>2</v>
      </c>
      <c r="AA46" s="7">
        <v>3</v>
      </c>
      <c r="AB46" s="7">
        <v>4</v>
      </c>
      <c r="AC46" s="7">
        <v>5</v>
      </c>
      <c r="AD46" s="7">
        <v>2</v>
      </c>
      <c r="AE46" s="7">
        <v>1</v>
      </c>
      <c r="AF46" s="7">
        <v>6</v>
      </c>
      <c r="AG46" s="7">
        <v>10</v>
      </c>
      <c r="AH46" s="7">
        <v>9</v>
      </c>
      <c r="AI46" s="7">
        <v>3</v>
      </c>
      <c r="AJ46" s="7">
        <v>8</v>
      </c>
      <c r="AK46" s="7">
        <v>7</v>
      </c>
      <c r="AL46" s="7">
        <v>51</v>
      </c>
    </row>
    <row r="47" spans="2:38" x14ac:dyDescent="0.25">
      <c r="B47" s="7">
        <v>41087</v>
      </c>
      <c r="C47" s="7">
        <v>0</v>
      </c>
      <c r="D47" s="7">
        <v>1981</v>
      </c>
      <c r="E47" s="7">
        <f t="shared" si="0"/>
        <v>44</v>
      </c>
      <c r="F47" s="8">
        <v>45958.97934027778</v>
      </c>
      <c r="G47" s="7">
        <v>2</v>
      </c>
      <c r="H47" s="7">
        <v>4</v>
      </c>
      <c r="I47" s="7">
        <v>4</v>
      </c>
      <c r="J47" s="7">
        <v>4</v>
      </c>
      <c r="K47" s="7">
        <v>3</v>
      </c>
      <c r="L47" s="7">
        <v>4</v>
      </c>
      <c r="M47" s="7">
        <v>4</v>
      </c>
      <c r="N47" s="7">
        <v>2</v>
      </c>
      <c r="O47" s="7">
        <v>3</v>
      </c>
      <c r="P47" s="7">
        <v>4</v>
      </c>
      <c r="Q47" s="7">
        <v>3</v>
      </c>
      <c r="R47" s="7">
        <v>2</v>
      </c>
      <c r="S47" s="7">
        <v>3</v>
      </c>
      <c r="T47" s="7">
        <v>6</v>
      </c>
      <c r="U47" s="7">
        <v>3</v>
      </c>
      <c r="V47" s="7">
        <v>2</v>
      </c>
      <c r="W47" s="7">
        <v>6</v>
      </c>
      <c r="X47" s="7">
        <v>4</v>
      </c>
      <c r="Y47" s="7">
        <v>4</v>
      </c>
      <c r="Z47" s="7">
        <v>2</v>
      </c>
      <c r="AA47" s="7">
        <v>7</v>
      </c>
      <c r="AB47" s="7">
        <v>10</v>
      </c>
      <c r="AC47" s="7">
        <v>8</v>
      </c>
      <c r="AD47" s="7">
        <v>2</v>
      </c>
      <c r="AE47" s="7">
        <v>9</v>
      </c>
      <c r="AF47" s="7">
        <v>4</v>
      </c>
      <c r="AG47" s="7">
        <v>1</v>
      </c>
      <c r="AH47" s="7">
        <v>7</v>
      </c>
      <c r="AI47" s="7">
        <v>5</v>
      </c>
      <c r="AJ47" s="7">
        <v>3</v>
      </c>
      <c r="AK47" s="7">
        <v>6</v>
      </c>
      <c r="AL47" s="7">
        <v>55</v>
      </c>
    </row>
    <row r="48" spans="2:38" x14ac:dyDescent="0.25">
      <c r="B48" s="7">
        <v>41105</v>
      </c>
      <c r="C48" s="7">
        <v>0</v>
      </c>
      <c r="D48" s="7">
        <v>1981</v>
      </c>
      <c r="E48" s="7">
        <f t="shared" si="0"/>
        <v>44</v>
      </c>
      <c r="F48" s="8">
        <v>45959.319502314815</v>
      </c>
      <c r="G48" s="7">
        <v>3</v>
      </c>
      <c r="H48" s="7">
        <v>1</v>
      </c>
      <c r="I48" s="7">
        <v>3</v>
      </c>
      <c r="J48" s="7">
        <v>5</v>
      </c>
      <c r="K48" s="7">
        <v>4</v>
      </c>
      <c r="L48" s="7">
        <v>4</v>
      </c>
      <c r="M48" s="7">
        <v>1</v>
      </c>
      <c r="N48" s="7">
        <v>3</v>
      </c>
      <c r="O48" s="7">
        <v>3</v>
      </c>
      <c r="P48" s="7">
        <v>4</v>
      </c>
      <c r="Q48" s="7">
        <v>2</v>
      </c>
      <c r="R48" s="7">
        <v>4</v>
      </c>
      <c r="S48" s="7">
        <v>5</v>
      </c>
      <c r="T48" s="7">
        <v>4</v>
      </c>
      <c r="U48" s="7">
        <v>3</v>
      </c>
      <c r="V48" s="7">
        <v>7</v>
      </c>
      <c r="W48" s="7">
        <v>3</v>
      </c>
      <c r="X48" s="7">
        <v>7</v>
      </c>
      <c r="Y48" s="7">
        <v>4</v>
      </c>
      <c r="Z48" s="7">
        <v>3</v>
      </c>
      <c r="AA48" s="7">
        <v>3</v>
      </c>
      <c r="AB48" s="7">
        <v>5</v>
      </c>
      <c r="AC48" s="7">
        <v>6</v>
      </c>
      <c r="AD48" s="7">
        <v>10</v>
      </c>
      <c r="AE48" s="7">
        <v>7</v>
      </c>
      <c r="AF48" s="7">
        <v>9</v>
      </c>
      <c r="AG48" s="7">
        <v>3</v>
      </c>
      <c r="AH48" s="7">
        <v>1</v>
      </c>
      <c r="AI48" s="7">
        <v>8</v>
      </c>
      <c r="AJ48" s="7">
        <v>4</v>
      </c>
      <c r="AK48" s="7">
        <v>2</v>
      </c>
      <c r="AL48" s="7">
        <v>40</v>
      </c>
    </row>
    <row r="49" spans="2:38" x14ac:dyDescent="0.25">
      <c r="B49" s="7">
        <v>43796</v>
      </c>
      <c r="C49" s="7">
        <v>1</v>
      </c>
      <c r="D49" s="7">
        <v>1981</v>
      </c>
      <c r="E49" s="7">
        <f t="shared" si="0"/>
        <v>44</v>
      </c>
      <c r="F49" s="8">
        <v>45964.369872685187</v>
      </c>
      <c r="G49" s="7">
        <v>1</v>
      </c>
      <c r="H49" s="7">
        <v>5</v>
      </c>
      <c r="I49" s="7">
        <v>4</v>
      </c>
      <c r="J49" s="7">
        <v>5</v>
      </c>
      <c r="K49" s="7">
        <v>2</v>
      </c>
      <c r="L49" s="7">
        <v>5</v>
      </c>
      <c r="M49" s="7">
        <v>5</v>
      </c>
      <c r="N49" s="7">
        <v>3</v>
      </c>
      <c r="O49" s="7">
        <v>3</v>
      </c>
      <c r="P49" s="7">
        <v>4</v>
      </c>
      <c r="Q49" s="7">
        <v>5</v>
      </c>
      <c r="R49" s="7">
        <v>2</v>
      </c>
      <c r="S49" s="7">
        <v>3</v>
      </c>
      <c r="T49" s="7">
        <v>1</v>
      </c>
      <c r="U49" s="7">
        <v>3</v>
      </c>
      <c r="V49" s="7">
        <v>2</v>
      </c>
      <c r="W49" s="7">
        <v>2</v>
      </c>
      <c r="X49" s="7">
        <v>3</v>
      </c>
      <c r="Y49" s="7">
        <v>2</v>
      </c>
      <c r="Z49" s="7">
        <v>2</v>
      </c>
      <c r="AA49" s="7">
        <v>2</v>
      </c>
      <c r="AB49" s="7">
        <v>7</v>
      </c>
      <c r="AC49" s="7">
        <v>4</v>
      </c>
      <c r="AD49" s="7">
        <v>8</v>
      </c>
      <c r="AE49" s="7">
        <v>10</v>
      </c>
      <c r="AF49" s="7">
        <v>5</v>
      </c>
      <c r="AG49" s="7">
        <v>6</v>
      </c>
      <c r="AH49" s="7">
        <v>2</v>
      </c>
      <c r="AI49" s="7">
        <v>3</v>
      </c>
      <c r="AJ49" s="7">
        <v>9</v>
      </c>
      <c r="AK49" s="7">
        <v>1</v>
      </c>
      <c r="AL49" s="7">
        <v>36</v>
      </c>
    </row>
    <row r="50" spans="2:38" x14ac:dyDescent="0.25">
      <c r="B50" s="7">
        <v>43831</v>
      </c>
      <c r="C50" s="7">
        <v>0</v>
      </c>
      <c r="D50" s="7">
        <v>1981</v>
      </c>
      <c r="E50" s="7">
        <f t="shared" si="0"/>
        <v>44</v>
      </c>
      <c r="F50" s="8">
        <v>45964.43236111111</v>
      </c>
      <c r="G50" s="7">
        <v>1</v>
      </c>
      <c r="H50" s="7">
        <v>4</v>
      </c>
      <c r="I50" s="7">
        <v>4</v>
      </c>
      <c r="J50" s="7">
        <v>4</v>
      </c>
      <c r="K50" s="7">
        <v>2</v>
      </c>
      <c r="L50" s="7">
        <v>4</v>
      </c>
      <c r="M50" s="7">
        <v>4</v>
      </c>
      <c r="N50" s="7">
        <v>3</v>
      </c>
      <c r="O50" s="7">
        <v>4</v>
      </c>
      <c r="P50" s="7">
        <v>4</v>
      </c>
      <c r="Q50" s="7">
        <v>4</v>
      </c>
      <c r="R50" s="7">
        <v>4</v>
      </c>
      <c r="S50" s="7">
        <v>3</v>
      </c>
      <c r="T50" s="7">
        <v>3</v>
      </c>
      <c r="U50" s="7">
        <v>7</v>
      </c>
      <c r="V50" s="7">
        <v>11</v>
      </c>
      <c r="W50" s="7">
        <v>5</v>
      </c>
      <c r="X50" s="7">
        <v>25</v>
      </c>
      <c r="Y50" s="7">
        <v>4</v>
      </c>
      <c r="Z50" s="7">
        <v>2</v>
      </c>
      <c r="AA50" s="7">
        <v>2</v>
      </c>
      <c r="AB50" s="7">
        <v>2</v>
      </c>
      <c r="AC50" s="7">
        <v>7</v>
      </c>
      <c r="AD50" s="7">
        <v>6</v>
      </c>
      <c r="AE50" s="7">
        <v>8</v>
      </c>
      <c r="AF50" s="7">
        <v>9</v>
      </c>
      <c r="AG50" s="7">
        <v>3</v>
      </c>
      <c r="AH50" s="7">
        <v>1</v>
      </c>
      <c r="AI50" s="7">
        <v>4</v>
      </c>
      <c r="AJ50" s="7">
        <v>5</v>
      </c>
      <c r="AK50" s="7">
        <v>10</v>
      </c>
      <c r="AL50" s="7">
        <v>42</v>
      </c>
    </row>
    <row r="51" spans="2:38" x14ac:dyDescent="0.25">
      <c r="B51" s="7">
        <v>43081</v>
      </c>
      <c r="C51" s="7">
        <v>0</v>
      </c>
      <c r="D51" s="7">
        <v>1982</v>
      </c>
      <c r="E51" s="7">
        <f t="shared" si="0"/>
        <v>43</v>
      </c>
      <c r="F51" s="8">
        <v>45961.754247685189</v>
      </c>
      <c r="G51" s="7">
        <v>1</v>
      </c>
      <c r="H51" s="7">
        <v>3</v>
      </c>
      <c r="I51" s="7">
        <v>4</v>
      </c>
      <c r="J51" s="7">
        <v>4</v>
      </c>
      <c r="K51" s="7">
        <v>2</v>
      </c>
      <c r="L51" s="7">
        <v>4</v>
      </c>
      <c r="M51" s="7">
        <v>4</v>
      </c>
      <c r="N51" s="7">
        <v>2</v>
      </c>
      <c r="O51" s="7">
        <v>4</v>
      </c>
      <c r="P51" s="7">
        <v>5</v>
      </c>
      <c r="Q51" s="7">
        <v>4</v>
      </c>
      <c r="R51" s="7">
        <v>3</v>
      </c>
      <c r="S51" s="7">
        <v>4</v>
      </c>
      <c r="T51" s="7">
        <v>4</v>
      </c>
      <c r="U51" s="7">
        <v>3</v>
      </c>
      <c r="V51" s="7">
        <v>3</v>
      </c>
      <c r="W51" s="7">
        <v>4</v>
      </c>
      <c r="X51" s="7">
        <v>7</v>
      </c>
      <c r="Y51" s="7">
        <v>5</v>
      </c>
      <c r="Z51" s="7">
        <v>5</v>
      </c>
      <c r="AA51" s="7">
        <v>3</v>
      </c>
      <c r="AB51" s="7">
        <v>6</v>
      </c>
      <c r="AC51" s="7">
        <v>5</v>
      </c>
      <c r="AD51" s="7">
        <v>7</v>
      </c>
      <c r="AE51" s="7">
        <v>8</v>
      </c>
      <c r="AF51" s="7">
        <v>4</v>
      </c>
      <c r="AG51" s="7">
        <v>9</v>
      </c>
      <c r="AH51" s="7">
        <v>10</v>
      </c>
      <c r="AI51" s="7">
        <v>2</v>
      </c>
      <c r="AJ51" s="7">
        <v>1</v>
      </c>
      <c r="AK51" s="7">
        <v>3</v>
      </c>
      <c r="AL51" s="7">
        <v>46</v>
      </c>
    </row>
    <row r="52" spans="2:38" x14ac:dyDescent="0.25">
      <c r="B52" s="7">
        <v>43106</v>
      </c>
      <c r="C52" s="7">
        <v>1</v>
      </c>
      <c r="D52" s="7">
        <v>1982</v>
      </c>
      <c r="E52" s="7">
        <f t="shared" si="0"/>
        <v>43</v>
      </c>
      <c r="F52" s="8">
        <v>45961.812581018516</v>
      </c>
      <c r="G52" s="7">
        <v>2</v>
      </c>
      <c r="H52" s="7">
        <v>4</v>
      </c>
      <c r="I52" s="7">
        <v>4</v>
      </c>
      <c r="J52" s="7">
        <v>4</v>
      </c>
      <c r="K52" s="7">
        <v>2</v>
      </c>
      <c r="L52" s="7">
        <v>3</v>
      </c>
      <c r="M52" s="7">
        <v>2</v>
      </c>
      <c r="N52" s="7">
        <v>4</v>
      </c>
      <c r="O52" s="7">
        <v>4</v>
      </c>
      <c r="P52" s="7">
        <v>4</v>
      </c>
      <c r="Q52" s="7">
        <v>4</v>
      </c>
      <c r="R52" s="7">
        <v>7</v>
      </c>
      <c r="S52" s="7">
        <v>10</v>
      </c>
      <c r="T52" s="7">
        <v>3</v>
      </c>
      <c r="U52" s="7">
        <v>3</v>
      </c>
      <c r="V52" s="7">
        <v>3</v>
      </c>
      <c r="W52" s="7">
        <v>6</v>
      </c>
      <c r="X52" s="7">
        <v>8</v>
      </c>
      <c r="Y52" s="7">
        <v>8</v>
      </c>
      <c r="Z52" s="7">
        <v>4</v>
      </c>
      <c r="AA52" s="7">
        <v>3</v>
      </c>
      <c r="AB52" s="7">
        <v>5</v>
      </c>
      <c r="AC52" s="7">
        <v>1</v>
      </c>
      <c r="AD52" s="7">
        <v>6</v>
      </c>
      <c r="AE52" s="7">
        <v>8</v>
      </c>
      <c r="AF52" s="7">
        <v>7</v>
      </c>
      <c r="AG52" s="7">
        <v>10</v>
      </c>
      <c r="AH52" s="7">
        <v>4</v>
      </c>
      <c r="AI52" s="7">
        <v>2</v>
      </c>
      <c r="AJ52" s="7">
        <v>9</v>
      </c>
      <c r="AK52" s="7">
        <v>3</v>
      </c>
      <c r="AL52" s="7">
        <v>53</v>
      </c>
    </row>
    <row r="53" spans="2:38" x14ac:dyDescent="0.25">
      <c r="B53" s="7">
        <v>45095</v>
      </c>
      <c r="C53" s="7">
        <v>0</v>
      </c>
      <c r="D53" s="7">
        <v>1982</v>
      </c>
      <c r="E53" s="7">
        <f t="shared" si="0"/>
        <v>43</v>
      </c>
      <c r="F53" s="8">
        <v>45967.644733796296</v>
      </c>
      <c r="G53" s="7" t="s">
        <v>59</v>
      </c>
      <c r="H53" s="7">
        <v>3</v>
      </c>
      <c r="I53" s="7">
        <v>5</v>
      </c>
      <c r="J53" s="7">
        <v>4</v>
      </c>
      <c r="K53" s="7">
        <v>2</v>
      </c>
      <c r="L53" s="7">
        <v>4</v>
      </c>
      <c r="M53" s="7">
        <v>4</v>
      </c>
      <c r="N53" s="7">
        <v>4</v>
      </c>
      <c r="O53" s="7">
        <v>4</v>
      </c>
      <c r="P53" s="7">
        <v>5</v>
      </c>
      <c r="Q53" s="7">
        <v>4</v>
      </c>
      <c r="R53" s="7">
        <v>3</v>
      </c>
      <c r="S53" s="7">
        <v>8</v>
      </c>
      <c r="T53" s="7">
        <v>4</v>
      </c>
      <c r="U53" s="7">
        <v>2</v>
      </c>
      <c r="V53" s="7">
        <v>3</v>
      </c>
      <c r="W53" s="7">
        <v>4</v>
      </c>
      <c r="X53" s="7">
        <v>8</v>
      </c>
      <c r="Y53" s="7">
        <v>2</v>
      </c>
      <c r="Z53" s="7">
        <v>1</v>
      </c>
      <c r="AA53" s="7">
        <v>2</v>
      </c>
      <c r="AB53" s="7">
        <v>8</v>
      </c>
      <c r="AC53" s="7">
        <v>1</v>
      </c>
      <c r="AD53" s="7">
        <v>2</v>
      </c>
      <c r="AE53" s="7">
        <v>5</v>
      </c>
      <c r="AF53" s="7">
        <v>9</v>
      </c>
      <c r="AG53" s="7">
        <v>7</v>
      </c>
      <c r="AH53" s="7">
        <v>4</v>
      </c>
      <c r="AI53" s="7">
        <v>10</v>
      </c>
      <c r="AJ53" s="7">
        <v>3</v>
      </c>
      <c r="AK53" s="7">
        <v>6</v>
      </c>
      <c r="AL53" s="7">
        <v>48</v>
      </c>
    </row>
    <row r="54" spans="2:38" x14ac:dyDescent="0.25">
      <c r="B54" s="7">
        <v>45122</v>
      </c>
      <c r="C54" s="7">
        <v>1</v>
      </c>
      <c r="D54" s="7">
        <v>1982</v>
      </c>
      <c r="E54" s="7">
        <f t="shared" si="0"/>
        <v>43</v>
      </c>
      <c r="F54" s="8">
        <v>45967.665555555555</v>
      </c>
      <c r="G54" s="7">
        <v>3</v>
      </c>
      <c r="H54" s="7">
        <v>3</v>
      </c>
      <c r="I54" s="7">
        <v>3</v>
      </c>
      <c r="J54" s="7">
        <v>3</v>
      </c>
      <c r="K54" s="7">
        <v>2</v>
      </c>
      <c r="L54" s="7">
        <v>4</v>
      </c>
      <c r="M54" s="7">
        <v>4</v>
      </c>
      <c r="N54" s="7">
        <v>4</v>
      </c>
      <c r="O54" s="7">
        <v>4</v>
      </c>
      <c r="P54" s="7">
        <v>2</v>
      </c>
      <c r="Q54" s="7">
        <v>2</v>
      </c>
      <c r="R54" s="7">
        <v>3</v>
      </c>
      <c r="S54" s="7">
        <v>3</v>
      </c>
      <c r="T54" s="7">
        <v>2</v>
      </c>
      <c r="U54" s="7">
        <v>3</v>
      </c>
      <c r="V54" s="7">
        <v>3</v>
      </c>
      <c r="W54" s="7">
        <v>4</v>
      </c>
      <c r="X54" s="7">
        <v>5</v>
      </c>
      <c r="Y54" s="7">
        <v>3</v>
      </c>
      <c r="Z54" s="7">
        <v>3</v>
      </c>
      <c r="AA54" s="7">
        <v>3</v>
      </c>
      <c r="AB54" s="7">
        <v>3</v>
      </c>
      <c r="AC54" s="7">
        <v>6</v>
      </c>
      <c r="AD54" s="7">
        <v>10</v>
      </c>
      <c r="AE54" s="7">
        <v>2</v>
      </c>
      <c r="AF54" s="7">
        <v>9</v>
      </c>
      <c r="AG54" s="7">
        <v>1</v>
      </c>
      <c r="AH54" s="7">
        <v>5</v>
      </c>
      <c r="AI54" s="7">
        <v>7</v>
      </c>
      <c r="AJ54" s="7">
        <v>8</v>
      </c>
      <c r="AK54" s="7">
        <v>4</v>
      </c>
      <c r="AL54" s="7">
        <v>53</v>
      </c>
    </row>
    <row r="55" spans="2:38" x14ac:dyDescent="0.25">
      <c r="B55" s="7">
        <v>46512</v>
      </c>
      <c r="C55" s="7">
        <v>0</v>
      </c>
      <c r="D55" s="7">
        <v>1982</v>
      </c>
      <c r="E55" s="7">
        <f t="shared" si="0"/>
        <v>43</v>
      </c>
      <c r="F55" s="8">
        <v>45973.702256944445</v>
      </c>
      <c r="G55" s="7">
        <v>2</v>
      </c>
      <c r="H55" s="7">
        <v>3</v>
      </c>
      <c r="I55" s="7">
        <v>5</v>
      </c>
      <c r="J55" s="7">
        <v>5</v>
      </c>
      <c r="K55" s="7">
        <v>4</v>
      </c>
      <c r="L55" s="7">
        <v>5</v>
      </c>
      <c r="M55" s="7">
        <v>4</v>
      </c>
      <c r="N55" s="7">
        <v>5</v>
      </c>
      <c r="O55" s="7">
        <v>3</v>
      </c>
      <c r="P55" s="7">
        <v>5</v>
      </c>
      <c r="Q55" s="7">
        <v>4</v>
      </c>
      <c r="R55" s="7">
        <v>4</v>
      </c>
      <c r="S55" s="7">
        <v>4</v>
      </c>
      <c r="T55" s="7">
        <v>3</v>
      </c>
      <c r="U55" s="7">
        <v>3</v>
      </c>
      <c r="V55" s="7">
        <v>4</v>
      </c>
      <c r="W55" s="7">
        <v>4</v>
      </c>
      <c r="X55" s="7">
        <v>5</v>
      </c>
      <c r="Y55" s="7">
        <v>3</v>
      </c>
      <c r="Z55" s="7">
        <v>3</v>
      </c>
      <c r="AA55" s="7">
        <v>2</v>
      </c>
      <c r="AB55" s="7">
        <v>7</v>
      </c>
      <c r="AC55" s="7">
        <v>5</v>
      </c>
      <c r="AD55" s="7">
        <v>4</v>
      </c>
      <c r="AE55" s="7">
        <v>9</v>
      </c>
      <c r="AF55" s="7">
        <v>1</v>
      </c>
      <c r="AG55" s="7">
        <v>6</v>
      </c>
      <c r="AH55" s="7">
        <v>10</v>
      </c>
      <c r="AI55" s="7">
        <v>8</v>
      </c>
      <c r="AJ55" s="7">
        <v>2</v>
      </c>
      <c r="AK55" s="7">
        <v>3</v>
      </c>
      <c r="AL55" s="7">
        <v>78</v>
      </c>
    </row>
    <row r="56" spans="2:38" x14ac:dyDescent="0.25">
      <c r="B56" s="7">
        <v>40854</v>
      </c>
      <c r="C56" s="7">
        <v>0</v>
      </c>
      <c r="D56" s="7">
        <v>1983</v>
      </c>
      <c r="E56" s="7">
        <f t="shared" si="0"/>
        <v>42</v>
      </c>
      <c r="F56" s="8">
        <v>45962.741516203707</v>
      </c>
      <c r="G56" s="7">
        <v>2</v>
      </c>
      <c r="H56" s="7">
        <v>4</v>
      </c>
      <c r="I56" s="7">
        <v>3</v>
      </c>
      <c r="J56" s="7">
        <v>4</v>
      </c>
      <c r="K56" s="7">
        <v>2</v>
      </c>
      <c r="L56" s="7">
        <v>4</v>
      </c>
      <c r="M56" s="7">
        <v>3</v>
      </c>
      <c r="N56" s="7">
        <v>2</v>
      </c>
      <c r="O56" s="7">
        <v>4</v>
      </c>
      <c r="P56" s="7">
        <v>4</v>
      </c>
      <c r="Q56" s="7">
        <v>4</v>
      </c>
      <c r="R56" s="7">
        <v>3</v>
      </c>
      <c r="S56" s="7">
        <v>5</v>
      </c>
      <c r="T56" s="7">
        <v>3</v>
      </c>
      <c r="U56" s="7">
        <v>3</v>
      </c>
      <c r="V56" s="7">
        <v>2</v>
      </c>
      <c r="W56" s="7">
        <v>3</v>
      </c>
      <c r="X56" s="7">
        <v>4</v>
      </c>
      <c r="Y56" s="7">
        <v>2</v>
      </c>
      <c r="Z56" s="7">
        <v>2</v>
      </c>
      <c r="AA56" s="7">
        <v>2</v>
      </c>
      <c r="AB56" s="7">
        <v>1</v>
      </c>
      <c r="AC56" s="7">
        <v>7</v>
      </c>
      <c r="AD56" s="7">
        <v>10</v>
      </c>
      <c r="AE56" s="7">
        <v>6</v>
      </c>
      <c r="AF56" s="7">
        <v>2</v>
      </c>
      <c r="AG56" s="7">
        <v>3</v>
      </c>
      <c r="AH56" s="7">
        <v>5</v>
      </c>
      <c r="AI56" s="7">
        <v>4</v>
      </c>
      <c r="AJ56" s="7">
        <v>8</v>
      </c>
      <c r="AK56" s="7">
        <v>9</v>
      </c>
      <c r="AL56" s="7">
        <v>53</v>
      </c>
    </row>
    <row r="57" spans="2:38" x14ac:dyDescent="0.25">
      <c r="B57" s="7">
        <v>44972</v>
      </c>
      <c r="C57" s="7">
        <v>1</v>
      </c>
      <c r="D57" s="7">
        <v>1983</v>
      </c>
      <c r="E57" s="7">
        <f t="shared" si="0"/>
        <v>42</v>
      </c>
      <c r="F57" s="8">
        <v>45967.415868055556</v>
      </c>
      <c r="G57" s="7" t="s">
        <v>59</v>
      </c>
      <c r="H57" s="7">
        <v>4</v>
      </c>
      <c r="I57" s="7">
        <v>5</v>
      </c>
      <c r="J57" s="7">
        <v>4</v>
      </c>
      <c r="K57" s="7">
        <v>2</v>
      </c>
      <c r="L57" s="7">
        <v>5</v>
      </c>
      <c r="M57" s="7">
        <v>4</v>
      </c>
      <c r="N57" s="7">
        <v>2</v>
      </c>
      <c r="O57" s="7">
        <v>4</v>
      </c>
      <c r="P57" s="7">
        <v>5</v>
      </c>
      <c r="Q57" s="7">
        <v>5</v>
      </c>
      <c r="R57" s="7">
        <v>4</v>
      </c>
      <c r="S57" s="7">
        <v>5</v>
      </c>
      <c r="T57" s="7">
        <v>12</v>
      </c>
      <c r="U57" s="7">
        <v>9</v>
      </c>
      <c r="V57" s="7">
        <v>8</v>
      </c>
      <c r="W57" s="7">
        <v>4</v>
      </c>
      <c r="X57" s="7">
        <v>26</v>
      </c>
      <c r="Y57" s="7">
        <v>6</v>
      </c>
      <c r="Z57" s="7">
        <v>5</v>
      </c>
      <c r="AA57" s="7">
        <v>7</v>
      </c>
      <c r="AB57" s="7">
        <v>6</v>
      </c>
      <c r="AC57" s="7">
        <v>3</v>
      </c>
      <c r="AD57" s="7">
        <v>1</v>
      </c>
      <c r="AE57" s="7">
        <v>4</v>
      </c>
      <c r="AF57" s="7">
        <v>10</v>
      </c>
      <c r="AG57" s="7">
        <v>7</v>
      </c>
      <c r="AH57" s="7">
        <v>8</v>
      </c>
      <c r="AI57" s="7">
        <v>9</v>
      </c>
      <c r="AJ57" s="7">
        <v>2</v>
      </c>
      <c r="AK57" s="7">
        <v>5</v>
      </c>
      <c r="AL57" s="7">
        <v>8</v>
      </c>
    </row>
    <row r="58" spans="2:38" x14ac:dyDescent="0.25">
      <c r="B58" s="7">
        <v>40852</v>
      </c>
      <c r="C58" s="7">
        <v>1</v>
      </c>
      <c r="D58" s="7">
        <v>1984</v>
      </c>
      <c r="E58" s="7">
        <f t="shared" si="0"/>
        <v>41</v>
      </c>
      <c r="F58" s="8">
        <v>45958.525729166664</v>
      </c>
      <c r="G58" s="7">
        <v>2</v>
      </c>
      <c r="H58" s="7">
        <v>3</v>
      </c>
      <c r="I58" s="7">
        <v>4</v>
      </c>
      <c r="J58" s="7">
        <v>4</v>
      </c>
      <c r="K58" s="7">
        <v>2</v>
      </c>
      <c r="L58" s="7">
        <v>4</v>
      </c>
      <c r="M58" s="7">
        <v>3</v>
      </c>
      <c r="N58" s="7">
        <v>5</v>
      </c>
      <c r="O58" s="7">
        <v>4</v>
      </c>
      <c r="P58" s="7">
        <v>4</v>
      </c>
      <c r="Q58" s="7">
        <v>4</v>
      </c>
      <c r="R58" s="7">
        <v>3</v>
      </c>
      <c r="S58" s="7">
        <v>3</v>
      </c>
      <c r="T58" s="7">
        <v>8</v>
      </c>
      <c r="U58" s="7">
        <v>5</v>
      </c>
      <c r="V58" s="7">
        <v>4</v>
      </c>
      <c r="W58" s="7">
        <v>4</v>
      </c>
      <c r="X58" s="7">
        <v>8</v>
      </c>
      <c r="Y58" s="7">
        <v>3</v>
      </c>
      <c r="Z58" s="7">
        <v>3</v>
      </c>
      <c r="AA58" s="7">
        <v>2</v>
      </c>
      <c r="AB58" s="7">
        <v>8</v>
      </c>
      <c r="AC58" s="7">
        <v>10</v>
      </c>
      <c r="AD58" s="7">
        <v>9</v>
      </c>
      <c r="AE58" s="7">
        <v>6</v>
      </c>
      <c r="AF58" s="7">
        <v>2</v>
      </c>
      <c r="AG58" s="7">
        <v>5</v>
      </c>
      <c r="AH58" s="7">
        <v>1</v>
      </c>
      <c r="AI58" s="7">
        <v>7</v>
      </c>
      <c r="AJ58" s="7">
        <v>4</v>
      </c>
      <c r="AK58" s="7">
        <v>3</v>
      </c>
      <c r="AL58" s="7">
        <v>52</v>
      </c>
    </row>
    <row r="59" spans="2:38" x14ac:dyDescent="0.25">
      <c r="B59" s="7">
        <v>42442</v>
      </c>
      <c r="C59" s="7">
        <v>0</v>
      </c>
      <c r="D59" s="7">
        <v>1984</v>
      </c>
      <c r="E59" s="7">
        <f t="shared" si="0"/>
        <v>41</v>
      </c>
      <c r="F59" s="8">
        <v>45960.566087962965</v>
      </c>
      <c r="G59" s="7">
        <v>1</v>
      </c>
      <c r="H59" s="7">
        <v>5</v>
      </c>
      <c r="I59" s="7">
        <v>5</v>
      </c>
      <c r="J59" s="7">
        <v>5</v>
      </c>
      <c r="K59" s="7">
        <v>5</v>
      </c>
      <c r="L59" s="7">
        <v>5</v>
      </c>
      <c r="M59" s="7">
        <v>5</v>
      </c>
      <c r="N59" s="7">
        <v>2</v>
      </c>
      <c r="O59" s="7">
        <v>5</v>
      </c>
      <c r="P59" s="7">
        <v>5</v>
      </c>
      <c r="Q59" s="7">
        <v>5</v>
      </c>
      <c r="R59" s="7">
        <v>3</v>
      </c>
      <c r="S59" s="7">
        <v>4</v>
      </c>
      <c r="T59" s="7">
        <v>5</v>
      </c>
      <c r="U59" s="7">
        <v>3</v>
      </c>
      <c r="V59" s="7">
        <v>3</v>
      </c>
      <c r="W59" s="7">
        <v>5</v>
      </c>
      <c r="X59" s="7">
        <v>12</v>
      </c>
      <c r="Y59" s="7">
        <v>2</v>
      </c>
      <c r="Z59" s="7">
        <v>4</v>
      </c>
      <c r="AA59" s="7">
        <v>1</v>
      </c>
      <c r="AB59" s="7">
        <v>6</v>
      </c>
      <c r="AC59" s="7">
        <v>4</v>
      </c>
      <c r="AD59" s="7">
        <v>1</v>
      </c>
      <c r="AE59" s="7">
        <v>7</v>
      </c>
      <c r="AF59" s="7">
        <v>10</v>
      </c>
      <c r="AG59" s="7">
        <v>3</v>
      </c>
      <c r="AH59" s="7">
        <v>2</v>
      </c>
      <c r="AI59" s="7">
        <v>9</v>
      </c>
      <c r="AJ59" s="7">
        <v>8</v>
      </c>
      <c r="AK59" s="7">
        <v>5</v>
      </c>
      <c r="AL59" s="7">
        <v>5</v>
      </c>
    </row>
    <row r="60" spans="2:38" x14ac:dyDescent="0.25">
      <c r="B60" s="7">
        <v>45916</v>
      </c>
      <c r="C60" s="7">
        <v>0</v>
      </c>
      <c r="D60" s="7">
        <v>1984</v>
      </c>
      <c r="E60" s="7">
        <f t="shared" si="0"/>
        <v>41</v>
      </c>
      <c r="F60" s="8">
        <v>45970.766284722224</v>
      </c>
      <c r="G60" s="7" t="s">
        <v>59</v>
      </c>
      <c r="H60" s="7">
        <v>4</v>
      </c>
      <c r="I60" s="7">
        <v>4</v>
      </c>
      <c r="J60" s="7">
        <v>4</v>
      </c>
      <c r="K60" s="7">
        <v>3</v>
      </c>
      <c r="L60" s="7">
        <v>3</v>
      </c>
      <c r="M60" s="7">
        <v>4</v>
      </c>
      <c r="N60" s="7">
        <v>5</v>
      </c>
      <c r="O60" s="7">
        <v>4</v>
      </c>
      <c r="P60" s="7">
        <v>3</v>
      </c>
      <c r="Q60" s="7">
        <v>2</v>
      </c>
      <c r="R60" s="7">
        <v>2</v>
      </c>
      <c r="S60" s="7">
        <v>3</v>
      </c>
      <c r="T60" s="7">
        <v>3</v>
      </c>
      <c r="U60" s="7">
        <v>3</v>
      </c>
      <c r="V60" s="7">
        <v>4</v>
      </c>
      <c r="W60" s="7">
        <v>4</v>
      </c>
      <c r="X60" s="7">
        <v>3</v>
      </c>
      <c r="Y60" s="7">
        <v>2</v>
      </c>
      <c r="Z60" s="7">
        <v>2</v>
      </c>
      <c r="AA60" s="7">
        <v>2</v>
      </c>
      <c r="AB60" s="7">
        <v>5</v>
      </c>
      <c r="AC60" s="7">
        <v>1</v>
      </c>
      <c r="AD60" s="7">
        <v>8</v>
      </c>
      <c r="AE60" s="7">
        <v>3</v>
      </c>
      <c r="AF60" s="7">
        <v>9</v>
      </c>
      <c r="AG60" s="7">
        <v>2</v>
      </c>
      <c r="AH60" s="7">
        <v>6</v>
      </c>
      <c r="AI60" s="7">
        <v>7</v>
      </c>
      <c r="AJ60" s="7">
        <v>4</v>
      </c>
      <c r="AK60" s="7">
        <v>10</v>
      </c>
      <c r="AL60" s="7">
        <v>53</v>
      </c>
    </row>
    <row r="61" spans="2:38" x14ac:dyDescent="0.25">
      <c r="B61" s="7">
        <v>45561</v>
      </c>
      <c r="C61" s="7">
        <v>0</v>
      </c>
      <c r="D61" s="7">
        <v>1985</v>
      </c>
      <c r="E61" s="7">
        <f t="shared" si="0"/>
        <v>40</v>
      </c>
      <c r="F61" s="8">
        <v>45968.842939814815</v>
      </c>
      <c r="G61" s="7">
        <v>2</v>
      </c>
      <c r="H61" s="7">
        <v>4</v>
      </c>
      <c r="I61" s="7">
        <v>2</v>
      </c>
      <c r="J61" s="7">
        <v>4</v>
      </c>
      <c r="K61" s="7">
        <v>2</v>
      </c>
      <c r="L61" s="7">
        <v>4</v>
      </c>
      <c r="M61" s="7">
        <v>4</v>
      </c>
      <c r="N61" s="7">
        <v>2</v>
      </c>
      <c r="O61" s="7">
        <v>4</v>
      </c>
      <c r="P61" s="7">
        <v>4</v>
      </c>
      <c r="Q61" s="7">
        <v>5</v>
      </c>
      <c r="R61" s="7">
        <v>4</v>
      </c>
      <c r="S61" s="7">
        <v>7</v>
      </c>
      <c r="T61" s="7">
        <v>3</v>
      </c>
      <c r="U61" s="7">
        <v>5</v>
      </c>
      <c r="V61" s="7">
        <v>3</v>
      </c>
      <c r="W61" s="7">
        <v>18</v>
      </c>
      <c r="X61" s="7">
        <v>5</v>
      </c>
      <c r="Y61" s="7">
        <v>2</v>
      </c>
      <c r="Z61" s="7">
        <v>2</v>
      </c>
      <c r="AA61" s="7">
        <v>2</v>
      </c>
      <c r="AB61" s="7">
        <v>5</v>
      </c>
      <c r="AC61" s="7">
        <v>4</v>
      </c>
      <c r="AD61" s="7">
        <v>9</v>
      </c>
      <c r="AE61" s="7">
        <v>1</v>
      </c>
      <c r="AF61" s="7">
        <v>2</v>
      </c>
      <c r="AG61" s="7">
        <v>7</v>
      </c>
      <c r="AH61" s="7">
        <v>8</v>
      </c>
      <c r="AI61" s="7">
        <v>6</v>
      </c>
      <c r="AJ61" s="7">
        <v>3</v>
      </c>
      <c r="AK61" s="7">
        <v>10</v>
      </c>
      <c r="AL61" s="7">
        <v>68</v>
      </c>
    </row>
    <row r="62" spans="2:38" x14ac:dyDescent="0.25">
      <c r="B62" s="7">
        <v>45871</v>
      </c>
      <c r="C62" s="7">
        <v>0</v>
      </c>
      <c r="D62" s="7">
        <v>1985</v>
      </c>
      <c r="E62" s="7">
        <f t="shared" si="0"/>
        <v>40</v>
      </c>
      <c r="F62" s="8">
        <v>45970.577592592592</v>
      </c>
      <c r="G62" s="7">
        <v>2</v>
      </c>
      <c r="H62" s="7">
        <v>5</v>
      </c>
      <c r="I62" s="7">
        <v>4</v>
      </c>
      <c r="J62" s="7">
        <v>4</v>
      </c>
      <c r="K62" s="7">
        <v>3</v>
      </c>
      <c r="L62" s="7">
        <v>4</v>
      </c>
      <c r="M62" s="7">
        <v>4</v>
      </c>
      <c r="N62" s="7">
        <v>4</v>
      </c>
      <c r="O62" s="7">
        <v>5</v>
      </c>
      <c r="P62" s="7">
        <v>4</v>
      </c>
      <c r="Q62" s="7">
        <v>4</v>
      </c>
      <c r="R62" s="7">
        <v>5</v>
      </c>
      <c r="S62" s="7">
        <v>4</v>
      </c>
      <c r="T62" s="7">
        <v>6</v>
      </c>
      <c r="U62" s="7">
        <v>3</v>
      </c>
      <c r="V62" s="7">
        <v>4</v>
      </c>
      <c r="W62" s="7">
        <v>3</v>
      </c>
      <c r="X62" s="7">
        <v>15</v>
      </c>
      <c r="Y62" s="7">
        <v>2</v>
      </c>
      <c r="Z62" s="7">
        <v>12</v>
      </c>
      <c r="AA62" s="7">
        <v>3</v>
      </c>
      <c r="AB62" s="7">
        <v>6</v>
      </c>
      <c r="AC62" s="7">
        <v>7</v>
      </c>
      <c r="AD62" s="7">
        <v>5</v>
      </c>
      <c r="AE62" s="7">
        <v>10</v>
      </c>
      <c r="AF62" s="7">
        <v>9</v>
      </c>
      <c r="AG62" s="7">
        <v>3</v>
      </c>
      <c r="AH62" s="7">
        <v>2</v>
      </c>
      <c r="AI62" s="7">
        <v>8</v>
      </c>
      <c r="AJ62" s="7">
        <v>4</v>
      </c>
      <c r="AK62" s="7">
        <v>1</v>
      </c>
      <c r="AL62" s="7">
        <v>57</v>
      </c>
    </row>
    <row r="63" spans="2:38" x14ac:dyDescent="0.25">
      <c r="B63" s="7">
        <v>46691</v>
      </c>
      <c r="C63" s="7">
        <v>0</v>
      </c>
      <c r="D63" s="7">
        <v>1985</v>
      </c>
      <c r="E63" s="7">
        <f t="shared" si="0"/>
        <v>40</v>
      </c>
      <c r="F63" s="8">
        <v>45976.572604166664</v>
      </c>
      <c r="G63" s="7">
        <v>3</v>
      </c>
      <c r="H63" s="7">
        <v>3</v>
      </c>
      <c r="I63" s="7">
        <v>4</v>
      </c>
      <c r="J63" s="7">
        <v>4</v>
      </c>
      <c r="K63" s="7">
        <v>3</v>
      </c>
      <c r="L63" s="7">
        <v>3</v>
      </c>
      <c r="M63" s="7">
        <v>2</v>
      </c>
      <c r="N63" s="7">
        <v>4</v>
      </c>
      <c r="O63" s="7">
        <v>4</v>
      </c>
      <c r="P63" s="7">
        <v>5</v>
      </c>
      <c r="Q63" s="7">
        <v>3</v>
      </c>
      <c r="R63" s="7">
        <v>4</v>
      </c>
      <c r="S63" s="7">
        <v>10</v>
      </c>
      <c r="T63" s="7">
        <v>3</v>
      </c>
      <c r="U63" s="7">
        <v>3</v>
      </c>
      <c r="V63" s="7">
        <v>5</v>
      </c>
      <c r="W63" s="7">
        <v>4</v>
      </c>
      <c r="X63" s="7">
        <v>63</v>
      </c>
      <c r="Y63" s="7">
        <v>15</v>
      </c>
      <c r="Z63" s="7">
        <v>3</v>
      </c>
      <c r="AA63" s="7">
        <v>3</v>
      </c>
      <c r="AB63" s="7">
        <v>5</v>
      </c>
      <c r="AC63" s="7">
        <v>2</v>
      </c>
      <c r="AD63" s="7">
        <v>6</v>
      </c>
      <c r="AE63" s="7">
        <v>4</v>
      </c>
      <c r="AF63" s="7">
        <v>9</v>
      </c>
      <c r="AG63" s="7">
        <v>3</v>
      </c>
      <c r="AH63" s="7">
        <v>10</v>
      </c>
      <c r="AI63" s="7">
        <v>1</v>
      </c>
      <c r="AJ63" s="7">
        <v>8</v>
      </c>
      <c r="AK63" s="7">
        <v>7</v>
      </c>
      <c r="AL63" s="7">
        <v>58</v>
      </c>
    </row>
    <row r="64" spans="2:38" x14ac:dyDescent="0.25">
      <c r="B64" s="7">
        <v>44727</v>
      </c>
      <c r="C64" s="7">
        <v>1</v>
      </c>
      <c r="D64" s="7">
        <v>1986</v>
      </c>
      <c r="E64" s="7">
        <f t="shared" si="0"/>
        <v>39</v>
      </c>
      <c r="F64" s="8">
        <v>45966.290868055556</v>
      </c>
      <c r="G64" s="7">
        <v>4</v>
      </c>
      <c r="H64" s="7">
        <v>4</v>
      </c>
      <c r="I64" s="7">
        <v>5</v>
      </c>
      <c r="J64" s="7">
        <v>3</v>
      </c>
      <c r="K64" s="7">
        <v>1</v>
      </c>
      <c r="L64" s="7">
        <v>4</v>
      </c>
      <c r="M64" s="7">
        <v>2</v>
      </c>
      <c r="N64" s="7">
        <v>4</v>
      </c>
      <c r="O64" s="7">
        <v>3</v>
      </c>
      <c r="P64" s="7">
        <v>3</v>
      </c>
      <c r="Q64" s="7">
        <v>4</v>
      </c>
      <c r="R64" s="7">
        <v>3</v>
      </c>
      <c r="S64" s="7">
        <v>2</v>
      </c>
      <c r="T64" s="7">
        <v>5</v>
      </c>
      <c r="U64" s="7">
        <v>3</v>
      </c>
      <c r="V64" s="7">
        <v>8</v>
      </c>
      <c r="W64" s="7">
        <v>3</v>
      </c>
      <c r="X64" s="7">
        <v>6</v>
      </c>
      <c r="Y64" s="7">
        <v>3</v>
      </c>
      <c r="Z64" s="7">
        <v>2</v>
      </c>
      <c r="AA64" s="7">
        <v>2</v>
      </c>
      <c r="AB64" s="7">
        <v>9</v>
      </c>
      <c r="AC64" s="7">
        <v>5</v>
      </c>
      <c r="AD64" s="7">
        <v>7</v>
      </c>
      <c r="AE64" s="7">
        <v>10</v>
      </c>
      <c r="AF64" s="7">
        <v>3</v>
      </c>
      <c r="AG64" s="7">
        <v>8</v>
      </c>
      <c r="AH64" s="7">
        <v>1</v>
      </c>
      <c r="AI64" s="7">
        <v>4</v>
      </c>
      <c r="AJ64" s="7">
        <v>6</v>
      </c>
      <c r="AK64" s="7">
        <v>2</v>
      </c>
      <c r="AL64" s="7">
        <v>71</v>
      </c>
    </row>
    <row r="65" spans="2:38" x14ac:dyDescent="0.25">
      <c r="B65" s="7">
        <v>44745</v>
      </c>
      <c r="C65" s="7">
        <v>0</v>
      </c>
      <c r="D65" s="7">
        <v>1986</v>
      </c>
      <c r="E65" s="7">
        <f t="shared" si="0"/>
        <v>39</v>
      </c>
      <c r="F65" s="8">
        <v>45966.406284722223</v>
      </c>
      <c r="G65" s="7">
        <v>3</v>
      </c>
      <c r="H65" s="7">
        <v>4</v>
      </c>
      <c r="I65" s="7">
        <v>5</v>
      </c>
      <c r="J65" s="7">
        <v>4</v>
      </c>
      <c r="K65" s="7">
        <v>2</v>
      </c>
      <c r="L65" s="7">
        <v>4</v>
      </c>
      <c r="M65" s="7">
        <v>2</v>
      </c>
      <c r="N65" s="7">
        <v>3</v>
      </c>
      <c r="O65" s="7">
        <v>4</v>
      </c>
      <c r="P65" s="7">
        <v>4</v>
      </c>
      <c r="Q65" s="7">
        <v>3</v>
      </c>
      <c r="R65" s="7">
        <v>5</v>
      </c>
      <c r="S65" s="7">
        <v>6</v>
      </c>
      <c r="T65" s="7">
        <v>4</v>
      </c>
      <c r="U65" s="7">
        <v>5</v>
      </c>
      <c r="V65" s="7">
        <v>8</v>
      </c>
      <c r="W65" s="7">
        <v>5</v>
      </c>
      <c r="X65" s="7">
        <v>9</v>
      </c>
      <c r="Y65" s="7">
        <v>7</v>
      </c>
      <c r="Z65" s="7">
        <v>4</v>
      </c>
      <c r="AA65" s="7">
        <v>4</v>
      </c>
      <c r="AB65" s="7">
        <v>8</v>
      </c>
      <c r="AC65" s="7">
        <v>6</v>
      </c>
      <c r="AD65" s="7">
        <v>7</v>
      </c>
      <c r="AE65" s="7">
        <v>2</v>
      </c>
      <c r="AF65" s="7">
        <v>3</v>
      </c>
      <c r="AG65" s="7">
        <v>1</v>
      </c>
      <c r="AH65" s="7">
        <v>5</v>
      </c>
      <c r="AI65" s="7">
        <v>4</v>
      </c>
      <c r="AJ65" s="7">
        <v>9</v>
      </c>
      <c r="AK65" s="7">
        <v>10</v>
      </c>
      <c r="AL65" s="7">
        <v>55</v>
      </c>
    </row>
    <row r="66" spans="2:38" x14ac:dyDescent="0.25">
      <c r="B66" s="7">
        <v>44968</v>
      </c>
      <c r="C66" s="7">
        <v>1</v>
      </c>
      <c r="D66" s="7">
        <v>1986</v>
      </c>
      <c r="E66" s="7">
        <f t="shared" si="0"/>
        <v>39</v>
      </c>
      <c r="F66" s="8">
        <v>45972.381666666668</v>
      </c>
      <c r="G66" s="7">
        <v>2</v>
      </c>
      <c r="H66" s="7">
        <v>3</v>
      </c>
      <c r="I66" s="7">
        <v>4</v>
      </c>
      <c r="J66" s="7">
        <v>5</v>
      </c>
      <c r="K66" s="7">
        <v>2</v>
      </c>
      <c r="L66" s="7">
        <v>4</v>
      </c>
      <c r="M66" s="7">
        <v>4</v>
      </c>
      <c r="N66" s="7">
        <v>3</v>
      </c>
      <c r="O66" s="7">
        <v>3</v>
      </c>
      <c r="P66" s="7">
        <v>4</v>
      </c>
      <c r="Q66" s="7">
        <v>4</v>
      </c>
      <c r="R66" s="7">
        <v>2</v>
      </c>
      <c r="S66" s="7">
        <v>2</v>
      </c>
      <c r="T66" s="7">
        <v>38</v>
      </c>
      <c r="U66" s="7">
        <v>4</v>
      </c>
      <c r="V66" s="7">
        <v>3</v>
      </c>
      <c r="W66" s="7">
        <v>3</v>
      </c>
      <c r="X66" s="7">
        <v>4</v>
      </c>
      <c r="Y66" s="7">
        <v>29</v>
      </c>
      <c r="Z66" s="7">
        <v>2</v>
      </c>
      <c r="AA66" s="7">
        <v>2</v>
      </c>
      <c r="AB66" s="7">
        <v>8</v>
      </c>
      <c r="AC66" s="7">
        <v>4</v>
      </c>
      <c r="AD66" s="7">
        <v>5</v>
      </c>
      <c r="AE66" s="7">
        <v>1</v>
      </c>
      <c r="AF66" s="7">
        <v>2</v>
      </c>
      <c r="AG66" s="7">
        <v>7</v>
      </c>
      <c r="AH66" s="7">
        <v>10</v>
      </c>
      <c r="AI66" s="7">
        <v>6</v>
      </c>
      <c r="AJ66" s="7">
        <v>3</v>
      </c>
      <c r="AK66" s="7">
        <v>9</v>
      </c>
      <c r="AL66" s="7">
        <v>48</v>
      </c>
    </row>
    <row r="67" spans="2:38" x14ac:dyDescent="0.25">
      <c r="B67" s="7">
        <v>44303</v>
      </c>
      <c r="C67" s="7">
        <v>0</v>
      </c>
      <c r="D67" s="7">
        <v>1987</v>
      </c>
      <c r="E67" s="7">
        <f t="shared" si="0"/>
        <v>38</v>
      </c>
      <c r="F67" s="8">
        <v>45965.442673611113</v>
      </c>
      <c r="G67" s="7">
        <v>2</v>
      </c>
      <c r="H67" s="7">
        <v>4</v>
      </c>
      <c r="I67" s="7">
        <v>3</v>
      </c>
      <c r="J67" s="7">
        <v>4</v>
      </c>
      <c r="K67" s="7">
        <v>2</v>
      </c>
      <c r="L67" s="7">
        <v>4</v>
      </c>
      <c r="M67" s="7">
        <v>3</v>
      </c>
      <c r="N67" s="7">
        <v>3</v>
      </c>
      <c r="O67" s="7">
        <v>4</v>
      </c>
      <c r="P67" s="7">
        <v>4</v>
      </c>
      <c r="Q67" s="7">
        <v>4</v>
      </c>
      <c r="R67" s="7">
        <v>4</v>
      </c>
      <c r="S67" s="7">
        <v>5</v>
      </c>
      <c r="T67" s="7">
        <v>2</v>
      </c>
      <c r="U67" s="7">
        <v>3</v>
      </c>
      <c r="V67" s="7">
        <v>2</v>
      </c>
      <c r="W67" s="7">
        <v>5</v>
      </c>
      <c r="X67" s="7">
        <v>5</v>
      </c>
      <c r="Y67" s="7">
        <v>4</v>
      </c>
      <c r="Z67" s="7">
        <v>4</v>
      </c>
      <c r="AA67" s="7">
        <v>2</v>
      </c>
      <c r="AB67" s="7">
        <v>6</v>
      </c>
      <c r="AC67" s="7">
        <v>8</v>
      </c>
      <c r="AD67" s="7">
        <v>2</v>
      </c>
      <c r="AE67" s="7">
        <v>10</v>
      </c>
      <c r="AF67" s="7">
        <v>9</v>
      </c>
      <c r="AG67" s="7">
        <v>4</v>
      </c>
      <c r="AH67" s="7">
        <v>5</v>
      </c>
      <c r="AI67" s="7">
        <v>1</v>
      </c>
      <c r="AJ67" s="7">
        <v>3</v>
      </c>
      <c r="AK67" s="7">
        <v>7</v>
      </c>
      <c r="AL67" s="7">
        <v>50</v>
      </c>
    </row>
    <row r="68" spans="2:38" x14ac:dyDescent="0.25">
      <c r="B68" s="7">
        <v>45001</v>
      </c>
      <c r="C68" s="7">
        <v>1</v>
      </c>
      <c r="D68" s="7">
        <v>1987</v>
      </c>
      <c r="E68" s="7">
        <f t="shared" ref="E68:E131" si="1">2025-D68</f>
        <v>38</v>
      </c>
      <c r="F68" s="8">
        <v>45967.497557870367</v>
      </c>
      <c r="G68" s="7">
        <v>3</v>
      </c>
      <c r="H68" s="7">
        <v>4</v>
      </c>
      <c r="I68" s="7">
        <v>4</v>
      </c>
      <c r="J68" s="7">
        <v>4</v>
      </c>
      <c r="K68" s="7">
        <v>3</v>
      </c>
      <c r="L68" s="7">
        <v>4</v>
      </c>
      <c r="M68" s="7">
        <v>4</v>
      </c>
      <c r="N68" s="7">
        <v>2</v>
      </c>
      <c r="O68" s="7">
        <v>3</v>
      </c>
      <c r="P68" s="7">
        <v>4</v>
      </c>
      <c r="Q68" s="7">
        <v>4</v>
      </c>
      <c r="R68" s="7">
        <v>5</v>
      </c>
      <c r="S68" s="7">
        <v>9</v>
      </c>
      <c r="T68" s="7">
        <v>4</v>
      </c>
      <c r="U68" s="7">
        <v>3</v>
      </c>
      <c r="V68" s="7">
        <v>12</v>
      </c>
      <c r="W68" s="7">
        <v>3</v>
      </c>
      <c r="X68" s="7">
        <v>5</v>
      </c>
      <c r="Y68" s="7">
        <v>4</v>
      </c>
      <c r="Z68" s="7">
        <v>4</v>
      </c>
      <c r="AA68" s="7">
        <v>3</v>
      </c>
      <c r="AB68" s="7">
        <v>5</v>
      </c>
      <c r="AC68" s="7">
        <v>3</v>
      </c>
      <c r="AD68" s="7">
        <v>4</v>
      </c>
      <c r="AE68" s="7">
        <v>9</v>
      </c>
      <c r="AF68" s="7">
        <v>1</v>
      </c>
      <c r="AG68" s="7">
        <v>7</v>
      </c>
      <c r="AH68" s="7">
        <v>6</v>
      </c>
      <c r="AI68" s="7">
        <v>8</v>
      </c>
      <c r="AJ68" s="7">
        <v>10</v>
      </c>
      <c r="AK68" s="7">
        <v>2</v>
      </c>
      <c r="AL68" s="7">
        <v>52</v>
      </c>
    </row>
    <row r="69" spans="2:38" x14ac:dyDescent="0.25">
      <c r="B69" s="7">
        <v>45021</v>
      </c>
      <c r="C69" s="7">
        <v>0</v>
      </c>
      <c r="D69" s="7">
        <v>1987</v>
      </c>
      <c r="E69" s="7">
        <f t="shared" si="1"/>
        <v>38</v>
      </c>
      <c r="F69" s="8">
        <v>45976.501354166663</v>
      </c>
      <c r="G69" s="7" t="s">
        <v>59</v>
      </c>
      <c r="H69" s="7">
        <v>2</v>
      </c>
      <c r="I69" s="7">
        <v>4</v>
      </c>
      <c r="J69" s="7">
        <v>4</v>
      </c>
      <c r="K69" s="7">
        <v>2</v>
      </c>
      <c r="L69" s="7">
        <v>5</v>
      </c>
      <c r="M69" s="7">
        <v>4</v>
      </c>
      <c r="N69" s="7">
        <v>3</v>
      </c>
      <c r="O69" s="7">
        <v>4</v>
      </c>
      <c r="P69" s="7">
        <v>4</v>
      </c>
      <c r="Q69" s="7">
        <v>4</v>
      </c>
      <c r="R69" s="7">
        <v>2</v>
      </c>
      <c r="S69" s="7">
        <v>13</v>
      </c>
      <c r="T69" s="7">
        <v>3</v>
      </c>
      <c r="U69" s="7">
        <v>3</v>
      </c>
      <c r="V69" s="7">
        <v>2</v>
      </c>
      <c r="W69" s="7">
        <v>5</v>
      </c>
      <c r="X69" s="7">
        <v>7</v>
      </c>
      <c r="Y69" s="7">
        <v>2</v>
      </c>
      <c r="Z69" s="7">
        <v>2</v>
      </c>
      <c r="AA69" s="7">
        <v>2</v>
      </c>
      <c r="AB69" s="7">
        <v>9</v>
      </c>
      <c r="AC69" s="7">
        <v>1</v>
      </c>
      <c r="AD69" s="7">
        <v>10</v>
      </c>
      <c r="AE69" s="7">
        <v>5</v>
      </c>
      <c r="AF69" s="7">
        <v>6</v>
      </c>
      <c r="AG69" s="7">
        <v>8</v>
      </c>
      <c r="AH69" s="7">
        <v>7</v>
      </c>
      <c r="AI69" s="7">
        <v>3</v>
      </c>
      <c r="AJ69" s="7">
        <v>4</v>
      </c>
      <c r="AK69" s="7">
        <v>2</v>
      </c>
      <c r="AL69" s="7">
        <v>54</v>
      </c>
    </row>
    <row r="70" spans="2:38" x14ac:dyDescent="0.25">
      <c r="B70" s="7">
        <v>46000</v>
      </c>
      <c r="C70" s="7">
        <v>0</v>
      </c>
      <c r="D70" s="7">
        <v>1987</v>
      </c>
      <c r="E70" s="7">
        <f t="shared" si="1"/>
        <v>38</v>
      </c>
      <c r="F70" s="8">
        <v>45971.384398148148</v>
      </c>
      <c r="G70" s="7" t="s">
        <v>66</v>
      </c>
      <c r="H70" s="7">
        <v>4</v>
      </c>
      <c r="I70" s="7">
        <v>5</v>
      </c>
      <c r="J70" s="7">
        <v>4</v>
      </c>
      <c r="K70" s="7">
        <v>1</v>
      </c>
      <c r="L70" s="7">
        <v>4</v>
      </c>
      <c r="M70" s="7">
        <v>4</v>
      </c>
      <c r="N70" s="7">
        <v>1</v>
      </c>
      <c r="O70" s="7">
        <v>5</v>
      </c>
      <c r="P70" s="7">
        <v>5</v>
      </c>
      <c r="Q70" s="7">
        <v>5</v>
      </c>
      <c r="R70" s="7">
        <v>2</v>
      </c>
      <c r="S70" s="7">
        <v>3</v>
      </c>
      <c r="T70" s="7">
        <v>3</v>
      </c>
      <c r="U70" s="7">
        <v>2</v>
      </c>
      <c r="V70" s="7">
        <v>8</v>
      </c>
      <c r="W70" s="7">
        <v>2</v>
      </c>
      <c r="X70" s="7">
        <v>14</v>
      </c>
      <c r="Y70" s="7">
        <v>3</v>
      </c>
      <c r="Z70" s="7">
        <v>2</v>
      </c>
      <c r="AA70" s="7">
        <v>2</v>
      </c>
      <c r="AB70" s="7">
        <v>8</v>
      </c>
      <c r="AC70" s="7">
        <v>3</v>
      </c>
      <c r="AD70" s="7">
        <v>4</v>
      </c>
      <c r="AE70" s="7">
        <v>7</v>
      </c>
      <c r="AF70" s="7">
        <v>1</v>
      </c>
      <c r="AG70" s="7">
        <v>5</v>
      </c>
      <c r="AH70" s="7">
        <v>2</v>
      </c>
      <c r="AI70" s="7">
        <v>9</v>
      </c>
      <c r="AJ70" s="7">
        <v>10</v>
      </c>
      <c r="AK70" s="7">
        <v>6</v>
      </c>
      <c r="AL70" s="7">
        <v>5</v>
      </c>
    </row>
    <row r="71" spans="2:38" x14ac:dyDescent="0.25">
      <c r="B71" s="7">
        <v>42179</v>
      </c>
      <c r="C71" s="7">
        <v>0</v>
      </c>
      <c r="D71" s="7">
        <v>1988</v>
      </c>
      <c r="E71" s="7">
        <f t="shared" si="1"/>
        <v>37</v>
      </c>
      <c r="F71" s="8">
        <v>45960.043865740743</v>
      </c>
      <c r="G71" s="7">
        <v>3</v>
      </c>
      <c r="H71" s="7">
        <v>3</v>
      </c>
      <c r="I71" s="7">
        <v>4</v>
      </c>
      <c r="J71" s="7">
        <v>4</v>
      </c>
      <c r="K71" s="7">
        <v>1</v>
      </c>
      <c r="L71" s="7">
        <v>4</v>
      </c>
      <c r="M71" s="7">
        <v>4</v>
      </c>
      <c r="N71" s="7">
        <v>4</v>
      </c>
      <c r="O71" s="7">
        <v>5</v>
      </c>
      <c r="P71" s="7">
        <v>4</v>
      </c>
      <c r="Q71" s="7">
        <v>4</v>
      </c>
      <c r="R71" s="7">
        <v>7</v>
      </c>
      <c r="S71" s="7">
        <v>3</v>
      </c>
      <c r="T71" s="7">
        <v>3</v>
      </c>
      <c r="U71" s="7">
        <v>6</v>
      </c>
      <c r="V71" s="7">
        <v>9</v>
      </c>
      <c r="W71" s="7">
        <v>27</v>
      </c>
      <c r="X71" s="7">
        <v>9</v>
      </c>
      <c r="Y71" s="7">
        <v>4</v>
      </c>
      <c r="Z71" s="7">
        <v>3</v>
      </c>
      <c r="AA71" s="7">
        <v>3</v>
      </c>
      <c r="AB71" s="7">
        <v>6</v>
      </c>
      <c r="AC71" s="7">
        <v>10</v>
      </c>
      <c r="AD71" s="7">
        <v>5</v>
      </c>
      <c r="AE71" s="7">
        <v>1</v>
      </c>
      <c r="AF71" s="7">
        <v>2</v>
      </c>
      <c r="AG71" s="7">
        <v>8</v>
      </c>
      <c r="AH71" s="7">
        <v>9</v>
      </c>
      <c r="AI71" s="7">
        <v>3</v>
      </c>
      <c r="AJ71" s="7">
        <v>4</v>
      </c>
      <c r="AK71" s="7">
        <v>7</v>
      </c>
      <c r="AL71" s="7">
        <v>56</v>
      </c>
    </row>
    <row r="72" spans="2:38" x14ac:dyDescent="0.25">
      <c r="B72" s="7">
        <v>44028</v>
      </c>
      <c r="C72" s="7">
        <v>1</v>
      </c>
      <c r="D72" s="7">
        <v>1988</v>
      </c>
      <c r="E72" s="7">
        <f t="shared" si="1"/>
        <v>37</v>
      </c>
      <c r="F72" s="8">
        <v>45965.446620370371</v>
      </c>
      <c r="G72" s="7">
        <v>2</v>
      </c>
      <c r="H72" s="7">
        <v>4</v>
      </c>
      <c r="I72" s="7">
        <v>5</v>
      </c>
      <c r="J72" s="7">
        <v>4</v>
      </c>
      <c r="K72" s="7">
        <v>2</v>
      </c>
      <c r="L72" s="7">
        <v>5</v>
      </c>
      <c r="M72" s="7">
        <v>5</v>
      </c>
      <c r="N72" s="7">
        <v>2</v>
      </c>
      <c r="O72" s="7">
        <v>4</v>
      </c>
      <c r="P72" s="7">
        <v>4</v>
      </c>
      <c r="Q72" s="7">
        <v>4</v>
      </c>
      <c r="R72" s="7">
        <v>2</v>
      </c>
      <c r="S72" s="7">
        <v>3</v>
      </c>
      <c r="T72" s="7">
        <v>3</v>
      </c>
      <c r="U72" s="7">
        <v>4</v>
      </c>
      <c r="V72" s="7">
        <v>3</v>
      </c>
      <c r="W72" s="7">
        <v>3</v>
      </c>
      <c r="X72" s="7">
        <v>9</v>
      </c>
      <c r="Y72" s="7">
        <v>5</v>
      </c>
      <c r="Z72" s="7">
        <v>9</v>
      </c>
      <c r="AA72" s="7">
        <v>3</v>
      </c>
      <c r="AB72" s="7">
        <v>3</v>
      </c>
      <c r="AC72" s="7">
        <v>9</v>
      </c>
      <c r="AD72" s="7">
        <v>2</v>
      </c>
      <c r="AE72" s="7">
        <v>6</v>
      </c>
      <c r="AF72" s="7">
        <v>5</v>
      </c>
      <c r="AG72" s="7">
        <v>7</v>
      </c>
      <c r="AH72" s="7">
        <v>10</v>
      </c>
      <c r="AI72" s="7">
        <v>4</v>
      </c>
      <c r="AJ72" s="7">
        <v>1</v>
      </c>
      <c r="AK72" s="7">
        <v>8</v>
      </c>
      <c r="AL72" s="7">
        <v>24</v>
      </c>
    </row>
    <row r="73" spans="2:38" x14ac:dyDescent="0.25">
      <c r="B73" s="7">
        <v>46170</v>
      </c>
      <c r="C73" s="7">
        <v>0</v>
      </c>
      <c r="D73" s="7">
        <v>1988</v>
      </c>
      <c r="E73" s="7">
        <f t="shared" si="1"/>
        <v>37</v>
      </c>
      <c r="F73" s="8">
        <v>45972.432349537034</v>
      </c>
      <c r="G73" s="7">
        <v>4</v>
      </c>
      <c r="H73" s="7">
        <v>3</v>
      </c>
      <c r="I73" s="7">
        <v>4</v>
      </c>
      <c r="J73" s="7">
        <v>4</v>
      </c>
      <c r="K73" s="7">
        <v>2</v>
      </c>
      <c r="L73" s="7">
        <v>5</v>
      </c>
      <c r="M73" s="7">
        <v>4</v>
      </c>
      <c r="N73" s="7">
        <v>4</v>
      </c>
      <c r="O73" s="7">
        <v>4</v>
      </c>
      <c r="P73" s="7">
        <v>4</v>
      </c>
      <c r="Q73" s="7">
        <v>4</v>
      </c>
      <c r="R73" s="7">
        <v>8</v>
      </c>
      <c r="S73" s="7">
        <v>3</v>
      </c>
      <c r="T73" s="7">
        <v>11</v>
      </c>
      <c r="U73" s="7">
        <v>8</v>
      </c>
      <c r="V73" s="7">
        <v>2</v>
      </c>
      <c r="W73" s="7">
        <v>5</v>
      </c>
      <c r="X73" s="7">
        <v>8</v>
      </c>
      <c r="Y73" s="7">
        <v>5</v>
      </c>
      <c r="Z73" s="7">
        <v>3</v>
      </c>
      <c r="AA73" s="7">
        <v>3</v>
      </c>
      <c r="AB73" s="7">
        <v>10</v>
      </c>
      <c r="AC73" s="7">
        <v>9</v>
      </c>
      <c r="AD73" s="7">
        <v>1</v>
      </c>
      <c r="AE73" s="7">
        <v>2</v>
      </c>
      <c r="AF73" s="7">
        <v>8</v>
      </c>
      <c r="AG73" s="7">
        <v>5</v>
      </c>
      <c r="AH73" s="7">
        <v>3</v>
      </c>
      <c r="AI73" s="7">
        <v>7</v>
      </c>
      <c r="AJ73" s="7">
        <v>4</v>
      </c>
      <c r="AK73" s="7">
        <v>6</v>
      </c>
      <c r="AL73" s="7">
        <v>48</v>
      </c>
    </row>
    <row r="74" spans="2:38" x14ac:dyDescent="0.25">
      <c r="B74" s="7">
        <v>46549</v>
      </c>
      <c r="C74" s="7">
        <v>1</v>
      </c>
      <c r="D74" s="7">
        <v>1988</v>
      </c>
      <c r="E74" s="7">
        <f t="shared" si="1"/>
        <v>37</v>
      </c>
      <c r="F74" s="8">
        <v>45974.347500000003</v>
      </c>
      <c r="G74" s="7" t="s">
        <v>70</v>
      </c>
      <c r="H74" s="7">
        <v>5</v>
      </c>
      <c r="I74" s="7">
        <v>3</v>
      </c>
      <c r="J74" s="7">
        <v>5</v>
      </c>
      <c r="K74" s="7">
        <v>4</v>
      </c>
      <c r="L74" s="7">
        <v>4</v>
      </c>
      <c r="M74" s="7">
        <v>2</v>
      </c>
      <c r="N74" s="7">
        <v>2</v>
      </c>
      <c r="O74" s="7">
        <v>1</v>
      </c>
      <c r="P74" s="7">
        <v>3</v>
      </c>
      <c r="Q74" s="7">
        <v>1</v>
      </c>
      <c r="R74" s="7">
        <v>6</v>
      </c>
      <c r="S74" s="7">
        <v>16</v>
      </c>
      <c r="T74" s="7">
        <v>4</v>
      </c>
      <c r="U74" s="7">
        <v>8</v>
      </c>
      <c r="V74" s="7">
        <v>5</v>
      </c>
      <c r="W74" s="7">
        <v>14</v>
      </c>
      <c r="X74" s="7">
        <v>14</v>
      </c>
      <c r="Y74" s="7">
        <v>7</v>
      </c>
      <c r="Z74" s="7">
        <v>5</v>
      </c>
      <c r="AA74" s="7">
        <v>13</v>
      </c>
      <c r="AB74" s="7">
        <v>8</v>
      </c>
      <c r="AC74" s="7">
        <v>4</v>
      </c>
      <c r="AD74" s="7">
        <v>9</v>
      </c>
      <c r="AE74" s="7">
        <v>10</v>
      </c>
      <c r="AF74" s="7">
        <v>5</v>
      </c>
      <c r="AG74" s="7">
        <v>1</v>
      </c>
      <c r="AH74" s="7">
        <v>2</v>
      </c>
      <c r="AI74" s="7">
        <v>3</v>
      </c>
      <c r="AJ74" s="7">
        <v>7</v>
      </c>
      <c r="AK74" s="7">
        <v>6</v>
      </c>
      <c r="AL74" s="7">
        <v>76</v>
      </c>
    </row>
    <row r="75" spans="2:38" x14ac:dyDescent="0.25">
      <c r="B75" s="7">
        <v>40207</v>
      </c>
      <c r="C75" s="7">
        <v>1</v>
      </c>
      <c r="D75" s="7">
        <v>1989</v>
      </c>
      <c r="E75" s="7">
        <f t="shared" si="1"/>
        <v>36</v>
      </c>
      <c r="F75" s="8">
        <v>45969.573553240742</v>
      </c>
      <c r="G75" s="7">
        <v>4</v>
      </c>
      <c r="H75" s="7">
        <v>2</v>
      </c>
      <c r="I75" s="7">
        <v>2</v>
      </c>
      <c r="J75" s="7">
        <v>2</v>
      </c>
      <c r="K75" s="7">
        <v>4</v>
      </c>
      <c r="L75" s="7">
        <v>4</v>
      </c>
      <c r="M75" s="7">
        <v>4</v>
      </c>
      <c r="N75" s="7">
        <v>4</v>
      </c>
      <c r="O75" s="7">
        <v>2</v>
      </c>
      <c r="P75" s="7">
        <v>2</v>
      </c>
      <c r="Q75" s="7">
        <v>4</v>
      </c>
      <c r="R75" s="7">
        <v>3</v>
      </c>
      <c r="S75" s="7">
        <v>3</v>
      </c>
      <c r="T75" s="7">
        <v>3</v>
      </c>
      <c r="U75" s="7">
        <v>3</v>
      </c>
      <c r="V75" s="7">
        <v>6</v>
      </c>
      <c r="W75" s="7">
        <v>4</v>
      </c>
      <c r="X75" s="7">
        <v>8</v>
      </c>
      <c r="Y75" s="7">
        <v>4</v>
      </c>
      <c r="Z75" s="7">
        <v>3</v>
      </c>
      <c r="AA75" s="7">
        <v>3</v>
      </c>
      <c r="AB75" s="7">
        <v>4</v>
      </c>
      <c r="AC75" s="7">
        <v>6</v>
      </c>
      <c r="AD75" s="7">
        <v>10</v>
      </c>
      <c r="AE75" s="7">
        <v>8</v>
      </c>
      <c r="AF75" s="7">
        <v>1</v>
      </c>
      <c r="AG75" s="7">
        <v>5</v>
      </c>
      <c r="AH75" s="7">
        <v>2</v>
      </c>
      <c r="AI75" s="7">
        <v>3</v>
      </c>
      <c r="AJ75" s="7">
        <v>9</v>
      </c>
      <c r="AK75" s="7">
        <v>7</v>
      </c>
      <c r="AL75" s="7">
        <v>25</v>
      </c>
    </row>
    <row r="76" spans="2:38" x14ac:dyDescent="0.25">
      <c r="B76" s="7">
        <v>41008</v>
      </c>
      <c r="C76" s="7">
        <v>0</v>
      </c>
      <c r="D76" s="7">
        <v>1989</v>
      </c>
      <c r="E76" s="7">
        <f t="shared" si="1"/>
        <v>36</v>
      </c>
      <c r="F76" s="8">
        <v>45970.871805555558</v>
      </c>
      <c r="G76" s="7">
        <v>2</v>
      </c>
      <c r="H76" s="7">
        <v>5</v>
      </c>
      <c r="I76" s="7">
        <v>5</v>
      </c>
      <c r="J76" s="7">
        <v>5</v>
      </c>
      <c r="K76" s="7">
        <v>2</v>
      </c>
      <c r="L76" s="7">
        <v>5</v>
      </c>
      <c r="M76" s="7">
        <v>4</v>
      </c>
      <c r="N76" s="7">
        <v>2</v>
      </c>
      <c r="O76" s="7">
        <v>4</v>
      </c>
      <c r="P76" s="7">
        <v>4</v>
      </c>
      <c r="Q76" s="7">
        <v>5</v>
      </c>
      <c r="R76" s="7">
        <v>4</v>
      </c>
      <c r="S76" s="7">
        <v>29</v>
      </c>
      <c r="T76" s="7">
        <v>7</v>
      </c>
      <c r="U76" s="7">
        <v>2</v>
      </c>
      <c r="V76" s="7">
        <v>9</v>
      </c>
      <c r="W76" s="7">
        <v>11</v>
      </c>
      <c r="X76" s="7">
        <v>19</v>
      </c>
      <c r="Y76" s="7">
        <v>2</v>
      </c>
      <c r="Z76" s="7">
        <v>7</v>
      </c>
      <c r="AA76" s="7">
        <v>7</v>
      </c>
      <c r="AB76" s="7">
        <v>5</v>
      </c>
      <c r="AC76" s="7">
        <v>6</v>
      </c>
      <c r="AD76" s="7">
        <v>10</v>
      </c>
      <c r="AE76" s="7">
        <v>3</v>
      </c>
      <c r="AF76" s="7">
        <v>8</v>
      </c>
      <c r="AG76" s="7">
        <v>9</v>
      </c>
      <c r="AH76" s="7">
        <v>2</v>
      </c>
      <c r="AI76" s="7">
        <v>4</v>
      </c>
      <c r="AJ76" s="7">
        <v>1</v>
      </c>
      <c r="AK76" s="7">
        <v>7</v>
      </c>
      <c r="AL76" s="7">
        <v>5</v>
      </c>
    </row>
    <row r="77" spans="2:38" x14ac:dyDescent="0.25">
      <c r="B77" s="7">
        <v>43867</v>
      </c>
      <c r="C77" s="7">
        <v>1</v>
      </c>
      <c r="D77" s="7">
        <v>1989</v>
      </c>
      <c r="E77" s="7">
        <f t="shared" si="1"/>
        <v>36</v>
      </c>
      <c r="F77" s="8">
        <v>45964.514097222222</v>
      </c>
      <c r="G77" s="7">
        <v>2</v>
      </c>
      <c r="H77" s="7">
        <v>4</v>
      </c>
      <c r="I77" s="7">
        <v>2</v>
      </c>
      <c r="J77" s="7">
        <v>5</v>
      </c>
      <c r="K77" s="7">
        <v>2</v>
      </c>
      <c r="L77" s="7">
        <v>4</v>
      </c>
      <c r="M77" s="7">
        <v>4</v>
      </c>
      <c r="N77" s="7">
        <v>5</v>
      </c>
      <c r="O77" s="7">
        <v>4</v>
      </c>
      <c r="P77" s="7">
        <v>5</v>
      </c>
      <c r="Q77" s="7">
        <v>4</v>
      </c>
      <c r="R77" s="7">
        <v>2</v>
      </c>
      <c r="S77" s="7">
        <v>3</v>
      </c>
      <c r="T77" s="7">
        <v>3</v>
      </c>
      <c r="U77" s="7">
        <v>3</v>
      </c>
      <c r="V77" s="7">
        <v>2</v>
      </c>
      <c r="W77" s="7">
        <v>4</v>
      </c>
      <c r="X77" s="7">
        <v>4</v>
      </c>
      <c r="Y77" s="7">
        <v>3</v>
      </c>
      <c r="Z77" s="7">
        <v>2</v>
      </c>
      <c r="AA77" s="7">
        <v>1</v>
      </c>
      <c r="AB77" s="7">
        <v>1</v>
      </c>
      <c r="AC77" s="7">
        <v>7</v>
      </c>
      <c r="AD77" s="7">
        <v>3</v>
      </c>
      <c r="AE77" s="7">
        <v>5</v>
      </c>
      <c r="AF77" s="7">
        <v>4</v>
      </c>
      <c r="AG77" s="7">
        <v>8</v>
      </c>
      <c r="AH77" s="7">
        <v>9</v>
      </c>
      <c r="AI77" s="7">
        <v>10</v>
      </c>
      <c r="AJ77" s="7">
        <v>2</v>
      </c>
      <c r="AK77" s="7">
        <v>6</v>
      </c>
      <c r="AL77" s="7">
        <v>73</v>
      </c>
    </row>
    <row r="78" spans="2:38" x14ac:dyDescent="0.25">
      <c r="B78" s="7">
        <v>46176</v>
      </c>
      <c r="C78" s="7">
        <v>0</v>
      </c>
      <c r="D78" s="7">
        <v>1989</v>
      </c>
      <c r="E78" s="7">
        <f t="shared" si="1"/>
        <v>36</v>
      </c>
      <c r="F78" s="8">
        <v>45972.44798611111</v>
      </c>
      <c r="G78" s="7">
        <v>4</v>
      </c>
      <c r="H78" s="7">
        <v>3</v>
      </c>
      <c r="I78" s="7">
        <v>5</v>
      </c>
      <c r="J78" s="7">
        <v>4</v>
      </c>
      <c r="K78" s="7">
        <v>2</v>
      </c>
      <c r="L78" s="7">
        <v>5</v>
      </c>
      <c r="M78" s="7">
        <v>3</v>
      </c>
      <c r="N78" s="7">
        <v>4</v>
      </c>
      <c r="O78" s="7">
        <v>2</v>
      </c>
      <c r="P78" s="7">
        <v>4</v>
      </c>
      <c r="Q78" s="7">
        <v>4</v>
      </c>
      <c r="R78" s="7">
        <v>4</v>
      </c>
      <c r="S78" s="7">
        <v>4</v>
      </c>
      <c r="T78" s="7">
        <v>5</v>
      </c>
      <c r="U78" s="7">
        <v>6</v>
      </c>
      <c r="V78" s="7">
        <v>7</v>
      </c>
      <c r="W78" s="7">
        <v>4</v>
      </c>
      <c r="X78" s="7">
        <v>105</v>
      </c>
      <c r="Y78" s="7">
        <v>7</v>
      </c>
      <c r="Z78" s="7">
        <v>4</v>
      </c>
      <c r="AA78" s="7">
        <v>9</v>
      </c>
      <c r="AB78" s="7">
        <v>2</v>
      </c>
      <c r="AC78" s="7">
        <v>4</v>
      </c>
      <c r="AD78" s="7">
        <v>7</v>
      </c>
      <c r="AE78" s="7">
        <v>9</v>
      </c>
      <c r="AF78" s="7">
        <v>5</v>
      </c>
      <c r="AG78" s="7">
        <v>6</v>
      </c>
      <c r="AH78" s="7">
        <v>1</v>
      </c>
      <c r="AI78" s="7">
        <v>8</v>
      </c>
      <c r="AJ78" s="7">
        <v>10</v>
      </c>
      <c r="AK78" s="7">
        <v>3</v>
      </c>
      <c r="AL78" s="7">
        <v>64</v>
      </c>
    </row>
    <row r="79" spans="2:38" x14ac:dyDescent="0.25">
      <c r="B79" s="7">
        <v>45053</v>
      </c>
      <c r="C79" s="7">
        <v>0</v>
      </c>
      <c r="D79" s="7">
        <v>1990</v>
      </c>
      <c r="E79" s="7">
        <f t="shared" si="1"/>
        <v>35</v>
      </c>
      <c r="F79" s="8">
        <v>45967.606932870367</v>
      </c>
      <c r="G79" s="7">
        <v>2</v>
      </c>
      <c r="H79" s="7">
        <v>5</v>
      </c>
      <c r="I79" s="7">
        <v>5</v>
      </c>
      <c r="J79" s="7">
        <v>5</v>
      </c>
      <c r="K79" s="7">
        <v>2</v>
      </c>
      <c r="L79" s="7">
        <v>5</v>
      </c>
      <c r="M79" s="7">
        <v>4</v>
      </c>
      <c r="N79" s="7">
        <v>2</v>
      </c>
      <c r="O79" s="7">
        <v>5</v>
      </c>
      <c r="P79" s="7">
        <v>5</v>
      </c>
      <c r="Q79" s="7">
        <v>5</v>
      </c>
      <c r="R79" s="7">
        <v>6</v>
      </c>
      <c r="S79" s="7">
        <v>5</v>
      </c>
      <c r="T79" s="7">
        <v>4</v>
      </c>
      <c r="U79" s="7">
        <v>3</v>
      </c>
      <c r="V79" s="7">
        <v>3</v>
      </c>
      <c r="W79" s="7">
        <v>4</v>
      </c>
      <c r="X79" s="7">
        <v>7</v>
      </c>
      <c r="Y79" s="7">
        <v>3</v>
      </c>
      <c r="Z79" s="7">
        <v>3</v>
      </c>
      <c r="AA79" s="7">
        <v>2</v>
      </c>
      <c r="AB79" s="7">
        <v>7</v>
      </c>
      <c r="AC79" s="7">
        <v>9</v>
      </c>
      <c r="AD79" s="7">
        <v>8</v>
      </c>
      <c r="AE79" s="7">
        <v>4</v>
      </c>
      <c r="AF79" s="7">
        <v>5</v>
      </c>
      <c r="AG79" s="7">
        <v>3</v>
      </c>
      <c r="AH79" s="7">
        <v>6</v>
      </c>
      <c r="AI79" s="7">
        <v>2</v>
      </c>
      <c r="AJ79" s="7">
        <v>1</v>
      </c>
      <c r="AK79" s="7">
        <v>10</v>
      </c>
      <c r="AL79" s="7">
        <v>5</v>
      </c>
    </row>
    <row r="80" spans="2:38" x14ac:dyDescent="0.25">
      <c r="B80" s="7">
        <v>45108</v>
      </c>
      <c r="C80" s="7">
        <v>0</v>
      </c>
      <c r="D80" s="7">
        <v>1990</v>
      </c>
      <c r="E80" s="7">
        <f t="shared" si="1"/>
        <v>35</v>
      </c>
      <c r="F80" s="8">
        <v>45967.653240740743</v>
      </c>
      <c r="G80" s="7" t="s">
        <v>59</v>
      </c>
      <c r="H80" s="7">
        <v>4</v>
      </c>
      <c r="I80" s="7">
        <v>3</v>
      </c>
      <c r="J80" s="7">
        <v>3</v>
      </c>
      <c r="K80" s="7">
        <v>4</v>
      </c>
      <c r="L80" s="7">
        <v>3</v>
      </c>
      <c r="M80" s="7">
        <v>4</v>
      </c>
      <c r="N80" s="7">
        <v>4</v>
      </c>
      <c r="O80" s="7">
        <v>4</v>
      </c>
      <c r="P80" s="7">
        <v>3</v>
      </c>
      <c r="Q80" s="7">
        <v>3</v>
      </c>
      <c r="R80" s="7">
        <v>10</v>
      </c>
      <c r="S80" s="7">
        <v>6</v>
      </c>
      <c r="T80" s="7">
        <v>4</v>
      </c>
      <c r="U80" s="7">
        <v>7</v>
      </c>
      <c r="V80" s="7">
        <v>4</v>
      </c>
      <c r="W80" s="7">
        <v>9</v>
      </c>
      <c r="X80" s="7">
        <v>10</v>
      </c>
      <c r="Y80" s="7">
        <v>9</v>
      </c>
      <c r="Z80" s="7">
        <v>5</v>
      </c>
      <c r="AA80" s="7">
        <v>2</v>
      </c>
      <c r="AB80" s="7">
        <v>1</v>
      </c>
      <c r="AC80" s="7">
        <v>5</v>
      </c>
      <c r="AD80" s="7">
        <v>8</v>
      </c>
      <c r="AE80" s="7">
        <v>7</v>
      </c>
      <c r="AF80" s="7">
        <v>3</v>
      </c>
      <c r="AG80" s="7">
        <v>6</v>
      </c>
      <c r="AH80" s="7">
        <v>4</v>
      </c>
      <c r="AI80" s="7">
        <v>2</v>
      </c>
      <c r="AJ80" s="7">
        <v>9</v>
      </c>
      <c r="AK80" s="7">
        <v>10</v>
      </c>
      <c r="AL80" s="7">
        <v>47</v>
      </c>
    </row>
    <row r="81" spans="2:38" x14ac:dyDescent="0.25">
      <c r="B81" s="7">
        <v>46509</v>
      </c>
      <c r="C81" s="7">
        <v>0</v>
      </c>
      <c r="D81" s="7">
        <v>1990</v>
      </c>
      <c r="E81" s="7">
        <f t="shared" si="1"/>
        <v>35</v>
      </c>
      <c r="F81" s="8">
        <v>45973.690127314818</v>
      </c>
      <c r="G81" s="7">
        <v>2</v>
      </c>
      <c r="H81" s="7">
        <v>4</v>
      </c>
      <c r="I81" s="7">
        <v>3</v>
      </c>
      <c r="J81" s="7">
        <v>4</v>
      </c>
      <c r="K81" s="7">
        <v>2</v>
      </c>
      <c r="L81" s="7">
        <v>4</v>
      </c>
      <c r="M81" s="7">
        <v>3</v>
      </c>
      <c r="N81" s="7">
        <v>2</v>
      </c>
      <c r="O81" s="7">
        <v>4</v>
      </c>
      <c r="P81" s="7">
        <v>4</v>
      </c>
      <c r="Q81" s="7">
        <v>3</v>
      </c>
      <c r="R81" s="7">
        <v>2</v>
      </c>
      <c r="S81" s="7">
        <v>3</v>
      </c>
      <c r="T81" s="7">
        <v>2</v>
      </c>
      <c r="U81" s="7">
        <v>3</v>
      </c>
      <c r="V81" s="7">
        <v>3</v>
      </c>
      <c r="W81" s="7">
        <v>2</v>
      </c>
      <c r="X81" s="7">
        <v>4</v>
      </c>
      <c r="Y81" s="7">
        <v>13</v>
      </c>
      <c r="Z81" s="7">
        <v>2</v>
      </c>
      <c r="AA81" s="7">
        <v>3</v>
      </c>
      <c r="AB81" s="7">
        <v>3</v>
      </c>
      <c r="AC81" s="7">
        <v>4</v>
      </c>
      <c r="AD81" s="7">
        <v>5</v>
      </c>
      <c r="AE81" s="7">
        <v>6</v>
      </c>
      <c r="AF81" s="7">
        <v>10</v>
      </c>
      <c r="AG81" s="7">
        <v>8</v>
      </c>
      <c r="AH81" s="7">
        <v>9</v>
      </c>
      <c r="AI81" s="7">
        <v>2</v>
      </c>
      <c r="AJ81" s="7">
        <v>7</v>
      </c>
      <c r="AK81" s="7">
        <v>1</v>
      </c>
      <c r="AL81" s="7">
        <v>56</v>
      </c>
    </row>
    <row r="82" spans="2:38" x14ac:dyDescent="0.25">
      <c r="B82" s="7">
        <v>42249</v>
      </c>
      <c r="C82" s="7">
        <v>0</v>
      </c>
      <c r="D82" s="7">
        <v>1991</v>
      </c>
      <c r="E82" s="7">
        <f t="shared" si="1"/>
        <v>34</v>
      </c>
      <c r="F82" s="8">
        <v>45965.569050925929</v>
      </c>
      <c r="G82" s="7">
        <v>2</v>
      </c>
      <c r="H82" s="7">
        <v>4</v>
      </c>
      <c r="I82" s="7">
        <v>4</v>
      </c>
      <c r="J82" s="7">
        <v>2</v>
      </c>
      <c r="K82" s="7">
        <v>2</v>
      </c>
      <c r="L82" s="7">
        <v>5</v>
      </c>
      <c r="M82" s="7">
        <v>3</v>
      </c>
      <c r="N82" s="7">
        <v>3</v>
      </c>
      <c r="O82" s="7">
        <v>5</v>
      </c>
      <c r="P82" s="7">
        <v>4</v>
      </c>
      <c r="Q82" s="7">
        <v>3</v>
      </c>
      <c r="R82" s="7">
        <v>8</v>
      </c>
      <c r="S82" s="7">
        <v>4</v>
      </c>
      <c r="T82" s="7">
        <v>3</v>
      </c>
      <c r="U82" s="7">
        <v>8</v>
      </c>
      <c r="V82" s="7">
        <v>7</v>
      </c>
      <c r="W82" s="7">
        <v>5</v>
      </c>
      <c r="X82" s="7">
        <v>8</v>
      </c>
      <c r="Y82" s="7">
        <v>3</v>
      </c>
      <c r="Z82" s="7">
        <v>3</v>
      </c>
      <c r="AA82" s="7">
        <v>3</v>
      </c>
      <c r="AB82" s="7">
        <v>6</v>
      </c>
      <c r="AC82" s="7">
        <v>4</v>
      </c>
      <c r="AD82" s="7">
        <v>7</v>
      </c>
      <c r="AE82" s="7">
        <v>1</v>
      </c>
      <c r="AF82" s="7">
        <v>2</v>
      </c>
      <c r="AG82" s="7">
        <v>3</v>
      </c>
      <c r="AH82" s="7">
        <v>5</v>
      </c>
      <c r="AI82" s="7">
        <v>9</v>
      </c>
      <c r="AJ82" s="7">
        <v>8</v>
      </c>
      <c r="AK82" s="7">
        <v>10</v>
      </c>
      <c r="AL82" s="7">
        <v>62</v>
      </c>
    </row>
    <row r="83" spans="2:38" x14ac:dyDescent="0.25">
      <c r="B83" s="7">
        <v>44011</v>
      </c>
      <c r="C83" s="7">
        <v>0</v>
      </c>
      <c r="D83" s="7">
        <v>1991</v>
      </c>
      <c r="E83" s="7">
        <f t="shared" si="1"/>
        <v>34</v>
      </c>
      <c r="F83" s="8">
        <v>45964.595682870371</v>
      </c>
      <c r="G83" s="7">
        <v>2</v>
      </c>
      <c r="H83" s="7">
        <v>2</v>
      </c>
      <c r="I83" s="7">
        <v>4</v>
      </c>
      <c r="J83" s="7">
        <v>5</v>
      </c>
      <c r="K83" s="7">
        <v>2</v>
      </c>
      <c r="L83" s="7">
        <v>4</v>
      </c>
      <c r="M83" s="7">
        <v>4</v>
      </c>
      <c r="N83" s="7">
        <v>4</v>
      </c>
      <c r="O83" s="7">
        <v>4</v>
      </c>
      <c r="P83" s="7">
        <v>2</v>
      </c>
      <c r="Q83" s="7">
        <v>2</v>
      </c>
      <c r="R83" s="7">
        <v>3</v>
      </c>
      <c r="S83" s="7">
        <v>3</v>
      </c>
      <c r="T83" s="7">
        <v>4</v>
      </c>
      <c r="U83" s="7">
        <v>2</v>
      </c>
      <c r="V83" s="7">
        <v>3</v>
      </c>
      <c r="W83" s="7">
        <v>3</v>
      </c>
      <c r="X83" s="7">
        <v>3</v>
      </c>
      <c r="Y83" s="7">
        <v>2</v>
      </c>
      <c r="Z83" s="7">
        <v>2</v>
      </c>
      <c r="AA83" s="7">
        <v>2</v>
      </c>
      <c r="AB83" s="7">
        <v>6</v>
      </c>
      <c r="AC83" s="7">
        <v>8</v>
      </c>
      <c r="AD83" s="7">
        <v>4</v>
      </c>
      <c r="AE83" s="7">
        <v>9</v>
      </c>
      <c r="AF83" s="7">
        <v>3</v>
      </c>
      <c r="AG83" s="7">
        <v>1</v>
      </c>
      <c r="AH83" s="7">
        <v>7</v>
      </c>
      <c r="AI83" s="7">
        <v>10</v>
      </c>
      <c r="AJ83" s="7">
        <v>2</v>
      </c>
      <c r="AK83" s="7">
        <v>5</v>
      </c>
      <c r="AL83" s="7">
        <v>63</v>
      </c>
    </row>
    <row r="84" spans="2:38" x14ac:dyDescent="0.25">
      <c r="B84" s="7">
        <v>44559</v>
      </c>
      <c r="C84" s="7">
        <v>1</v>
      </c>
      <c r="D84" s="7">
        <v>1991</v>
      </c>
      <c r="E84" s="7">
        <f t="shared" si="1"/>
        <v>34</v>
      </c>
      <c r="F84" s="8">
        <v>45965.674525462964</v>
      </c>
      <c r="G84" s="7">
        <v>3</v>
      </c>
      <c r="H84" s="7">
        <v>3</v>
      </c>
      <c r="I84" s="7">
        <v>4</v>
      </c>
      <c r="J84" s="7">
        <v>3</v>
      </c>
      <c r="K84" s="7">
        <v>2</v>
      </c>
      <c r="L84" s="7">
        <v>2</v>
      </c>
      <c r="M84" s="7">
        <v>2</v>
      </c>
      <c r="N84" s="7">
        <v>2</v>
      </c>
      <c r="O84" s="7">
        <v>5</v>
      </c>
      <c r="P84" s="7">
        <v>4</v>
      </c>
      <c r="Q84" s="7">
        <v>4</v>
      </c>
      <c r="R84" s="7">
        <v>3</v>
      </c>
      <c r="S84" s="7">
        <v>3</v>
      </c>
      <c r="T84" s="7">
        <v>3</v>
      </c>
      <c r="U84" s="7">
        <v>3</v>
      </c>
      <c r="V84" s="7">
        <v>3</v>
      </c>
      <c r="W84" s="7">
        <v>3</v>
      </c>
      <c r="X84" s="7">
        <v>4</v>
      </c>
      <c r="Y84" s="7">
        <v>2</v>
      </c>
      <c r="Z84" s="7">
        <v>2</v>
      </c>
      <c r="AA84" s="7">
        <v>4</v>
      </c>
      <c r="AB84" s="7">
        <v>4</v>
      </c>
      <c r="AC84" s="7">
        <v>9</v>
      </c>
      <c r="AD84" s="7">
        <v>7</v>
      </c>
      <c r="AE84" s="7">
        <v>8</v>
      </c>
      <c r="AF84" s="7">
        <v>3</v>
      </c>
      <c r="AG84" s="7">
        <v>5</v>
      </c>
      <c r="AH84" s="7">
        <v>2</v>
      </c>
      <c r="AI84" s="7">
        <v>6</v>
      </c>
      <c r="AJ84" s="7">
        <v>10</v>
      </c>
      <c r="AK84" s="7">
        <v>1</v>
      </c>
      <c r="AL84" s="7">
        <v>73</v>
      </c>
    </row>
    <row r="85" spans="2:38" x14ac:dyDescent="0.25">
      <c r="B85" s="7">
        <v>40727</v>
      </c>
      <c r="C85" s="7">
        <v>1</v>
      </c>
      <c r="D85" s="7">
        <v>1992</v>
      </c>
      <c r="E85" s="7">
        <f t="shared" si="1"/>
        <v>33</v>
      </c>
      <c r="F85" s="8">
        <v>45974.766898148147</v>
      </c>
      <c r="G85" s="7">
        <v>2</v>
      </c>
      <c r="H85" s="7">
        <v>4</v>
      </c>
      <c r="I85" s="7">
        <v>4</v>
      </c>
      <c r="J85" s="7">
        <v>4</v>
      </c>
      <c r="K85" s="7">
        <v>3</v>
      </c>
      <c r="L85" s="7">
        <v>4</v>
      </c>
      <c r="M85" s="7">
        <v>4</v>
      </c>
      <c r="N85" s="7">
        <v>3</v>
      </c>
      <c r="O85" s="7">
        <v>5</v>
      </c>
      <c r="P85" s="7">
        <v>4</v>
      </c>
      <c r="Q85" s="7">
        <v>4</v>
      </c>
      <c r="R85" s="7">
        <v>10</v>
      </c>
      <c r="S85" s="7">
        <v>5</v>
      </c>
      <c r="T85" s="7">
        <v>6</v>
      </c>
      <c r="U85" s="7">
        <v>3</v>
      </c>
      <c r="V85" s="7">
        <v>2</v>
      </c>
      <c r="W85" s="7">
        <v>4</v>
      </c>
      <c r="X85" s="7">
        <v>18</v>
      </c>
      <c r="Y85" s="7">
        <v>7</v>
      </c>
      <c r="Z85" s="7">
        <v>3</v>
      </c>
      <c r="AA85" s="7">
        <v>4</v>
      </c>
      <c r="AB85" s="7">
        <v>1</v>
      </c>
      <c r="AC85" s="7">
        <v>9</v>
      </c>
      <c r="AD85" s="7">
        <v>10</v>
      </c>
      <c r="AE85" s="7">
        <v>8</v>
      </c>
      <c r="AF85" s="7">
        <v>7</v>
      </c>
      <c r="AG85" s="7">
        <v>6</v>
      </c>
      <c r="AH85" s="7">
        <v>4</v>
      </c>
      <c r="AI85" s="7">
        <v>3</v>
      </c>
      <c r="AJ85" s="7">
        <v>5</v>
      </c>
      <c r="AK85" s="7">
        <v>2</v>
      </c>
      <c r="AL85" s="7">
        <v>50</v>
      </c>
    </row>
    <row r="86" spans="2:38" x14ac:dyDescent="0.25">
      <c r="B86" s="7">
        <v>41006</v>
      </c>
      <c r="C86" s="7">
        <v>0</v>
      </c>
      <c r="D86" s="7">
        <v>1992</v>
      </c>
      <c r="E86" s="7">
        <f t="shared" si="1"/>
        <v>33</v>
      </c>
      <c r="F86" s="8">
        <v>45958.766863425924</v>
      </c>
      <c r="G86" s="7">
        <v>3</v>
      </c>
      <c r="H86" s="7">
        <v>4</v>
      </c>
      <c r="I86" s="7">
        <v>3</v>
      </c>
      <c r="J86" s="7">
        <v>4</v>
      </c>
      <c r="K86" s="7">
        <v>2</v>
      </c>
      <c r="L86" s="7">
        <v>5</v>
      </c>
      <c r="M86" s="7">
        <v>3</v>
      </c>
      <c r="N86" s="7">
        <v>2</v>
      </c>
      <c r="O86" s="7">
        <v>4</v>
      </c>
      <c r="P86" s="7">
        <v>5</v>
      </c>
      <c r="Q86" s="7">
        <v>4</v>
      </c>
      <c r="R86" s="7">
        <v>3</v>
      </c>
      <c r="S86" s="7">
        <v>5</v>
      </c>
      <c r="T86" s="7">
        <v>8</v>
      </c>
      <c r="U86" s="7">
        <v>5</v>
      </c>
      <c r="V86" s="7">
        <v>5</v>
      </c>
      <c r="W86" s="7">
        <v>13</v>
      </c>
      <c r="X86" s="7">
        <v>7</v>
      </c>
      <c r="Y86" s="7">
        <v>3</v>
      </c>
      <c r="Z86" s="7">
        <v>2</v>
      </c>
      <c r="AA86" s="7">
        <v>4</v>
      </c>
      <c r="AB86" s="7">
        <v>10</v>
      </c>
      <c r="AC86" s="7">
        <v>3</v>
      </c>
      <c r="AD86" s="7">
        <v>5</v>
      </c>
      <c r="AE86" s="7">
        <v>9</v>
      </c>
      <c r="AF86" s="7">
        <v>1</v>
      </c>
      <c r="AG86" s="7">
        <v>8</v>
      </c>
      <c r="AH86" s="7">
        <v>7</v>
      </c>
      <c r="AI86" s="7">
        <v>4</v>
      </c>
      <c r="AJ86" s="7">
        <v>2</v>
      </c>
      <c r="AK86" s="7">
        <v>6</v>
      </c>
      <c r="AL86" s="7">
        <v>52</v>
      </c>
    </row>
    <row r="87" spans="2:38" x14ac:dyDescent="0.25">
      <c r="B87" s="7">
        <v>43663</v>
      </c>
      <c r="C87" s="7">
        <v>1</v>
      </c>
      <c r="D87" s="7">
        <v>1992</v>
      </c>
      <c r="E87" s="7">
        <f t="shared" si="1"/>
        <v>33</v>
      </c>
      <c r="F87" s="8">
        <v>45963.818194444444</v>
      </c>
      <c r="G87" s="7">
        <v>5</v>
      </c>
      <c r="H87" s="7">
        <v>3</v>
      </c>
      <c r="I87" s="7">
        <v>3</v>
      </c>
      <c r="J87" s="7">
        <v>4</v>
      </c>
      <c r="K87" s="7">
        <v>4</v>
      </c>
      <c r="L87" s="7">
        <v>3</v>
      </c>
      <c r="M87" s="7">
        <v>2</v>
      </c>
      <c r="N87" s="7">
        <v>5</v>
      </c>
      <c r="O87" s="7">
        <v>3</v>
      </c>
      <c r="P87" s="7">
        <v>4</v>
      </c>
      <c r="Q87" s="7">
        <v>2</v>
      </c>
      <c r="R87" s="7">
        <v>4</v>
      </c>
      <c r="S87" s="7">
        <v>4</v>
      </c>
      <c r="T87" s="7">
        <v>3</v>
      </c>
      <c r="U87" s="7">
        <v>3</v>
      </c>
      <c r="V87" s="7">
        <v>3</v>
      </c>
      <c r="W87" s="7">
        <v>4</v>
      </c>
      <c r="X87" s="7">
        <v>5</v>
      </c>
      <c r="Y87" s="7">
        <v>4</v>
      </c>
      <c r="Z87" s="7">
        <v>5</v>
      </c>
      <c r="AA87" s="7">
        <v>2</v>
      </c>
      <c r="AB87" s="7">
        <v>4</v>
      </c>
      <c r="AC87" s="7">
        <v>2</v>
      </c>
      <c r="AD87" s="7">
        <v>1</v>
      </c>
      <c r="AE87" s="7">
        <v>3</v>
      </c>
      <c r="AF87" s="7">
        <v>7</v>
      </c>
      <c r="AG87" s="7">
        <v>6</v>
      </c>
      <c r="AH87" s="7">
        <v>8</v>
      </c>
      <c r="AI87" s="7">
        <v>5</v>
      </c>
      <c r="AJ87" s="7">
        <v>9</v>
      </c>
      <c r="AK87" s="7">
        <v>10</v>
      </c>
      <c r="AL87" s="7">
        <v>10</v>
      </c>
    </row>
    <row r="88" spans="2:38" x14ac:dyDescent="0.25">
      <c r="B88" s="7">
        <v>43944</v>
      </c>
      <c r="C88" s="7">
        <v>0</v>
      </c>
      <c r="D88" s="7">
        <v>1992</v>
      </c>
      <c r="E88" s="7">
        <f t="shared" si="1"/>
        <v>33</v>
      </c>
      <c r="F88" s="8">
        <v>45964.529942129629</v>
      </c>
      <c r="G88" s="7" t="s">
        <v>62</v>
      </c>
      <c r="H88" s="7">
        <v>3</v>
      </c>
      <c r="I88" s="7">
        <v>4</v>
      </c>
      <c r="J88" s="7">
        <v>3</v>
      </c>
      <c r="K88" s="7">
        <v>3</v>
      </c>
      <c r="L88" s="7">
        <v>4</v>
      </c>
      <c r="M88" s="7">
        <v>4</v>
      </c>
      <c r="N88" s="7">
        <v>4</v>
      </c>
      <c r="O88" s="7">
        <v>4</v>
      </c>
      <c r="P88" s="7">
        <v>3</v>
      </c>
      <c r="Q88" s="7">
        <v>4</v>
      </c>
      <c r="R88" s="7">
        <v>6</v>
      </c>
      <c r="S88" s="7">
        <v>3</v>
      </c>
      <c r="T88" s="7">
        <v>5</v>
      </c>
      <c r="U88" s="7">
        <v>4</v>
      </c>
      <c r="V88" s="7">
        <v>4</v>
      </c>
      <c r="W88" s="7">
        <v>7</v>
      </c>
      <c r="X88" s="7">
        <v>6</v>
      </c>
      <c r="Y88" s="7">
        <v>2</v>
      </c>
      <c r="Z88" s="7">
        <v>3</v>
      </c>
      <c r="AA88" s="7">
        <v>2</v>
      </c>
      <c r="AB88" s="7">
        <v>10</v>
      </c>
      <c r="AC88" s="7">
        <v>7</v>
      </c>
      <c r="AD88" s="7">
        <v>8</v>
      </c>
      <c r="AE88" s="7">
        <v>2</v>
      </c>
      <c r="AF88" s="7">
        <v>3</v>
      </c>
      <c r="AG88" s="7">
        <v>1</v>
      </c>
      <c r="AH88" s="7">
        <v>4</v>
      </c>
      <c r="AI88" s="7">
        <v>6</v>
      </c>
      <c r="AJ88" s="7">
        <v>5</v>
      </c>
      <c r="AK88" s="7">
        <v>9</v>
      </c>
      <c r="AL88" s="7">
        <v>50</v>
      </c>
    </row>
    <row r="89" spans="2:38" x14ac:dyDescent="0.25">
      <c r="B89" s="7">
        <v>44138</v>
      </c>
      <c r="C89" s="7">
        <v>0</v>
      </c>
      <c r="D89" s="7">
        <v>1992</v>
      </c>
      <c r="E89" s="7">
        <f t="shared" si="1"/>
        <v>33</v>
      </c>
      <c r="F89" s="8">
        <v>45964.773182870369</v>
      </c>
      <c r="G89" s="7">
        <v>1</v>
      </c>
      <c r="H89" s="7">
        <v>4</v>
      </c>
      <c r="I89" s="7">
        <v>5</v>
      </c>
      <c r="J89" s="7">
        <v>5</v>
      </c>
      <c r="K89" s="7">
        <v>1</v>
      </c>
      <c r="L89" s="7">
        <v>4</v>
      </c>
      <c r="M89" s="7">
        <v>2</v>
      </c>
      <c r="N89" s="7">
        <v>3</v>
      </c>
      <c r="O89" s="7">
        <v>5</v>
      </c>
      <c r="P89" s="7">
        <v>4</v>
      </c>
      <c r="Q89" s="7">
        <v>3</v>
      </c>
      <c r="R89" s="7">
        <v>7</v>
      </c>
      <c r="S89" s="7">
        <v>24</v>
      </c>
      <c r="T89" s="7">
        <v>9</v>
      </c>
      <c r="U89" s="7">
        <v>3</v>
      </c>
      <c r="V89" s="7">
        <v>69</v>
      </c>
      <c r="W89" s="7">
        <v>58</v>
      </c>
      <c r="X89" s="7">
        <v>31</v>
      </c>
      <c r="Y89" s="7">
        <v>6</v>
      </c>
      <c r="Z89" s="7">
        <v>5</v>
      </c>
      <c r="AA89" s="7">
        <v>22</v>
      </c>
      <c r="AB89" s="7">
        <v>4</v>
      </c>
      <c r="AC89" s="7">
        <v>2</v>
      </c>
      <c r="AD89" s="7">
        <v>5</v>
      </c>
      <c r="AE89" s="7">
        <v>3</v>
      </c>
      <c r="AF89" s="7">
        <v>6</v>
      </c>
      <c r="AG89" s="7">
        <v>1</v>
      </c>
      <c r="AH89" s="7">
        <v>9</v>
      </c>
      <c r="AI89" s="7">
        <v>8</v>
      </c>
      <c r="AJ89" s="7">
        <v>7</v>
      </c>
      <c r="AK89" s="7">
        <v>10</v>
      </c>
      <c r="AL89" s="7">
        <v>59</v>
      </c>
    </row>
    <row r="90" spans="2:38" x14ac:dyDescent="0.25">
      <c r="B90" s="7">
        <v>44654</v>
      </c>
      <c r="C90" s="7">
        <v>0</v>
      </c>
      <c r="D90" s="7">
        <v>1992</v>
      </c>
      <c r="E90" s="7">
        <f t="shared" si="1"/>
        <v>33</v>
      </c>
      <c r="F90" s="8">
        <v>45965.852662037039</v>
      </c>
      <c r="G90" s="7" t="s">
        <v>64</v>
      </c>
      <c r="H90" s="7">
        <v>4</v>
      </c>
      <c r="I90" s="7">
        <v>4</v>
      </c>
      <c r="J90" s="7">
        <v>3</v>
      </c>
      <c r="K90" s="7">
        <v>4</v>
      </c>
      <c r="L90" s="7">
        <v>5</v>
      </c>
      <c r="M90" s="7">
        <v>2</v>
      </c>
      <c r="N90" s="7">
        <v>4</v>
      </c>
      <c r="O90" s="7">
        <v>2</v>
      </c>
      <c r="P90" s="7">
        <v>4</v>
      </c>
      <c r="Q90" s="7">
        <v>4</v>
      </c>
      <c r="R90" s="7">
        <v>3</v>
      </c>
      <c r="S90" s="7">
        <v>3</v>
      </c>
      <c r="T90" s="7">
        <v>4</v>
      </c>
      <c r="U90" s="7">
        <v>3</v>
      </c>
      <c r="V90" s="7">
        <v>2</v>
      </c>
      <c r="W90" s="7">
        <v>2</v>
      </c>
      <c r="X90" s="7">
        <v>6</v>
      </c>
      <c r="Y90" s="7">
        <v>3</v>
      </c>
      <c r="Z90" s="7">
        <v>4</v>
      </c>
      <c r="AA90" s="7">
        <v>2</v>
      </c>
      <c r="AB90" s="7">
        <v>2</v>
      </c>
      <c r="AC90" s="7">
        <v>8</v>
      </c>
      <c r="AD90" s="7">
        <v>10</v>
      </c>
      <c r="AE90" s="7">
        <v>9</v>
      </c>
      <c r="AF90" s="7">
        <v>7</v>
      </c>
      <c r="AG90" s="7">
        <v>3</v>
      </c>
      <c r="AH90" s="7">
        <v>4</v>
      </c>
      <c r="AI90" s="7">
        <v>5</v>
      </c>
      <c r="AJ90" s="7">
        <v>1</v>
      </c>
      <c r="AK90" s="7">
        <v>6</v>
      </c>
      <c r="AL90" s="7">
        <v>62</v>
      </c>
    </row>
    <row r="91" spans="2:38" x14ac:dyDescent="0.25">
      <c r="B91" s="7">
        <v>41459</v>
      </c>
      <c r="C91" s="7">
        <v>0</v>
      </c>
      <c r="D91" s="7">
        <v>1993</v>
      </c>
      <c r="E91" s="7">
        <f t="shared" si="1"/>
        <v>32</v>
      </c>
      <c r="F91" s="8">
        <v>45964.724328703705</v>
      </c>
      <c r="G91" s="7">
        <v>2</v>
      </c>
      <c r="H91" s="7">
        <v>4</v>
      </c>
      <c r="I91" s="7">
        <v>4</v>
      </c>
      <c r="J91" s="7">
        <v>4</v>
      </c>
      <c r="K91" s="7">
        <v>3</v>
      </c>
      <c r="L91" s="7">
        <v>4</v>
      </c>
      <c r="M91" s="7">
        <v>4</v>
      </c>
      <c r="N91" s="7">
        <v>3</v>
      </c>
      <c r="O91" s="7">
        <v>4</v>
      </c>
      <c r="P91" s="7">
        <v>4</v>
      </c>
      <c r="Q91" s="7">
        <v>3</v>
      </c>
      <c r="R91" s="7">
        <v>2</v>
      </c>
      <c r="S91" s="7">
        <v>4</v>
      </c>
      <c r="T91" s="7">
        <v>3</v>
      </c>
      <c r="U91" s="7">
        <v>2</v>
      </c>
      <c r="V91" s="7">
        <v>4</v>
      </c>
      <c r="W91" s="7">
        <v>3</v>
      </c>
      <c r="X91" s="7">
        <v>5</v>
      </c>
      <c r="Y91" s="7">
        <v>3</v>
      </c>
      <c r="Z91" s="7">
        <v>1</v>
      </c>
      <c r="AA91" s="7">
        <v>5</v>
      </c>
      <c r="AB91" s="7">
        <v>9</v>
      </c>
      <c r="AC91" s="7">
        <v>5</v>
      </c>
      <c r="AD91" s="7">
        <v>7</v>
      </c>
      <c r="AE91" s="7">
        <v>6</v>
      </c>
      <c r="AF91" s="7">
        <v>2</v>
      </c>
      <c r="AG91" s="7">
        <v>10</v>
      </c>
      <c r="AH91" s="7">
        <v>4</v>
      </c>
      <c r="AI91" s="7">
        <v>8</v>
      </c>
      <c r="AJ91" s="7">
        <v>3</v>
      </c>
      <c r="AK91" s="7">
        <v>1</v>
      </c>
      <c r="AL91" s="7">
        <v>49</v>
      </c>
    </row>
    <row r="92" spans="2:38" x14ac:dyDescent="0.25">
      <c r="B92" s="7">
        <v>43450</v>
      </c>
      <c r="C92" s="7">
        <v>1</v>
      </c>
      <c r="D92" s="7">
        <v>1993</v>
      </c>
      <c r="E92" s="7">
        <f t="shared" si="1"/>
        <v>32</v>
      </c>
      <c r="F92" s="8">
        <v>45970.810578703706</v>
      </c>
      <c r="G92" s="7">
        <v>2</v>
      </c>
      <c r="H92" s="7">
        <v>2</v>
      </c>
      <c r="I92" s="7">
        <v>5</v>
      </c>
      <c r="J92" s="7">
        <v>5</v>
      </c>
      <c r="K92" s="7">
        <v>3</v>
      </c>
      <c r="L92" s="7">
        <v>2</v>
      </c>
      <c r="M92" s="7">
        <v>3</v>
      </c>
      <c r="N92" s="7">
        <v>2</v>
      </c>
      <c r="O92" s="7">
        <v>2</v>
      </c>
      <c r="P92" s="7">
        <v>4</v>
      </c>
      <c r="Q92" s="7">
        <v>4</v>
      </c>
      <c r="R92" s="7">
        <v>3</v>
      </c>
      <c r="S92" s="7">
        <v>3</v>
      </c>
      <c r="T92" s="7">
        <v>3</v>
      </c>
      <c r="U92" s="7">
        <v>7</v>
      </c>
      <c r="V92" s="7">
        <v>3</v>
      </c>
      <c r="W92" s="7">
        <v>7</v>
      </c>
      <c r="X92" s="7">
        <v>15</v>
      </c>
      <c r="Y92" s="7">
        <v>4</v>
      </c>
      <c r="Z92" s="7">
        <v>2</v>
      </c>
      <c r="AA92" s="7">
        <v>3</v>
      </c>
      <c r="AB92" s="7">
        <v>10</v>
      </c>
      <c r="AC92" s="7">
        <v>9</v>
      </c>
      <c r="AD92" s="7">
        <v>3</v>
      </c>
      <c r="AE92" s="7">
        <v>4</v>
      </c>
      <c r="AF92" s="7">
        <v>2</v>
      </c>
      <c r="AG92" s="7">
        <v>8</v>
      </c>
      <c r="AH92" s="7">
        <v>1</v>
      </c>
      <c r="AI92" s="7">
        <v>5</v>
      </c>
      <c r="AJ92" s="7">
        <v>7</v>
      </c>
      <c r="AK92" s="7">
        <v>6</v>
      </c>
      <c r="AL92" s="7">
        <v>76</v>
      </c>
    </row>
    <row r="93" spans="2:38" x14ac:dyDescent="0.25">
      <c r="B93" s="7">
        <v>44407</v>
      </c>
      <c r="C93" s="7">
        <v>1</v>
      </c>
      <c r="D93" s="7">
        <v>1993</v>
      </c>
      <c r="E93" s="7">
        <f t="shared" si="1"/>
        <v>32</v>
      </c>
      <c r="F93" s="8">
        <v>45965.530150462961</v>
      </c>
      <c r="G93" s="7" t="s">
        <v>59</v>
      </c>
      <c r="H93" s="7">
        <v>4</v>
      </c>
      <c r="I93" s="7">
        <v>5</v>
      </c>
      <c r="J93" s="7">
        <v>5</v>
      </c>
      <c r="K93" s="7">
        <v>3</v>
      </c>
      <c r="L93" s="7">
        <v>2</v>
      </c>
      <c r="M93" s="7">
        <v>4</v>
      </c>
      <c r="N93" s="7">
        <v>4</v>
      </c>
      <c r="O93" s="7">
        <v>4</v>
      </c>
      <c r="P93" s="7">
        <v>4</v>
      </c>
      <c r="Q93" s="7">
        <v>5</v>
      </c>
      <c r="R93" s="7">
        <v>4</v>
      </c>
      <c r="S93" s="7">
        <v>2</v>
      </c>
      <c r="T93" s="7">
        <v>5</v>
      </c>
      <c r="U93" s="7">
        <v>7</v>
      </c>
      <c r="V93" s="7">
        <v>5</v>
      </c>
      <c r="W93" s="7">
        <v>6</v>
      </c>
      <c r="X93" s="7">
        <v>7</v>
      </c>
      <c r="Y93" s="7">
        <v>3</v>
      </c>
      <c r="Z93" s="7">
        <v>3</v>
      </c>
      <c r="AA93" s="7">
        <v>3</v>
      </c>
      <c r="AB93" s="7">
        <v>3</v>
      </c>
      <c r="AC93" s="7">
        <v>9</v>
      </c>
      <c r="AD93" s="7">
        <v>1</v>
      </c>
      <c r="AE93" s="7">
        <v>5</v>
      </c>
      <c r="AF93" s="7">
        <v>4</v>
      </c>
      <c r="AG93" s="7">
        <v>2</v>
      </c>
      <c r="AH93" s="7">
        <v>6</v>
      </c>
      <c r="AI93" s="7">
        <v>10</v>
      </c>
      <c r="AJ93" s="7">
        <v>7</v>
      </c>
      <c r="AK93" s="7">
        <v>8</v>
      </c>
      <c r="AL93" s="7">
        <v>71</v>
      </c>
    </row>
    <row r="94" spans="2:38" x14ac:dyDescent="0.25">
      <c r="B94" s="7">
        <v>43272</v>
      </c>
      <c r="C94" s="7">
        <v>0</v>
      </c>
      <c r="D94" s="7">
        <v>1994</v>
      </c>
      <c r="E94" s="7">
        <f t="shared" si="1"/>
        <v>31</v>
      </c>
      <c r="F94" s="8">
        <v>45962.713472222225</v>
      </c>
      <c r="G94" s="7">
        <v>3</v>
      </c>
      <c r="H94" s="7">
        <v>3</v>
      </c>
      <c r="I94" s="7">
        <v>4</v>
      </c>
      <c r="J94" s="7">
        <v>4</v>
      </c>
      <c r="K94" s="7">
        <v>2</v>
      </c>
      <c r="L94" s="7">
        <v>4</v>
      </c>
      <c r="M94" s="7">
        <v>3</v>
      </c>
      <c r="N94" s="7">
        <v>4</v>
      </c>
      <c r="O94" s="7">
        <v>3</v>
      </c>
      <c r="P94" s="7">
        <v>5</v>
      </c>
      <c r="Q94" s="7">
        <v>4</v>
      </c>
      <c r="R94" s="7">
        <v>36</v>
      </c>
      <c r="S94" s="7">
        <v>7</v>
      </c>
      <c r="T94" s="7">
        <v>4</v>
      </c>
      <c r="U94" s="7">
        <v>3</v>
      </c>
      <c r="V94" s="7">
        <v>92</v>
      </c>
      <c r="W94" s="7">
        <v>5</v>
      </c>
      <c r="X94" s="7">
        <v>8</v>
      </c>
      <c r="Y94" s="7">
        <v>6</v>
      </c>
      <c r="Z94" s="7">
        <v>4</v>
      </c>
      <c r="AA94" s="7">
        <v>4</v>
      </c>
      <c r="AB94" s="7">
        <v>9</v>
      </c>
      <c r="AC94" s="7">
        <v>5</v>
      </c>
      <c r="AD94" s="7">
        <v>10</v>
      </c>
      <c r="AE94" s="7">
        <v>4</v>
      </c>
      <c r="AF94" s="7">
        <v>1</v>
      </c>
      <c r="AG94" s="7">
        <v>8</v>
      </c>
      <c r="AH94" s="7">
        <v>6</v>
      </c>
      <c r="AI94" s="7">
        <v>7</v>
      </c>
      <c r="AJ94" s="7">
        <v>3</v>
      </c>
      <c r="AK94" s="7">
        <v>2</v>
      </c>
      <c r="AL94" s="7">
        <v>55</v>
      </c>
    </row>
    <row r="95" spans="2:38" x14ac:dyDescent="0.25">
      <c r="B95" s="7">
        <v>45435</v>
      </c>
      <c r="C95" s="7">
        <v>1</v>
      </c>
      <c r="D95" s="7">
        <v>1994</v>
      </c>
      <c r="E95" s="7">
        <f t="shared" si="1"/>
        <v>31</v>
      </c>
      <c r="F95" s="8">
        <v>45968.581284722219</v>
      </c>
      <c r="G95" s="7">
        <v>3</v>
      </c>
      <c r="H95" s="7">
        <v>3</v>
      </c>
      <c r="I95" s="7">
        <v>4</v>
      </c>
      <c r="J95" s="7">
        <v>5</v>
      </c>
      <c r="K95" s="7">
        <v>3</v>
      </c>
      <c r="L95" s="7">
        <v>4</v>
      </c>
      <c r="M95" s="7">
        <v>2</v>
      </c>
      <c r="N95" s="7">
        <v>5</v>
      </c>
      <c r="O95" s="7">
        <v>5</v>
      </c>
      <c r="P95" s="7">
        <v>4</v>
      </c>
      <c r="Q95" s="7">
        <v>4</v>
      </c>
      <c r="R95" s="7">
        <v>3</v>
      </c>
      <c r="S95" s="7">
        <v>5</v>
      </c>
      <c r="T95" s="7">
        <v>5</v>
      </c>
      <c r="U95" s="7">
        <v>16</v>
      </c>
      <c r="V95" s="7">
        <v>5</v>
      </c>
      <c r="W95" s="7">
        <v>8</v>
      </c>
      <c r="X95" s="7">
        <v>5</v>
      </c>
      <c r="Y95" s="7">
        <v>8</v>
      </c>
      <c r="Z95" s="7">
        <v>3</v>
      </c>
      <c r="AA95" s="7">
        <v>15</v>
      </c>
      <c r="AB95" s="7">
        <v>6</v>
      </c>
      <c r="AC95" s="7">
        <v>5</v>
      </c>
      <c r="AD95" s="7">
        <v>9</v>
      </c>
      <c r="AE95" s="7">
        <v>1</v>
      </c>
      <c r="AF95" s="7">
        <v>3</v>
      </c>
      <c r="AG95" s="7">
        <v>4</v>
      </c>
      <c r="AH95" s="7">
        <v>10</v>
      </c>
      <c r="AI95" s="7">
        <v>7</v>
      </c>
      <c r="AJ95" s="7">
        <v>8</v>
      </c>
      <c r="AK95" s="7">
        <v>2</v>
      </c>
      <c r="AL95" s="7">
        <v>68</v>
      </c>
    </row>
    <row r="96" spans="2:38" x14ac:dyDescent="0.25">
      <c r="B96" s="7">
        <v>40994</v>
      </c>
      <c r="C96" s="7">
        <v>0</v>
      </c>
      <c r="D96" s="7">
        <v>1995</v>
      </c>
      <c r="E96" s="7">
        <f t="shared" si="1"/>
        <v>30</v>
      </c>
      <c r="F96" s="8">
        <v>45958.744039351855</v>
      </c>
      <c r="G96" s="7">
        <v>3</v>
      </c>
      <c r="H96" s="7">
        <v>3</v>
      </c>
      <c r="I96" s="7">
        <v>3</v>
      </c>
      <c r="J96" s="7">
        <v>4</v>
      </c>
      <c r="K96" s="7">
        <v>4</v>
      </c>
      <c r="L96" s="7">
        <v>1</v>
      </c>
      <c r="M96" s="7">
        <v>3</v>
      </c>
      <c r="N96" s="7">
        <v>3</v>
      </c>
      <c r="O96" s="7">
        <v>1</v>
      </c>
      <c r="P96" s="7">
        <v>4</v>
      </c>
      <c r="Q96" s="7">
        <v>1</v>
      </c>
      <c r="R96" s="7">
        <v>6</v>
      </c>
      <c r="S96" s="7">
        <v>3</v>
      </c>
      <c r="T96" s="7">
        <v>5</v>
      </c>
      <c r="U96" s="7">
        <v>4</v>
      </c>
      <c r="V96" s="7">
        <v>4</v>
      </c>
      <c r="W96" s="7">
        <v>3</v>
      </c>
      <c r="X96" s="7">
        <v>8</v>
      </c>
      <c r="Y96" s="7">
        <v>5</v>
      </c>
      <c r="Z96" s="7">
        <v>3</v>
      </c>
      <c r="AA96" s="7">
        <v>2</v>
      </c>
      <c r="AB96" s="7">
        <v>10</v>
      </c>
      <c r="AC96" s="7">
        <v>6</v>
      </c>
      <c r="AD96" s="7">
        <v>1</v>
      </c>
      <c r="AE96" s="7">
        <v>7</v>
      </c>
      <c r="AF96" s="7">
        <v>2</v>
      </c>
      <c r="AG96" s="7">
        <v>8</v>
      </c>
      <c r="AH96" s="7">
        <v>5</v>
      </c>
      <c r="AI96" s="7">
        <v>9</v>
      </c>
      <c r="AJ96" s="7">
        <v>3</v>
      </c>
      <c r="AK96" s="7">
        <v>4</v>
      </c>
      <c r="AL96" s="7">
        <v>28</v>
      </c>
    </row>
    <row r="97" spans="2:38" x14ac:dyDescent="0.25">
      <c r="B97" s="7">
        <v>42333</v>
      </c>
      <c r="C97" s="7">
        <v>0</v>
      </c>
      <c r="D97" s="7">
        <v>1995</v>
      </c>
      <c r="E97" s="7">
        <f t="shared" si="1"/>
        <v>30</v>
      </c>
      <c r="F97" s="8">
        <v>45960.440324074072</v>
      </c>
      <c r="G97" s="7">
        <v>4</v>
      </c>
      <c r="H97" s="7">
        <v>2</v>
      </c>
      <c r="I97" s="7">
        <v>2</v>
      </c>
      <c r="J97" s="7">
        <v>2</v>
      </c>
      <c r="K97" s="7">
        <v>4</v>
      </c>
      <c r="L97" s="7">
        <v>5</v>
      </c>
      <c r="M97" s="7">
        <v>1</v>
      </c>
      <c r="N97" s="7">
        <v>5</v>
      </c>
      <c r="O97" s="7">
        <v>4</v>
      </c>
      <c r="P97" s="7">
        <v>2</v>
      </c>
      <c r="Q97" s="7">
        <v>2</v>
      </c>
      <c r="R97" s="7">
        <v>2</v>
      </c>
      <c r="S97" s="7">
        <v>2</v>
      </c>
      <c r="T97" s="7">
        <v>2</v>
      </c>
      <c r="U97" s="7">
        <v>6</v>
      </c>
      <c r="V97" s="7">
        <v>2</v>
      </c>
      <c r="W97" s="7">
        <v>3</v>
      </c>
      <c r="X97" s="7">
        <v>4</v>
      </c>
      <c r="Y97" s="7">
        <v>5</v>
      </c>
      <c r="Z97" s="7">
        <v>2</v>
      </c>
      <c r="AA97" s="7">
        <v>3</v>
      </c>
      <c r="AB97" s="7">
        <v>3</v>
      </c>
      <c r="AC97" s="7">
        <v>6</v>
      </c>
      <c r="AD97" s="7">
        <v>10</v>
      </c>
      <c r="AE97" s="7">
        <v>1</v>
      </c>
      <c r="AF97" s="7">
        <v>8</v>
      </c>
      <c r="AG97" s="7">
        <v>7</v>
      </c>
      <c r="AH97" s="7">
        <v>2</v>
      </c>
      <c r="AI97" s="7">
        <v>9</v>
      </c>
      <c r="AJ97" s="7">
        <v>5</v>
      </c>
      <c r="AK97" s="7">
        <v>4</v>
      </c>
      <c r="AL97" s="7">
        <v>10</v>
      </c>
    </row>
    <row r="98" spans="2:38" x14ac:dyDescent="0.25">
      <c r="B98" s="7">
        <v>42622</v>
      </c>
      <c r="C98" s="7">
        <v>1</v>
      </c>
      <c r="D98" s="7">
        <v>1995</v>
      </c>
      <c r="E98" s="7">
        <f t="shared" si="1"/>
        <v>30</v>
      </c>
      <c r="F98" s="8">
        <v>45960.779710648145</v>
      </c>
      <c r="G98" s="7">
        <v>3</v>
      </c>
      <c r="H98" s="7">
        <v>4</v>
      </c>
      <c r="I98" s="7">
        <v>5</v>
      </c>
      <c r="J98" s="7">
        <v>4</v>
      </c>
      <c r="K98" s="7">
        <v>2</v>
      </c>
      <c r="L98" s="7">
        <v>5</v>
      </c>
      <c r="M98" s="7">
        <v>5</v>
      </c>
      <c r="N98" s="7">
        <v>5</v>
      </c>
      <c r="O98" s="7">
        <v>5</v>
      </c>
      <c r="P98" s="7">
        <v>4</v>
      </c>
      <c r="Q98" s="7">
        <v>4</v>
      </c>
      <c r="R98" s="7">
        <v>4</v>
      </c>
      <c r="S98" s="7">
        <v>2</v>
      </c>
      <c r="T98" s="7">
        <v>3</v>
      </c>
      <c r="U98" s="7">
        <v>2</v>
      </c>
      <c r="V98" s="7">
        <v>2</v>
      </c>
      <c r="W98" s="7">
        <v>2</v>
      </c>
      <c r="X98" s="7">
        <v>4</v>
      </c>
      <c r="Y98" s="7">
        <v>2</v>
      </c>
      <c r="Z98" s="7">
        <v>5</v>
      </c>
      <c r="AA98" s="7">
        <v>3</v>
      </c>
      <c r="AB98" s="7">
        <v>1</v>
      </c>
      <c r="AC98" s="7">
        <v>4</v>
      </c>
      <c r="AD98" s="7">
        <v>8</v>
      </c>
      <c r="AE98" s="7">
        <v>9</v>
      </c>
      <c r="AF98" s="7">
        <v>5</v>
      </c>
      <c r="AG98" s="7">
        <v>6</v>
      </c>
      <c r="AH98" s="7">
        <v>7</v>
      </c>
      <c r="AI98" s="7">
        <v>3</v>
      </c>
      <c r="AJ98" s="7">
        <v>2</v>
      </c>
      <c r="AK98" s="7">
        <v>10</v>
      </c>
      <c r="AL98" s="7">
        <v>50</v>
      </c>
    </row>
    <row r="99" spans="2:38" x14ac:dyDescent="0.25">
      <c r="B99" s="7">
        <v>44432</v>
      </c>
      <c r="C99" s="7">
        <v>0</v>
      </c>
      <c r="D99" s="7">
        <v>1995</v>
      </c>
      <c r="E99" s="7">
        <f t="shared" si="1"/>
        <v>30</v>
      </c>
      <c r="F99" s="8">
        <v>45965.567511574074</v>
      </c>
      <c r="G99" s="7">
        <v>5</v>
      </c>
      <c r="H99" s="7">
        <v>2</v>
      </c>
      <c r="I99" s="7">
        <v>2</v>
      </c>
      <c r="J99" s="7">
        <v>3</v>
      </c>
      <c r="K99" s="7">
        <v>4</v>
      </c>
      <c r="L99" s="7">
        <v>4</v>
      </c>
      <c r="M99" s="7">
        <v>2</v>
      </c>
      <c r="N99" s="7">
        <v>4</v>
      </c>
      <c r="O99" s="7">
        <v>3</v>
      </c>
      <c r="P99" s="7">
        <v>2</v>
      </c>
      <c r="Q99" s="7">
        <v>2</v>
      </c>
      <c r="R99" s="7">
        <v>3</v>
      </c>
      <c r="S99" s="7">
        <v>4</v>
      </c>
      <c r="T99" s="7">
        <v>6</v>
      </c>
      <c r="U99" s="7">
        <v>2</v>
      </c>
      <c r="V99" s="7">
        <v>2</v>
      </c>
      <c r="W99" s="7">
        <v>7</v>
      </c>
      <c r="X99" s="7">
        <v>5</v>
      </c>
      <c r="Y99" s="7">
        <v>2</v>
      </c>
      <c r="Z99" s="7">
        <v>2</v>
      </c>
      <c r="AA99" s="7">
        <v>4</v>
      </c>
      <c r="AB99" s="7">
        <v>8</v>
      </c>
      <c r="AC99" s="7">
        <v>5</v>
      </c>
      <c r="AD99" s="7">
        <v>1</v>
      </c>
      <c r="AE99" s="7">
        <v>9</v>
      </c>
      <c r="AF99" s="7">
        <v>4</v>
      </c>
      <c r="AG99" s="7">
        <v>7</v>
      </c>
      <c r="AH99" s="7">
        <v>6</v>
      </c>
      <c r="AI99" s="7">
        <v>2</v>
      </c>
      <c r="AJ99" s="7">
        <v>10</v>
      </c>
      <c r="AK99" s="7">
        <v>3</v>
      </c>
      <c r="AL99" s="7">
        <v>5</v>
      </c>
    </row>
    <row r="100" spans="2:38" x14ac:dyDescent="0.25">
      <c r="B100" s="7">
        <v>45689</v>
      </c>
      <c r="C100" s="7">
        <v>0</v>
      </c>
      <c r="D100" s="7">
        <v>1995</v>
      </c>
      <c r="E100" s="7">
        <f t="shared" si="1"/>
        <v>30</v>
      </c>
      <c r="F100" s="8">
        <v>45969.505196759259</v>
      </c>
      <c r="G100" s="7" t="s">
        <v>59</v>
      </c>
      <c r="H100" s="7">
        <v>4</v>
      </c>
      <c r="I100" s="7">
        <v>5</v>
      </c>
      <c r="J100" s="7">
        <v>4</v>
      </c>
      <c r="K100" s="7">
        <v>2</v>
      </c>
      <c r="L100" s="7">
        <v>4</v>
      </c>
      <c r="M100" s="7">
        <v>3</v>
      </c>
      <c r="N100" s="7">
        <v>4</v>
      </c>
      <c r="O100" s="7">
        <v>2</v>
      </c>
      <c r="P100" s="7">
        <v>4</v>
      </c>
      <c r="Q100" s="7">
        <v>3</v>
      </c>
      <c r="R100" s="7">
        <v>4</v>
      </c>
      <c r="S100" s="7">
        <v>7</v>
      </c>
      <c r="T100" s="7">
        <v>3</v>
      </c>
      <c r="U100" s="7">
        <v>5</v>
      </c>
      <c r="V100" s="7">
        <v>4</v>
      </c>
      <c r="W100" s="7">
        <v>5</v>
      </c>
      <c r="X100" s="7">
        <v>14</v>
      </c>
      <c r="Y100" s="7">
        <v>9</v>
      </c>
      <c r="Z100" s="7">
        <v>2</v>
      </c>
      <c r="AA100" s="7">
        <v>2</v>
      </c>
      <c r="AB100" s="7">
        <v>10</v>
      </c>
      <c r="AC100" s="7">
        <v>4</v>
      </c>
      <c r="AD100" s="7">
        <v>5</v>
      </c>
      <c r="AE100" s="7">
        <v>3</v>
      </c>
      <c r="AF100" s="7">
        <v>8</v>
      </c>
      <c r="AG100" s="7">
        <v>2</v>
      </c>
      <c r="AH100" s="7">
        <v>6</v>
      </c>
      <c r="AI100" s="7">
        <v>1</v>
      </c>
      <c r="AJ100" s="7">
        <v>9</v>
      </c>
      <c r="AK100" s="7">
        <v>7</v>
      </c>
      <c r="AL100" s="7">
        <v>60</v>
      </c>
    </row>
    <row r="101" spans="2:38" x14ac:dyDescent="0.25">
      <c r="B101" s="7">
        <v>42276</v>
      </c>
      <c r="C101" s="7">
        <v>0</v>
      </c>
      <c r="D101" s="7">
        <v>1996</v>
      </c>
      <c r="E101" s="7">
        <f t="shared" si="1"/>
        <v>29</v>
      </c>
      <c r="F101" s="8">
        <v>45960.371030092596</v>
      </c>
      <c r="G101" s="7">
        <v>4</v>
      </c>
      <c r="H101" s="7">
        <v>2</v>
      </c>
      <c r="I101" s="7">
        <v>2</v>
      </c>
      <c r="J101" s="7">
        <v>4</v>
      </c>
      <c r="K101" s="7">
        <v>4</v>
      </c>
      <c r="L101" s="7">
        <v>4</v>
      </c>
      <c r="M101" s="7">
        <v>2</v>
      </c>
      <c r="N101" s="7">
        <v>5</v>
      </c>
      <c r="O101" s="7">
        <v>4</v>
      </c>
      <c r="P101" s="7">
        <v>4</v>
      </c>
      <c r="Q101" s="7">
        <v>2</v>
      </c>
      <c r="R101" s="7">
        <v>3</v>
      </c>
      <c r="S101" s="7">
        <v>6</v>
      </c>
      <c r="T101" s="7">
        <v>5</v>
      </c>
      <c r="U101" s="7">
        <v>4</v>
      </c>
      <c r="V101" s="7">
        <v>4</v>
      </c>
      <c r="W101" s="7">
        <v>4</v>
      </c>
      <c r="X101" s="7">
        <v>11</v>
      </c>
      <c r="Y101" s="7">
        <v>5</v>
      </c>
      <c r="Z101" s="7">
        <v>4</v>
      </c>
      <c r="AA101" s="7">
        <v>5</v>
      </c>
      <c r="AB101" s="7">
        <v>10</v>
      </c>
      <c r="AC101" s="7">
        <v>4</v>
      </c>
      <c r="AD101" s="7">
        <v>1</v>
      </c>
      <c r="AE101" s="7">
        <v>5</v>
      </c>
      <c r="AF101" s="7">
        <v>7</v>
      </c>
      <c r="AG101" s="7">
        <v>8</v>
      </c>
      <c r="AH101" s="7">
        <v>9</v>
      </c>
      <c r="AI101" s="7">
        <v>6</v>
      </c>
      <c r="AJ101" s="7">
        <v>3</v>
      </c>
      <c r="AK101" s="7">
        <v>2</v>
      </c>
      <c r="AL101" s="7">
        <v>18</v>
      </c>
    </row>
    <row r="102" spans="2:38" x14ac:dyDescent="0.25">
      <c r="B102" s="7">
        <v>44005</v>
      </c>
      <c r="C102" s="7">
        <v>0</v>
      </c>
      <c r="D102" s="7">
        <v>1996</v>
      </c>
      <c r="E102" s="7">
        <f t="shared" si="1"/>
        <v>29</v>
      </c>
      <c r="F102" s="8">
        <v>45964.636805555558</v>
      </c>
      <c r="G102" s="7">
        <v>4</v>
      </c>
      <c r="H102" s="7">
        <v>3</v>
      </c>
      <c r="I102" s="7">
        <v>4</v>
      </c>
      <c r="J102" s="7">
        <v>4</v>
      </c>
      <c r="K102" s="7">
        <v>5</v>
      </c>
      <c r="L102" s="7">
        <v>2</v>
      </c>
      <c r="M102" s="7">
        <v>2</v>
      </c>
      <c r="N102" s="7">
        <v>4</v>
      </c>
      <c r="O102" s="7">
        <v>2</v>
      </c>
      <c r="P102" s="7">
        <v>3</v>
      </c>
      <c r="Q102" s="7">
        <v>2</v>
      </c>
      <c r="R102" s="7">
        <v>6</v>
      </c>
      <c r="S102" s="7">
        <v>5</v>
      </c>
      <c r="T102" s="7">
        <v>4</v>
      </c>
      <c r="U102" s="7">
        <v>2</v>
      </c>
      <c r="V102" s="7">
        <v>5</v>
      </c>
      <c r="W102" s="7">
        <v>4</v>
      </c>
      <c r="X102" s="7">
        <v>9</v>
      </c>
      <c r="Y102" s="7">
        <v>4</v>
      </c>
      <c r="Z102" s="7">
        <v>4</v>
      </c>
      <c r="AA102" s="7">
        <v>1</v>
      </c>
      <c r="AB102" s="7">
        <v>5</v>
      </c>
      <c r="AC102" s="7">
        <v>7</v>
      </c>
      <c r="AD102" s="7">
        <v>6</v>
      </c>
      <c r="AE102" s="7">
        <v>9</v>
      </c>
      <c r="AF102" s="7">
        <v>2</v>
      </c>
      <c r="AG102" s="7">
        <v>3</v>
      </c>
      <c r="AH102" s="7">
        <v>8</v>
      </c>
      <c r="AI102" s="7">
        <v>1</v>
      </c>
      <c r="AJ102" s="7">
        <v>10</v>
      </c>
      <c r="AK102" s="7">
        <v>4</v>
      </c>
      <c r="AL102" s="7">
        <v>5</v>
      </c>
    </row>
    <row r="103" spans="2:38" x14ac:dyDescent="0.25">
      <c r="B103" s="7">
        <v>44205</v>
      </c>
      <c r="C103" s="7">
        <v>1</v>
      </c>
      <c r="D103" s="7">
        <v>1996</v>
      </c>
      <c r="E103" s="7">
        <f t="shared" si="1"/>
        <v>29</v>
      </c>
      <c r="F103" s="8">
        <v>45964.905706018515</v>
      </c>
      <c r="G103" s="7">
        <v>5</v>
      </c>
      <c r="H103" s="7">
        <v>5</v>
      </c>
      <c r="I103" s="7">
        <v>5</v>
      </c>
      <c r="J103" s="7">
        <v>5</v>
      </c>
      <c r="K103" s="7">
        <v>1</v>
      </c>
      <c r="L103" s="7">
        <v>5</v>
      </c>
      <c r="M103" s="7">
        <v>5</v>
      </c>
      <c r="N103" s="7">
        <v>5</v>
      </c>
      <c r="O103" s="7">
        <v>5</v>
      </c>
      <c r="P103" s="7">
        <v>5</v>
      </c>
      <c r="Q103" s="7">
        <v>5</v>
      </c>
      <c r="R103" s="7">
        <v>1</v>
      </c>
      <c r="S103" s="7">
        <v>2</v>
      </c>
      <c r="T103" s="7">
        <v>2</v>
      </c>
      <c r="U103" s="7">
        <v>2</v>
      </c>
      <c r="V103" s="7">
        <v>12</v>
      </c>
      <c r="W103" s="7">
        <v>2</v>
      </c>
      <c r="X103" s="7">
        <v>7</v>
      </c>
      <c r="Y103" s="7">
        <v>1</v>
      </c>
      <c r="Z103" s="7">
        <v>1</v>
      </c>
      <c r="AA103" s="7">
        <v>1</v>
      </c>
      <c r="AB103" s="7">
        <v>9</v>
      </c>
      <c r="AC103" s="7">
        <v>3</v>
      </c>
      <c r="AD103" s="7">
        <v>2</v>
      </c>
      <c r="AE103" s="7">
        <v>7</v>
      </c>
      <c r="AF103" s="7">
        <v>1</v>
      </c>
      <c r="AG103" s="7">
        <v>6</v>
      </c>
      <c r="AH103" s="7">
        <v>8</v>
      </c>
      <c r="AI103" s="7">
        <v>4</v>
      </c>
      <c r="AJ103" s="7">
        <v>5</v>
      </c>
      <c r="AK103" s="7">
        <v>10</v>
      </c>
      <c r="AL103" s="7">
        <v>5</v>
      </c>
    </row>
    <row r="104" spans="2:38" x14ac:dyDescent="0.25">
      <c r="B104" s="7">
        <v>44689</v>
      </c>
      <c r="C104" s="7">
        <v>0</v>
      </c>
      <c r="D104" s="7">
        <v>1996</v>
      </c>
      <c r="E104" s="7">
        <f t="shared" si="1"/>
        <v>29</v>
      </c>
      <c r="F104" s="8">
        <v>45965.929375</v>
      </c>
      <c r="G104" s="7">
        <v>4</v>
      </c>
      <c r="H104" s="7">
        <v>4</v>
      </c>
      <c r="I104" s="7">
        <v>3</v>
      </c>
      <c r="J104" s="7">
        <v>2</v>
      </c>
      <c r="K104" s="7">
        <v>4</v>
      </c>
      <c r="L104" s="7">
        <v>4</v>
      </c>
      <c r="M104" s="7">
        <v>3</v>
      </c>
      <c r="N104" s="7">
        <v>3</v>
      </c>
      <c r="O104" s="7">
        <v>4</v>
      </c>
      <c r="P104" s="7">
        <v>4</v>
      </c>
      <c r="Q104" s="7">
        <v>4</v>
      </c>
      <c r="R104" s="7">
        <v>2</v>
      </c>
      <c r="S104" s="7">
        <v>2</v>
      </c>
      <c r="T104" s="7">
        <v>3</v>
      </c>
      <c r="U104" s="7">
        <v>2</v>
      </c>
      <c r="V104" s="7">
        <v>2</v>
      </c>
      <c r="W104" s="7">
        <v>1</v>
      </c>
      <c r="X104" s="7">
        <v>8</v>
      </c>
      <c r="Y104" s="7">
        <v>3</v>
      </c>
      <c r="Z104" s="7">
        <v>1</v>
      </c>
      <c r="AA104" s="7">
        <v>2</v>
      </c>
      <c r="AB104" s="7">
        <v>10</v>
      </c>
      <c r="AC104" s="7">
        <v>4</v>
      </c>
      <c r="AD104" s="7">
        <v>7</v>
      </c>
      <c r="AE104" s="7">
        <v>2</v>
      </c>
      <c r="AF104" s="7">
        <v>8</v>
      </c>
      <c r="AG104" s="7">
        <v>9</v>
      </c>
      <c r="AH104" s="7">
        <v>1</v>
      </c>
      <c r="AI104" s="7">
        <v>6</v>
      </c>
      <c r="AJ104" s="7">
        <v>5</v>
      </c>
      <c r="AK104" s="7">
        <v>3</v>
      </c>
      <c r="AL104" s="7">
        <v>56</v>
      </c>
    </row>
    <row r="105" spans="2:38" x14ac:dyDescent="0.25">
      <c r="B105" s="7">
        <v>45416</v>
      </c>
      <c r="C105" s="7">
        <v>1</v>
      </c>
      <c r="D105" s="7">
        <v>1996</v>
      </c>
      <c r="E105" s="7">
        <f t="shared" si="1"/>
        <v>29</v>
      </c>
      <c r="F105" s="8">
        <v>45968.671979166669</v>
      </c>
      <c r="G105" s="7">
        <v>3</v>
      </c>
      <c r="H105" s="7">
        <v>4</v>
      </c>
      <c r="I105" s="7">
        <v>4</v>
      </c>
      <c r="J105" s="7">
        <v>5</v>
      </c>
      <c r="K105" s="7">
        <v>1</v>
      </c>
      <c r="L105" s="7">
        <v>2</v>
      </c>
      <c r="M105" s="7">
        <v>4</v>
      </c>
      <c r="N105" s="7">
        <v>5</v>
      </c>
      <c r="O105" s="7">
        <v>4</v>
      </c>
      <c r="P105" s="7">
        <v>4</v>
      </c>
      <c r="Q105" s="7">
        <v>1</v>
      </c>
      <c r="R105" s="7">
        <v>3</v>
      </c>
      <c r="S105" s="7">
        <v>6</v>
      </c>
      <c r="T105" s="7">
        <v>2</v>
      </c>
      <c r="U105" s="7">
        <v>4</v>
      </c>
      <c r="V105" s="7">
        <v>3</v>
      </c>
      <c r="W105" s="7">
        <v>155</v>
      </c>
      <c r="X105" s="7">
        <v>4</v>
      </c>
      <c r="Y105" s="7">
        <v>7</v>
      </c>
      <c r="Z105" s="7">
        <v>2</v>
      </c>
      <c r="AA105" s="7">
        <v>3</v>
      </c>
      <c r="AB105" s="7">
        <v>4</v>
      </c>
      <c r="AC105" s="7">
        <v>3</v>
      </c>
      <c r="AD105" s="7">
        <v>6</v>
      </c>
      <c r="AE105" s="7">
        <v>7</v>
      </c>
      <c r="AF105" s="7">
        <v>10</v>
      </c>
      <c r="AG105" s="7">
        <v>9</v>
      </c>
      <c r="AH105" s="7">
        <v>2</v>
      </c>
      <c r="AI105" s="7">
        <v>1</v>
      </c>
      <c r="AJ105" s="7">
        <v>5</v>
      </c>
      <c r="AK105" s="7">
        <v>8</v>
      </c>
      <c r="AL105" s="7">
        <v>82</v>
      </c>
    </row>
    <row r="106" spans="2:38" x14ac:dyDescent="0.25">
      <c r="B106" s="7">
        <v>45434</v>
      </c>
      <c r="C106" s="7">
        <v>0</v>
      </c>
      <c r="D106" s="7">
        <v>1996</v>
      </c>
      <c r="E106" s="7">
        <f t="shared" si="1"/>
        <v>29</v>
      </c>
      <c r="F106" s="8">
        <v>45968.586215277777</v>
      </c>
      <c r="G106" s="7">
        <v>4</v>
      </c>
      <c r="H106" s="7">
        <v>1</v>
      </c>
      <c r="I106" s="7">
        <v>5</v>
      </c>
      <c r="J106" s="7">
        <v>4</v>
      </c>
      <c r="K106" s="7">
        <v>3</v>
      </c>
      <c r="L106" s="7">
        <v>4</v>
      </c>
      <c r="M106" s="7">
        <v>2</v>
      </c>
      <c r="N106" s="7">
        <v>5</v>
      </c>
      <c r="O106" s="7">
        <v>4</v>
      </c>
      <c r="P106" s="7">
        <v>5</v>
      </c>
      <c r="Q106" s="7">
        <v>4</v>
      </c>
      <c r="R106" s="7">
        <v>3</v>
      </c>
      <c r="S106" s="7">
        <v>3</v>
      </c>
      <c r="T106" s="7">
        <v>3</v>
      </c>
      <c r="U106" s="7">
        <v>4</v>
      </c>
      <c r="V106" s="7">
        <v>5</v>
      </c>
      <c r="W106" s="7">
        <v>4</v>
      </c>
      <c r="X106" s="7">
        <v>4</v>
      </c>
      <c r="Y106" s="7">
        <v>4</v>
      </c>
      <c r="Z106" s="7">
        <v>2</v>
      </c>
      <c r="AA106" s="7">
        <v>8</v>
      </c>
      <c r="AB106" s="7">
        <v>10</v>
      </c>
      <c r="AC106" s="7">
        <v>8</v>
      </c>
      <c r="AD106" s="7">
        <v>2</v>
      </c>
      <c r="AE106" s="7">
        <v>4</v>
      </c>
      <c r="AF106" s="7">
        <v>1</v>
      </c>
      <c r="AG106" s="7">
        <v>5</v>
      </c>
      <c r="AH106" s="7">
        <v>7</v>
      </c>
      <c r="AI106" s="7">
        <v>9</v>
      </c>
      <c r="AJ106" s="7">
        <v>3</v>
      </c>
      <c r="AK106" s="7">
        <v>6</v>
      </c>
      <c r="AL106" s="7">
        <v>73</v>
      </c>
    </row>
    <row r="107" spans="2:38" x14ac:dyDescent="0.25">
      <c r="B107" s="7">
        <v>45508</v>
      </c>
      <c r="C107" s="7">
        <v>1</v>
      </c>
      <c r="D107" s="7">
        <v>1996</v>
      </c>
      <c r="E107" s="7">
        <f t="shared" si="1"/>
        <v>29</v>
      </c>
      <c r="F107" s="8">
        <v>45968.720497685186</v>
      </c>
      <c r="G107" s="7">
        <v>3</v>
      </c>
      <c r="H107" s="7">
        <v>4</v>
      </c>
      <c r="I107" s="7">
        <v>4</v>
      </c>
      <c r="J107" s="7">
        <v>5</v>
      </c>
      <c r="K107" s="7">
        <v>1</v>
      </c>
      <c r="L107" s="7">
        <v>4</v>
      </c>
      <c r="M107" s="7">
        <v>5</v>
      </c>
      <c r="N107" s="7">
        <v>4</v>
      </c>
      <c r="O107" s="7">
        <v>3</v>
      </c>
      <c r="P107" s="7">
        <v>2</v>
      </c>
      <c r="Q107" s="7">
        <v>4</v>
      </c>
      <c r="R107" s="7">
        <v>6</v>
      </c>
      <c r="S107" s="7">
        <v>25</v>
      </c>
      <c r="T107" s="7">
        <v>8</v>
      </c>
      <c r="U107" s="7">
        <v>13</v>
      </c>
      <c r="V107" s="7">
        <v>8</v>
      </c>
      <c r="W107" s="7">
        <v>7</v>
      </c>
      <c r="X107" s="7">
        <v>23</v>
      </c>
      <c r="Y107" s="7">
        <v>7</v>
      </c>
      <c r="Z107" s="7">
        <v>12</v>
      </c>
      <c r="AA107" s="7">
        <v>14</v>
      </c>
      <c r="AB107" s="7">
        <v>2</v>
      </c>
      <c r="AC107" s="7">
        <v>1</v>
      </c>
      <c r="AD107" s="7">
        <v>3</v>
      </c>
      <c r="AE107" s="7">
        <v>4</v>
      </c>
      <c r="AF107" s="7">
        <v>5</v>
      </c>
      <c r="AG107" s="7">
        <v>9</v>
      </c>
      <c r="AH107" s="7">
        <v>10</v>
      </c>
      <c r="AI107" s="7">
        <v>7</v>
      </c>
      <c r="AJ107" s="7">
        <v>6</v>
      </c>
      <c r="AK107" s="7">
        <v>8</v>
      </c>
      <c r="AL107" s="7">
        <v>80</v>
      </c>
    </row>
    <row r="108" spans="2:38" x14ac:dyDescent="0.25">
      <c r="B108" s="7">
        <v>45945</v>
      </c>
      <c r="C108" s="7">
        <v>1</v>
      </c>
      <c r="D108" s="7">
        <v>1996</v>
      </c>
      <c r="E108" s="7">
        <f t="shared" si="1"/>
        <v>29</v>
      </c>
      <c r="F108" s="8">
        <v>45970.863935185182</v>
      </c>
      <c r="G108" s="7" t="s">
        <v>59</v>
      </c>
      <c r="H108" s="7">
        <v>1</v>
      </c>
      <c r="I108" s="7">
        <v>2</v>
      </c>
      <c r="J108" s="7">
        <v>1</v>
      </c>
      <c r="K108" s="7">
        <v>5</v>
      </c>
      <c r="L108" s="7">
        <v>3</v>
      </c>
      <c r="M108" s="7">
        <v>2</v>
      </c>
      <c r="N108" s="7">
        <v>4</v>
      </c>
      <c r="O108" s="7">
        <v>2</v>
      </c>
      <c r="P108" s="7">
        <v>3</v>
      </c>
      <c r="Q108" s="7">
        <v>2</v>
      </c>
      <c r="R108" s="7">
        <v>3</v>
      </c>
      <c r="S108" s="7">
        <v>7</v>
      </c>
      <c r="T108" s="7">
        <v>5</v>
      </c>
      <c r="U108" s="7">
        <v>3</v>
      </c>
      <c r="V108" s="7">
        <v>7</v>
      </c>
      <c r="W108" s="7">
        <v>10</v>
      </c>
      <c r="X108" s="7">
        <v>9</v>
      </c>
      <c r="Y108" s="7">
        <v>6</v>
      </c>
      <c r="Z108" s="7">
        <v>6</v>
      </c>
      <c r="AA108" s="7">
        <v>3</v>
      </c>
      <c r="AB108" s="7">
        <v>9</v>
      </c>
      <c r="AC108" s="7">
        <v>3</v>
      </c>
      <c r="AD108" s="7">
        <v>2</v>
      </c>
      <c r="AE108" s="7">
        <v>7</v>
      </c>
      <c r="AF108" s="7">
        <v>1</v>
      </c>
      <c r="AG108" s="7">
        <v>6</v>
      </c>
      <c r="AH108" s="7">
        <v>4</v>
      </c>
      <c r="AI108" s="7">
        <v>5</v>
      </c>
      <c r="AJ108" s="7">
        <v>8</v>
      </c>
      <c r="AK108" s="7">
        <v>10</v>
      </c>
      <c r="AL108" s="7">
        <v>5</v>
      </c>
    </row>
    <row r="109" spans="2:38" x14ac:dyDescent="0.25">
      <c r="B109" s="7">
        <v>45960</v>
      </c>
      <c r="C109" s="7">
        <v>0</v>
      </c>
      <c r="D109" s="7">
        <v>1996</v>
      </c>
      <c r="E109" s="7">
        <f t="shared" si="1"/>
        <v>29</v>
      </c>
      <c r="F109" s="8">
        <v>45970.918738425928</v>
      </c>
      <c r="G109" s="7">
        <v>1</v>
      </c>
      <c r="H109" s="7">
        <v>4</v>
      </c>
      <c r="I109" s="7">
        <v>5</v>
      </c>
      <c r="J109" s="7">
        <v>5</v>
      </c>
      <c r="K109" s="7">
        <v>1</v>
      </c>
      <c r="L109" s="7">
        <v>5</v>
      </c>
      <c r="M109" s="7">
        <v>4</v>
      </c>
      <c r="N109" s="7">
        <v>1</v>
      </c>
      <c r="O109" s="7">
        <v>2</v>
      </c>
      <c r="P109" s="7">
        <v>4</v>
      </c>
      <c r="Q109" s="7">
        <v>4</v>
      </c>
      <c r="R109" s="7">
        <v>3</v>
      </c>
      <c r="S109" s="7">
        <v>2</v>
      </c>
      <c r="T109" s="7">
        <v>3</v>
      </c>
      <c r="U109" s="7">
        <v>8</v>
      </c>
      <c r="V109" s="7">
        <v>4</v>
      </c>
      <c r="W109" s="7">
        <v>11</v>
      </c>
      <c r="X109" s="7">
        <v>9</v>
      </c>
      <c r="Y109" s="7">
        <v>3</v>
      </c>
      <c r="Z109" s="7">
        <v>3</v>
      </c>
      <c r="AA109" s="7">
        <v>7</v>
      </c>
      <c r="AB109" s="7">
        <v>2</v>
      </c>
      <c r="AC109" s="7">
        <v>8</v>
      </c>
      <c r="AD109" s="7">
        <v>10</v>
      </c>
      <c r="AE109" s="7">
        <v>9</v>
      </c>
      <c r="AF109" s="7">
        <v>7</v>
      </c>
      <c r="AG109" s="7">
        <v>5</v>
      </c>
      <c r="AH109" s="7">
        <v>3</v>
      </c>
      <c r="AI109" s="7">
        <v>6</v>
      </c>
      <c r="AJ109" s="7">
        <v>4</v>
      </c>
      <c r="AK109" s="7">
        <v>1</v>
      </c>
      <c r="AL109" s="7">
        <v>44</v>
      </c>
    </row>
    <row r="110" spans="2:38" x14ac:dyDescent="0.25">
      <c r="B110" s="7">
        <v>40679</v>
      </c>
      <c r="C110" s="7">
        <v>1</v>
      </c>
      <c r="D110" s="7">
        <v>1997</v>
      </c>
      <c r="E110" s="7">
        <f t="shared" si="1"/>
        <v>28</v>
      </c>
      <c r="F110" s="8">
        <v>45958.329398148147</v>
      </c>
      <c r="G110" s="7">
        <v>2</v>
      </c>
      <c r="H110" s="7">
        <v>4</v>
      </c>
      <c r="I110" s="7">
        <v>4</v>
      </c>
      <c r="J110" s="7">
        <v>5</v>
      </c>
      <c r="K110" s="7">
        <v>2</v>
      </c>
      <c r="L110" s="7">
        <v>4</v>
      </c>
      <c r="M110" s="7">
        <v>3</v>
      </c>
      <c r="N110" s="7">
        <v>3</v>
      </c>
      <c r="O110" s="7">
        <v>4</v>
      </c>
      <c r="P110" s="7">
        <v>4</v>
      </c>
      <c r="Q110" s="7">
        <v>1</v>
      </c>
      <c r="R110" s="7">
        <v>4</v>
      </c>
      <c r="S110" s="7">
        <v>9</v>
      </c>
      <c r="T110" s="7">
        <v>3</v>
      </c>
      <c r="U110" s="7">
        <v>4</v>
      </c>
      <c r="V110" s="7">
        <v>3</v>
      </c>
      <c r="W110" s="7">
        <v>5</v>
      </c>
      <c r="X110" s="7">
        <v>7</v>
      </c>
      <c r="Y110" s="7">
        <v>5</v>
      </c>
      <c r="Z110" s="7">
        <v>2</v>
      </c>
      <c r="AA110" s="7">
        <v>2</v>
      </c>
      <c r="AB110" s="7">
        <v>10</v>
      </c>
      <c r="AC110" s="7">
        <v>3</v>
      </c>
      <c r="AD110" s="7">
        <v>5</v>
      </c>
      <c r="AE110" s="7">
        <v>9</v>
      </c>
      <c r="AF110" s="7">
        <v>7</v>
      </c>
      <c r="AG110" s="7">
        <v>1</v>
      </c>
      <c r="AH110" s="7">
        <v>4</v>
      </c>
      <c r="AI110" s="7">
        <v>8</v>
      </c>
      <c r="AJ110" s="7">
        <v>6</v>
      </c>
      <c r="AK110" s="7">
        <v>2</v>
      </c>
      <c r="AL110" s="7">
        <v>56</v>
      </c>
    </row>
    <row r="111" spans="2:38" x14ac:dyDescent="0.25">
      <c r="B111" s="7">
        <v>41026</v>
      </c>
      <c r="C111" s="7">
        <v>0</v>
      </c>
      <c r="D111" s="7">
        <v>1997</v>
      </c>
      <c r="E111" s="7">
        <f t="shared" si="1"/>
        <v>28</v>
      </c>
      <c r="F111" s="8">
        <v>45977.55673611111</v>
      </c>
      <c r="G111" s="7">
        <v>2</v>
      </c>
      <c r="H111" s="7">
        <v>2</v>
      </c>
      <c r="I111" s="7">
        <v>2</v>
      </c>
      <c r="J111" s="7">
        <v>3</v>
      </c>
      <c r="K111" s="7">
        <v>4</v>
      </c>
      <c r="L111" s="7">
        <v>4</v>
      </c>
      <c r="M111" s="7">
        <v>1</v>
      </c>
      <c r="N111" s="7">
        <v>4</v>
      </c>
      <c r="O111" s="7">
        <v>1</v>
      </c>
      <c r="P111" s="7">
        <v>5</v>
      </c>
      <c r="Q111" s="7">
        <v>4</v>
      </c>
      <c r="R111" s="7">
        <v>14</v>
      </c>
      <c r="S111" s="7">
        <v>6</v>
      </c>
      <c r="T111" s="7">
        <v>5</v>
      </c>
      <c r="U111" s="7">
        <v>5</v>
      </c>
      <c r="V111" s="7">
        <v>2</v>
      </c>
      <c r="W111" s="7">
        <v>64</v>
      </c>
      <c r="X111" s="7">
        <v>8</v>
      </c>
      <c r="Y111" s="7">
        <v>6</v>
      </c>
      <c r="Z111" s="7">
        <v>4</v>
      </c>
      <c r="AA111" s="7">
        <v>3</v>
      </c>
      <c r="AB111" s="7">
        <v>4</v>
      </c>
      <c r="AC111" s="7">
        <v>7</v>
      </c>
      <c r="AD111" s="7">
        <v>10</v>
      </c>
      <c r="AE111" s="7">
        <v>1</v>
      </c>
      <c r="AF111" s="7">
        <v>6</v>
      </c>
      <c r="AG111" s="7">
        <v>3</v>
      </c>
      <c r="AH111" s="7">
        <v>9</v>
      </c>
      <c r="AI111" s="7">
        <v>8</v>
      </c>
      <c r="AJ111" s="7">
        <v>2</v>
      </c>
      <c r="AK111" s="7">
        <v>5</v>
      </c>
      <c r="AL111" s="7">
        <v>48</v>
      </c>
    </row>
    <row r="112" spans="2:38" x14ac:dyDescent="0.25">
      <c r="B112" s="7">
        <v>44919</v>
      </c>
      <c r="C112" s="7">
        <v>0</v>
      </c>
      <c r="D112" s="7">
        <v>1997</v>
      </c>
      <c r="E112" s="7">
        <f t="shared" si="1"/>
        <v>28</v>
      </c>
      <c r="F112" s="8">
        <v>45976.624942129631</v>
      </c>
      <c r="G112" s="7">
        <v>2</v>
      </c>
      <c r="H112" s="7">
        <v>4</v>
      </c>
      <c r="I112" s="7">
        <v>5</v>
      </c>
      <c r="J112" s="7">
        <v>4</v>
      </c>
      <c r="K112" s="7">
        <v>1</v>
      </c>
      <c r="L112" s="7">
        <v>5</v>
      </c>
      <c r="M112" s="7">
        <v>4</v>
      </c>
      <c r="N112" s="7">
        <v>2</v>
      </c>
      <c r="O112" s="7">
        <v>5</v>
      </c>
      <c r="P112" s="7">
        <v>5</v>
      </c>
      <c r="Q112" s="7">
        <v>4</v>
      </c>
      <c r="R112" s="7">
        <v>3</v>
      </c>
      <c r="S112" s="7">
        <v>2</v>
      </c>
      <c r="T112" s="7">
        <v>3</v>
      </c>
      <c r="U112" s="7">
        <v>3</v>
      </c>
      <c r="V112" s="7">
        <v>3</v>
      </c>
      <c r="W112" s="7">
        <v>5</v>
      </c>
      <c r="X112" s="7">
        <v>6</v>
      </c>
      <c r="Y112" s="7">
        <v>2</v>
      </c>
      <c r="Z112" s="7">
        <v>2</v>
      </c>
      <c r="AA112" s="7">
        <v>2</v>
      </c>
      <c r="AB112" s="7">
        <v>6</v>
      </c>
      <c r="AC112" s="7">
        <v>4</v>
      </c>
      <c r="AD112" s="7">
        <v>5</v>
      </c>
      <c r="AE112" s="7">
        <v>10</v>
      </c>
      <c r="AF112" s="7">
        <v>3</v>
      </c>
      <c r="AG112" s="7">
        <v>1</v>
      </c>
      <c r="AH112" s="7">
        <v>2</v>
      </c>
      <c r="AI112" s="7">
        <v>8</v>
      </c>
      <c r="AJ112" s="7">
        <v>9</v>
      </c>
      <c r="AK112" s="7">
        <v>7</v>
      </c>
      <c r="AL112" s="7">
        <v>5</v>
      </c>
    </row>
    <row r="113" spans="2:38" x14ac:dyDescent="0.25">
      <c r="B113" s="7">
        <v>45272</v>
      </c>
      <c r="C113" s="7">
        <v>0</v>
      </c>
      <c r="D113" s="7">
        <v>1997</v>
      </c>
      <c r="E113" s="7">
        <f t="shared" si="1"/>
        <v>28</v>
      </c>
      <c r="F113" s="8">
        <v>45967.976006944446</v>
      </c>
      <c r="G113" s="7">
        <v>2</v>
      </c>
      <c r="H113" s="7">
        <v>4</v>
      </c>
      <c r="I113" s="7">
        <v>5</v>
      </c>
      <c r="J113" s="7">
        <v>4</v>
      </c>
      <c r="K113" s="7">
        <v>4</v>
      </c>
      <c r="L113" s="7">
        <v>3</v>
      </c>
      <c r="M113" s="7">
        <v>2</v>
      </c>
      <c r="N113" s="7">
        <v>4</v>
      </c>
      <c r="O113" s="7">
        <v>4</v>
      </c>
      <c r="P113" s="7">
        <v>2</v>
      </c>
      <c r="Q113" s="7">
        <v>4</v>
      </c>
      <c r="R113" s="7">
        <v>3</v>
      </c>
      <c r="S113" s="7">
        <v>3</v>
      </c>
      <c r="T113" s="7">
        <v>3</v>
      </c>
      <c r="U113" s="7">
        <v>3</v>
      </c>
      <c r="V113" s="7">
        <v>3</v>
      </c>
      <c r="W113" s="7">
        <v>3</v>
      </c>
      <c r="X113" s="7">
        <v>4</v>
      </c>
      <c r="Y113" s="7">
        <v>5</v>
      </c>
      <c r="Z113" s="7">
        <v>2</v>
      </c>
      <c r="AA113" s="7">
        <v>3</v>
      </c>
      <c r="AB113" s="7">
        <v>9</v>
      </c>
      <c r="AC113" s="7">
        <v>7</v>
      </c>
      <c r="AD113" s="7">
        <v>10</v>
      </c>
      <c r="AE113" s="7">
        <v>6</v>
      </c>
      <c r="AF113" s="7">
        <v>2</v>
      </c>
      <c r="AG113" s="7">
        <v>8</v>
      </c>
      <c r="AH113" s="7">
        <v>5</v>
      </c>
      <c r="AI113" s="7">
        <v>4</v>
      </c>
      <c r="AJ113" s="7">
        <v>3</v>
      </c>
      <c r="AK113" s="7">
        <v>1</v>
      </c>
      <c r="AL113" s="7">
        <v>65</v>
      </c>
    </row>
    <row r="114" spans="2:38" x14ac:dyDescent="0.25">
      <c r="B114" s="7">
        <v>45422</v>
      </c>
      <c r="C114" s="7">
        <v>1</v>
      </c>
      <c r="D114" s="7">
        <v>1997</v>
      </c>
      <c r="E114" s="7">
        <f t="shared" si="1"/>
        <v>28</v>
      </c>
      <c r="F114" s="8">
        <v>45968.563483796293</v>
      </c>
      <c r="G114" s="7">
        <v>3</v>
      </c>
      <c r="H114" s="7">
        <v>3</v>
      </c>
      <c r="I114" s="7">
        <v>4</v>
      </c>
      <c r="J114" s="7">
        <v>2</v>
      </c>
      <c r="K114" s="7">
        <v>3</v>
      </c>
      <c r="L114" s="7">
        <v>4</v>
      </c>
      <c r="M114" s="7">
        <v>3</v>
      </c>
      <c r="N114" s="7">
        <v>3</v>
      </c>
      <c r="O114" s="7">
        <v>3</v>
      </c>
      <c r="P114" s="7">
        <v>4</v>
      </c>
      <c r="Q114" s="7">
        <v>2</v>
      </c>
      <c r="R114" s="7">
        <v>21</v>
      </c>
      <c r="S114" s="7">
        <v>28</v>
      </c>
      <c r="T114" s="7">
        <v>10</v>
      </c>
      <c r="U114" s="7">
        <v>8</v>
      </c>
      <c r="V114" s="7">
        <v>6</v>
      </c>
      <c r="W114" s="7">
        <v>12</v>
      </c>
      <c r="X114" s="7">
        <v>30</v>
      </c>
      <c r="Y114" s="7">
        <v>6</v>
      </c>
      <c r="Z114" s="7">
        <v>6</v>
      </c>
      <c r="AA114" s="7">
        <v>26</v>
      </c>
      <c r="AB114" s="7">
        <v>8</v>
      </c>
      <c r="AC114" s="7">
        <v>1</v>
      </c>
      <c r="AD114" s="7">
        <v>9</v>
      </c>
      <c r="AE114" s="7">
        <v>3</v>
      </c>
      <c r="AF114" s="7">
        <v>2</v>
      </c>
      <c r="AG114" s="7">
        <v>10</v>
      </c>
      <c r="AH114" s="7">
        <v>6</v>
      </c>
      <c r="AI114" s="7">
        <v>5</v>
      </c>
      <c r="AJ114" s="7">
        <v>4</v>
      </c>
      <c r="AK114" s="7">
        <v>7</v>
      </c>
      <c r="AL114" s="7">
        <v>44</v>
      </c>
    </row>
    <row r="115" spans="2:38" x14ac:dyDescent="0.25">
      <c r="B115" s="7">
        <v>45430</v>
      </c>
      <c r="C115" s="7">
        <v>1</v>
      </c>
      <c r="D115" s="7">
        <v>1997</v>
      </c>
      <c r="E115" s="7">
        <f t="shared" si="1"/>
        <v>28</v>
      </c>
      <c r="F115" s="8">
        <v>45968.576458333337</v>
      </c>
      <c r="G115" s="7" t="s">
        <v>59</v>
      </c>
      <c r="H115" s="7">
        <v>3</v>
      </c>
      <c r="I115" s="7">
        <v>4</v>
      </c>
      <c r="J115" s="7">
        <v>5</v>
      </c>
      <c r="K115" s="7">
        <v>3</v>
      </c>
      <c r="L115" s="7">
        <v>3</v>
      </c>
      <c r="M115" s="7">
        <v>2</v>
      </c>
      <c r="N115" s="7">
        <v>4</v>
      </c>
      <c r="O115" s="7">
        <v>2</v>
      </c>
      <c r="P115" s="7">
        <v>3</v>
      </c>
      <c r="Q115" s="7">
        <v>2</v>
      </c>
      <c r="R115" s="7">
        <v>9</v>
      </c>
      <c r="S115" s="7">
        <v>3</v>
      </c>
      <c r="T115" s="7">
        <v>3</v>
      </c>
      <c r="U115" s="7">
        <v>6</v>
      </c>
      <c r="V115" s="7">
        <v>6</v>
      </c>
      <c r="W115" s="7">
        <v>7</v>
      </c>
      <c r="X115" s="7">
        <v>7</v>
      </c>
      <c r="Y115" s="7">
        <v>4</v>
      </c>
      <c r="Z115" s="7">
        <v>4</v>
      </c>
      <c r="AA115" s="7">
        <v>7</v>
      </c>
      <c r="AB115" s="7">
        <v>2</v>
      </c>
      <c r="AC115" s="7">
        <v>7</v>
      </c>
      <c r="AD115" s="7">
        <v>5</v>
      </c>
      <c r="AE115" s="7">
        <v>6</v>
      </c>
      <c r="AF115" s="7">
        <v>8</v>
      </c>
      <c r="AG115" s="7">
        <v>3</v>
      </c>
      <c r="AH115" s="7">
        <v>4</v>
      </c>
      <c r="AI115" s="7">
        <v>9</v>
      </c>
      <c r="AJ115" s="7">
        <v>10</v>
      </c>
      <c r="AK115" s="7">
        <v>1</v>
      </c>
      <c r="AL115" s="7">
        <v>29</v>
      </c>
    </row>
    <row r="116" spans="2:38" x14ac:dyDescent="0.25">
      <c r="B116" s="7">
        <v>45951</v>
      </c>
      <c r="C116" s="7">
        <v>0</v>
      </c>
      <c r="D116" s="7">
        <v>1997</v>
      </c>
      <c r="E116" s="7">
        <f t="shared" si="1"/>
        <v>28</v>
      </c>
      <c r="F116" s="8">
        <v>45970.886759259258</v>
      </c>
      <c r="G116" s="7">
        <v>4</v>
      </c>
      <c r="H116" s="7">
        <v>2</v>
      </c>
      <c r="I116" s="7">
        <v>4</v>
      </c>
      <c r="J116" s="7">
        <v>4</v>
      </c>
      <c r="K116" s="7">
        <v>1</v>
      </c>
      <c r="L116" s="7">
        <v>4</v>
      </c>
      <c r="M116" s="7">
        <v>3</v>
      </c>
      <c r="N116" s="7">
        <v>3</v>
      </c>
      <c r="O116" s="7">
        <v>3</v>
      </c>
      <c r="P116" s="7">
        <v>3</v>
      </c>
      <c r="Q116" s="7">
        <v>3</v>
      </c>
      <c r="R116" s="7">
        <v>7</v>
      </c>
      <c r="S116" s="7">
        <v>3</v>
      </c>
      <c r="T116" s="7">
        <v>3</v>
      </c>
      <c r="U116" s="7">
        <v>7</v>
      </c>
      <c r="V116" s="7">
        <v>6</v>
      </c>
      <c r="W116" s="7">
        <v>4</v>
      </c>
      <c r="X116" s="7">
        <v>10</v>
      </c>
      <c r="Y116" s="7">
        <v>7</v>
      </c>
      <c r="Z116" s="7">
        <v>8</v>
      </c>
      <c r="AA116" s="7">
        <v>5</v>
      </c>
      <c r="AB116" s="7">
        <v>8</v>
      </c>
      <c r="AC116" s="7">
        <v>9</v>
      </c>
      <c r="AD116" s="7">
        <v>10</v>
      </c>
      <c r="AE116" s="7">
        <v>1</v>
      </c>
      <c r="AF116" s="7">
        <v>6</v>
      </c>
      <c r="AG116" s="7">
        <v>2</v>
      </c>
      <c r="AH116" s="7">
        <v>3</v>
      </c>
      <c r="AI116" s="7">
        <v>5</v>
      </c>
      <c r="AJ116" s="7">
        <v>7</v>
      </c>
      <c r="AK116" s="7">
        <v>4</v>
      </c>
      <c r="AL116" s="7">
        <v>66</v>
      </c>
    </row>
    <row r="117" spans="2:38" x14ac:dyDescent="0.25">
      <c r="B117" s="7">
        <v>45966</v>
      </c>
      <c r="C117" s="7">
        <v>0</v>
      </c>
      <c r="D117" s="7">
        <v>1997</v>
      </c>
      <c r="E117" s="7">
        <f t="shared" si="1"/>
        <v>28</v>
      </c>
      <c r="F117" s="8">
        <v>45970.929745370369</v>
      </c>
      <c r="G117" s="7">
        <v>3</v>
      </c>
      <c r="H117" s="7">
        <v>5</v>
      </c>
      <c r="I117" s="7">
        <v>2</v>
      </c>
      <c r="J117" s="7">
        <v>5</v>
      </c>
      <c r="K117" s="7">
        <v>4</v>
      </c>
      <c r="L117" s="7">
        <v>4</v>
      </c>
      <c r="M117" s="7">
        <v>2</v>
      </c>
      <c r="N117" s="7">
        <v>2</v>
      </c>
      <c r="O117" s="7">
        <v>2</v>
      </c>
      <c r="P117" s="7">
        <v>5</v>
      </c>
      <c r="Q117" s="7">
        <v>1</v>
      </c>
      <c r="R117" s="7">
        <v>3</v>
      </c>
      <c r="S117" s="7">
        <v>10</v>
      </c>
      <c r="T117" s="7">
        <v>3</v>
      </c>
      <c r="U117" s="7">
        <v>3</v>
      </c>
      <c r="V117" s="7">
        <v>3</v>
      </c>
      <c r="W117" s="7">
        <v>3</v>
      </c>
      <c r="X117" s="7">
        <v>7</v>
      </c>
      <c r="Y117" s="7">
        <v>2</v>
      </c>
      <c r="Z117" s="7">
        <v>2</v>
      </c>
      <c r="AA117" s="7">
        <v>3</v>
      </c>
      <c r="AB117" s="7">
        <v>8</v>
      </c>
      <c r="AC117" s="7">
        <v>2</v>
      </c>
      <c r="AD117" s="7">
        <v>1</v>
      </c>
      <c r="AE117" s="7">
        <v>7</v>
      </c>
      <c r="AF117" s="7">
        <v>10</v>
      </c>
      <c r="AG117" s="7">
        <v>6</v>
      </c>
      <c r="AH117" s="7">
        <v>4</v>
      </c>
      <c r="AI117" s="7">
        <v>9</v>
      </c>
      <c r="AJ117" s="7">
        <v>5</v>
      </c>
      <c r="AK117" s="7">
        <v>3</v>
      </c>
      <c r="AL117" s="7">
        <v>95</v>
      </c>
    </row>
    <row r="118" spans="2:38" x14ac:dyDescent="0.25">
      <c r="B118" s="7">
        <v>46473</v>
      </c>
      <c r="C118" s="7">
        <v>0</v>
      </c>
      <c r="D118" s="7">
        <v>1997</v>
      </c>
      <c r="E118" s="7">
        <f t="shared" si="1"/>
        <v>28</v>
      </c>
      <c r="F118" s="8">
        <v>45973.520868055559</v>
      </c>
      <c r="G118" s="7">
        <v>4</v>
      </c>
      <c r="H118" s="7">
        <v>2</v>
      </c>
      <c r="I118" s="7">
        <v>3</v>
      </c>
      <c r="J118" s="7">
        <v>4</v>
      </c>
      <c r="K118" s="7">
        <v>4</v>
      </c>
      <c r="L118" s="7">
        <v>2</v>
      </c>
      <c r="M118" s="7">
        <v>5</v>
      </c>
      <c r="N118" s="7">
        <v>5</v>
      </c>
      <c r="O118" s="7">
        <v>2</v>
      </c>
      <c r="P118" s="7">
        <v>2</v>
      </c>
      <c r="Q118" s="7">
        <v>2</v>
      </c>
      <c r="R118" s="7">
        <v>1</v>
      </c>
      <c r="S118" s="7">
        <v>4</v>
      </c>
      <c r="T118" s="7">
        <v>2</v>
      </c>
      <c r="U118" s="7">
        <v>3</v>
      </c>
      <c r="V118" s="7">
        <v>1</v>
      </c>
      <c r="W118" s="7">
        <v>1</v>
      </c>
      <c r="X118" s="7">
        <v>3</v>
      </c>
      <c r="Y118" s="7">
        <v>3</v>
      </c>
      <c r="Z118" s="7">
        <v>4</v>
      </c>
      <c r="AA118" s="7">
        <v>2</v>
      </c>
      <c r="AB118" s="7">
        <v>6</v>
      </c>
      <c r="AC118" s="7">
        <v>10</v>
      </c>
      <c r="AD118" s="7">
        <v>7</v>
      </c>
      <c r="AE118" s="7">
        <v>2</v>
      </c>
      <c r="AF118" s="7">
        <v>9</v>
      </c>
      <c r="AG118" s="7">
        <v>3</v>
      </c>
      <c r="AH118" s="7">
        <v>8</v>
      </c>
      <c r="AI118" s="7">
        <v>5</v>
      </c>
      <c r="AJ118" s="7">
        <v>1</v>
      </c>
      <c r="AK118" s="7">
        <v>4</v>
      </c>
      <c r="AL118" s="7">
        <v>20</v>
      </c>
    </row>
    <row r="119" spans="2:38" x14ac:dyDescent="0.25">
      <c r="B119" s="7">
        <v>46538</v>
      </c>
      <c r="C119" s="7">
        <v>1</v>
      </c>
      <c r="D119" s="7">
        <v>1997</v>
      </c>
      <c r="E119" s="7">
        <f t="shared" si="1"/>
        <v>28</v>
      </c>
      <c r="F119" s="8">
        <v>45973.875462962962</v>
      </c>
      <c r="G119" s="7">
        <v>2</v>
      </c>
      <c r="H119" s="7">
        <v>5</v>
      </c>
      <c r="I119" s="7">
        <v>5</v>
      </c>
      <c r="J119" s="7">
        <v>4</v>
      </c>
      <c r="K119" s="7">
        <v>2</v>
      </c>
      <c r="L119" s="7">
        <v>4</v>
      </c>
      <c r="M119" s="7">
        <v>4</v>
      </c>
      <c r="N119" s="7">
        <v>2</v>
      </c>
      <c r="O119" s="7">
        <v>5</v>
      </c>
      <c r="P119" s="7">
        <v>5</v>
      </c>
      <c r="Q119" s="7">
        <v>5</v>
      </c>
      <c r="R119" s="7">
        <v>3</v>
      </c>
      <c r="S119" s="7">
        <v>3</v>
      </c>
      <c r="T119" s="7">
        <v>3</v>
      </c>
      <c r="U119" s="7">
        <v>3</v>
      </c>
      <c r="V119" s="7">
        <v>5</v>
      </c>
      <c r="W119" s="7">
        <v>4</v>
      </c>
      <c r="X119" s="7">
        <v>7</v>
      </c>
      <c r="Y119" s="7">
        <v>4</v>
      </c>
      <c r="Z119" s="7">
        <v>1</v>
      </c>
      <c r="AA119" s="7">
        <v>2</v>
      </c>
      <c r="AB119" s="7">
        <v>2</v>
      </c>
      <c r="AC119" s="7">
        <v>3</v>
      </c>
      <c r="AD119" s="7">
        <v>7</v>
      </c>
      <c r="AE119" s="7">
        <v>10</v>
      </c>
      <c r="AF119" s="7">
        <v>8</v>
      </c>
      <c r="AG119" s="7">
        <v>1</v>
      </c>
      <c r="AH119" s="7">
        <v>4</v>
      </c>
      <c r="AI119" s="7">
        <v>9</v>
      </c>
      <c r="AJ119" s="7">
        <v>6</v>
      </c>
      <c r="AK119" s="7">
        <v>5</v>
      </c>
      <c r="AL119" s="7">
        <v>5</v>
      </c>
    </row>
    <row r="120" spans="2:38" x14ac:dyDescent="0.25">
      <c r="B120" s="7">
        <v>41152</v>
      </c>
      <c r="C120" s="7">
        <v>0</v>
      </c>
      <c r="D120" s="7">
        <v>1998</v>
      </c>
      <c r="E120" s="7">
        <f t="shared" si="1"/>
        <v>27</v>
      </c>
      <c r="F120" s="8">
        <v>45959.432326388887</v>
      </c>
      <c r="G120" s="7">
        <v>3</v>
      </c>
      <c r="H120" s="7">
        <v>2</v>
      </c>
      <c r="I120" s="7">
        <v>2</v>
      </c>
      <c r="J120" s="7">
        <v>4</v>
      </c>
      <c r="K120" s="7">
        <v>2</v>
      </c>
      <c r="L120" s="7">
        <v>3</v>
      </c>
      <c r="M120" s="7">
        <v>2</v>
      </c>
      <c r="N120" s="7">
        <v>4</v>
      </c>
      <c r="O120" s="7">
        <v>3</v>
      </c>
      <c r="P120" s="7">
        <v>4</v>
      </c>
      <c r="Q120" s="7">
        <v>2</v>
      </c>
      <c r="R120" s="7">
        <v>3</v>
      </c>
      <c r="S120" s="7">
        <v>12</v>
      </c>
      <c r="T120" s="7">
        <v>4</v>
      </c>
      <c r="U120" s="7">
        <v>6</v>
      </c>
      <c r="V120" s="7">
        <v>9</v>
      </c>
      <c r="W120" s="7">
        <v>4</v>
      </c>
      <c r="X120" s="7">
        <v>15</v>
      </c>
      <c r="Y120" s="7">
        <v>6</v>
      </c>
      <c r="Z120" s="7">
        <v>4</v>
      </c>
      <c r="AA120" s="7">
        <v>2</v>
      </c>
      <c r="AB120" s="7">
        <v>9</v>
      </c>
      <c r="AC120" s="7">
        <v>3</v>
      </c>
      <c r="AD120" s="7">
        <v>6</v>
      </c>
      <c r="AE120" s="7">
        <v>5</v>
      </c>
      <c r="AF120" s="7">
        <v>1</v>
      </c>
      <c r="AG120" s="7">
        <v>8</v>
      </c>
      <c r="AH120" s="7">
        <v>4</v>
      </c>
      <c r="AI120" s="7">
        <v>10</v>
      </c>
      <c r="AJ120" s="7">
        <v>2</v>
      </c>
      <c r="AK120" s="7">
        <v>7</v>
      </c>
      <c r="AL120" s="7">
        <v>27</v>
      </c>
    </row>
    <row r="121" spans="2:38" x14ac:dyDescent="0.25">
      <c r="B121" s="7">
        <v>45079</v>
      </c>
      <c r="C121" s="7">
        <v>1</v>
      </c>
      <c r="D121" s="7">
        <v>1998</v>
      </c>
      <c r="E121" s="7">
        <f t="shared" si="1"/>
        <v>27</v>
      </c>
      <c r="F121" s="8">
        <v>45967.641967592594</v>
      </c>
      <c r="G121" s="7">
        <v>2</v>
      </c>
      <c r="H121" s="7">
        <v>2</v>
      </c>
      <c r="I121" s="7">
        <v>2</v>
      </c>
      <c r="J121" s="7">
        <v>4</v>
      </c>
      <c r="K121" s="7">
        <v>2</v>
      </c>
      <c r="L121" s="7">
        <v>2</v>
      </c>
      <c r="M121" s="7">
        <v>4</v>
      </c>
      <c r="N121" s="7">
        <v>2</v>
      </c>
      <c r="O121" s="7">
        <v>4</v>
      </c>
      <c r="P121" s="7">
        <v>2</v>
      </c>
      <c r="Q121" s="7">
        <v>2</v>
      </c>
      <c r="R121" s="7">
        <v>4</v>
      </c>
      <c r="S121" s="7">
        <v>2</v>
      </c>
      <c r="T121" s="7">
        <v>5</v>
      </c>
      <c r="U121" s="7">
        <v>2</v>
      </c>
      <c r="V121" s="7">
        <v>5</v>
      </c>
      <c r="W121" s="7">
        <v>2</v>
      </c>
      <c r="X121" s="7">
        <v>34</v>
      </c>
      <c r="Y121" s="7">
        <v>3</v>
      </c>
      <c r="Z121" s="7">
        <v>3</v>
      </c>
      <c r="AA121" s="7">
        <v>2</v>
      </c>
      <c r="AB121" s="7">
        <v>5</v>
      </c>
      <c r="AC121" s="7">
        <v>8</v>
      </c>
      <c r="AD121" s="7">
        <v>3</v>
      </c>
      <c r="AE121" s="7">
        <v>7</v>
      </c>
      <c r="AF121" s="7">
        <v>2</v>
      </c>
      <c r="AG121" s="7">
        <v>6</v>
      </c>
      <c r="AH121" s="7">
        <v>1</v>
      </c>
      <c r="AI121" s="7">
        <v>10</v>
      </c>
      <c r="AJ121" s="7">
        <v>9</v>
      </c>
      <c r="AK121" s="7">
        <v>4</v>
      </c>
      <c r="AL121" s="7">
        <v>63</v>
      </c>
    </row>
    <row r="122" spans="2:38" x14ac:dyDescent="0.25">
      <c r="B122" s="7">
        <v>45656</v>
      </c>
      <c r="C122" s="7">
        <v>0</v>
      </c>
      <c r="D122" s="7">
        <v>1998</v>
      </c>
      <c r="E122" s="7">
        <f t="shared" si="1"/>
        <v>27</v>
      </c>
      <c r="F122" s="8">
        <v>45969.411145833335</v>
      </c>
      <c r="G122" s="7">
        <v>2</v>
      </c>
      <c r="H122" s="7">
        <v>4</v>
      </c>
      <c r="I122" s="7">
        <v>5</v>
      </c>
      <c r="J122" s="7">
        <v>3</v>
      </c>
      <c r="K122" s="7">
        <v>2</v>
      </c>
      <c r="L122" s="7">
        <v>4</v>
      </c>
      <c r="M122" s="7">
        <v>4</v>
      </c>
      <c r="N122" s="7">
        <v>3</v>
      </c>
      <c r="O122" s="7">
        <v>4</v>
      </c>
      <c r="P122" s="7">
        <v>5</v>
      </c>
      <c r="Q122" s="7">
        <v>4</v>
      </c>
      <c r="R122" s="7">
        <v>13</v>
      </c>
      <c r="S122" s="7">
        <v>6</v>
      </c>
      <c r="T122" s="7">
        <v>10</v>
      </c>
      <c r="U122" s="7">
        <v>4</v>
      </c>
      <c r="V122" s="7">
        <v>8</v>
      </c>
      <c r="W122" s="7">
        <v>11</v>
      </c>
      <c r="X122" s="7">
        <v>20</v>
      </c>
      <c r="Y122" s="7">
        <v>9</v>
      </c>
      <c r="Z122" s="7">
        <v>5</v>
      </c>
      <c r="AA122" s="7">
        <v>3</v>
      </c>
      <c r="AB122" s="7">
        <v>1</v>
      </c>
      <c r="AC122" s="7">
        <v>3</v>
      </c>
      <c r="AD122" s="7">
        <v>7</v>
      </c>
      <c r="AE122" s="7">
        <v>6</v>
      </c>
      <c r="AF122" s="7">
        <v>5</v>
      </c>
      <c r="AG122" s="7">
        <v>4</v>
      </c>
      <c r="AH122" s="7">
        <v>8</v>
      </c>
      <c r="AI122" s="7">
        <v>10</v>
      </c>
      <c r="AJ122" s="7">
        <v>2</v>
      </c>
      <c r="AK122" s="7">
        <v>9</v>
      </c>
      <c r="AL122" s="7">
        <v>41</v>
      </c>
    </row>
    <row r="123" spans="2:38" x14ac:dyDescent="0.25">
      <c r="B123" s="7">
        <v>46437</v>
      </c>
      <c r="C123" s="7">
        <v>0</v>
      </c>
      <c r="D123" s="7">
        <v>1998</v>
      </c>
      <c r="E123" s="7">
        <f t="shared" si="1"/>
        <v>27</v>
      </c>
      <c r="F123" s="8">
        <v>45972.999976851854</v>
      </c>
      <c r="G123" s="7">
        <v>3</v>
      </c>
      <c r="H123" s="7">
        <v>3</v>
      </c>
      <c r="I123" s="7">
        <v>4</v>
      </c>
      <c r="J123" s="7">
        <v>5</v>
      </c>
      <c r="K123" s="7">
        <v>2</v>
      </c>
      <c r="L123" s="7">
        <v>2</v>
      </c>
      <c r="M123" s="7">
        <v>4</v>
      </c>
      <c r="N123" s="7">
        <v>3</v>
      </c>
      <c r="O123" s="7">
        <v>4</v>
      </c>
      <c r="P123" s="7">
        <v>2</v>
      </c>
      <c r="Q123" s="7">
        <v>2</v>
      </c>
      <c r="R123" s="7">
        <v>3</v>
      </c>
      <c r="S123" s="7">
        <v>3</v>
      </c>
      <c r="T123" s="7">
        <v>6</v>
      </c>
      <c r="U123" s="7">
        <v>6</v>
      </c>
      <c r="V123" s="7">
        <v>3</v>
      </c>
      <c r="W123" s="7">
        <v>4</v>
      </c>
      <c r="X123" s="7">
        <v>5</v>
      </c>
      <c r="Y123" s="7">
        <v>3</v>
      </c>
      <c r="Z123" s="7">
        <v>3</v>
      </c>
      <c r="AA123" s="7">
        <v>2</v>
      </c>
      <c r="AB123" s="7">
        <v>7</v>
      </c>
      <c r="AC123" s="7">
        <v>9</v>
      </c>
      <c r="AD123" s="7">
        <v>1</v>
      </c>
      <c r="AE123" s="7">
        <v>2</v>
      </c>
      <c r="AF123" s="7">
        <v>8</v>
      </c>
      <c r="AG123" s="7">
        <v>10</v>
      </c>
      <c r="AH123" s="7">
        <v>3</v>
      </c>
      <c r="AI123" s="7">
        <v>6</v>
      </c>
      <c r="AJ123" s="7">
        <v>4</v>
      </c>
      <c r="AK123" s="7">
        <v>5</v>
      </c>
      <c r="AL123" s="7">
        <v>69</v>
      </c>
    </row>
    <row r="124" spans="2:38" x14ac:dyDescent="0.25">
      <c r="B124" s="7">
        <v>40716</v>
      </c>
      <c r="C124" s="7">
        <v>1</v>
      </c>
      <c r="D124" s="7">
        <v>1999</v>
      </c>
      <c r="E124" s="7">
        <f t="shared" si="1"/>
        <v>26</v>
      </c>
      <c r="F124" s="8">
        <v>45967.486840277779</v>
      </c>
      <c r="G124" s="7">
        <v>1</v>
      </c>
      <c r="H124" s="7">
        <v>4</v>
      </c>
      <c r="I124" s="7">
        <v>4</v>
      </c>
      <c r="J124" s="7">
        <v>4</v>
      </c>
      <c r="K124" s="7">
        <v>2</v>
      </c>
      <c r="L124" s="7">
        <v>4</v>
      </c>
      <c r="M124" s="7">
        <v>4</v>
      </c>
      <c r="N124" s="7">
        <v>2</v>
      </c>
      <c r="O124" s="7">
        <v>4</v>
      </c>
      <c r="P124" s="7">
        <v>4</v>
      </c>
      <c r="Q124" s="7">
        <v>4</v>
      </c>
      <c r="R124" s="7">
        <v>3</v>
      </c>
      <c r="S124" s="7">
        <v>2</v>
      </c>
      <c r="T124" s="7">
        <v>3</v>
      </c>
      <c r="U124" s="7">
        <v>4</v>
      </c>
      <c r="V124" s="7">
        <v>2</v>
      </c>
      <c r="W124" s="7">
        <v>1</v>
      </c>
      <c r="X124" s="7">
        <v>4</v>
      </c>
      <c r="Y124" s="7">
        <v>2</v>
      </c>
      <c r="Z124" s="7">
        <v>2</v>
      </c>
      <c r="AA124" s="7">
        <v>2</v>
      </c>
      <c r="AB124" s="7">
        <v>9</v>
      </c>
      <c r="AC124" s="7">
        <v>10</v>
      </c>
      <c r="AD124" s="7">
        <v>2</v>
      </c>
      <c r="AE124" s="7">
        <v>8</v>
      </c>
      <c r="AF124" s="7">
        <v>7</v>
      </c>
      <c r="AG124" s="7">
        <v>4</v>
      </c>
      <c r="AH124" s="7">
        <v>6</v>
      </c>
      <c r="AI124" s="7">
        <v>3</v>
      </c>
      <c r="AJ124" s="7">
        <v>5</v>
      </c>
      <c r="AK124" s="7">
        <v>1</v>
      </c>
      <c r="AL124" s="7">
        <v>41</v>
      </c>
    </row>
    <row r="125" spans="2:38" x14ac:dyDescent="0.25">
      <c r="B125" s="7">
        <v>41144</v>
      </c>
      <c r="C125" s="7">
        <v>0</v>
      </c>
      <c r="D125" s="7">
        <v>1999</v>
      </c>
      <c r="E125" s="7">
        <f t="shared" si="1"/>
        <v>26</v>
      </c>
      <c r="F125" s="8">
        <v>45959.4137962963</v>
      </c>
      <c r="G125" s="7">
        <v>4</v>
      </c>
      <c r="H125" s="7">
        <v>4</v>
      </c>
      <c r="I125" s="7">
        <v>5</v>
      </c>
      <c r="J125" s="7">
        <v>3</v>
      </c>
      <c r="K125" s="7">
        <v>1</v>
      </c>
      <c r="L125" s="7">
        <v>4</v>
      </c>
      <c r="M125" s="7">
        <v>2</v>
      </c>
      <c r="N125" s="7">
        <v>2</v>
      </c>
      <c r="O125" s="7">
        <v>5</v>
      </c>
      <c r="P125" s="7">
        <v>5</v>
      </c>
      <c r="Q125" s="7">
        <v>4</v>
      </c>
      <c r="R125" s="7">
        <v>3</v>
      </c>
      <c r="S125" s="7">
        <v>2</v>
      </c>
      <c r="T125" s="7">
        <v>3</v>
      </c>
      <c r="U125" s="7">
        <v>3</v>
      </c>
      <c r="V125" s="7">
        <v>2</v>
      </c>
      <c r="W125" s="7">
        <v>14</v>
      </c>
      <c r="X125" s="7">
        <v>9</v>
      </c>
      <c r="Y125" s="7">
        <v>27</v>
      </c>
      <c r="Z125" s="7">
        <v>2</v>
      </c>
      <c r="AA125" s="7">
        <v>2</v>
      </c>
      <c r="AB125" s="7">
        <v>5</v>
      </c>
      <c r="AC125" s="7">
        <v>6</v>
      </c>
      <c r="AD125" s="7">
        <v>4</v>
      </c>
      <c r="AE125" s="7">
        <v>7</v>
      </c>
      <c r="AF125" s="7">
        <v>9</v>
      </c>
      <c r="AG125" s="7">
        <v>1</v>
      </c>
      <c r="AH125" s="7">
        <v>2</v>
      </c>
      <c r="AI125" s="7">
        <v>3</v>
      </c>
      <c r="AJ125" s="7">
        <v>10</v>
      </c>
      <c r="AK125" s="7">
        <v>8</v>
      </c>
      <c r="AL125" s="7">
        <v>46</v>
      </c>
    </row>
    <row r="126" spans="2:38" x14ac:dyDescent="0.25">
      <c r="B126" s="7">
        <v>41396</v>
      </c>
      <c r="C126" s="7">
        <v>1</v>
      </c>
      <c r="D126" s="7">
        <v>1999</v>
      </c>
      <c r="E126" s="7">
        <f t="shared" si="1"/>
        <v>26</v>
      </c>
      <c r="F126" s="8">
        <v>45959.552048611113</v>
      </c>
      <c r="G126" s="7">
        <v>3</v>
      </c>
      <c r="H126" s="7">
        <v>2</v>
      </c>
      <c r="I126" s="7">
        <v>5</v>
      </c>
      <c r="J126" s="7">
        <v>4</v>
      </c>
      <c r="K126" s="7">
        <v>2</v>
      </c>
      <c r="L126" s="7">
        <v>5</v>
      </c>
      <c r="M126" s="7">
        <v>2</v>
      </c>
      <c r="N126" s="7">
        <v>5</v>
      </c>
      <c r="O126" s="7">
        <v>3</v>
      </c>
      <c r="P126" s="7">
        <v>4</v>
      </c>
      <c r="Q126" s="7">
        <v>2</v>
      </c>
      <c r="R126" s="7">
        <v>3</v>
      </c>
      <c r="S126" s="7">
        <v>10</v>
      </c>
      <c r="T126" s="7">
        <v>7</v>
      </c>
      <c r="U126" s="7">
        <v>2</v>
      </c>
      <c r="V126" s="7">
        <v>2</v>
      </c>
      <c r="W126" s="7">
        <v>4</v>
      </c>
      <c r="X126" s="7">
        <v>5</v>
      </c>
      <c r="Y126" s="7">
        <v>6</v>
      </c>
      <c r="Z126" s="7">
        <v>4</v>
      </c>
      <c r="AA126" s="7">
        <v>2</v>
      </c>
      <c r="AB126" s="7">
        <v>8</v>
      </c>
      <c r="AC126" s="7">
        <v>9</v>
      </c>
      <c r="AD126" s="7">
        <v>2</v>
      </c>
      <c r="AE126" s="7">
        <v>6</v>
      </c>
      <c r="AF126" s="7">
        <v>4</v>
      </c>
      <c r="AG126" s="7">
        <v>7</v>
      </c>
      <c r="AH126" s="7">
        <v>3</v>
      </c>
      <c r="AI126" s="7">
        <v>5</v>
      </c>
      <c r="AJ126" s="7">
        <v>1</v>
      </c>
      <c r="AK126" s="7">
        <v>10</v>
      </c>
      <c r="AL126" s="7">
        <v>70</v>
      </c>
    </row>
    <row r="127" spans="2:38" x14ac:dyDescent="0.25">
      <c r="B127" s="7">
        <v>41413</v>
      </c>
      <c r="C127" s="7">
        <v>1</v>
      </c>
      <c r="D127" s="7">
        <v>1999</v>
      </c>
      <c r="E127" s="7">
        <f t="shared" si="1"/>
        <v>26</v>
      </c>
      <c r="F127" s="8">
        <v>45959.569872685184</v>
      </c>
      <c r="G127" s="7">
        <v>1</v>
      </c>
      <c r="H127" s="7">
        <v>4</v>
      </c>
      <c r="I127" s="7">
        <v>4</v>
      </c>
      <c r="J127" s="7">
        <v>4</v>
      </c>
      <c r="K127" s="7">
        <v>2</v>
      </c>
      <c r="L127" s="7">
        <v>4</v>
      </c>
      <c r="M127" s="7">
        <v>5</v>
      </c>
      <c r="N127" s="7">
        <v>3</v>
      </c>
      <c r="O127" s="7">
        <v>3</v>
      </c>
      <c r="P127" s="7">
        <v>4</v>
      </c>
      <c r="Q127" s="7">
        <v>4</v>
      </c>
      <c r="R127" s="7">
        <v>4</v>
      </c>
      <c r="S127" s="7">
        <v>3</v>
      </c>
      <c r="T127" s="7">
        <v>3</v>
      </c>
      <c r="U127" s="7">
        <v>4</v>
      </c>
      <c r="V127" s="7">
        <v>3</v>
      </c>
      <c r="W127" s="7">
        <v>6</v>
      </c>
      <c r="X127" s="7">
        <v>7</v>
      </c>
      <c r="Y127" s="7">
        <v>53</v>
      </c>
      <c r="Z127" s="7">
        <v>3</v>
      </c>
      <c r="AA127" s="7">
        <v>3</v>
      </c>
      <c r="AB127" s="7">
        <v>7</v>
      </c>
      <c r="AC127" s="7">
        <v>8</v>
      </c>
      <c r="AD127" s="7">
        <v>3</v>
      </c>
      <c r="AE127" s="7">
        <v>2</v>
      </c>
      <c r="AF127" s="7">
        <v>10</v>
      </c>
      <c r="AG127" s="7">
        <v>9</v>
      </c>
      <c r="AH127" s="7">
        <v>5</v>
      </c>
      <c r="AI127" s="7">
        <v>1</v>
      </c>
      <c r="AJ127" s="7">
        <v>4</v>
      </c>
      <c r="AK127" s="7">
        <v>6</v>
      </c>
      <c r="AL127" s="7">
        <v>54</v>
      </c>
    </row>
    <row r="128" spans="2:38" x14ac:dyDescent="0.25">
      <c r="B128" s="7">
        <v>41586</v>
      </c>
      <c r="C128" s="7">
        <v>1</v>
      </c>
      <c r="D128" s="7">
        <v>1999</v>
      </c>
      <c r="E128" s="7">
        <f t="shared" si="1"/>
        <v>26</v>
      </c>
      <c r="F128" s="8">
        <v>45959.662245370368</v>
      </c>
      <c r="G128" s="7">
        <v>2</v>
      </c>
      <c r="H128" s="7">
        <v>2</v>
      </c>
      <c r="I128" s="7">
        <v>2</v>
      </c>
      <c r="J128" s="7">
        <v>5</v>
      </c>
      <c r="K128" s="7">
        <v>2</v>
      </c>
      <c r="L128" s="7">
        <v>5</v>
      </c>
      <c r="M128" s="7">
        <v>4</v>
      </c>
      <c r="N128" s="7">
        <v>3</v>
      </c>
      <c r="O128" s="7">
        <v>2</v>
      </c>
      <c r="P128" s="7">
        <v>4</v>
      </c>
      <c r="Q128" s="7">
        <v>5</v>
      </c>
      <c r="R128" s="7">
        <v>4</v>
      </c>
      <c r="S128" s="7">
        <v>3</v>
      </c>
      <c r="T128" s="7">
        <v>3</v>
      </c>
      <c r="U128" s="7">
        <v>3</v>
      </c>
      <c r="V128" s="7">
        <v>3</v>
      </c>
      <c r="W128" s="7">
        <v>3</v>
      </c>
      <c r="X128" s="7">
        <v>5</v>
      </c>
      <c r="Y128" s="7">
        <v>4</v>
      </c>
      <c r="Z128" s="7">
        <v>5</v>
      </c>
      <c r="AA128" s="7">
        <v>3</v>
      </c>
      <c r="AB128" s="7">
        <v>3</v>
      </c>
      <c r="AC128" s="7">
        <v>2</v>
      </c>
      <c r="AD128" s="7">
        <v>6</v>
      </c>
      <c r="AE128" s="7">
        <v>5</v>
      </c>
      <c r="AF128" s="7">
        <v>4</v>
      </c>
      <c r="AG128" s="7">
        <v>9</v>
      </c>
      <c r="AH128" s="7">
        <v>10</v>
      </c>
      <c r="AI128" s="7">
        <v>8</v>
      </c>
      <c r="AJ128" s="7">
        <v>1</v>
      </c>
      <c r="AK128" s="7">
        <v>7</v>
      </c>
      <c r="AL128" s="7">
        <v>90</v>
      </c>
    </row>
    <row r="129" spans="2:38" x14ac:dyDescent="0.25">
      <c r="B129" s="7">
        <v>41881</v>
      </c>
      <c r="C129" s="7">
        <v>1</v>
      </c>
      <c r="D129" s="7">
        <v>1999</v>
      </c>
      <c r="E129" s="7">
        <f t="shared" si="1"/>
        <v>26</v>
      </c>
      <c r="F129" s="8">
        <v>45959.842060185183</v>
      </c>
      <c r="G129" s="7">
        <v>2</v>
      </c>
      <c r="H129" s="7">
        <v>4</v>
      </c>
      <c r="I129" s="7">
        <v>5</v>
      </c>
      <c r="J129" s="7">
        <v>5</v>
      </c>
      <c r="K129" s="7">
        <v>2</v>
      </c>
      <c r="L129" s="7">
        <v>2</v>
      </c>
      <c r="M129" s="7">
        <v>4</v>
      </c>
      <c r="N129" s="7">
        <v>3</v>
      </c>
      <c r="O129" s="7">
        <v>3</v>
      </c>
      <c r="P129" s="7">
        <v>5</v>
      </c>
      <c r="Q129" s="7">
        <v>4</v>
      </c>
      <c r="R129" s="7">
        <v>4</v>
      </c>
      <c r="S129" s="7">
        <v>4</v>
      </c>
      <c r="T129" s="7">
        <v>3</v>
      </c>
      <c r="U129" s="7">
        <v>3</v>
      </c>
      <c r="V129" s="7">
        <v>4</v>
      </c>
      <c r="W129" s="7">
        <v>3</v>
      </c>
      <c r="X129" s="7">
        <v>9</v>
      </c>
      <c r="Y129" s="7">
        <v>3</v>
      </c>
      <c r="Z129" s="7">
        <v>6</v>
      </c>
      <c r="AA129" s="7">
        <v>2</v>
      </c>
      <c r="AB129" s="7">
        <v>8</v>
      </c>
      <c r="AC129" s="7">
        <v>2</v>
      </c>
      <c r="AD129" s="7">
        <v>10</v>
      </c>
      <c r="AE129" s="7">
        <v>9</v>
      </c>
      <c r="AF129" s="7">
        <v>4</v>
      </c>
      <c r="AG129" s="7">
        <v>3</v>
      </c>
      <c r="AH129" s="7">
        <v>5</v>
      </c>
      <c r="AI129" s="7">
        <v>7</v>
      </c>
      <c r="AJ129" s="7">
        <v>1</v>
      </c>
      <c r="AK129" s="7">
        <v>6</v>
      </c>
      <c r="AL129" s="7">
        <v>63</v>
      </c>
    </row>
    <row r="130" spans="2:38" x14ac:dyDescent="0.25">
      <c r="B130" s="7">
        <v>42162</v>
      </c>
      <c r="C130" s="7">
        <v>0</v>
      </c>
      <c r="D130" s="7">
        <v>1999</v>
      </c>
      <c r="E130" s="7">
        <f t="shared" si="1"/>
        <v>26</v>
      </c>
      <c r="F130" s="8">
        <v>45960.031736111108</v>
      </c>
      <c r="G130" s="7">
        <v>2</v>
      </c>
      <c r="H130" s="7">
        <v>4</v>
      </c>
      <c r="I130" s="7">
        <v>5</v>
      </c>
      <c r="J130" s="7">
        <v>4</v>
      </c>
      <c r="K130" s="7">
        <v>2</v>
      </c>
      <c r="L130" s="7">
        <v>4</v>
      </c>
      <c r="M130" s="7">
        <v>4</v>
      </c>
      <c r="N130" s="7">
        <v>2</v>
      </c>
      <c r="O130" s="7">
        <v>4</v>
      </c>
      <c r="P130" s="7">
        <v>5</v>
      </c>
      <c r="Q130" s="7">
        <v>5</v>
      </c>
      <c r="R130" s="7">
        <v>3</v>
      </c>
      <c r="S130" s="7">
        <v>3</v>
      </c>
      <c r="T130" s="7">
        <v>2</v>
      </c>
      <c r="U130" s="7">
        <v>3</v>
      </c>
      <c r="V130" s="7">
        <v>3</v>
      </c>
      <c r="W130" s="7">
        <v>3</v>
      </c>
      <c r="X130" s="7">
        <v>11</v>
      </c>
      <c r="Y130" s="7">
        <v>6</v>
      </c>
      <c r="Z130" s="7">
        <v>2</v>
      </c>
      <c r="AA130" s="7">
        <v>1</v>
      </c>
      <c r="AB130" s="7">
        <v>6</v>
      </c>
      <c r="AC130" s="7">
        <v>1</v>
      </c>
      <c r="AD130" s="7">
        <v>3</v>
      </c>
      <c r="AE130" s="7">
        <v>2</v>
      </c>
      <c r="AF130" s="7">
        <v>9</v>
      </c>
      <c r="AG130" s="7">
        <v>4</v>
      </c>
      <c r="AH130" s="7">
        <v>7</v>
      </c>
      <c r="AI130" s="7">
        <v>8</v>
      </c>
      <c r="AJ130" s="7">
        <v>5</v>
      </c>
      <c r="AK130" s="7">
        <v>10</v>
      </c>
      <c r="AL130" s="7">
        <v>23</v>
      </c>
    </row>
    <row r="131" spans="2:38" x14ac:dyDescent="0.25">
      <c r="B131" s="7">
        <v>42216</v>
      </c>
      <c r="C131" s="7">
        <v>0</v>
      </c>
      <c r="D131" s="7">
        <v>1999</v>
      </c>
      <c r="E131" s="7">
        <f t="shared" si="1"/>
        <v>26</v>
      </c>
      <c r="F131" s="8">
        <v>45960.29546296296</v>
      </c>
      <c r="G131" s="7" t="s">
        <v>59</v>
      </c>
      <c r="H131" s="7">
        <v>1</v>
      </c>
      <c r="I131" s="7">
        <v>2</v>
      </c>
      <c r="J131" s="7">
        <v>4</v>
      </c>
      <c r="K131" s="7">
        <v>5</v>
      </c>
      <c r="L131" s="7">
        <v>5</v>
      </c>
      <c r="M131" s="7">
        <v>5</v>
      </c>
      <c r="N131" s="7">
        <v>2</v>
      </c>
      <c r="O131" s="7">
        <v>1</v>
      </c>
      <c r="P131" s="7">
        <v>3</v>
      </c>
      <c r="Q131" s="7">
        <v>1</v>
      </c>
      <c r="R131" s="7">
        <v>2</v>
      </c>
      <c r="S131" s="7">
        <v>5</v>
      </c>
      <c r="T131" s="7">
        <v>3</v>
      </c>
      <c r="U131" s="7">
        <v>2</v>
      </c>
      <c r="V131" s="7">
        <v>4</v>
      </c>
      <c r="W131" s="7">
        <v>4</v>
      </c>
      <c r="X131" s="7">
        <v>7</v>
      </c>
      <c r="Y131" s="7">
        <v>2</v>
      </c>
      <c r="Z131" s="7">
        <v>2</v>
      </c>
      <c r="AA131" s="7">
        <v>2</v>
      </c>
      <c r="AB131" s="7">
        <v>7</v>
      </c>
      <c r="AC131" s="7">
        <v>6</v>
      </c>
      <c r="AD131" s="7">
        <v>4</v>
      </c>
      <c r="AE131" s="7">
        <v>5</v>
      </c>
      <c r="AF131" s="7">
        <v>10</v>
      </c>
      <c r="AG131" s="7">
        <v>2</v>
      </c>
      <c r="AH131" s="7">
        <v>1</v>
      </c>
      <c r="AI131" s="7">
        <v>8</v>
      </c>
      <c r="AJ131" s="7">
        <v>3</v>
      </c>
      <c r="AK131" s="7">
        <v>9</v>
      </c>
      <c r="AL131" s="7">
        <v>89</v>
      </c>
    </row>
    <row r="132" spans="2:38" x14ac:dyDescent="0.25">
      <c r="B132" s="7">
        <v>43046</v>
      </c>
      <c r="C132" s="7">
        <v>1</v>
      </c>
      <c r="D132" s="7">
        <v>1999</v>
      </c>
      <c r="E132" s="7">
        <f t="shared" ref="E132:E195" si="2">2025-D132</f>
        <v>26</v>
      </c>
      <c r="F132" s="8">
        <v>45961.722824074073</v>
      </c>
      <c r="G132" s="7">
        <v>2</v>
      </c>
      <c r="H132" s="7">
        <v>2</v>
      </c>
      <c r="I132" s="7">
        <v>4</v>
      </c>
      <c r="J132" s="7">
        <v>4</v>
      </c>
      <c r="K132" s="7">
        <v>2</v>
      </c>
      <c r="L132" s="7">
        <v>4</v>
      </c>
      <c r="M132" s="7">
        <v>3</v>
      </c>
      <c r="N132" s="7">
        <v>4</v>
      </c>
      <c r="O132" s="7">
        <v>4</v>
      </c>
      <c r="P132" s="7">
        <v>4</v>
      </c>
      <c r="Q132" s="7">
        <v>4</v>
      </c>
      <c r="R132" s="7">
        <v>4</v>
      </c>
      <c r="S132" s="7">
        <v>5</v>
      </c>
      <c r="T132" s="7">
        <v>6</v>
      </c>
      <c r="U132" s="7">
        <v>3</v>
      </c>
      <c r="V132" s="7">
        <v>4</v>
      </c>
      <c r="W132" s="7">
        <v>9</v>
      </c>
      <c r="X132" s="7">
        <v>6</v>
      </c>
      <c r="Y132" s="7">
        <v>4</v>
      </c>
      <c r="Z132" s="7">
        <v>4</v>
      </c>
      <c r="AA132" s="7">
        <v>4</v>
      </c>
      <c r="AB132" s="7">
        <v>6</v>
      </c>
      <c r="AC132" s="7">
        <v>9</v>
      </c>
      <c r="AD132" s="7">
        <v>5</v>
      </c>
      <c r="AE132" s="7">
        <v>8</v>
      </c>
      <c r="AF132" s="7">
        <v>2</v>
      </c>
      <c r="AG132" s="7">
        <v>1</v>
      </c>
      <c r="AH132" s="7">
        <v>10</v>
      </c>
      <c r="AI132" s="7">
        <v>4</v>
      </c>
      <c r="AJ132" s="7">
        <v>3</v>
      </c>
      <c r="AK132" s="7">
        <v>7</v>
      </c>
      <c r="AL132" s="7">
        <v>51</v>
      </c>
    </row>
    <row r="133" spans="2:38" x14ac:dyDescent="0.25">
      <c r="B133" s="7">
        <v>43567</v>
      </c>
      <c r="C133" s="7">
        <v>1</v>
      </c>
      <c r="D133" s="7">
        <v>1999</v>
      </c>
      <c r="E133" s="7">
        <f t="shared" si="2"/>
        <v>26</v>
      </c>
      <c r="F133" s="8">
        <v>45963.692662037036</v>
      </c>
      <c r="G133" s="7">
        <v>3</v>
      </c>
      <c r="H133" s="7">
        <v>3</v>
      </c>
      <c r="I133" s="7">
        <v>5</v>
      </c>
      <c r="J133" s="7">
        <v>4</v>
      </c>
      <c r="K133" s="7">
        <v>2</v>
      </c>
      <c r="L133" s="7">
        <v>4</v>
      </c>
      <c r="M133" s="7">
        <v>4</v>
      </c>
      <c r="N133" s="7">
        <v>4</v>
      </c>
      <c r="O133" s="7">
        <v>2</v>
      </c>
      <c r="P133" s="7">
        <v>4</v>
      </c>
      <c r="Q133" s="7">
        <v>4</v>
      </c>
      <c r="R133" s="7">
        <v>3</v>
      </c>
      <c r="S133" s="7">
        <v>2</v>
      </c>
      <c r="T133" s="7">
        <v>2</v>
      </c>
      <c r="U133" s="7">
        <v>3</v>
      </c>
      <c r="V133" s="7">
        <v>2</v>
      </c>
      <c r="W133" s="7">
        <v>4</v>
      </c>
      <c r="X133" s="7">
        <v>5</v>
      </c>
      <c r="Y133" s="7">
        <v>4</v>
      </c>
      <c r="Z133" s="7">
        <v>3</v>
      </c>
      <c r="AA133" s="7">
        <v>2</v>
      </c>
      <c r="AB133" s="7">
        <v>4</v>
      </c>
      <c r="AC133" s="7">
        <v>2</v>
      </c>
      <c r="AD133" s="7">
        <v>8</v>
      </c>
      <c r="AE133" s="7">
        <v>9</v>
      </c>
      <c r="AF133" s="7">
        <v>6</v>
      </c>
      <c r="AG133" s="7">
        <v>7</v>
      </c>
      <c r="AH133" s="7">
        <v>10</v>
      </c>
      <c r="AI133" s="7">
        <v>5</v>
      </c>
      <c r="AJ133" s="7">
        <v>1</v>
      </c>
      <c r="AK133" s="7">
        <v>3</v>
      </c>
      <c r="AL133" s="7">
        <v>60</v>
      </c>
    </row>
    <row r="134" spans="2:38" x14ac:dyDescent="0.25">
      <c r="B134" s="7">
        <v>43741</v>
      </c>
      <c r="C134" s="7">
        <v>0</v>
      </c>
      <c r="D134" s="7">
        <v>1999</v>
      </c>
      <c r="E134" s="7">
        <f t="shared" si="2"/>
        <v>26</v>
      </c>
      <c r="F134" s="8">
        <v>45964.005011574074</v>
      </c>
      <c r="G134" s="7">
        <v>2</v>
      </c>
      <c r="H134" s="7">
        <v>5</v>
      </c>
      <c r="I134" s="7">
        <v>4</v>
      </c>
      <c r="J134" s="7">
        <v>4</v>
      </c>
      <c r="K134" s="7">
        <v>2</v>
      </c>
      <c r="L134" s="7">
        <v>5</v>
      </c>
      <c r="M134" s="7">
        <v>4</v>
      </c>
      <c r="N134" s="7">
        <v>3</v>
      </c>
      <c r="O134" s="7">
        <v>4</v>
      </c>
      <c r="P134" s="7">
        <v>5</v>
      </c>
      <c r="Q134" s="7">
        <v>4</v>
      </c>
      <c r="R134" s="7">
        <v>13</v>
      </c>
      <c r="S134" s="7">
        <v>6</v>
      </c>
      <c r="T134" s="7">
        <v>4</v>
      </c>
      <c r="U134" s="7">
        <v>7</v>
      </c>
      <c r="V134" s="7">
        <v>4</v>
      </c>
      <c r="W134" s="7">
        <v>5</v>
      </c>
      <c r="X134" s="7">
        <v>8</v>
      </c>
      <c r="Y134" s="7">
        <v>7</v>
      </c>
      <c r="Z134" s="7">
        <v>5</v>
      </c>
      <c r="AA134" s="7">
        <v>3</v>
      </c>
      <c r="AB134" s="7">
        <v>1</v>
      </c>
      <c r="AC134" s="7">
        <v>9</v>
      </c>
      <c r="AD134" s="7">
        <v>5</v>
      </c>
      <c r="AE134" s="7">
        <v>10</v>
      </c>
      <c r="AF134" s="7">
        <v>8</v>
      </c>
      <c r="AG134" s="7">
        <v>4</v>
      </c>
      <c r="AH134" s="7">
        <v>6</v>
      </c>
      <c r="AI134" s="7">
        <v>2</v>
      </c>
      <c r="AJ134" s="7">
        <v>7</v>
      </c>
      <c r="AK134" s="7">
        <v>3</v>
      </c>
      <c r="AL134" s="7">
        <v>30</v>
      </c>
    </row>
    <row r="135" spans="2:38" x14ac:dyDescent="0.25">
      <c r="B135" s="7">
        <v>44253</v>
      </c>
      <c r="C135" s="7">
        <v>0</v>
      </c>
      <c r="D135" s="7">
        <v>1999</v>
      </c>
      <c r="E135" s="7">
        <f t="shared" si="2"/>
        <v>26</v>
      </c>
      <c r="F135" s="8">
        <v>45965.355798611112</v>
      </c>
      <c r="G135" s="7">
        <v>3</v>
      </c>
      <c r="H135" s="7">
        <v>1</v>
      </c>
      <c r="I135" s="7">
        <v>3</v>
      </c>
      <c r="J135" s="7">
        <v>5</v>
      </c>
      <c r="K135" s="7">
        <v>1</v>
      </c>
      <c r="L135" s="7">
        <v>4</v>
      </c>
      <c r="M135" s="7">
        <v>4</v>
      </c>
      <c r="N135" s="7">
        <v>4</v>
      </c>
      <c r="O135" s="7">
        <v>4</v>
      </c>
      <c r="P135" s="7">
        <v>4</v>
      </c>
      <c r="Q135" s="7">
        <v>4</v>
      </c>
      <c r="R135" s="7">
        <v>4</v>
      </c>
      <c r="S135" s="7">
        <v>3</v>
      </c>
      <c r="T135" s="7">
        <v>3</v>
      </c>
      <c r="U135" s="7">
        <v>3</v>
      </c>
      <c r="V135" s="7">
        <v>2</v>
      </c>
      <c r="W135" s="7">
        <v>5</v>
      </c>
      <c r="X135" s="7">
        <v>8</v>
      </c>
      <c r="Y135" s="7">
        <v>3</v>
      </c>
      <c r="Z135" s="7">
        <v>2</v>
      </c>
      <c r="AA135" s="7">
        <v>3</v>
      </c>
      <c r="AB135" s="7">
        <v>1</v>
      </c>
      <c r="AC135" s="7">
        <v>9</v>
      </c>
      <c r="AD135" s="7">
        <v>3</v>
      </c>
      <c r="AE135" s="7">
        <v>8</v>
      </c>
      <c r="AF135" s="7">
        <v>2</v>
      </c>
      <c r="AG135" s="7">
        <v>5</v>
      </c>
      <c r="AH135" s="7">
        <v>6</v>
      </c>
      <c r="AI135" s="7">
        <v>10</v>
      </c>
      <c r="AJ135" s="7">
        <v>4</v>
      </c>
      <c r="AK135" s="7">
        <v>7</v>
      </c>
      <c r="AL135" s="7">
        <v>67</v>
      </c>
    </row>
    <row r="136" spans="2:38" x14ac:dyDescent="0.25">
      <c r="B136" s="7">
        <v>45411</v>
      </c>
      <c r="C136" s="7">
        <v>0</v>
      </c>
      <c r="D136" s="7">
        <v>1999</v>
      </c>
      <c r="E136" s="7">
        <f t="shared" si="2"/>
        <v>26</v>
      </c>
      <c r="F136" s="8">
        <v>45968.548506944448</v>
      </c>
      <c r="G136" s="7">
        <v>4</v>
      </c>
      <c r="H136" s="7">
        <v>4</v>
      </c>
      <c r="I136" s="7">
        <v>4</v>
      </c>
      <c r="J136" s="7">
        <v>4</v>
      </c>
      <c r="K136" s="7">
        <v>3</v>
      </c>
      <c r="L136" s="7">
        <v>4</v>
      </c>
      <c r="M136" s="7">
        <v>4</v>
      </c>
      <c r="N136" s="7">
        <v>4</v>
      </c>
      <c r="O136" s="7">
        <v>4</v>
      </c>
      <c r="P136" s="7">
        <v>2</v>
      </c>
      <c r="Q136" s="7">
        <v>1</v>
      </c>
      <c r="R136" s="7">
        <v>6</v>
      </c>
      <c r="S136" s="7">
        <v>3</v>
      </c>
      <c r="T136" s="7">
        <v>3</v>
      </c>
      <c r="U136" s="7">
        <v>4</v>
      </c>
      <c r="V136" s="7">
        <v>4</v>
      </c>
      <c r="W136" s="7">
        <v>6</v>
      </c>
      <c r="X136" s="7">
        <v>6</v>
      </c>
      <c r="Y136" s="7">
        <v>18</v>
      </c>
      <c r="Z136" s="7">
        <v>4</v>
      </c>
      <c r="AA136" s="7">
        <v>4</v>
      </c>
      <c r="AB136" s="7">
        <v>10</v>
      </c>
      <c r="AC136" s="7">
        <v>6</v>
      </c>
      <c r="AD136" s="7">
        <v>4</v>
      </c>
      <c r="AE136" s="7">
        <v>2</v>
      </c>
      <c r="AF136" s="7">
        <v>9</v>
      </c>
      <c r="AG136" s="7">
        <v>8</v>
      </c>
      <c r="AH136" s="7">
        <v>5</v>
      </c>
      <c r="AI136" s="7">
        <v>1</v>
      </c>
      <c r="AJ136" s="7">
        <v>7</v>
      </c>
      <c r="AK136" s="7">
        <v>3</v>
      </c>
      <c r="AL136" s="7">
        <v>58</v>
      </c>
    </row>
    <row r="137" spans="2:38" x14ac:dyDescent="0.25">
      <c r="B137" s="7">
        <v>45426</v>
      </c>
      <c r="C137" s="7">
        <v>0</v>
      </c>
      <c r="D137" s="7">
        <v>1999</v>
      </c>
      <c r="E137" s="7">
        <f t="shared" si="2"/>
        <v>26</v>
      </c>
      <c r="F137" s="8">
        <v>45968.568819444445</v>
      </c>
      <c r="G137" s="7">
        <v>2</v>
      </c>
      <c r="H137" s="7">
        <v>3</v>
      </c>
      <c r="I137" s="7">
        <v>4</v>
      </c>
      <c r="J137" s="7">
        <v>3</v>
      </c>
      <c r="K137" s="7">
        <v>2</v>
      </c>
      <c r="L137" s="7">
        <v>3</v>
      </c>
      <c r="M137" s="7">
        <v>4</v>
      </c>
      <c r="N137" s="7">
        <v>2</v>
      </c>
      <c r="O137" s="7">
        <v>4</v>
      </c>
      <c r="P137" s="7">
        <v>4</v>
      </c>
      <c r="Q137" s="7">
        <v>2</v>
      </c>
      <c r="R137" s="7">
        <v>20</v>
      </c>
      <c r="S137" s="7">
        <v>5</v>
      </c>
      <c r="T137" s="7">
        <v>4</v>
      </c>
      <c r="U137" s="7">
        <v>4</v>
      </c>
      <c r="V137" s="7">
        <v>6</v>
      </c>
      <c r="W137" s="7">
        <v>14</v>
      </c>
      <c r="X137" s="7">
        <v>24</v>
      </c>
      <c r="Y137" s="7">
        <v>8</v>
      </c>
      <c r="Z137" s="7">
        <v>3</v>
      </c>
      <c r="AA137" s="7">
        <v>4</v>
      </c>
      <c r="AB137" s="7">
        <v>4</v>
      </c>
      <c r="AC137" s="7">
        <v>6</v>
      </c>
      <c r="AD137" s="7">
        <v>8</v>
      </c>
      <c r="AE137" s="7">
        <v>9</v>
      </c>
      <c r="AF137" s="7">
        <v>3</v>
      </c>
      <c r="AG137" s="7">
        <v>2</v>
      </c>
      <c r="AH137" s="7">
        <v>1</v>
      </c>
      <c r="AI137" s="7">
        <v>10</v>
      </c>
      <c r="AJ137" s="7">
        <v>5</v>
      </c>
      <c r="AK137" s="7">
        <v>7</v>
      </c>
      <c r="AL137" s="7">
        <v>64</v>
      </c>
    </row>
    <row r="138" spans="2:38" x14ac:dyDescent="0.25">
      <c r="B138" s="7">
        <v>45450</v>
      </c>
      <c r="C138" s="7">
        <v>0</v>
      </c>
      <c r="D138" s="7">
        <v>1999</v>
      </c>
      <c r="E138" s="7">
        <f t="shared" si="2"/>
        <v>26</v>
      </c>
      <c r="F138" s="8">
        <v>45968.61078703704</v>
      </c>
      <c r="G138" s="7">
        <v>1</v>
      </c>
      <c r="H138" s="7">
        <v>4</v>
      </c>
      <c r="I138" s="7">
        <v>2</v>
      </c>
      <c r="J138" s="7">
        <v>5</v>
      </c>
      <c r="K138" s="7">
        <v>2</v>
      </c>
      <c r="L138" s="7">
        <v>5</v>
      </c>
      <c r="M138" s="7">
        <v>4</v>
      </c>
      <c r="N138" s="7">
        <v>3</v>
      </c>
      <c r="O138" s="7">
        <v>5</v>
      </c>
      <c r="P138" s="7">
        <v>5</v>
      </c>
      <c r="Q138" s="7">
        <v>4</v>
      </c>
      <c r="R138" s="7">
        <v>3</v>
      </c>
      <c r="S138" s="7">
        <v>3</v>
      </c>
      <c r="T138" s="7">
        <v>2</v>
      </c>
      <c r="U138" s="7">
        <v>2</v>
      </c>
      <c r="V138" s="7">
        <v>4</v>
      </c>
      <c r="W138" s="7">
        <v>3</v>
      </c>
      <c r="X138" s="7">
        <v>3</v>
      </c>
      <c r="Y138" s="7">
        <v>8</v>
      </c>
      <c r="Z138" s="7">
        <v>2</v>
      </c>
      <c r="AA138" s="7">
        <v>2</v>
      </c>
      <c r="AB138" s="7">
        <v>2</v>
      </c>
      <c r="AC138" s="7">
        <v>7</v>
      </c>
      <c r="AD138" s="7">
        <v>5</v>
      </c>
      <c r="AE138" s="7">
        <v>9</v>
      </c>
      <c r="AF138" s="7">
        <v>4</v>
      </c>
      <c r="AG138" s="7">
        <v>8</v>
      </c>
      <c r="AH138" s="7">
        <v>6</v>
      </c>
      <c r="AI138" s="7">
        <v>1</v>
      </c>
      <c r="AJ138" s="7">
        <v>3</v>
      </c>
      <c r="AK138" s="7">
        <v>10</v>
      </c>
      <c r="AL138" s="7">
        <v>55</v>
      </c>
    </row>
    <row r="139" spans="2:38" x14ac:dyDescent="0.25">
      <c r="B139" s="7">
        <v>45923</v>
      </c>
      <c r="C139" s="7">
        <v>0</v>
      </c>
      <c r="D139" s="7">
        <v>1999</v>
      </c>
      <c r="E139" s="7">
        <f t="shared" si="2"/>
        <v>26</v>
      </c>
      <c r="F139" s="8">
        <v>45970.809004629627</v>
      </c>
      <c r="G139" s="7" t="s">
        <v>65</v>
      </c>
      <c r="H139" s="7">
        <v>4</v>
      </c>
      <c r="I139" s="7">
        <v>4</v>
      </c>
      <c r="J139" s="7">
        <v>4</v>
      </c>
      <c r="K139" s="7">
        <v>4</v>
      </c>
      <c r="L139" s="7">
        <v>5</v>
      </c>
      <c r="M139" s="7">
        <v>4</v>
      </c>
      <c r="N139" s="7">
        <v>2</v>
      </c>
      <c r="O139" s="7">
        <v>2</v>
      </c>
      <c r="P139" s="7">
        <v>2</v>
      </c>
      <c r="Q139" s="7">
        <v>4</v>
      </c>
      <c r="R139" s="7">
        <v>11</v>
      </c>
      <c r="S139" s="7">
        <v>4</v>
      </c>
      <c r="T139" s="7">
        <v>4</v>
      </c>
      <c r="U139" s="7">
        <v>5</v>
      </c>
      <c r="V139" s="7">
        <v>5</v>
      </c>
      <c r="W139" s="7">
        <v>6</v>
      </c>
      <c r="X139" s="7">
        <v>8</v>
      </c>
      <c r="Y139" s="7">
        <v>3</v>
      </c>
      <c r="Z139" s="7">
        <v>6</v>
      </c>
      <c r="AA139" s="7">
        <v>6</v>
      </c>
      <c r="AB139" s="7">
        <v>1</v>
      </c>
      <c r="AC139" s="7">
        <v>4</v>
      </c>
      <c r="AD139" s="7">
        <v>5</v>
      </c>
      <c r="AE139" s="7">
        <v>6</v>
      </c>
      <c r="AF139" s="7">
        <v>3</v>
      </c>
      <c r="AG139" s="7">
        <v>7</v>
      </c>
      <c r="AH139" s="7">
        <v>9</v>
      </c>
      <c r="AI139" s="7">
        <v>10</v>
      </c>
      <c r="AJ139" s="7">
        <v>8</v>
      </c>
      <c r="AK139" s="7">
        <v>2</v>
      </c>
      <c r="AL139" s="7">
        <v>79</v>
      </c>
    </row>
    <row r="140" spans="2:38" x14ac:dyDescent="0.25">
      <c r="B140" s="7">
        <v>46077</v>
      </c>
      <c r="C140" s="7">
        <v>0</v>
      </c>
      <c r="D140" s="7">
        <v>1999</v>
      </c>
      <c r="E140" s="7">
        <f t="shared" si="2"/>
        <v>26</v>
      </c>
      <c r="F140" s="8">
        <v>45971.722118055557</v>
      </c>
      <c r="G140" s="7" t="s">
        <v>67</v>
      </c>
      <c r="H140" s="7">
        <v>3</v>
      </c>
      <c r="I140" s="7">
        <v>4</v>
      </c>
      <c r="J140" s="7">
        <v>4</v>
      </c>
      <c r="K140" s="7">
        <v>2</v>
      </c>
      <c r="L140" s="7">
        <v>2</v>
      </c>
      <c r="M140" s="7">
        <v>3</v>
      </c>
      <c r="N140" s="7">
        <v>4</v>
      </c>
      <c r="O140" s="7">
        <v>4</v>
      </c>
      <c r="P140" s="7">
        <v>4</v>
      </c>
      <c r="Q140" s="7">
        <v>3</v>
      </c>
      <c r="R140" s="7">
        <v>4</v>
      </c>
      <c r="S140" s="7">
        <v>3</v>
      </c>
      <c r="T140" s="7">
        <v>4</v>
      </c>
      <c r="U140" s="7">
        <v>4</v>
      </c>
      <c r="V140" s="7">
        <v>5</v>
      </c>
      <c r="W140" s="7">
        <v>5</v>
      </c>
      <c r="X140" s="7">
        <v>8</v>
      </c>
      <c r="Y140" s="7">
        <v>24</v>
      </c>
      <c r="Z140" s="7">
        <v>3</v>
      </c>
      <c r="AA140" s="7">
        <v>3</v>
      </c>
      <c r="AB140" s="7">
        <v>10</v>
      </c>
      <c r="AC140" s="7">
        <v>2</v>
      </c>
      <c r="AD140" s="7">
        <v>8</v>
      </c>
      <c r="AE140" s="7">
        <v>1</v>
      </c>
      <c r="AF140" s="7">
        <v>4</v>
      </c>
      <c r="AG140" s="7">
        <v>6</v>
      </c>
      <c r="AH140" s="7">
        <v>3</v>
      </c>
      <c r="AI140" s="7">
        <v>7</v>
      </c>
      <c r="AJ140" s="7">
        <v>5</v>
      </c>
      <c r="AK140" s="7">
        <v>9</v>
      </c>
      <c r="AL140" s="7">
        <v>51</v>
      </c>
    </row>
    <row r="141" spans="2:38" x14ac:dyDescent="0.25">
      <c r="B141" s="7">
        <v>46385</v>
      </c>
      <c r="C141" s="7">
        <v>0</v>
      </c>
      <c r="D141" s="7">
        <v>1999</v>
      </c>
      <c r="E141" s="7">
        <f t="shared" si="2"/>
        <v>26</v>
      </c>
      <c r="F141" s="8">
        <v>45972.971458333333</v>
      </c>
      <c r="G141" s="7" t="s">
        <v>69</v>
      </c>
      <c r="H141" s="7">
        <v>5</v>
      </c>
      <c r="I141" s="7">
        <v>4</v>
      </c>
      <c r="J141" s="7">
        <v>4</v>
      </c>
      <c r="K141" s="7">
        <v>2</v>
      </c>
      <c r="L141" s="7">
        <v>4</v>
      </c>
      <c r="M141" s="7">
        <v>4</v>
      </c>
      <c r="N141" s="7">
        <v>3</v>
      </c>
      <c r="O141" s="7">
        <v>5</v>
      </c>
      <c r="P141" s="7">
        <v>5</v>
      </c>
      <c r="Q141" s="7">
        <v>5</v>
      </c>
      <c r="R141" s="7">
        <v>6</v>
      </c>
      <c r="S141" s="7">
        <v>19</v>
      </c>
      <c r="T141" s="7">
        <v>4</v>
      </c>
      <c r="U141" s="7">
        <v>3</v>
      </c>
      <c r="V141" s="7">
        <v>3</v>
      </c>
      <c r="W141" s="7">
        <v>14</v>
      </c>
      <c r="X141" s="7">
        <v>15</v>
      </c>
      <c r="Y141" s="7">
        <v>5</v>
      </c>
      <c r="Z141" s="7">
        <v>3</v>
      </c>
      <c r="AA141" s="7">
        <v>2</v>
      </c>
      <c r="AB141" s="7">
        <v>7</v>
      </c>
      <c r="AC141" s="7">
        <v>9</v>
      </c>
      <c r="AD141" s="7">
        <v>8</v>
      </c>
      <c r="AE141" s="7">
        <v>2</v>
      </c>
      <c r="AF141" s="7">
        <v>10</v>
      </c>
      <c r="AG141" s="7">
        <v>6</v>
      </c>
      <c r="AH141" s="7">
        <v>5</v>
      </c>
      <c r="AI141" s="7">
        <v>1</v>
      </c>
      <c r="AJ141" s="7">
        <v>3</v>
      </c>
      <c r="AK141" s="7">
        <v>4</v>
      </c>
      <c r="AL141" s="7">
        <v>27</v>
      </c>
    </row>
    <row r="142" spans="2:38" x14ac:dyDescent="0.25">
      <c r="B142" s="7">
        <v>41785</v>
      </c>
      <c r="C142" s="7">
        <v>0</v>
      </c>
      <c r="D142" s="7">
        <v>2000</v>
      </c>
      <c r="E142" s="7">
        <f t="shared" si="2"/>
        <v>25</v>
      </c>
      <c r="F142" s="8">
        <v>45959.794965277775</v>
      </c>
      <c r="G142" s="7">
        <v>2</v>
      </c>
      <c r="H142" s="7">
        <v>4</v>
      </c>
      <c r="I142" s="7">
        <v>3</v>
      </c>
      <c r="J142" s="7">
        <v>4</v>
      </c>
      <c r="K142" s="7">
        <v>4</v>
      </c>
      <c r="L142" s="7">
        <v>2</v>
      </c>
      <c r="M142" s="7">
        <v>3</v>
      </c>
      <c r="N142" s="7">
        <v>3</v>
      </c>
      <c r="O142" s="7">
        <v>3</v>
      </c>
      <c r="P142" s="7">
        <v>2</v>
      </c>
      <c r="Q142" s="7">
        <v>3</v>
      </c>
      <c r="R142" s="7">
        <v>4</v>
      </c>
      <c r="S142" s="7">
        <v>10</v>
      </c>
      <c r="T142" s="7">
        <v>2</v>
      </c>
      <c r="U142" s="7">
        <v>3</v>
      </c>
      <c r="V142" s="7">
        <v>2</v>
      </c>
      <c r="W142" s="7">
        <v>5</v>
      </c>
      <c r="X142" s="7">
        <v>5</v>
      </c>
      <c r="Y142" s="7">
        <v>19</v>
      </c>
      <c r="Z142" s="7">
        <v>3</v>
      </c>
      <c r="AA142" s="7">
        <v>2</v>
      </c>
      <c r="AB142" s="7">
        <v>1</v>
      </c>
      <c r="AC142" s="7">
        <v>2</v>
      </c>
      <c r="AD142" s="7">
        <v>7</v>
      </c>
      <c r="AE142" s="7">
        <v>5</v>
      </c>
      <c r="AF142" s="7">
        <v>4</v>
      </c>
      <c r="AG142" s="7">
        <v>9</v>
      </c>
      <c r="AH142" s="7">
        <v>6</v>
      </c>
      <c r="AI142" s="7">
        <v>3</v>
      </c>
      <c r="AJ142" s="7">
        <v>10</v>
      </c>
      <c r="AK142" s="7">
        <v>8</v>
      </c>
      <c r="AL142" s="7">
        <v>39</v>
      </c>
    </row>
    <row r="143" spans="2:38" x14ac:dyDescent="0.25">
      <c r="B143" s="7">
        <v>42919</v>
      </c>
      <c r="C143" s="7">
        <v>0</v>
      </c>
      <c r="D143" s="7">
        <v>2000</v>
      </c>
      <c r="E143" s="7">
        <f t="shared" si="2"/>
        <v>25</v>
      </c>
      <c r="F143" s="8">
        <v>45961.616793981484</v>
      </c>
      <c r="G143" s="7">
        <v>2</v>
      </c>
      <c r="H143" s="7">
        <v>4</v>
      </c>
      <c r="I143" s="7">
        <v>4</v>
      </c>
      <c r="J143" s="7">
        <v>5</v>
      </c>
      <c r="K143" s="7">
        <v>2</v>
      </c>
      <c r="L143" s="7">
        <v>4</v>
      </c>
      <c r="M143" s="7">
        <v>4</v>
      </c>
      <c r="N143" s="7">
        <v>2</v>
      </c>
      <c r="O143" s="7">
        <v>5</v>
      </c>
      <c r="P143" s="7">
        <v>4</v>
      </c>
      <c r="Q143" s="7">
        <v>2</v>
      </c>
      <c r="R143" s="7">
        <v>3</v>
      </c>
      <c r="S143" s="7">
        <v>3</v>
      </c>
      <c r="T143" s="7">
        <v>3</v>
      </c>
      <c r="U143" s="7">
        <v>3</v>
      </c>
      <c r="V143" s="7">
        <v>5</v>
      </c>
      <c r="W143" s="7">
        <v>4</v>
      </c>
      <c r="X143" s="7">
        <v>9</v>
      </c>
      <c r="Y143" s="7">
        <v>3</v>
      </c>
      <c r="Z143" s="7">
        <v>3</v>
      </c>
      <c r="AA143" s="7">
        <v>9</v>
      </c>
      <c r="AB143" s="7">
        <v>9</v>
      </c>
      <c r="AC143" s="7">
        <v>7</v>
      </c>
      <c r="AD143" s="7">
        <v>8</v>
      </c>
      <c r="AE143" s="7">
        <v>10</v>
      </c>
      <c r="AF143" s="7">
        <v>1</v>
      </c>
      <c r="AG143" s="7">
        <v>4</v>
      </c>
      <c r="AH143" s="7">
        <v>2</v>
      </c>
      <c r="AI143" s="7">
        <v>5</v>
      </c>
      <c r="AJ143" s="7">
        <v>3</v>
      </c>
      <c r="AK143" s="7">
        <v>6</v>
      </c>
      <c r="AL143" s="7">
        <v>60</v>
      </c>
    </row>
    <row r="144" spans="2:38" x14ac:dyDescent="0.25">
      <c r="B144" s="7">
        <v>44132</v>
      </c>
      <c r="C144" s="7">
        <v>0</v>
      </c>
      <c r="D144" s="7">
        <v>2000</v>
      </c>
      <c r="E144" s="7">
        <f t="shared" si="2"/>
        <v>25</v>
      </c>
      <c r="F144" s="8">
        <v>45964.773379629631</v>
      </c>
      <c r="G144" s="7">
        <v>4</v>
      </c>
      <c r="H144" s="7">
        <v>2</v>
      </c>
      <c r="I144" s="7">
        <v>3</v>
      </c>
      <c r="J144" s="7">
        <v>2</v>
      </c>
      <c r="K144" s="7">
        <v>3</v>
      </c>
      <c r="L144" s="7">
        <v>1</v>
      </c>
      <c r="M144" s="7">
        <v>3</v>
      </c>
      <c r="N144" s="7">
        <v>4</v>
      </c>
      <c r="O144" s="7">
        <v>2</v>
      </c>
      <c r="P144" s="7">
        <v>3</v>
      </c>
      <c r="Q144" s="7">
        <v>2</v>
      </c>
      <c r="R144" s="7">
        <v>2</v>
      </c>
      <c r="S144" s="7">
        <v>5</v>
      </c>
      <c r="T144" s="7">
        <v>3</v>
      </c>
      <c r="U144" s="7">
        <v>4</v>
      </c>
      <c r="V144" s="7">
        <v>4</v>
      </c>
      <c r="W144" s="7">
        <v>3</v>
      </c>
      <c r="X144" s="7">
        <v>4</v>
      </c>
      <c r="Y144" s="7">
        <v>2</v>
      </c>
      <c r="Z144" s="7">
        <v>4</v>
      </c>
      <c r="AA144" s="7">
        <v>2</v>
      </c>
      <c r="AB144" s="7">
        <v>6</v>
      </c>
      <c r="AC144" s="7">
        <v>1</v>
      </c>
      <c r="AD144" s="7">
        <v>8</v>
      </c>
      <c r="AE144" s="7">
        <v>4</v>
      </c>
      <c r="AF144" s="7">
        <v>7</v>
      </c>
      <c r="AG144" s="7">
        <v>10</v>
      </c>
      <c r="AH144" s="7">
        <v>5</v>
      </c>
      <c r="AI144" s="7">
        <v>9</v>
      </c>
      <c r="AJ144" s="7">
        <v>3</v>
      </c>
      <c r="AK144" s="7">
        <v>2</v>
      </c>
      <c r="AL144" s="7">
        <v>5</v>
      </c>
    </row>
    <row r="145" spans="2:38" x14ac:dyDescent="0.25">
      <c r="B145" s="7">
        <v>44829</v>
      </c>
      <c r="C145" s="7">
        <v>0</v>
      </c>
      <c r="D145" s="7">
        <v>2000</v>
      </c>
      <c r="E145" s="7">
        <f t="shared" si="2"/>
        <v>25</v>
      </c>
      <c r="F145" s="8">
        <v>45966.553541666668</v>
      </c>
      <c r="G145" s="7">
        <v>4</v>
      </c>
      <c r="H145" s="7">
        <v>3</v>
      </c>
      <c r="I145" s="7">
        <v>4</v>
      </c>
      <c r="J145" s="7">
        <v>4</v>
      </c>
      <c r="K145" s="7">
        <v>3</v>
      </c>
      <c r="L145" s="7">
        <v>5</v>
      </c>
      <c r="M145" s="7">
        <v>2</v>
      </c>
      <c r="N145" s="7">
        <v>3</v>
      </c>
      <c r="O145" s="7">
        <v>4</v>
      </c>
      <c r="P145" s="7">
        <v>5</v>
      </c>
      <c r="Q145" s="7">
        <v>4</v>
      </c>
      <c r="R145" s="7">
        <v>3</v>
      </c>
      <c r="S145" s="7">
        <v>6</v>
      </c>
      <c r="T145" s="7">
        <v>3</v>
      </c>
      <c r="U145" s="7">
        <v>3</v>
      </c>
      <c r="V145" s="7">
        <v>3</v>
      </c>
      <c r="W145" s="7">
        <v>4</v>
      </c>
      <c r="X145" s="7">
        <v>5</v>
      </c>
      <c r="Y145" s="7">
        <v>12</v>
      </c>
      <c r="Z145" s="7">
        <v>3</v>
      </c>
      <c r="AA145" s="7">
        <v>3</v>
      </c>
      <c r="AB145" s="7">
        <v>5</v>
      </c>
      <c r="AC145" s="7">
        <v>7</v>
      </c>
      <c r="AD145" s="7">
        <v>6</v>
      </c>
      <c r="AE145" s="7">
        <v>9</v>
      </c>
      <c r="AF145" s="7">
        <v>3</v>
      </c>
      <c r="AG145" s="7">
        <v>4</v>
      </c>
      <c r="AH145" s="7">
        <v>8</v>
      </c>
      <c r="AI145" s="7">
        <v>1</v>
      </c>
      <c r="AJ145" s="7">
        <v>10</v>
      </c>
      <c r="AK145" s="7">
        <v>2</v>
      </c>
      <c r="AL145" s="7">
        <v>61</v>
      </c>
    </row>
    <row r="146" spans="2:38" x14ac:dyDescent="0.25">
      <c r="B146" s="7">
        <v>45015</v>
      </c>
      <c r="C146" s="7">
        <v>0</v>
      </c>
      <c r="D146" s="7">
        <v>2000</v>
      </c>
      <c r="E146" s="7">
        <f t="shared" si="2"/>
        <v>25</v>
      </c>
      <c r="F146" s="8">
        <v>45967.536412037036</v>
      </c>
      <c r="G146" s="7">
        <v>2</v>
      </c>
      <c r="H146" s="7">
        <v>5</v>
      </c>
      <c r="I146" s="7">
        <v>3</v>
      </c>
      <c r="J146" s="7">
        <v>4</v>
      </c>
      <c r="K146" s="7">
        <v>3</v>
      </c>
      <c r="L146" s="7">
        <v>4</v>
      </c>
      <c r="M146" s="7">
        <v>4</v>
      </c>
      <c r="N146" s="7">
        <v>4</v>
      </c>
      <c r="O146" s="7">
        <v>2</v>
      </c>
      <c r="P146" s="7">
        <v>4</v>
      </c>
      <c r="Q146" s="7">
        <v>4</v>
      </c>
      <c r="R146" s="7">
        <v>5</v>
      </c>
      <c r="S146" s="7">
        <v>4</v>
      </c>
      <c r="T146" s="7">
        <v>4</v>
      </c>
      <c r="U146" s="7">
        <v>5</v>
      </c>
      <c r="V146" s="7">
        <v>4</v>
      </c>
      <c r="W146" s="7">
        <v>4</v>
      </c>
      <c r="X146" s="7">
        <v>9</v>
      </c>
      <c r="Y146" s="7">
        <v>4</v>
      </c>
      <c r="Z146" s="7">
        <v>3</v>
      </c>
      <c r="AA146" s="7">
        <v>3</v>
      </c>
      <c r="AB146" s="7">
        <v>9</v>
      </c>
      <c r="AC146" s="7">
        <v>10</v>
      </c>
      <c r="AD146" s="7">
        <v>2</v>
      </c>
      <c r="AE146" s="7">
        <v>3</v>
      </c>
      <c r="AF146" s="7">
        <v>8</v>
      </c>
      <c r="AG146" s="7">
        <v>4</v>
      </c>
      <c r="AH146" s="7">
        <v>7</v>
      </c>
      <c r="AI146" s="7">
        <v>1</v>
      </c>
      <c r="AJ146" s="7">
        <v>6</v>
      </c>
      <c r="AK146" s="7">
        <v>5</v>
      </c>
      <c r="AL146" s="7">
        <v>70</v>
      </c>
    </row>
    <row r="147" spans="2:38" x14ac:dyDescent="0.25">
      <c r="B147" s="7">
        <v>46489</v>
      </c>
      <c r="C147" s="7">
        <v>1</v>
      </c>
      <c r="D147" s="7">
        <v>2000</v>
      </c>
      <c r="E147" s="7">
        <f t="shared" si="2"/>
        <v>25</v>
      </c>
      <c r="F147" s="8">
        <v>45973.58011574074</v>
      </c>
      <c r="G147" s="7" t="s">
        <v>59</v>
      </c>
      <c r="H147" s="7">
        <v>3</v>
      </c>
      <c r="I147" s="7">
        <v>2</v>
      </c>
      <c r="J147" s="7">
        <v>5</v>
      </c>
      <c r="K147" s="7">
        <v>4</v>
      </c>
      <c r="L147" s="7">
        <v>4</v>
      </c>
      <c r="M147" s="7">
        <v>2</v>
      </c>
      <c r="N147" s="7">
        <v>4</v>
      </c>
      <c r="O147" s="7">
        <v>2</v>
      </c>
      <c r="P147" s="7">
        <v>4</v>
      </c>
      <c r="Q147" s="7">
        <v>4</v>
      </c>
      <c r="R147" s="7">
        <v>4</v>
      </c>
      <c r="S147" s="7">
        <v>7</v>
      </c>
      <c r="T147" s="7">
        <v>3</v>
      </c>
      <c r="U147" s="7">
        <v>2</v>
      </c>
      <c r="V147" s="7">
        <v>2</v>
      </c>
      <c r="W147" s="7">
        <v>2</v>
      </c>
      <c r="X147" s="7">
        <v>6</v>
      </c>
      <c r="Y147" s="7">
        <v>3</v>
      </c>
      <c r="Z147" s="7">
        <v>4</v>
      </c>
      <c r="AA147" s="7">
        <v>1</v>
      </c>
      <c r="AB147" s="7">
        <v>7</v>
      </c>
      <c r="AC147" s="7">
        <v>5</v>
      </c>
      <c r="AD147" s="7">
        <v>2</v>
      </c>
      <c r="AE147" s="7">
        <v>3</v>
      </c>
      <c r="AF147" s="7">
        <v>6</v>
      </c>
      <c r="AG147" s="7">
        <v>8</v>
      </c>
      <c r="AH147" s="7">
        <v>4</v>
      </c>
      <c r="AI147" s="7">
        <v>9</v>
      </c>
      <c r="AJ147" s="7">
        <v>1</v>
      </c>
      <c r="AK147" s="7">
        <v>10</v>
      </c>
      <c r="AL147" s="7">
        <v>46</v>
      </c>
    </row>
    <row r="148" spans="2:38" x14ac:dyDescent="0.25">
      <c r="B148" s="7">
        <v>40697</v>
      </c>
      <c r="C148" s="7">
        <v>0</v>
      </c>
      <c r="D148" s="7">
        <v>2001</v>
      </c>
      <c r="E148" s="7">
        <f t="shared" si="2"/>
        <v>24</v>
      </c>
      <c r="F148" s="8">
        <v>45958.362847222219</v>
      </c>
      <c r="G148" s="7">
        <v>2</v>
      </c>
      <c r="H148" s="7">
        <v>3</v>
      </c>
      <c r="I148" s="7">
        <v>4</v>
      </c>
      <c r="J148" s="7">
        <v>3</v>
      </c>
      <c r="K148" s="7">
        <v>3</v>
      </c>
      <c r="L148" s="7">
        <v>4</v>
      </c>
      <c r="M148" s="7">
        <v>3</v>
      </c>
      <c r="N148" s="7">
        <v>3</v>
      </c>
      <c r="O148" s="7">
        <v>4</v>
      </c>
      <c r="P148" s="7">
        <v>5</v>
      </c>
      <c r="Q148" s="7">
        <v>4</v>
      </c>
      <c r="R148" s="7">
        <v>2</v>
      </c>
      <c r="S148" s="7">
        <v>2</v>
      </c>
      <c r="T148" s="7">
        <v>3</v>
      </c>
      <c r="U148" s="7">
        <v>4</v>
      </c>
      <c r="V148" s="7">
        <v>3</v>
      </c>
      <c r="W148" s="7">
        <v>4</v>
      </c>
      <c r="X148" s="7">
        <v>4</v>
      </c>
      <c r="Y148" s="7">
        <v>3</v>
      </c>
      <c r="Z148" s="7">
        <v>3</v>
      </c>
      <c r="AA148" s="7">
        <v>1</v>
      </c>
      <c r="AB148" s="7">
        <v>5</v>
      </c>
      <c r="AC148" s="7">
        <v>7</v>
      </c>
      <c r="AD148" s="7">
        <v>10</v>
      </c>
      <c r="AE148" s="7">
        <v>2</v>
      </c>
      <c r="AF148" s="7">
        <v>8</v>
      </c>
      <c r="AG148" s="7">
        <v>4</v>
      </c>
      <c r="AH148" s="7">
        <v>9</v>
      </c>
      <c r="AI148" s="7">
        <v>1</v>
      </c>
      <c r="AJ148" s="7">
        <v>6</v>
      </c>
      <c r="AK148" s="7">
        <v>3</v>
      </c>
      <c r="AL148" s="7">
        <v>55</v>
      </c>
    </row>
    <row r="149" spans="2:38" x14ac:dyDescent="0.25">
      <c r="B149" s="7">
        <v>41014</v>
      </c>
      <c r="C149" s="7">
        <v>0</v>
      </c>
      <c r="D149" s="7">
        <v>2001</v>
      </c>
      <c r="E149" s="7">
        <f t="shared" si="2"/>
        <v>24</v>
      </c>
      <c r="F149" s="8">
        <v>45967.942245370374</v>
      </c>
      <c r="G149" s="7">
        <v>4</v>
      </c>
      <c r="H149" s="7">
        <v>2</v>
      </c>
      <c r="I149" s="7">
        <v>4</v>
      </c>
      <c r="J149" s="7">
        <v>1</v>
      </c>
      <c r="K149" s="7">
        <v>4</v>
      </c>
      <c r="L149" s="7">
        <v>2</v>
      </c>
      <c r="M149" s="7">
        <v>2</v>
      </c>
      <c r="N149" s="7">
        <v>5</v>
      </c>
      <c r="O149" s="7">
        <v>4</v>
      </c>
      <c r="P149" s="7">
        <v>5</v>
      </c>
      <c r="Q149" s="7">
        <v>4</v>
      </c>
      <c r="R149" s="7">
        <v>2</v>
      </c>
      <c r="S149" s="7">
        <v>5</v>
      </c>
      <c r="T149" s="7">
        <v>4</v>
      </c>
      <c r="U149" s="7">
        <v>2</v>
      </c>
      <c r="V149" s="7">
        <v>4</v>
      </c>
      <c r="W149" s="7">
        <v>4</v>
      </c>
      <c r="X149" s="7">
        <v>6</v>
      </c>
      <c r="Y149" s="7">
        <v>3</v>
      </c>
      <c r="Z149" s="7">
        <v>3</v>
      </c>
      <c r="AA149" s="7">
        <v>5</v>
      </c>
      <c r="AB149" s="7">
        <v>3</v>
      </c>
      <c r="AC149" s="7">
        <v>7</v>
      </c>
      <c r="AD149" s="7">
        <v>5</v>
      </c>
      <c r="AE149" s="7">
        <v>2</v>
      </c>
      <c r="AF149" s="7">
        <v>6</v>
      </c>
      <c r="AG149" s="7">
        <v>10</v>
      </c>
      <c r="AH149" s="7">
        <v>1</v>
      </c>
      <c r="AI149" s="7">
        <v>8</v>
      </c>
      <c r="AJ149" s="7">
        <v>4</v>
      </c>
      <c r="AK149" s="7">
        <v>9</v>
      </c>
      <c r="AL149" s="7">
        <v>55</v>
      </c>
    </row>
    <row r="150" spans="2:38" x14ac:dyDescent="0.25">
      <c r="B150" s="7">
        <v>41632</v>
      </c>
      <c r="C150" s="7">
        <v>1</v>
      </c>
      <c r="D150" s="7">
        <v>2001</v>
      </c>
      <c r="E150" s="7">
        <f t="shared" si="2"/>
        <v>24</v>
      </c>
      <c r="F150" s="8">
        <v>45959.697870370372</v>
      </c>
      <c r="G150" s="7">
        <v>2</v>
      </c>
      <c r="H150" s="7">
        <v>5</v>
      </c>
      <c r="I150" s="7">
        <v>5</v>
      </c>
      <c r="J150" s="7">
        <v>5</v>
      </c>
      <c r="K150" s="7">
        <v>1</v>
      </c>
      <c r="L150" s="7">
        <v>5</v>
      </c>
      <c r="M150" s="7">
        <v>4</v>
      </c>
      <c r="N150" s="7">
        <v>2</v>
      </c>
      <c r="O150" s="7">
        <v>3</v>
      </c>
      <c r="P150" s="7">
        <v>4</v>
      </c>
      <c r="Q150" s="7">
        <v>3</v>
      </c>
      <c r="R150" s="7">
        <v>1</v>
      </c>
      <c r="S150" s="7">
        <v>3</v>
      </c>
      <c r="T150" s="7">
        <v>2</v>
      </c>
      <c r="U150" s="7">
        <v>3</v>
      </c>
      <c r="V150" s="7">
        <v>2</v>
      </c>
      <c r="W150" s="7">
        <v>2</v>
      </c>
      <c r="X150" s="7">
        <v>4</v>
      </c>
      <c r="Y150" s="7">
        <v>2</v>
      </c>
      <c r="Z150" s="7">
        <v>2</v>
      </c>
      <c r="AA150" s="7">
        <v>2</v>
      </c>
      <c r="AB150" s="7">
        <v>4</v>
      </c>
      <c r="AC150" s="7">
        <v>8</v>
      </c>
      <c r="AD150" s="7">
        <v>10</v>
      </c>
      <c r="AE150" s="7">
        <v>2</v>
      </c>
      <c r="AF150" s="7">
        <v>9</v>
      </c>
      <c r="AG150" s="7">
        <v>7</v>
      </c>
      <c r="AH150" s="7">
        <v>1</v>
      </c>
      <c r="AI150" s="7">
        <v>6</v>
      </c>
      <c r="AJ150" s="7">
        <v>3</v>
      </c>
      <c r="AK150" s="7">
        <v>5</v>
      </c>
      <c r="AL150" s="7">
        <v>37</v>
      </c>
    </row>
    <row r="151" spans="2:38" x14ac:dyDescent="0.25">
      <c r="B151" s="7">
        <v>41662</v>
      </c>
      <c r="C151" s="7">
        <v>0</v>
      </c>
      <c r="D151" s="7">
        <v>2001</v>
      </c>
      <c r="E151" s="7">
        <f t="shared" si="2"/>
        <v>24</v>
      </c>
      <c r="F151" s="8">
        <v>45959.717719907407</v>
      </c>
      <c r="G151" s="7">
        <v>4</v>
      </c>
      <c r="H151" s="7">
        <v>4</v>
      </c>
      <c r="I151" s="7">
        <v>5</v>
      </c>
      <c r="J151" s="7">
        <v>3</v>
      </c>
      <c r="K151" s="7">
        <v>2</v>
      </c>
      <c r="L151" s="7">
        <v>5</v>
      </c>
      <c r="M151" s="7">
        <v>3</v>
      </c>
      <c r="N151" s="7">
        <v>4</v>
      </c>
      <c r="O151" s="7">
        <v>2</v>
      </c>
      <c r="P151" s="7">
        <v>4</v>
      </c>
      <c r="Q151" s="7">
        <v>4</v>
      </c>
      <c r="R151" s="7">
        <v>7</v>
      </c>
      <c r="S151" s="7">
        <v>14</v>
      </c>
      <c r="T151" s="7">
        <v>8</v>
      </c>
      <c r="U151" s="7">
        <v>5</v>
      </c>
      <c r="V151" s="7">
        <v>6</v>
      </c>
      <c r="W151" s="7">
        <v>7</v>
      </c>
      <c r="X151" s="7">
        <v>10</v>
      </c>
      <c r="Y151" s="7">
        <v>4</v>
      </c>
      <c r="Z151" s="7">
        <v>5</v>
      </c>
      <c r="AA151" s="7">
        <v>4</v>
      </c>
      <c r="AB151" s="7">
        <v>3</v>
      </c>
      <c r="AC151" s="7">
        <v>1</v>
      </c>
      <c r="AD151" s="7">
        <v>2</v>
      </c>
      <c r="AE151" s="7">
        <v>7</v>
      </c>
      <c r="AF151" s="7">
        <v>4</v>
      </c>
      <c r="AG151" s="7">
        <v>8</v>
      </c>
      <c r="AH151" s="7">
        <v>10</v>
      </c>
      <c r="AI151" s="7">
        <v>5</v>
      </c>
      <c r="AJ151" s="7">
        <v>9</v>
      </c>
      <c r="AK151" s="7">
        <v>6</v>
      </c>
      <c r="AL151" s="7">
        <v>64</v>
      </c>
    </row>
    <row r="152" spans="2:38" x14ac:dyDescent="0.25">
      <c r="B152" s="7">
        <v>41824</v>
      </c>
      <c r="C152" s="7">
        <v>1</v>
      </c>
      <c r="D152" s="7">
        <v>2001</v>
      </c>
      <c r="E152" s="7">
        <f t="shared" si="2"/>
        <v>24</v>
      </c>
      <c r="F152" s="8">
        <v>45959.816678240742</v>
      </c>
      <c r="G152" s="7">
        <v>2</v>
      </c>
      <c r="H152" s="7">
        <v>4</v>
      </c>
      <c r="I152" s="7">
        <v>4</v>
      </c>
      <c r="J152" s="7">
        <v>5</v>
      </c>
      <c r="K152" s="7">
        <v>2</v>
      </c>
      <c r="L152" s="7">
        <v>5</v>
      </c>
      <c r="M152" s="7">
        <v>4</v>
      </c>
      <c r="N152" s="7">
        <v>2</v>
      </c>
      <c r="O152" s="7">
        <v>3</v>
      </c>
      <c r="P152" s="7">
        <v>4</v>
      </c>
      <c r="Q152" s="7">
        <v>4</v>
      </c>
      <c r="R152" s="7">
        <v>4</v>
      </c>
      <c r="S152" s="7">
        <v>3</v>
      </c>
      <c r="T152" s="7">
        <v>2</v>
      </c>
      <c r="U152" s="7">
        <v>3</v>
      </c>
      <c r="V152" s="7">
        <v>5</v>
      </c>
      <c r="W152" s="7">
        <v>4</v>
      </c>
      <c r="X152" s="7">
        <v>8</v>
      </c>
      <c r="Y152" s="7">
        <v>3</v>
      </c>
      <c r="Z152" s="7">
        <v>3</v>
      </c>
      <c r="AA152" s="7">
        <v>2</v>
      </c>
      <c r="AB152" s="7">
        <v>8</v>
      </c>
      <c r="AC152" s="7">
        <v>3</v>
      </c>
      <c r="AD152" s="7">
        <v>6</v>
      </c>
      <c r="AE152" s="7">
        <v>10</v>
      </c>
      <c r="AF152" s="7">
        <v>1</v>
      </c>
      <c r="AG152" s="7">
        <v>9</v>
      </c>
      <c r="AH152" s="7">
        <v>2</v>
      </c>
      <c r="AI152" s="7">
        <v>4</v>
      </c>
      <c r="AJ152" s="7">
        <v>7</v>
      </c>
      <c r="AK152" s="7">
        <v>5</v>
      </c>
      <c r="AL152" s="7">
        <v>42</v>
      </c>
    </row>
    <row r="153" spans="2:38" x14ac:dyDescent="0.25">
      <c r="B153" s="7">
        <v>42044</v>
      </c>
      <c r="C153" s="7">
        <v>0</v>
      </c>
      <c r="D153" s="7">
        <v>2001</v>
      </c>
      <c r="E153" s="7">
        <f t="shared" si="2"/>
        <v>24</v>
      </c>
      <c r="F153" s="8">
        <v>45959.900682870371</v>
      </c>
      <c r="G153" s="7">
        <v>2</v>
      </c>
      <c r="H153" s="7">
        <v>4</v>
      </c>
      <c r="I153" s="7">
        <v>5</v>
      </c>
      <c r="J153" s="7">
        <v>4</v>
      </c>
      <c r="K153" s="7">
        <v>2</v>
      </c>
      <c r="L153" s="7">
        <v>4</v>
      </c>
      <c r="M153" s="7">
        <v>4</v>
      </c>
      <c r="N153" s="7">
        <v>3</v>
      </c>
      <c r="O153" s="7">
        <v>4</v>
      </c>
      <c r="P153" s="7">
        <v>4</v>
      </c>
      <c r="Q153" s="7">
        <v>4</v>
      </c>
      <c r="R153" s="7">
        <v>2</v>
      </c>
      <c r="S153" s="7">
        <v>2</v>
      </c>
      <c r="T153" s="7">
        <v>2</v>
      </c>
      <c r="U153" s="7">
        <v>2</v>
      </c>
      <c r="V153" s="7">
        <v>2</v>
      </c>
      <c r="W153" s="7">
        <v>1</v>
      </c>
      <c r="X153" s="7">
        <v>12</v>
      </c>
      <c r="Y153" s="7">
        <v>2</v>
      </c>
      <c r="Z153" s="7">
        <v>1</v>
      </c>
      <c r="AA153" s="7">
        <v>2</v>
      </c>
      <c r="AB153" s="7">
        <v>4</v>
      </c>
      <c r="AC153" s="7">
        <v>3</v>
      </c>
      <c r="AD153" s="7">
        <v>6</v>
      </c>
      <c r="AE153" s="7">
        <v>8</v>
      </c>
      <c r="AF153" s="7">
        <v>2</v>
      </c>
      <c r="AG153" s="7">
        <v>5</v>
      </c>
      <c r="AH153" s="7">
        <v>1</v>
      </c>
      <c r="AI153" s="7">
        <v>10</v>
      </c>
      <c r="AJ153" s="7">
        <v>7</v>
      </c>
      <c r="AK153" s="7">
        <v>9</v>
      </c>
      <c r="AL153" s="7">
        <v>39</v>
      </c>
    </row>
    <row r="154" spans="2:38" x14ac:dyDescent="0.25">
      <c r="B154" s="7">
        <v>42171</v>
      </c>
      <c r="C154" s="7">
        <v>0</v>
      </c>
      <c r="D154" s="7">
        <v>2001</v>
      </c>
      <c r="E154" s="7">
        <f t="shared" si="2"/>
        <v>24</v>
      </c>
      <c r="F154" s="8">
        <v>45960.006631944445</v>
      </c>
      <c r="G154" s="7" t="s">
        <v>59</v>
      </c>
      <c r="H154" s="7">
        <v>3</v>
      </c>
      <c r="I154" s="7">
        <v>4</v>
      </c>
      <c r="J154" s="7">
        <v>4</v>
      </c>
      <c r="K154" s="7">
        <v>4</v>
      </c>
      <c r="L154" s="7">
        <v>5</v>
      </c>
      <c r="M154" s="7">
        <v>2</v>
      </c>
      <c r="N154" s="7">
        <v>5</v>
      </c>
      <c r="O154" s="7">
        <v>2</v>
      </c>
      <c r="P154" s="7">
        <v>3</v>
      </c>
      <c r="Q154" s="7">
        <v>4</v>
      </c>
      <c r="R154" s="7">
        <v>3</v>
      </c>
      <c r="S154" s="7">
        <v>2</v>
      </c>
      <c r="T154" s="7">
        <v>3</v>
      </c>
      <c r="U154" s="7">
        <v>8</v>
      </c>
      <c r="V154" s="7">
        <v>3</v>
      </c>
      <c r="W154" s="7">
        <v>6</v>
      </c>
      <c r="X154" s="7">
        <v>10</v>
      </c>
      <c r="Y154" s="7">
        <v>6</v>
      </c>
      <c r="Z154" s="7">
        <v>3</v>
      </c>
      <c r="AA154" s="7">
        <v>4</v>
      </c>
      <c r="AB154" s="7">
        <v>10</v>
      </c>
      <c r="AC154" s="7">
        <v>6</v>
      </c>
      <c r="AD154" s="7">
        <v>3</v>
      </c>
      <c r="AE154" s="7">
        <v>2</v>
      </c>
      <c r="AF154" s="7">
        <v>8</v>
      </c>
      <c r="AG154" s="7">
        <v>1</v>
      </c>
      <c r="AH154" s="7">
        <v>9</v>
      </c>
      <c r="AI154" s="7">
        <v>4</v>
      </c>
      <c r="AJ154" s="7">
        <v>7</v>
      </c>
      <c r="AK154" s="7">
        <v>5</v>
      </c>
      <c r="AL154" s="7">
        <v>52</v>
      </c>
    </row>
    <row r="155" spans="2:38" x14ac:dyDescent="0.25">
      <c r="B155" s="7">
        <v>42784</v>
      </c>
      <c r="C155" s="7">
        <v>0</v>
      </c>
      <c r="D155" s="7">
        <v>2001</v>
      </c>
      <c r="E155" s="7">
        <f t="shared" si="2"/>
        <v>24</v>
      </c>
      <c r="F155" s="8">
        <v>45961.44667824074</v>
      </c>
      <c r="G155" s="7">
        <v>2</v>
      </c>
      <c r="H155" s="7">
        <v>4</v>
      </c>
      <c r="I155" s="7">
        <v>4</v>
      </c>
      <c r="J155" s="7">
        <v>5</v>
      </c>
      <c r="K155" s="7">
        <v>2</v>
      </c>
      <c r="L155" s="7">
        <v>5</v>
      </c>
      <c r="M155" s="7">
        <v>2</v>
      </c>
      <c r="N155" s="7">
        <v>2</v>
      </c>
      <c r="O155" s="7">
        <v>4</v>
      </c>
      <c r="P155" s="7">
        <v>5</v>
      </c>
      <c r="Q155" s="7">
        <v>4</v>
      </c>
      <c r="R155" s="7">
        <v>3</v>
      </c>
      <c r="S155" s="7">
        <v>31</v>
      </c>
      <c r="T155" s="7">
        <v>4</v>
      </c>
      <c r="U155" s="7">
        <v>4</v>
      </c>
      <c r="V155" s="7">
        <v>4</v>
      </c>
      <c r="W155" s="7">
        <v>4</v>
      </c>
      <c r="X155" s="7">
        <v>14</v>
      </c>
      <c r="Y155" s="7">
        <v>2</v>
      </c>
      <c r="Z155" s="7">
        <v>2</v>
      </c>
      <c r="AA155" s="7">
        <v>2</v>
      </c>
      <c r="AB155" s="7">
        <v>10</v>
      </c>
      <c r="AC155" s="7">
        <v>6</v>
      </c>
      <c r="AD155" s="7">
        <v>8</v>
      </c>
      <c r="AE155" s="7">
        <v>4</v>
      </c>
      <c r="AF155" s="7">
        <v>1</v>
      </c>
      <c r="AG155" s="7">
        <v>7</v>
      </c>
      <c r="AH155" s="7">
        <v>5</v>
      </c>
      <c r="AI155" s="7">
        <v>9</v>
      </c>
      <c r="AJ155" s="7">
        <v>3</v>
      </c>
      <c r="AK155" s="7">
        <v>2</v>
      </c>
      <c r="AL155" s="7">
        <v>44</v>
      </c>
    </row>
    <row r="156" spans="2:38" x14ac:dyDescent="0.25">
      <c r="B156" s="7">
        <v>43451</v>
      </c>
      <c r="C156" s="7">
        <v>0</v>
      </c>
      <c r="D156" s="7">
        <v>2001</v>
      </c>
      <c r="E156" s="7">
        <f t="shared" si="2"/>
        <v>24</v>
      </c>
      <c r="F156" s="8">
        <v>45970.802777777775</v>
      </c>
      <c r="G156" s="7">
        <v>4</v>
      </c>
      <c r="H156" s="7">
        <v>4</v>
      </c>
      <c r="I156" s="7">
        <v>4</v>
      </c>
      <c r="J156" s="7">
        <v>4</v>
      </c>
      <c r="K156" s="7">
        <v>4</v>
      </c>
      <c r="L156" s="7">
        <v>4</v>
      </c>
      <c r="M156" s="7">
        <v>2</v>
      </c>
      <c r="N156" s="7">
        <v>4</v>
      </c>
      <c r="O156" s="7">
        <v>4</v>
      </c>
      <c r="P156" s="7">
        <v>4</v>
      </c>
      <c r="Q156" s="7">
        <v>4</v>
      </c>
      <c r="R156" s="7">
        <v>5</v>
      </c>
      <c r="S156" s="7">
        <v>5</v>
      </c>
      <c r="T156" s="7">
        <v>3</v>
      </c>
      <c r="U156" s="7">
        <v>4</v>
      </c>
      <c r="V156" s="7">
        <v>2</v>
      </c>
      <c r="W156" s="7">
        <v>4</v>
      </c>
      <c r="X156" s="7">
        <v>4</v>
      </c>
      <c r="Y156" s="7">
        <v>3</v>
      </c>
      <c r="Z156" s="7">
        <v>3</v>
      </c>
      <c r="AA156" s="7">
        <v>1</v>
      </c>
      <c r="AB156" s="7">
        <v>10</v>
      </c>
      <c r="AC156" s="7">
        <v>2</v>
      </c>
      <c r="AD156" s="7">
        <v>3</v>
      </c>
      <c r="AE156" s="7">
        <v>1</v>
      </c>
      <c r="AF156" s="7">
        <v>8</v>
      </c>
      <c r="AG156" s="7">
        <v>5</v>
      </c>
      <c r="AH156" s="7">
        <v>9</v>
      </c>
      <c r="AI156" s="7">
        <v>7</v>
      </c>
      <c r="AJ156" s="7">
        <v>4</v>
      </c>
      <c r="AK156" s="7">
        <v>6</v>
      </c>
      <c r="AL156" s="7">
        <v>53</v>
      </c>
    </row>
    <row r="157" spans="2:38" x14ac:dyDescent="0.25">
      <c r="B157" s="7">
        <v>43920</v>
      </c>
      <c r="C157" s="7">
        <v>0</v>
      </c>
      <c r="D157" s="7">
        <v>2001</v>
      </c>
      <c r="E157" s="7">
        <f t="shared" si="2"/>
        <v>24</v>
      </c>
      <c r="F157" s="8">
        <v>45964.48332175926</v>
      </c>
      <c r="G157" s="7" t="s">
        <v>59</v>
      </c>
      <c r="H157" s="7">
        <v>2</v>
      </c>
      <c r="I157" s="7">
        <v>4</v>
      </c>
      <c r="J157" s="7">
        <v>4</v>
      </c>
      <c r="K157" s="7">
        <v>4</v>
      </c>
      <c r="L157" s="7">
        <v>2</v>
      </c>
      <c r="M157" s="7">
        <v>1</v>
      </c>
      <c r="N157" s="7">
        <v>4</v>
      </c>
      <c r="O157" s="7">
        <v>2</v>
      </c>
      <c r="P157" s="7">
        <v>3</v>
      </c>
      <c r="Q157" s="7">
        <v>2</v>
      </c>
      <c r="R157" s="7">
        <v>3</v>
      </c>
      <c r="S157" s="7">
        <v>6</v>
      </c>
      <c r="T157" s="7">
        <v>3</v>
      </c>
      <c r="U157" s="7">
        <v>5</v>
      </c>
      <c r="V157" s="7">
        <v>3</v>
      </c>
      <c r="W157" s="7">
        <v>2</v>
      </c>
      <c r="X157" s="7">
        <v>29</v>
      </c>
      <c r="Y157" s="7">
        <v>5</v>
      </c>
      <c r="Z157" s="7">
        <v>6</v>
      </c>
      <c r="AA157" s="7">
        <v>6</v>
      </c>
      <c r="AB157" s="7">
        <v>6</v>
      </c>
      <c r="AC157" s="7">
        <v>10</v>
      </c>
      <c r="AD157" s="7">
        <v>3</v>
      </c>
      <c r="AE157" s="7">
        <v>9</v>
      </c>
      <c r="AF157" s="7">
        <v>8</v>
      </c>
      <c r="AG157" s="7">
        <v>2</v>
      </c>
      <c r="AH157" s="7">
        <v>5</v>
      </c>
      <c r="AI157" s="7">
        <v>4</v>
      </c>
      <c r="AJ157" s="7">
        <v>1</v>
      </c>
      <c r="AK157" s="7">
        <v>7</v>
      </c>
      <c r="AL157" s="7">
        <v>5</v>
      </c>
    </row>
    <row r="158" spans="2:38" x14ac:dyDescent="0.25">
      <c r="B158" s="7">
        <v>44757</v>
      </c>
      <c r="C158" s="7">
        <v>0</v>
      </c>
      <c r="D158" s="7">
        <v>2001</v>
      </c>
      <c r="E158" s="7">
        <f t="shared" si="2"/>
        <v>24</v>
      </c>
      <c r="F158" s="8">
        <v>45966.420740740738</v>
      </c>
      <c r="G158" s="7">
        <v>2</v>
      </c>
      <c r="H158" s="7">
        <v>4</v>
      </c>
      <c r="I158" s="7">
        <v>4</v>
      </c>
      <c r="J158" s="7">
        <v>5</v>
      </c>
      <c r="K158" s="7">
        <v>2</v>
      </c>
      <c r="L158" s="7">
        <v>4</v>
      </c>
      <c r="M158" s="7">
        <v>3</v>
      </c>
      <c r="N158" s="7">
        <v>2</v>
      </c>
      <c r="O158" s="7">
        <v>4</v>
      </c>
      <c r="P158" s="7">
        <v>4</v>
      </c>
      <c r="Q158" s="7">
        <v>1</v>
      </c>
      <c r="R158" s="7">
        <v>4</v>
      </c>
      <c r="S158" s="7">
        <v>7</v>
      </c>
      <c r="T158" s="7">
        <v>3</v>
      </c>
      <c r="U158" s="7">
        <v>2</v>
      </c>
      <c r="V158" s="7">
        <v>4</v>
      </c>
      <c r="W158" s="7">
        <v>10</v>
      </c>
      <c r="X158" s="7">
        <v>7</v>
      </c>
      <c r="Y158" s="7">
        <v>8</v>
      </c>
      <c r="Z158" s="7">
        <v>3</v>
      </c>
      <c r="AA158" s="7">
        <v>4</v>
      </c>
      <c r="AB158" s="7">
        <v>10</v>
      </c>
      <c r="AC158" s="7">
        <v>7</v>
      </c>
      <c r="AD158" s="7">
        <v>5</v>
      </c>
      <c r="AE158" s="7">
        <v>2</v>
      </c>
      <c r="AF158" s="7">
        <v>3</v>
      </c>
      <c r="AG158" s="7">
        <v>9</v>
      </c>
      <c r="AH158" s="7">
        <v>1</v>
      </c>
      <c r="AI158" s="7">
        <v>4</v>
      </c>
      <c r="AJ158" s="7">
        <v>6</v>
      </c>
      <c r="AK158" s="7">
        <v>8</v>
      </c>
      <c r="AL158" s="7">
        <v>59</v>
      </c>
    </row>
    <row r="159" spans="2:38" x14ac:dyDescent="0.25">
      <c r="B159" s="7">
        <v>44988</v>
      </c>
      <c r="C159" s="7">
        <v>0</v>
      </c>
      <c r="D159" s="7">
        <v>2001</v>
      </c>
      <c r="E159" s="7">
        <f t="shared" si="2"/>
        <v>24</v>
      </c>
      <c r="F159" s="8">
        <v>45967.440335648149</v>
      </c>
      <c r="G159" s="7">
        <v>2</v>
      </c>
      <c r="H159" s="7">
        <v>4</v>
      </c>
      <c r="I159" s="7">
        <v>4</v>
      </c>
      <c r="J159" s="7">
        <v>4</v>
      </c>
      <c r="K159" s="7">
        <v>2</v>
      </c>
      <c r="L159" s="7">
        <v>4</v>
      </c>
      <c r="M159" s="7">
        <v>3</v>
      </c>
      <c r="N159" s="7">
        <v>4</v>
      </c>
      <c r="O159" s="7">
        <v>4</v>
      </c>
      <c r="P159" s="7">
        <v>3</v>
      </c>
      <c r="Q159" s="7">
        <v>4</v>
      </c>
      <c r="R159" s="7">
        <v>2</v>
      </c>
      <c r="S159" s="7">
        <v>2</v>
      </c>
      <c r="T159" s="7">
        <v>2</v>
      </c>
      <c r="U159" s="7">
        <v>2</v>
      </c>
      <c r="V159" s="7">
        <v>2</v>
      </c>
      <c r="W159" s="7">
        <v>5</v>
      </c>
      <c r="X159" s="7">
        <v>6</v>
      </c>
      <c r="Y159" s="7">
        <v>4</v>
      </c>
      <c r="Z159" s="7">
        <v>6</v>
      </c>
      <c r="AA159" s="7">
        <v>2</v>
      </c>
      <c r="AB159" s="7">
        <v>8</v>
      </c>
      <c r="AC159" s="7">
        <v>6</v>
      </c>
      <c r="AD159" s="7">
        <v>7</v>
      </c>
      <c r="AE159" s="7">
        <v>9</v>
      </c>
      <c r="AF159" s="7">
        <v>2</v>
      </c>
      <c r="AG159" s="7">
        <v>5</v>
      </c>
      <c r="AH159" s="7">
        <v>10</v>
      </c>
      <c r="AI159" s="7">
        <v>1</v>
      </c>
      <c r="AJ159" s="7">
        <v>4</v>
      </c>
      <c r="AK159" s="7">
        <v>3</v>
      </c>
      <c r="AL159" s="7">
        <v>49</v>
      </c>
    </row>
    <row r="160" spans="2:38" x14ac:dyDescent="0.25">
      <c r="B160" s="7">
        <v>45420</v>
      </c>
      <c r="C160" s="7">
        <v>0</v>
      </c>
      <c r="D160" s="7">
        <v>2001</v>
      </c>
      <c r="E160" s="7">
        <f t="shared" si="2"/>
        <v>24</v>
      </c>
      <c r="F160" s="8">
        <v>45968.561122685183</v>
      </c>
      <c r="G160" s="7">
        <v>2</v>
      </c>
      <c r="H160" s="7">
        <v>2</v>
      </c>
      <c r="I160" s="7">
        <v>4</v>
      </c>
      <c r="J160" s="7">
        <v>3</v>
      </c>
      <c r="K160" s="7">
        <v>2</v>
      </c>
      <c r="L160" s="7">
        <v>4</v>
      </c>
      <c r="M160" s="7">
        <v>2</v>
      </c>
      <c r="N160" s="7">
        <v>2</v>
      </c>
      <c r="O160" s="7">
        <v>4</v>
      </c>
      <c r="P160" s="7">
        <v>4</v>
      </c>
      <c r="Q160" s="7">
        <v>4</v>
      </c>
      <c r="R160" s="7">
        <v>3</v>
      </c>
      <c r="S160" s="7">
        <v>4</v>
      </c>
      <c r="T160" s="7">
        <v>6</v>
      </c>
      <c r="U160" s="7">
        <v>6</v>
      </c>
      <c r="V160" s="7">
        <v>4</v>
      </c>
      <c r="W160" s="7">
        <v>7</v>
      </c>
      <c r="X160" s="7">
        <v>15</v>
      </c>
      <c r="Y160" s="7">
        <v>4</v>
      </c>
      <c r="Z160" s="7">
        <v>2</v>
      </c>
      <c r="AA160" s="7">
        <v>3</v>
      </c>
      <c r="AB160" s="7">
        <v>3</v>
      </c>
      <c r="AC160" s="7">
        <v>5</v>
      </c>
      <c r="AD160" s="7">
        <v>6</v>
      </c>
      <c r="AE160" s="7">
        <v>4</v>
      </c>
      <c r="AF160" s="7">
        <v>8</v>
      </c>
      <c r="AG160" s="7">
        <v>2</v>
      </c>
      <c r="AH160" s="7">
        <v>1</v>
      </c>
      <c r="AI160" s="7">
        <v>7</v>
      </c>
      <c r="AJ160" s="7">
        <v>10</v>
      </c>
      <c r="AK160" s="7">
        <v>9</v>
      </c>
      <c r="AL160" s="7">
        <v>58</v>
      </c>
    </row>
    <row r="161" spans="2:38" x14ac:dyDescent="0.25">
      <c r="B161" s="7">
        <v>45972</v>
      </c>
      <c r="C161" s="7">
        <v>1</v>
      </c>
      <c r="D161" s="7">
        <v>2001</v>
      </c>
      <c r="E161" s="7">
        <f t="shared" si="2"/>
        <v>24</v>
      </c>
      <c r="F161" s="8">
        <v>45970.947245370371</v>
      </c>
      <c r="G161" s="7" t="s">
        <v>59</v>
      </c>
      <c r="H161" s="7">
        <v>5</v>
      </c>
      <c r="I161" s="7">
        <v>4</v>
      </c>
      <c r="J161" s="7">
        <v>5</v>
      </c>
      <c r="K161" s="7">
        <v>1</v>
      </c>
      <c r="L161" s="7">
        <v>4</v>
      </c>
      <c r="M161" s="7">
        <v>4</v>
      </c>
      <c r="N161" s="7">
        <v>4</v>
      </c>
      <c r="O161" s="7">
        <v>4</v>
      </c>
      <c r="P161" s="7">
        <v>3</v>
      </c>
      <c r="Q161" s="7">
        <v>4</v>
      </c>
      <c r="R161" s="7">
        <v>3</v>
      </c>
      <c r="S161" s="7">
        <v>7</v>
      </c>
      <c r="T161" s="7">
        <v>6</v>
      </c>
      <c r="U161" s="7">
        <v>8</v>
      </c>
      <c r="V161" s="7">
        <v>6</v>
      </c>
      <c r="W161" s="7">
        <v>7</v>
      </c>
      <c r="X161" s="7">
        <v>11</v>
      </c>
      <c r="Y161" s="7">
        <v>5</v>
      </c>
      <c r="Z161" s="7">
        <v>7</v>
      </c>
      <c r="AA161" s="7">
        <v>7</v>
      </c>
      <c r="AB161" s="7">
        <v>4</v>
      </c>
      <c r="AC161" s="7">
        <v>10</v>
      </c>
      <c r="AD161" s="7">
        <v>7</v>
      </c>
      <c r="AE161" s="7">
        <v>9</v>
      </c>
      <c r="AF161" s="7">
        <v>2</v>
      </c>
      <c r="AG161" s="7">
        <v>5</v>
      </c>
      <c r="AH161" s="7">
        <v>6</v>
      </c>
      <c r="AI161" s="7">
        <v>8</v>
      </c>
      <c r="AJ161" s="7">
        <v>3</v>
      </c>
      <c r="AK161" s="7">
        <v>1</v>
      </c>
      <c r="AL161" s="7">
        <v>56</v>
      </c>
    </row>
    <row r="162" spans="2:38" x14ac:dyDescent="0.25">
      <c r="B162" s="7">
        <v>46115</v>
      </c>
      <c r="C162" s="7">
        <v>0</v>
      </c>
      <c r="D162" s="7">
        <v>2001</v>
      </c>
      <c r="E162" s="7">
        <f t="shared" si="2"/>
        <v>24</v>
      </c>
      <c r="F162" s="8">
        <v>45971.760162037041</v>
      </c>
      <c r="G162" s="7">
        <v>2</v>
      </c>
      <c r="H162" s="7">
        <v>2</v>
      </c>
      <c r="I162" s="7">
        <v>4</v>
      </c>
      <c r="J162" s="7">
        <v>2</v>
      </c>
      <c r="K162" s="7">
        <v>3</v>
      </c>
      <c r="L162" s="7">
        <v>4</v>
      </c>
      <c r="M162" s="7">
        <v>2</v>
      </c>
      <c r="N162" s="7">
        <v>4</v>
      </c>
      <c r="O162" s="7">
        <v>4</v>
      </c>
      <c r="P162" s="7">
        <v>4</v>
      </c>
      <c r="Q162" s="7">
        <v>4</v>
      </c>
      <c r="R162" s="7">
        <v>3</v>
      </c>
      <c r="S162" s="7">
        <v>5</v>
      </c>
      <c r="T162" s="7">
        <v>4</v>
      </c>
      <c r="U162" s="7">
        <v>3</v>
      </c>
      <c r="V162" s="7">
        <v>4</v>
      </c>
      <c r="W162" s="7">
        <v>4</v>
      </c>
      <c r="X162" s="7">
        <v>15</v>
      </c>
      <c r="Y162" s="7">
        <v>7</v>
      </c>
      <c r="Z162" s="7">
        <v>2</v>
      </c>
      <c r="AA162" s="7">
        <v>4</v>
      </c>
      <c r="AB162" s="7">
        <v>6</v>
      </c>
      <c r="AC162" s="7">
        <v>2</v>
      </c>
      <c r="AD162" s="7">
        <v>3</v>
      </c>
      <c r="AE162" s="7">
        <v>10</v>
      </c>
      <c r="AF162" s="7">
        <v>5</v>
      </c>
      <c r="AG162" s="7">
        <v>4</v>
      </c>
      <c r="AH162" s="7">
        <v>9</v>
      </c>
      <c r="AI162" s="7">
        <v>1</v>
      </c>
      <c r="AJ162" s="7">
        <v>8</v>
      </c>
      <c r="AK162" s="7">
        <v>7</v>
      </c>
      <c r="AL162" s="7">
        <v>46</v>
      </c>
    </row>
    <row r="163" spans="2:38" x14ac:dyDescent="0.25">
      <c r="B163" s="7">
        <v>46220</v>
      </c>
      <c r="C163" s="7">
        <v>0</v>
      </c>
      <c r="D163" s="7">
        <v>2001</v>
      </c>
      <c r="E163" s="7">
        <f t="shared" si="2"/>
        <v>24</v>
      </c>
      <c r="F163" s="8">
        <v>45973.605266203704</v>
      </c>
      <c r="G163" s="7">
        <v>3</v>
      </c>
      <c r="H163" s="7">
        <v>2</v>
      </c>
      <c r="I163" s="7">
        <v>4</v>
      </c>
      <c r="J163" s="7">
        <v>3</v>
      </c>
      <c r="K163" s="7">
        <v>3</v>
      </c>
      <c r="L163" s="7">
        <v>3</v>
      </c>
      <c r="M163" s="7">
        <v>3</v>
      </c>
      <c r="N163" s="7">
        <v>3</v>
      </c>
      <c r="O163" s="7">
        <v>4</v>
      </c>
      <c r="P163" s="7">
        <v>4</v>
      </c>
      <c r="Q163" s="7">
        <v>3</v>
      </c>
      <c r="R163" s="7">
        <v>6</v>
      </c>
      <c r="S163" s="7">
        <v>8</v>
      </c>
      <c r="T163" s="7">
        <v>5</v>
      </c>
      <c r="U163" s="7">
        <v>4</v>
      </c>
      <c r="V163" s="7">
        <v>2</v>
      </c>
      <c r="W163" s="7">
        <v>3</v>
      </c>
      <c r="X163" s="7">
        <v>6</v>
      </c>
      <c r="Y163" s="7">
        <v>5</v>
      </c>
      <c r="Z163" s="7">
        <v>2</v>
      </c>
      <c r="AA163" s="7">
        <v>3</v>
      </c>
      <c r="AB163" s="7">
        <v>5</v>
      </c>
      <c r="AC163" s="7">
        <v>3</v>
      </c>
      <c r="AD163" s="7">
        <v>10</v>
      </c>
      <c r="AE163" s="7">
        <v>7</v>
      </c>
      <c r="AF163" s="7">
        <v>6</v>
      </c>
      <c r="AG163" s="7">
        <v>9</v>
      </c>
      <c r="AH163" s="7">
        <v>1</v>
      </c>
      <c r="AI163" s="7">
        <v>2</v>
      </c>
      <c r="AJ163" s="7">
        <v>4</v>
      </c>
      <c r="AK163" s="7">
        <v>8</v>
      </c>
      <c r="AL163" s="7">
        <v>46</v>
      </c>
    </row>
    <row r="164" spans="2:38" x14ac:dyDescent="0.25">
      <c r="B164" s="7">
        <v>46423</v>
      </c>
      <c r="C164" s="7">
        <v>1</v>
      </c>
      <c r="D164" s="7">
        <v>2001</v>
      </c>
      <c r="E164" s="7">
        <f t="shared" si="2"/>
        <v>24</v>
      </c>
      <c r="F164" s="8">
        <v>45972.967060185183</v>
      </c>
      <c r="G164" s="7" t="s">
        <v>68</v>
      </c>
      <c r="H164" s="7">
        <v>2</v>
      </c>
      <c r="I164" s="7">
        <v>3</v>
      </c>
      <c r="J164" s="7">
        <v>4</v>
      </c>
      <c r="K164" s="7">
        <v>3</v>
      </c>
      <c r="L164" s="7">
        <v>3</v>
      </c>
      <c r="M164" s="7">
        <v>2</v>
      </c>
      <c r="N164" s="7">
        <v>4</v>
      </c>
      <c r="O164" s="7">
        <v>2</v>
      </c>
      <c r="P164" s="7">
        <v>3</v>
      </c>
      <c r="Q164" s="7">
        <v>2</v>
      </c>
      <c r="R164" s="7">
        <v>3</v>
      </c>
      <c r="S164" s="7">
        <v>3</v>
      </c>
      <c r="T164" s="7">
        <v>5</v>
      </c>
      <c r="U164" s="7">
        <v>4</v>
      </c>
      <c r="V164" s="7">
        <v>5</v>
      </c>
      <c r="W164" s="7">
        <v>4</v>
      </c>
      <c r="X164" s="7">
        <v>6</v>
      </c>
      <c r="Y164" s="7">
        <v>4</v>
      </c>
      <c r="Z164" s="7">
        <v>2</v>
      </c>
      <c r="AA164" s="7">
        <v>2</v>
      </c>
      <c r="AB164" s="7">
        <v>8</v>
      </c>
      <c r="AC164" s="7">
        <v>6</v>
      </c>
      <c r="AD164" s="7">
        <v>9</v>
      </c>
      <c r="AE164" s="7">
        <v>3</v>
      </c>
      <c r="AF164" s="7">
        <v>4</v>
      </c>
      <c r="AG164" s="7">
        <v>2</v>
      </c>
      <c r="AH164" s="7">
        <v>5</v>
      </c>
      <c r="AI164" s="7">
        <v>1</v>
      </c>
      <c r="AJ164" s="7">
        <v>10</v>
      </c>
      <c r="AK164" s="7">
        <v>7</v>
      </c>
      <c r="AL164" s="7">
        <v>5</v>
      </c>
    </row>
    <row r="165" spans="2:38" x14ac:dyDescent="0.25">
      <c r="B165" s="7">
        <v>46657</v>
      </c>
      <c r="C165" s="7">
        <v>0</v>
      </c>
      <c r="D165" s="7">
        <v>2001</v>
      </c>
      <c r="E165" s="7">
        <f t="shared" si="2"/>
        <v>24</v>
      </c>
      <c r="F165" s="8">
        <v>45975.937222222223</v>
      </c>
      <c r="G165" s="7" t="s">
        <v>59</v>
      </c>
      <c r="H165" s="7">
        <v>4</v>
      </c>
      <c r="I165" s="7">
        <v>4</v>
      </c>
      <c r="J165" s="7">
        <v>4</v>
      </c>
      <c r="K165" s="7">
        <v>2</v>
      </c>
      <c r="L165" s="7">
        <v>4</v>
      </c>
      <c r="M165" s="7">
        <v>4</v>
      </c>
      <c r="N165" s="7">
        <v>2</v>
      </c>
      <c r="O165" s="7">
        <v>4</v>
      </c>
      <c r="P165" s="7">
        <v>4</v>
      </c>
      <c r="Q165" s="7">
        <v>4</v>
      </c>
      <c r="R165" s="7">
        <v>2</v>
      </c>
      <c r="S165" s="7">
        <v>5</v>
      </c>
      <c r="T165" s="7">
        <v>4</v>
      </c>
      <c r="U165" s="7">
        <v>3</v>
      </c>
      <c r="V165" s="7">
        <v>2</v>
      </c>
      <c r="W165" s="7">
        <v>3</v>
      </c>
      <c r="X165" s="7">
        <v>7</v>
      </c>
      <c r="Y165" s="7">
        <v>3</v>
      </c>
      <c r="Z165" s="7">
        <v>2</v>
      </c>
      <c r="AA165" s="7">
        <v>5</v>
      </c>
      <c r="AB165" s="7">
        <v>8</v>
      </c>
      <c r="AC165" s="7">
        <v>10</v>
      </c>
      <c r="AD165" s="7">
        <v>7</v>
      </c>
      <c r="AE165" s="7">
        <v>9</v>
      </c>
      <c r="AF165" s="7">
        <v>4</v>
      </c>
      <c r="AG165" s="7">
        <v>3</v>
      </c>
      <c r="AH165" s="7">
        <v>6</v>
      </c>
      <c r="AI165" s="7">
        <v>5</v>
      </c>
      <c r="AJ165" s="7">
        <v>2</v>
      </c>
      <c r="AK165" s="7">
        <v>1</v>
      </c>
      <c r="AL165" s="7">
        <v>41</v>
      </c>
    </row>
    <row r="166" spans="2:38" x14ac:dyDescent="0.25">
      <c r="B166" s="7">
        <v>46748</v>
      </c>
      <c r="C166" s="7">
        <v>1</v>
      </c>
      <c r="D166" s="7">
        <v>2001</v>
      </c>
      <c r="E166" s="7">
        <f t="shared" si="2"/>
        <v>24</v>
      </c>
      <c r="F166" s="8">
        <v>45977.040613425925</v>
      </c>
      <c r="G166" s="7">
        <v>2</v>
      </c>
      <c r="H166" s="7">
        <v>4</v>
      </c>
      <c r="I166" s="7">
        <v>4</v>
      </c>
      <c r="J166" s="7">
        <v>4</v>
      </c>
      <c r="K166" s="7">
        <v>3</v>
      </c>
      <c r="L166" s="7">
        <v>3</v>
      </c>
      <c r="M166" s="7">
        <v>4</v>
      </c>
      <c r="N166" s="7">
        <v>4</v>
      </c>
      <c r="O166" s="7">
        <v>4</v>
      </c>
      <c r="P166" s="7">
        <v>5</v>
      </c>
      <c r="Q166" s="7">
        <v>4</v>
      </c>
      <c r="R166" s="7">
        <v>1</v>
      </c>
      <c r="S166" s="7">
        <v>3</v>
      </c>
      <c r="T166" s="7">
        <v>2</v>
      </c>
      <c r="U166" s="7">
        <v>2</v>
      </c>
      <c r="V166" s="7">
        <v>4</v>
      </c>
      <c r="W166" s="7">
        <v>3</v>
      </c>
      <c r="X166" s="7">
        <v>9</v>
      </c>
      <c r="Y166" s="7">
        <v>6</v>
      </c>
      <c r="Z166" s="7">
        <v>2</v>
      </c>
      <c r="AA166" s="7">
        <v>2</v>
      </c>
      <c r="AB166" s="7">
        <v>4</v>
      </c>
      <c r="AC166" s="7">
        <v>7</v>
      </c>
      <c r="AD166" s="7">
        <v>8</v>
      </c>
      <c r="AE166" s="7">
        <v>5</v>
      </c>
      <c r="AF166" s="7">
        <v>6</v>
      </c>
      <c r="AG166" s="7">
        <v>3</v>
      </c>
      <c r="AH166" s="7">
        <v>2</v>
      </c>
      <c r="AI166" s="7">
        <v>1</v>
      </c>
      <c r="AJ166" s="7">
        <v>9</v>
      </c>
      <c r="AK166" s="7">
        <v>10</v>
      </c>
      <c r="AL166" s="7">
        <v>58</v>
      </c>
    </row>
    <row r="167" spans="2:38" x14ac:dyDescent="0.25">
      <c r="B167" s="7">
        <v>40708</v>
      </c>
      <c r="C167" s="7">
        <v>0</v>
      </c>
      <c r="D167" s="7">
        <v>2002</v>
      </c>
      <c r="E167" s="7">
        <f t="shared" si="2"/>
        <v>23</v>
      </c>
      <c r="F167" s="8">
        <v>45961.619247685187</v>
      </c>
      <c r="G167" s="7">
        <v>2</v>
      </c>
      <c r="H167" s="7">
        <v>4</v>
      </c>
      <c r="I167" s="7">
        <v>4</v>
      </c>
      <c r="J167" s="7">
        <v>4</v>
      </c>
      <c r="K167" s="7">
        <v>2</v>
      </c>
      <c r="L167" s="7">
        <v>5</v>
      </c>
      <c r="M167" s="7">
        <v>3</v>
      </c>
      <c r="N167" s="7">
        <v>4</v>
      </c>
      <c r="O167" s="7">
        <v>4</v>
      </c>
      <c r="P167" s="7">
        <v>4</v>
      </c>
      <c r="Q167" s="7">
        <v>4</v>
      </c>
      <c r="R167" s="7">
        <v>4</v>
      </c>
      <c r="S167" s="7">
        <v>8</v>
      </c>
      <c r="T167" s="7">
        <v>2</v>
      </c>
      <c r="U167" s="7">
        <v>2</v>
      </c>
      <c r="V167" s="7">
        <v>24</v>
      </c>
      <c r="W167" s="7">
        <v>5</v>
      </c>
      <c r="X167" s="7">
        <v>5</v>
      </c>
      <c r="Y167" s="7">
        <v>2</v>
      </c>
      <c r="Z167" s="7">
        <v>5</v>
      </c>
      <c r="AA167" s="7">
        <v>2</v>
      </c>
      <c r="AB167" s="7">
        <v>10</v>
      </c>
      <c r="AC167" s="7">
        <v>5</v>
      </c>
      <c r="AD167" s="7">
        <v>7</v>
      </c>
      <c r="AE167" s="7">
        <v>8</v>
      </c>
      <c r="AF167" s="7">
        <v>1</v>
      </c>
      <c r="AG167" s="7">
        <v>2</v>
      </c>
      <c r="AH167" s="7">
        <v>4</v>
      </c>
      <c r="AI167" s="7">
        <v>9</v>
      </c>
      <c r="AJ167" s="7">
        <v>3</v>
      </c>
      <c r="AK167" s="7">
        <v>6</v>
      </c>
      <c r="AL167" s="7">
        <v>47</v>
      </c>
    </row>
    <row r="168" spans="2:38" x14ac:dyDescent="0.25">
      <c r="B168" s="7">
        <v>40754</v>
      </c>
      <c r="C168" s="7">
        <v>0</v>
      </c>
      <c r="D168" s="7">
        <v>2002</v>
      </c>
      <c r="E168" s="7">
        <f t="shared" si="2"/>
        <v>23</v>
      </c>
      <c r="F168" s="8">
        <v>45959.605300925927</v>
      </c>
      <c r="G168" s="7">
        <v>2</v>
      </c>
      <c r="H168" s="7">
        <v>4</v>
      </c>
      <c r="I168" s="7">
        <v>5</v>
      </c>
      <c r="J168" s="7">
        <v>5</v>
      </c>
      <c r="K168" s="7">
        <v>2</v>
      </c>
      <c r="L168" s="7">
        <v>5</v>
      </c>
      <c r="M168" s="7">
        <v>2</v>
      </c>
      <c r="N168" s="7">
        <v>3</v>
      </c>
      <c r="O168" s="7">
        <v>4</v>
      </c>
      <c r="P168" s="7">
        <v>5</v>
      </c>
      <c r="Q168" s="7">
        <v>5</v>
      </c>
      <c r="R168" s="7">
        <v>35</v>
      </c>
      <c r="S168" s="7">
        <v>4</v>
      </c>
      <c r="T168" s="7">
        <v>6</v>
      </c>
      <c r="U168" s="7">
        <v>4</v>
      </c>
      <c r="V168" s="7">
        <v>9</v>
      </c>
      <c r="W168" s="7">
        <v>14</v>
      </c>
      <c r="X168" s="7">
        <v>12</v>
      </c>
      <c r="Y168" s="7">
        <v>4</v>
      </c>
      <c r="Z168" s="7">
        <v>3</v>
      </c>
      <c r="AA168" s="7">
        <v>6</v>
      </c>
      <c r="AB168" s="7">
        <v>1</v>
      </c>
      <c r="AC168" s="7">
        <v>10</v>
      </c>
      <c r="AD168" s="7">
        <v>3</v>
      </c>
      <c r="AE168" s="7">
        <v>9</v>
      </c>
      <c r="AF168" s="7">
        <v>2</v>
      </c>
      <c r="AG168" s="7">
        <v>5</v>
      </c>
      <c r="AH168" s="7">
        <v>6</v>
      </c>
      <c r="AI168" s="7">
        <v>4</v>
      </c>
      <c r="AJ168" s="7">
        <v>8</v>
      </c>
      <c r="AK168" s="7">
        <v>7</v>
      </c>
      <c r="AL168" s="7">
        <v>34</v>
      </c>
    </row>
    <row r="169" spans="2:38" x14ac:dyDescent="0.25">
      <c r="B169" s="7">
        <v>40815</v>
      </c>
      <c r="C169" s="7">
        <v>1</v>
      </c>
      <c r="D169" s="7">
        <v>2002</v>
      </c>
      <c r="E169" s="7">
        <f t="shared" si="2"/>
        <v>23</v>
      </c>
      <c r="F169" s="8">
        <v>45963.466539351852</v>
      </c>
      <c r="G169" s="7">
        <v>1</v>
      </c>
      <c r="H169" s="7">
        <v>5</v>
      </c>
      <c r="I169" s="7">
        <v>5</v>
      </c>
      <c r="J169" s="7">
        <v>5</v>
      </c>
      <c r="K169" s="7">
        <v>5</v>
      </c>
      <c r="L169" s="7">
        <v>5</v>
      </c>
      <c r="M169" s="7">
        <v>5</v>
      </c>
      <c r="N169" s="7">
        <v>2</v>
      </c>
      <c r="O169" s="7">
        <v>5</v>
      </c>
      <c r="P169" s="7">
        <v>5</v>
      </c>
      <c r="Q169" s="7">
        <v>5</v>
      </c>
      <c r="R169" s="7">
        <v>1</v>
      </c>
      <c r="S169" s="7">
        <v>3</v>
      </c>
      <c r="T169" s="7">
        <v>2</v>
      </c>
      <c r="U169" s="7">
        <v>2</v>
      </c>
      <c r="V169" s="7">
        <v>2</v>
      </c>
      <c r="W169" s="7">
        <v>2</v>
      </c>
      <c r="X169" s="7">
        <v>6</v>
      </c>
      <c r="Y169" s="7">
        <v>4</v>
      </c>
      <c r="Z169" s="7">
        <v>20</v>
      </c>
      <c r="AA169" s="7">
        <v>1</v>
      </c>
      <c r="AB169" s="7">
        <v>2</v>
      </c>
      <c r="AC169" s="7">
        <v>8</v>
      </c>
      <c r="AD169" s="7">
        <v>4</v>
      </c>
      <c r="AE169" s="7">
        <v>9</v>
      </c>
      <c r="AF169" s="7">
        <v>6</v>
      </c>
      <c r="AG169" s="7">
        <v>7</v>
      </c>
      <c r="AH169" s="7">
        <v>5</v>
      </c>
      <c r="AI169" s="7">
        <v>3</v>
      </c>
      <c r="AJ169" s="7">
        <v>1</v>
      </c>
      <c r="AK169" s="7">
        <v>10</v>
      </c>
      <c r="AL169" s="7">
        <v>5</v>
      </c>
    </row>
    <row r="170" spans="2:38" x14ac:dyDescent="0.25">
      <c r="B170" s="7">
        <v>40923</v>
      </c>
      <c r="C170" s="7">
        <v>0</v>
      </c>
      <c r="D170" s="7">
        <v>2002</v>
      </c>
      <c r="E170" s="7">
        <f t="shared" si="2"/>
        <v>23</v>
      </c>
      <c r="F170" s="8">
        <v>45958.64167824074</v>
      </c>
      <c r="G170" s="7">
        <v>2</v>
      </c>
      <c r="H170" s="7">
        <v>2</v>
      </c>
      <c r="I170" s="7">
        <v>4</v>
      </c>
      <c r="J170" s="7">
        <v>4</v>
      </c>
      <c r="K170" s="7">
        <v>3</v>
      </c>
      <c r="L170" s="7">
        <v>4</v>
      </c>
      <c r="M170" s="7">
        <v>1</v>
      </c>
      <c r="N170" s="7">
        <v>4</v>
      </c>
      <c r="O170" s="7">
        <v>3</v>
      </c>
      <c r="P170" s="7">
        <v>4</v>
      </c>
      <c r="Q170" s="7">
        <v>4</v>
      </c>
      <c r="R170" s="7">
        <v>3</v>
      </c>
      <c r="S170" s="7">
        <v>3</v>
      </c>
      <c r="T170" s="7">
        <v>3</v>
      </c>
      <c r="U170" s="7">
        <v>4</v>
      </c>
      <c r="V170" s="7">
        <v>2</v>
      </c>
      <c r="W170" s="7">
        <v>3</v>
      </c>
      <c r="X170" s="7">
        <v>8</v>
      </c>
      <c r="Y170" s="7">
        <v>2</v>
      </c>
      <c r="Z170" s="7">
        <v>1</v>
      </c>
      <c r="AA170" s="7">
        <v>3</v>
      </c>
      <c r="AB170" s="7">
        <v>3</v>
      </c>
      <c r="AC170" s="7">
        <v>10</v>
      </c>
      <c r="AD170" s="7">
        <v>7</v>
      </c>
      <c r="AE170" s="7">
        <v>1</v>
      </c>
      <c r="AF170" s="7">
        <v>9</v>
      </c>
      <c r="AG170" s="7">
        <v>4</v>
      </c>
      <c r="AH170" s="7">
        <v>2</v>
      </c>
      <c r="AI170" s="7">
        <v>8</v>
      </c>
      <c r="AJ170" s="7">
        <v>6</v>
      </c>
      <c r="AK170" s="7">
        <v>5</v>
      </c>
      <c r="AL170" s="7">
        <v>44</v>
      </c>
    </row>
    <row r="171" spans="2:38" x14ac:dyDescent="0.25">
      <c r="B171" s="7">
        <v>40979</v>
      </c>
      <c r="C171" s="7">
        <v>0</v>
      </c>
      <c r="D171" s="7">
        <v>2002</v>
      </c>
      <c r="E171" s="7">
        <f t="shared" si="2"/>
        <v>23</v>
      </c>
      <c r="F171" s="8">
        <v>45958.729328703703</v>
      </c>
      <c r="G171" s="7">
        <v>2</v>
      </c>
      <c r="H171" s="7">
        <v>3</v>
      </c>
      <c r="I171" s="7">
        <v>5</v>
      </c>
      <c r="J171" s="7">
        <v>4</v>
      </c>
      <c r="K171" s="7">
        <v>3</v>
      </c>
      <c r="L171" s="7">
        <v>5</v>
      </c>
      <c r="M171" s="7">
        <v>4</v>
      </c>
      <c r="N171" s="7">
        <v>3</v>
      </c>
      <c r="O171" s="7">
        <v>4</v>
      </c>
      <c r="P171" s="7">
        <v>5</v>
      </c>
      <c r="Q171" s="7">
        <v>4</v>
      </c>
      <c r="R171" s="7">
        <v>8</v>
      </c>
      <c r="S171" s="7">
        <v>4</v>
      </c>
      <c r="T171" s="7">
        <v>2</v>
      </c>
      <c r="U171" s="7">
        <v>2</v>
      </c>
      <c r="V171" s="7">
        <v>17</v>
      </c>
      <c r="W171" s="7">
        <v>7</v>
      </c>
      <c r="X171" s="7">
        <v>25</v>
      </c>
      <c r="Y171" s="7">
        <v>6</v>
      </c>
      <c r="Z171" s="7">
        <v>2</v>
      </c>
      <c r="AA171" s="7">
        <v>2</v>
      </c>
      <c r="AB171" s="7">
        <v>1</v>
      </c>
      <c r="AC171" s="7">
        <v>4</v>
      </c>
      <c r="AD171" s="7">
        <v>10</v>
      </c>
      <c r="AE171" s="7">
        <v>6</v>
      </c>
      <c r="AF171" s="7">
        <v>7</v>
      </c>
      <c r="AG171" s="7">
        <v>3</v>
      </c>
      <c r="AH171" s="7">
        <v>5</v>
      </c>
      <c r="AI171" s="7">
        <v>2</v>
      </c>
      <c r="AJ171" s="7">
        <v>9</v>
      </c>
      <c r="AK171" s="7">
        <v>8</v>
      </c>
      <c r="AL171" s="7">
        <v>46</v>
      </c>
    </row>
    <row r="172" spans="2:38" x14ac:dyDescent="0.25">
      <c r="B172" s="7">
        <v>41298</v>
      </c>
      <c r="C172" s="7">
        <v>1</v>
      </c>
      <c r="D172" s="7">
        <v>2002</v>
      </c>
      <c r="E172" s="7">
        <f t="shared" si="2"/>
        <v>23</v>
      </c>
      <c r="F172" s="8">
        <v>45959.520335648151</v>
      </c>
      <c r="G172" s="7">
        <v>1</v>
      </c>
      <c r="H172" s="7">
        <v>5</v>
      </c>
      <c r="I172" s="7">
        <v>5</v>
      </c>
      <c r="J172" s="7">
        <v>5</v>
      </c>
      <c r="K172" s="7">
        <v>1</v>
      </c>
      <c r="L172" s="7">
        <v>5</v>
      </c>
      <c r="M172" s="7">
        <v>5</v>
      </c>
      <c r="N172" s="7">
        <v>2</v>
      </c>
      <c r="O172" s="7">
        <v>5</v>
      </c>
      <c r="P172" s="7">
        <v>5</v>
      </c>
      <c r="Q172" s="7">
        <v>5</v>
      </c>
      <c r="R172" s="7">
        <v>4</v>
      </c>
      <c r="S172" s="7">
        <v>3</v>
      </c>
      <c r="T172" s="7">
        <v>3</v>
      </c>
      <c r="U172" s="7">
        <v>4</v>
      </c>
      <c r="V172" s="7">
        <v>6</v>
      </c>
      <c r="W172" s="7">
        <v>6</v>
      </c>
      <c r="X172" s="7">
        <v>10</v>
      </c>
      <c r="Y172" s="7">
        <v>6</v>
      </c>
      <c r="Z172" s="7">
        <v>3</v>
      </c>
      <c r="AA172" s="7">
        <v>2</v>
      </c>
      <c r="AB172" s="7">
        <v>4</v>
      </c>
      <c r="AC172" s="7">
        <v>5</v>
      </c>
      <c r="AD172" s="7">
        <v>3</v>
      </c>
      <c r="AE172" s="7">
        <v>6</v>
      </c>
      <c r="AF172" s="7">
        <v>1</v>
      </c>
      <c r="AG172" s="7">
        <v>10</v>
      </c>
      <c r="AH172" s="7">
        <v>7</v>
      </c>
      <c r="AI172" s="7">
        <v>8</v>
      </c>
      <c r="AJ172" s="7">
        <v>2</v>
      </c>
      <c r="AK172" s="7">
        <v>9</v>
      </c>
      <c r="AL172" s="7">
        <v>5</v>
      </c>
    </row>
    <row r="173" spans="2:38" x14ac:dyDescent="0.25">
      <c r="B173" s="7">
        <v>41364</v>
      </c>
      <c r="C173" s="7">
        <v>0</v>
      </c>
      <c r="D173" s="7">
        <v>2002</v>
      </c>
      <c r="E173" s="7">
        <f t="shared" si="2"/>
        <v>23</v>
      </c>
      <c r="F173" s="8">
        <v>45971.432511574072</v>
      </c>
      <c r="G173" s="7">
        <v>2</v>
      </c>
      <c r="H173" s="7">
        <v>4</v>
      </c>
      <c r="I173" s="7">
        <v>4</v>
      </c>
      <c r="J173" s="7">
        <v>5</v>
      </c>
      <c r="K173" s="7">
        <v>2</v>
      </c>
      <c r="L173" s="7">
        <v>4</v>
      </c>
      <c r="M173" s="7">
        <v>2</v>
      </c>
      <c r="N173" s="7">
        <v>4</v>
      </c>
      <c r="O173" s="7">
        <v>4</v>
      </c>
      <c r="P173" s="7">
        <v>4</v>
      </c>
      <c r="Q173" s="7">
        <v>4</v>
      </c>
      <c r="R173" s="7">
        <v>3</v>
      </c>
      <c r="S173" s="7">
        <v>6</v>
      </c>
      <c r="T173" s="7">
        <v>3</v>
      </c>
      <c r="U173" s="7">
        <v>3</v>
      </c>
      <c r="V173" s="7">
        <v>3</v>
      </c>
      <c r="W173" s="7">
        <v>5</v>
      </c>
      <c r="X173" s="7">
        <v>15</v>
      </c>
      <c r="Y173" s="7">
        <v>3</v>
      </c>
      <c r="Z173" s="7">
        <v>2</v>
      </c>
      <c r="AA173" s="7">
        <v>2</v>
      </c>
      <c r="AB173" s="7">
        <v>9</v>
      </c>
      <c r="AC173" s="7">
        <v>10</v>
      </c>
      <c r="AD173" s="7">
        <v>7</v>
      </c>
      <c r="AE173" s="7">
        <v>5</v>
      </c>
      <c r="AF173" s="7">
        <v>1</v>
      </c>
      <c r="AG173" s="7">
        <v>8</v>
      </c>
      <c r="AH173" s="7">
        <v>3</v>
      </c>
      <c r="AI173" s="7">
        <v>6</v>
      </c>
      <c r="AJ173" s="7">
        <v>4</v>
      </c>
      <c r="AK173" s="7">
        <v>2</v>
      </c>
      <c r="AL173" s="7">
        <v>51</v>
      </c>
    </row>
    <row r="174" spans="2:38" x14ac:dyDescent="0.25">
      <c r="B174" s="7">
        <v>41499</v>
      </c>
      <c r="C174" s="7">
        <v>0</v>
      </c>
      <c r="D174" s="7">
        <v>2002</v>
      </c>
      <c r="E174" s="7">
        <f t="shared" si="2"/>
        <v>23</v>
      </c>
      <c r="F174" s="8">
        <v>45959.619606481479</v>
      </c>
      <c r="G174" s="7">
        <v>2</v>
      </c>
      <c r="H174" s="7">
        <v>3</v>
      </c>
      <c r="I174" s="7">
        <v>5</v>
      </c>
      <c r="J174" s="7">
        <v>5</v>
      </c>
      <c r="K174" s="7">
        <v>4</v>
      </c>
      <c r="L174" s="7">
        <v>4</v>
      </c>
      <c r="M174" s="7">
        <v>2</v>
      </c>
      <c r="N174" s="7">
        <v>5</v>
      </c>
      <c r="O174" s="7">
        <v>2</v>
      </c>
      <c r="P174" s="7">
        <v>4</v>
      </c>
      <c r="Q174" s="7">
        <v>2</v>
      </c>
      <c r="R174" s="7">
        <v>4</v>
      </c>
      <c r="S174" s="7">
        <v>4</v>
      </c>
      <c r="T174" s="7">
        <v>3</v>
      </c>
      <c r="U174" s="7">
        <v>3</v>
      </c>
      <c r="V174" s="7">
        <v>2</v>
      </c>
      <c r="W174" s="7">
        <v>2</v>
      </c>
      <c r="X174" s="7">
        <v>23</v>
      </c>
      <c r="Y174" s="7">
        <v>4</v>
      </c>
      <c r="Z174" s="7">
        <v>2</v>
      </c>
      <c r="AA174" s="7">
        <v>2</v>
      </c>
      <c r="AB174" s="7">
        <v>5</v>
      </c>
      <c r="AC174" s="7">
        <v>8</v>
      </c>
      <c r="AD174" s="7">
        <v>7</v>
      </c>
      <c r="AE174" s="7">
        <v>9</v>
      </c>
      <c r="AF174" s="7">
        <v>10</v>
      </c>
      <c r="AG174" s="7">
        <v>6</v>
      </c>
      <c r="AH174" s="7">
        <v>4</v>
      </c>
      <c r="AI174" s="7">
        <v>2</v>
      </c>
      <c r="AJ174" s="7">
        <v>1</v>
      </c>
      <c r="AK174" s="7">
        <v>3</v>
      </c>
      <c r="AL174" s="7">
        <v>54</v>
      </c>
    </row>
    <row r="175" spans="2:38" x14ac:dyDescent="0.25">
      <c r="B175" s="7">
        <v>41532</v>
      </c>
      <c r="C175" s="7">
        <v>0</v>
      </c>
      <c r="D175" s="7">
        <v>2002</v>
      </c>
      <c r="E175" s="7">
        <f t="shared" si="2"/>
        <v>23</v>
      </c>
      <c r="F175" s="8">
        <v>45959.633298611108</v>
      </c>
      <c r="G175" s="7">
        <v>4</v>
      </c>
      <c r="H175" s="7">
        <v>4</v>
      </c>
      <c r="I175" s="7">
        <v>4</v>
      </c>
      <c r="J175" s="7">
        <v>4</v>
      </c>
      <c r="K175" s="7">
        <v>2</v>
      </c>
      <c r="L175" s="7">
        <v>4</v>
      </c>
      <c r="M175" s="7">
        <v>2</v>
      </c>
      <c r="N175" s="7">
        <v>3</v>
      </c>
      <c r="O175" s="7">
        <v>4</v>
      </c>
      <c r="P175" s="7">
        <v>5</v>
      </c>
      <c r="Q175" s="7">
        <v>4</v>
      </c>
      <c r="R175" s="7">
        <v>4</v>
      </c>
      <c r="S175" s="7">
        <v>35</v>
      </c>
      <c r="T175" s="7">
        <v>2</v>
      </c>
      <c r="U175" s="7">
        <v>41</v>
      </c>
      <c r="V175" s="7">
        <v>2</v>
      </c>
      <c r="W175" s="7">
        <v>6</v>
      </c>
      <c r="X175" s="7">
        <v>5</v>
      </c>
      <c r="Y175" s="7">
        <v>3</v>
      </c>
      <c r="Z175" s="7">
        <v>3</v>
      </c>
      <c r="AA175" s="7">
        <v>3</v>
      </c>
      <c r="AB175" s="7">
        <v>10</v>
      </c>
      <c r="AC175" s="7">
        <v>4</v>
      </c>
      <c r="AD175" s="7">
        <v>6</v>
      </c>
      <c r="AE175" s="7">
        <v>5</v>
      </c>
      <c r="AF175" s="7">
        <v>3</v>
      </c>
      <c r="AG175" s="7">
        <v>2</v>
      </c>
      <c r="AH175" s="7">
        <v>9</v>
      </c>
      <c r="AI175" s="7">
        <v>8</v>
      </c>
      <c r="AJ175" s="7">
        <v>7</v>
      </c>
      <c r="AK175" s="7">
        <v>1</v>
      </c>
      <c r="AL175" s="7">
        <v>53</v>
      </c>
    </row>
    <row r="176" spans="2:38" x14ac:dyDescent="0.25">
      <c r="B176" s="7">
        <v>41723</v>
      </c>
      <c r="C176" s="7">
        <v>0</v>
      </c>
      <c r="D176" s="7">
        <v>2002</v>
      </c>
      <c r="E176" s="7">
        <f t="shared" si="2"/>
        <v>23</v>
      </c>
      <c r="F176" s="8">
        <v>45959.745856481481</v>
      </c>
      <c r="G176" s="7">
        <v>4</v>
      </c>
      <c r="H176" s="7">
        <v>2</v>
      </c>
      <c r="I176" s="7">
        <v>3</v>
      </c>
      <c r="J176" s="7">
        <v>3</v>
      </c>
      <c r="K176" s="7">
        <v>2</v>
      </c>
      <c r="L176" s="7">
        <v>4</v>
      </c>
      <c r="M176" s="7">
        <v>2</v>
      </c>
      <c r="N176" s="7">
        <v>4</v>
      </c>
      <c r="O176" s="7">
        <v>4</v>
      </c>
      <c r="P176" s="7">
        <v>4</v>
      </c>
      <c r="Q176" s="7">
        <v>2</v>
      </c>
      <c r="R176" s="7">
        <v>2</v>
      </c>
      <c r="S176" s="7">
        <v>8</v>
      </c>
      <c r="T176" s="7">
        <v>5</v>
      </c>
      <c r="U176" s="7">
        <v>6</v>
      </c>
      <c r="V176" s="7">
        <v>3</v>
      </c>
      <c r="W176" s="7">
        <v>5</v>
      </c>
      <c r="X176" s="7">
        <v>4</v>
      </c>
      <c r="Y176" s="7">
        <v>4</v>
      </c>
      <c r="Z176" s="7">
        <v>3</v>
      </c>
      <c r="AA176" s="7">
        <v>2</v>
      </c>
      <c r="AB176" s="7">
        <v>9</v>
      </c>
      <c r="AC176" s="7">
        <v>1</v>
      </c>
      <c r="AD176" s="7">
        <v>6</v>
      </c>
      <c r="AE176" s="7">
        <v>10</v>
      </c>
      <c r="AF176" s="7">
        <v>2</v>
      </c>
      <c r="AG176" s="7">
        <v>4</v>
      </c>
      <c r="AH176" s="7">
        <v>3</v>
      </c>
      <c r="AI176" s="7">
        <v>7</v>
      </c>
      <c r="AJ176" s="7">
        <v>5</v>
      </c>
      <c r="AK176" s="7">
        <v>8</v>
      </c>
      <c r="AL176" s="7">
        <v>41</v>
      </c>
    </row>
    <row r="177" spans="2:38" x14ac:dyDescent="0.25">
      <c r="B177" s="7">
        <v>41752</v>
      </c>
      <c r="C177" s="7">
        <v>0</v>
      </c>
      <c r="D177" s="7">
        <v>2002</v>
      </c>
      <c r="E177" s="7">
        <f t="shared" si="2"/>
        <v>23</v>
      </c>
      <c r="F177" s="8">
        <v>45959.785509259258</v>
      </c>
      <c r="G177" s="7">
        <v>3</v>
      </c>
      <c r="H177" s="7">
        <v>4</v>
      </c>
      <c r="I177" s="7">
        <v>2</v>
      </c>
      <c r="J177" s="7">
        <v>2</v>
      </c>
      <c r="K177" s="7">
        <v>3</v>
      </c>
      <c r="L177" s="7">
        <v>2</v>
      </c>
      <c r="M177" s="7">
        <v>4</v>
      </c>
      <c r="N177" s="7">
        <v>4</v>
      </c>
      <c r="O177" s="7">
        <v>2</v>
      </c>
      <c r="P177" s="7">
        <v>2</v>
      </c>
      <c r="Q177" s="7">
        <v>3</v>
      </c>
      <c r="R177" s="7">
        <v>2</v>
      </c>
      <c r="S177" s="7">
        <v>3</v>
      </c>
      <c r="T177" s="7">
        <v>2</v>
      </c>
      <c r="U177" s="7">
        <v>3</v>
      </c>
      <c r="V177" s="7">
        <v>2</v>
      </c>
      <c r="W177" s="7">
        <v>3</v>
      </c>
      <c r="X177" s="7">
        <v>25</v>
      </c>
      <c r="Y177" s="7">
        <v>4</v>
      </c>
      <c r="Z177" s="7">
        <v>3</v>
      </c>
      <c r="AA177" s="7">
        <v>1</v>
      </c>
      <c r="AB177" s="7">
        <v>3</v>
      </c>
      <c r="AC177" s="7">
        <v>8</v>
      </c>
      <c r="AD177" s="7">
        <v>4</v>
      </c>
      <c r="AE177" s="7">
        <v>2</v>
      </c>
      <c r="AF177" s="7">
        <v>7</v>
      </c>
      <c r="AG177" s="7">
        <v>5</v>
      </c>
      <c r="AH177" s="7">
        <v>6</v>
      </c>
      <c r="AI177" s="7">
        <v>9</v>
      </c>
      <c r="AJ177" s="7">
        <v>1</v>
      </c>
      <c r="AK177" s="7">
        <v>10</v>
      </c>
      <c r="AL177" s="7">
        <v>28</v>
      </c>
    </row>
    <row r="178" spans="2:38" x14ac:dyDescent="0.25">
      <c r="B178" s="7">
        <v>41827</v>
      </c>
      <c r="C178" s="7">
        <v>0</v>
      </c>
      <c r="D178" s="7">
        <v>2002</v>
      </c>
      <c r="E178" s="7">
        <f t="shared" si="2"/>
        <v>23</v>
      </c>
      <c r="F178" s="8">
        <v>45959.814814814818</v>
      </c>
      <c r="G178" s="7">
        <v>5</v>
      </c>
      <c r="H178" s="7">
        <v>4</v>
      </c>
      <c r="I178" s="7">
        <v>4</v>
      </c>
      <c r="J178" s="7">
        <v>5</v>
      </c>
      <c r="K178" s="7">
        <v>3</v>
      </c>
      <c r="L178" s="7">
        <v>5</v>
      </c>
      <c r="M178" s="7">
        <v>4</v>
      </c>
      <c r="N178" s="7">
        <v>5</v>
      </c>
      <c r="O178" s="7">
        <v>4</v>
      </c>
      <c r="P178" s="7">
        <v>2</v>
      </c>
      <c r="Q178" s="7">
        <v>1</v>
      </c>
      <c r="R178" s="7">
        <v>4</v>
      </c>
      <c r="S178" s="7">
        <v>3</v>
      </c>
      <c r="T178" s="7">
        <v>4</v>
      </c>
      <c r="U178" s="7">
        <v>3</v>
      </c>
      <c r="V178" s="7">
        <v>2</v>
      </c>
      <c r="W178" s="7">
        <v>4</v>
      </c>
      <c r="X178" s="7">
        <v>3</v>
      </c>
      <c r="Y178" s="7">
        <v>3</v>
      </c>
      <c r="Z178" s="7">
        <v>2</v>
      </c>
      <c r="AA178" s="7">
        <v>1</v>
      </c>
      <c r="AB178" s="7">
        <v>1</v>
      </c>
      <c r="AC178" s="7">
        <v>8</v>
      </c>
      <c r="AD178" s="7">
        <v>4</v>
      </c>
      <c r="AE178" s="7">
        <v>5</v>
      </c>
      <c r="AF178" s="7">
        <v>10</v>
      </c>
      <c r="AG178" s="7">
        <v>7</v>
      </c>
      <c r="AH178" s="7">
        <v>3</v>
      </c>
      <c r="AI178" s="7">
        <v>6</v>
      </c>
      <c r="AJ178" s="7">
        <v>2</v>
      </c>
      <c r="AK178" s="7">
        <v>9</v>
      </c>
      <c r="AL178" s="7">
        <v>76</v>
      </c>
    </row>
    <row r="179" spans="2:38" x14ac:dyDescent="0.25">
      <c r="B179" s="7">
        <v>42105</v>
      </c>
      <c r="C179" s="7">
        <v>0</v>
      </c>
      <c r="D179" s="7">
        <v>2002</v>
      </c>
      <c r="E179" s="7">
        <f t="shared" si="2"/>
        <v>23</v>
      </c>
      <c r="F179" s="8">
        <v>45959.924212962964</v>
      </c>
      <c r="G179" s="7">
        <v>4</v>
      </c>
      <c r="H179" s="7">
        <v>4</v>
      </c>
      <c r="I179" s="7">
        <v>3</v>
      </c>
      <c r="J179" s="7">
        <v>5</v>
      </c>
      <c r="K179" s="7">
        <v>3</v>
      </c>
      <c r="L179" s="7">
        <v>4</v>
      </c>
      <c r="M179" s="7">
        <v>3</v>
      </c>
      <c r="N179" s="7">
        <v>2</v>
      </c>
      <c r="O179" s="7">
        <v>4</v>
      </c>
      <c r="P179" s="7">
        <v>3</v>
      </c>
      <c r="Q179" s="7">
        <v>4</v>
      </c>
      <c r="R179" s="7">
        <v>6</v>
      </c>
      <c r="S179" s="7">
        <v>6</v>
      </c>
      <c r="T179" s="7">
        <v>4</v>
      </c>
      <c r="U179" s="7">
        <v>12</v>
      </c>
      <c r="V179" s="7">
        <v>4</v>
      </c>
      <c r="W179" s="7">
        <v>7</v>
      </c>
      <c r="X179" s="7">
        <v>10</v>
      </c>
      <c r="Y179" s="7">
        <v>8</v>
      </c>
      <c r="Z179" s="7">
        <v>4</v>
      </c>
      <c r="AA179" s="7">
        <v>3</v>
      </c>
      <c r="AB179" s="7">
        <v>5</v>
      </c>
      <c r="AC179" s="7">
        <v>7</v>
      </c>
      <c r="AD179" s="7">
        <v>8</v>
      </c>
      <c r="AE179" s="7">
        <v>1</v>
      </c>
      <c r="AF179" s="7">
        <v>6</v>
      </c>
      <c r="AG179" s="7">
        <v>3</v>
      </c>
      <c r="AH179" s="7">
        <v>2</v>
      </c>
      <c r="AI179" s="7">
        <v>4</v>
      </c>
      <c r="AJ179" s="7">
        <v>10</v>
      </c>
      <c r="AK179" s="7">
        <v>9</v>
      </c>
      <c r="AL179" s="7">
        <v>60</v>
      </c>
    </row>
    <row r="180" spans="2:38" x14ac:dyDescent="0.25">
      <c r="B180" s="7">
        <v>42129</v>
      </c>
      <c r="C180" s="7">
        <v>0</v>
      </c>
      <c r="D180" s="7">
        <v>2002</v>
      </c>
      <c r="E180" s="7">
        <f t="shared" si="2"/>
        <v>23</v>
      </c>
      <c r="F180" s="8">
        <v>45959.941018518519</v>
      </c>
      <c r="G180" s="7">
        <v>2</v>
      </c>
      <c r="H180" s="7">
        <v>4</v>
      </c>
      <c r="I180" s="7">
        <v>4</v>
      </c>
      <c r="J180" s="7">
        <v>4</v>
      </c>
      <c r="K180" s="7">
        <v>1</v>
      </c>
      <c r="L180" s="7">
        <v>5</v>
      </c>
      <c r="M180" s="7">
        <v>3</v>
      </c>
      <c r="N180" s="7">
        <v>4</v>
      </c>
      <c r="O180" s="7">
        <v>5</v>
      </c>
      <c r="P180" s="7">
        <v>5</v>
      </c>
      <c r="Q180" s="7">
        <v>4</v>
      </c>
      <c r="R180" s="7">
        <v>4</v>
      </c>
      <c r="S180" s="7">
        <v>6</v>
      </c>
      <c r="T180" s="7">
        <v>6</v>
      </c>
      <c r="U180" s="7">
        <v>5</v>
      </c>
      <c r="V180" s="7">
        <v>5</v>
      </c>
      <c r="W180" s="7">
        <v>5</v>
      </c>
      <c r="X180" s="7">
        <v>7</v>
      </c>
      <c r="Y180" s="7">
        <v>2</v>
      </c>
      <c r="Z180" s="7">
        <v>2</v>
      </c>
      <c r="AA180" s="7">
        <v>8</v>
      </c>
      <c r="AB180" s="7">
        <v>6</v>
      </c>
      <c r="AC180" s="7">
        <v>2</v>
      </c>
      <c r="AD180" s="7">
        <v>1</v>
      </c>
      <c r="AE180" s="7">
        <v>5</v>
      </c>
      <c r="AF180" s="7">
        <v>8</v>
      </c>
      <c r="AG180" s="7">
        <v>10</v>
      </c>
      <c r="AH180" s="7">
        <v>3</v>
      </c>
      <c r="AI180" s="7">
        <v>9</v>
      </c>
      <c r="AJ180" s="7">
        <v>7</v>
      </c>
      <c r="AK180" s="7">
        <v>4</v>
      </c>
      <c r="AL180" s="7">
        <v>41</v>
      </c>
    </row>
    <row r="181" spans="2:38" x14ac:dyDescent="0.25">
      <c r="B181" s="7">
        <v>42200</v>
      </c>
      <c r="C181" s="7">
        <v>0</v>
      </c>
      <c r="D181" s="7">
        <v>2002</v>
      </c>
      <c r="E181" s="7">
        <f t="shared" si="2"/>
        <v>23</v>
      </c>
      <c r="F181" s="8">
        <v>45960.27306712963</v>
      </c>
      <c r="G181" s="7">
        <v>2</v>
      </c>
      <c r="H181" s="7">
        <v>4</v>
      </c>
      <c r="I181" s="7">
        <v>5</v>
      </c>
      <c r="J181" s="7">
        <v>5</v>
      </c>
      <c r="K181" s="7">
        <v>1</v>
      </c>
      <c r="L181" s="7">
        <v>5</v>
      </c>
      <c r="M181" s="7">
        <v>5</v>
      </c>
      <c r="N181" s="7">
        <v>4</v>
      </c>
      <c r="O181" s="7">
        <v>5</v>
      </c>
      <c r="P181" s="7">
        <v>4</v>
      </c>
      <c r="Q181" s="7">
        <v>5</v>
      </c>
      <c r="R181" s="7">
        <v>2</v>
      </c>
      <c r="S181" s="7">
        <v>2</v>
      </c>
      <c r="T181" s="7">
        <v>3</v>
      </c>
      <c r="U181" s="7">
        <v>2</v>
      </c>
      <c r="V181" s="7">
        <v>5</v>
      </c>
      <c r="W181" s="7">
        <v>3</v>
      </c>
      <c r="X181" s="7">
        <v>5</v>
      </c>
      <c r="Y181" s="7">
        <v>5</v>
      </c>
      <c r="Z181" s="7">
        <v>1</v>
      </c>
      <c r="AA181" s="7">
        <v>3</v>
      </c>
      <c r="AB181" s="7">
        <v>3</v>
      </c>
      <c r="AC181" s="7">
        <v>4</v>
      </c>
      <c r="AD181" s="7">
        <v>1</v>
      </c>
      <c r="AE181" s="7">
        <v>2</v>
      </c>
      <c r="AF181" s="7">
        <v>8</v>
      </c>
      <c r="AG181" s="7">
        <v>6</v>
      </c>
      <c r="AH181" s="7">
        <v>10</v>
      </c>
      <c r="AI181" s="7">
        <v>5</v>
      </c>
      <c r="AJ181" s="7">
        <v>9</v>
      </c>
      <c r="AK181" s="7">
        <v>7</v>
      </c>
      <c r="AL181" s="7">
        <v>5</v>
      </c>
    </row>
    <row r="182" spans="2:38" x14ac:dyDescent="0.25">
      <c r="B182" s="7">
        <v>42320</v>
      </c>
      <c r="C182" s="7">
        <v>0</v>
      </c>
      <c r="D182" s="7">
        <v>2002</v>
      </c>
      <c r="E182" s="7">
        <f t="shared" si="2"/>
        <v>23</v>
      </c>
      <c r="F182" s="8">
        <v>45960.497175925928</v>
      </c>
      <c r="G182" s="7">
        <v>5</v>
      </c>
      <c r="H182" s="7">
        <v>2</v>
      </c>
      <c r="I182" s="7">
        <v>4</v>
      </c>
      <c r="J182" s="7">
        <v>4</v>
      </c>
      <c r="K182" s="7">
        <v>2</v>
      </c>
      <c r="L182" s="7">
        <v>4</v>
      </c>
      <c r="M182" s="7">
        <v>1</v>
      </c>
      <c r="N182" s="7">
        <v>4</v>
      </c>
      <c r="O182" s="7">
        <v>4</v>
      </c>
      <c r="P182" s="7">
        <v>2</v>
      </c>
      <c r="Q182" s="7">
        <v>4</v>
      </c>
      <c r="R182" s="7">
        <v>3</v>
      </c>
      <c r="S182" s="7">
        <v>9</v>
      </c>
      <c r="T182" s="7">
        <v>6</v>
      </c>
      <c r="U182" s="7">
        <v>5</v>
      </c>
      <c r="V182" s="7">
        <v>5</v>
      </c>
      <c r="W182" s="7">
        <v>8</v>
      </c>
      <c r="X182" s="7">
        <v>6</v>
      </c>
      <c r="Y182" s="7">
        <v>4</v>
      </c>
      <c r="Z182" s="7">
        <v>5</v>
      </c>
      <c r="AA182" s="7">
        <v>4</v>
      </c>
      <c r="AB182" s="7">
        <v>7</v>
      </c>
      <c r="AC182" s="7">
        <v>5</v>
      </c>
      <c r="AD182" s="7">
        <v>9</v>
      </c>
      <c r="AE182" s="7">
        <v>3</v>
      </c>
      <c r="AF182" s="7">
        <v>1</v>
      </c>
      <c r="AG182" s="7">
        <v>10</v>
      </c>
      <c r="AH182" s="7">
        <v>4</v>
      </c>
      <c r="AI182" s="7">
        <v>2</v>
      </c>
      <c r="AJ182" s="7">
        <v>6</v>
      </c>
      <c r="AK182" s="7">
        <v>8</v>
      </c>
      <c r="AL182" s="7">
        <v>53</v>
      </c>
    </row>
    <row r="183" spans="2:38" x14ac:dyDescent="0.25">
      <c r="B183" s="7">
        <v>42903</v>
      </c>
      <c r="C183" s="7">
        <v>0</v>
      </c>
      <c r="D183" s="7">
        <v>2002</v>
      </c>
      <c r="E183" s="7">
        <f t="shared" si="2"/>
        <v>23</v>
      </c>
      <c r="F183" s="8">
        <v>45961.61146990741</v>
      </c>
      <c r="G183" s="7">
        <v>4</v>
      </c>
      <c r="H183" s="7">
        <v>1</v>
      </c>
      <c r="I183" s="7">
        <v>4</v>
      </c>
      <c r="J183" s="7">
        <v>4</v>
      </c>
      <c r="K183" s="7">
        <v>2</v>
      </c>
      <c r="L183" s="7">
        <v>5</v>
      </c>
      <c r="M183" s="7">
        <v>4</v>
      </c>
      <c r="N183" s="7">
        <v>2</v>
      </c>
      <c r="O183" s="7">
        <v>3</v>
      </c>
      <c r="P183" s="7">
        <v>4</v>
      </c>
      <c r="Q183" s="7">
        <v>5</v>
      </c>
      <c r="R183" s="7">
        <v>3</v>
      </c>
      <c r="S183" s="7">
        <v>3</v>
      </c>
      <c r="T183" s="7">
        <v>4</v>
      </c>
      <c r="U183" s="7">
        <v>8</v>
      </c>
      <c r="V183" s="7">
        <v>2</v>
      </c>
      <c r="W183" s="7">
        <v>3</v>
      </c>
      <c r="X183" s="7">
        <v>8</v>
      </c>
      <c r="Y183" s="7">
        <v>3</v>
      </c>
      <c r="Z183" s="7">
        <v>5</v>
      </c>
      <c r="AA183" s="7">
        <v>2</v>
      </c>
      <c r="AB183" s="7">
        <v>10</v>
      </c>
      <c r="AC183" s="7">
        <v>7</v>
      </c>
      <c r="AD183" s="7">
        <v>8</v>
      </c>
      <c r="AE183" s="7">
        <v>1</v>
      </c>
      <c r="AF183" s="7">
        <v>9</v>
      </c>
      <c r="AG183" s="7">
        <v>6</v>
      </c>
      <c r="AH183" s="7">
        <v>5</v>
      </c>
      <c r="AI183" s="7">
        <v>3</v>
      </c>
      <c r="AJ183" s="7">
        <v>2</v>
      </c>
      <c r="AK183" s="7">
        <v>4</v>
      </c>
      <c r="AL183" s="7">
        <v>64</v>
      </c>
    </row>
    <row r="184" spans="2:38" x14ac:dyDescent="0.25">
      <c r="B184" s="7">
        <v>43216</v>
      </c>
      <c r="C184" s="7">
        <v>0</v>
      </c>
      <c r="D184" s="7">
        <v>2002</v>
      </c>
      <c r="E184" s="7">
        <f t="shared" si="2"/>
        <v>23</v>
      </c>
      <c r="F184" s="8">
        <v>45962.382326388892</v>
      </c>
      <c r="G184" s="7">
        <v>2</v>
      </c>
      <c r="H184" s="7">
        <v>4</v>
      </c>
      <c r="I184" s="7">
        <v>5</v>
      </c>
      <c r="J184" s="7">
        <v>4</v>
      </c>
      <c r="K184" s="7">
        <v>3</v>
      </c>
      <c r="L184" s="7">
        <v>3</v>
      </c>
      <c r="M184" s="7">
        <v>3</v>
      </c>
      <c r="N184" s="7">
        <v>4</v>
      </c>
      <c r="O184" s="7">
        <v>3</v>
      </c>
      <c r="P184" s="7">
        <v>2</v>
      </c>
      <c r="Q184" s="7">
        <v>3</v>
      </c>
      <c r="R184" s="7">
        <v>8</v>
      </c>
      <c r="S184" s="7">
        <v>3</v>
      </c>
      <c r="T184" s="7">
        <v>7</v>
      </c>
      <c r="U184" s="7">
        <v>3</v>
      </c>
      <c r="V184" s="7">
        <v>15</v>
      </c>
      <c r="W184" s="7">
        <v>5</v>
      </c>
      <c r="X184" s="7">
        <v>6</v>
      </c>
      <c r="Y184" s="7">
        <v>4</v>
      </c>
      <c r="Z184" s="7">
        <v>4</v>
      </c>
      <c r="AA184" s="7">
        <v>3</v>
      </c>
      <c r="AB184" s="7">
        <v>3</v>
      </c>
      <c r="AC184" s="7">
        <v>4</v>
      </c>
      <c r="AD184" s="7">
        <v>8</v>
      </c>
      <c r="AE184" s="7">
        <v>6</v>
      </c>
      <c r="AF184" s="7">
        <v>2</v>
      </c>
      <c r="AG184" s="7">
        <v>7</v>
      </c>
      <c r="AH184" s="7">
        <v>1</v>
      </c>
      <c r="AI184" s="7">
        <v>10</v>
      </c>
      <c r="AJ184" s="7">
        <v>5</v>
      </c>
      <c r="AK184" s="7">
        <v>9</v>
      </c>
      <c r="AL184" s="7">
        <v>59</v>
      </c>
    </row>
    <row r="185" spans="2:38" x14ac:dyDescent="0.25">
      <c r="B185" s="7">
        <v>43605</v>
      </c>
      <c r="C185" s="7">
        <v>0</v>
      </c>
      <c r="D185" s="7">
        <v>2002</v>
      </c>
      <c r="E185" s="7">
        <f t="shared" si="2"/>
        <v>23</v>
      </c>
      <c r="F185" s="8">
        <v>45963.749791666669</v>
      </c>
      <c r="G185" s="7" t="s">
        <v>59</v>
      </c>
      <c r="H185" s="7">
        <v>2</v>
      </c>
      <c r="I185" s="7">
        <v>3</v>
      </c>
      <c r="J185" s="7">
        <v>2</v>
      </c>
      <c r="K185" s="7">
        <v>2</v>
      </c>
      <c r="L185" s="7">
        <v>2</v>
      </c>
      <c r="M185" s="7">
        <v>2</v>
      </c>
      <c r="N185" s="7">
        <v>2</v>
      </c>
      <c r="O185" s="7">
        <v>2</v>
      </c>
      <c r="P185" s="7">
        <v>2</v>
      </c>
      <c r="Q185" s="7">
        <v>3</v>
      </c>
      <c r="R185" s="7">
        <v>3</v>
      </c>
      <c r="S185" s="7">
        <v>4</v>
      </c>
      <c r="T185" s="7">
        <v>3</v>
      </c>
      <c r="U185" s="7">
        <v>4</v>
      </c>
      <c r="V185" s="7">
        <v>3</v>
      </c>
      <c r="W185" s="7">
        <v>4</v>
      </c>
      <c r="X185" s="7">
        <v>7</v>
      </c>
      <c r="Y185" s="7">
        <v>2</v>
      </c>
      <c r="Z185" s="7">
        <v>10</v>
      </c>
      <c r="AA185" s="7">
        <v>4</v>
      </c>
      <c r="AB185" s="7">
        <v>3</v>
      </c>
      <c r="AC185" s="7">
        <v>8</v>
      </c>
      <c r="AD185" s="7">
        <v>5</v>
      </c>
      <c r="AE185" s="7">
        <v>9</v>
      </c>
      <c r="AF185" s="7">
        <v>6</v>
      </c>
      <c r="AG185" s="7">
        <v>1</v>
      </c>
      <c r="AH185" s="7">
        <v>10</v>
      </c>
      <c r="AI185" s="7">
        <v>4</v>
      </c>
      <c r="AJ185" s="7">
        <v>2</v>
      </c>
      <c r="AK185" s="7">
        <v>7</v>
      </c>
      <c r="AL185" s="7">
        <v>24</v>
      </c>
    </row>
    <row r="186" spans="2:38" x14ac:dyDescent="0.25">
      <c r="B186" s="7">
        <v>44186</v>
      </c>
      <c r="C186" s="7">
        <v>0</v>
      </c>
      <c r="D186" s="7">
        <v>2002</v>
      </c>
      <c r="E186" s="7">
        <f t="shared" si="2"/>
        <v>23</v>
      </c>
      <c r="F186" s="8">
        <v>45964.903715277775</v>
      </c>
      <c r="G186" s="7">
        <v>3</v>
      </c>
      <c r="H186" s="7">
        <v>2</v>
      </c>
      <c r="I186" s="7">
        <v>4</v>
      </c>
      <c r="J186" s="7">
        <v>4</v>
      </c>
      <c r="K186" s="7">
        <v>3</v>
      </c>
      <c r="L186" s="7">
        <v>4</v>
      </c>
      <c r="M186" s="7">
        <v>3</v>
      </c>
      <c r="N186" s="7">
        <v>4</v>
      </c>
      <c r="O186" s="7">
        <v>3</v>
      </c>
      <c r="P186" s="7">
        <v>1</v>
      </c>
      <c r="Q186" s="7">
        <v>2</v>
      </c>
      <c r="R186" s="7">
        <v>3</v>
      </c>
      <c r="S186" s="7">
        <v>14</v>
      </c>
      <c r="T186" s="7">
        <v>6</v>
      </c>
      <c r="U186" s="7">
        <v>6</v>
      </c>
      <c r="V186" s="7">
        <v>3</v>
      </c>
      <c r="W186" s="7">
        <v>5</v>
      </c>
      <c r="X186" s="7">
        <v>5</v>
      </c>
      <c r="Y186" s="7">
        <v>5</v>
      </c>
      <c r="Z186" s="7">
        <v>5</v>
      </c>
      <c r="AA186" s="7">
        <v>1</v>
      </c>
      <c r="AB186" s="7">
        <v>9</v>
      </c>
      <c r="AC186" s="7">
        <v>1</v>
      </c>
      <c r="AD186" s="7">
        <v>6</v>
      </c>
      <c r="AE186" s="7">
        <v>2</v>
      </c>
      <c r="AF186" s="7">
        <v>7</v>
      </c>
      <c r="AG186" s="7">
        <v>8</v>
      </c>
      <c r="AH186" s="7">
        <v>4</v>
      </c>
      <c r="AI186" s="7">
        <v>5</v>
      </c>
      <c r="AJ186" s="7">
        <v>10</v>
      </c>
      <c r="AK186" s="7">
        <v>3</v>
      </c>
      <c r="AL186" s="7">
        <v>30</v>
      </c>
    </row>
    <row r="187" spans="2:38" x14ac:dyDescent="0.25">
      <c r="B187" s="7">
        <v>44208</v>
      </c>
      <c r="C187" s="7">
        <v>0</v>
      </c>
      <c r="D187" s="7">
        <v>2002</v>
      </c>
      <c r="E187" s="7">
        <f t="shared" si="2"/>
        <v>23</v>
      </c>
      <c r="F187" s="8">
        <v>45965.349247685182</v>
      </c>
      <c r="G187" s="7">
        <v>3</v>
      </c>
      <c r="H187" s="7">
        <v>2</v>
      </c>
      <c r="I187" s="7">
        <v>4</v>
      </c>
      <c r="J187" s="7">
        <v>3</v>
      </c>
      <c r="K187" s="7">
        <v>2</v>
      </c>
      <c r="L187" s="7">
        <v>4</v>
      </c>
      <c r="M187" s="7">
        <v>4</v>
      </c>
      <c r="N187" s="7">
        <v>4</v>
      </c>
      <c r="O187" s="7">
        <v>4</v>
      </c>
      <c r="P187" s="7">
        <v>4</v>
      </c>
      <c r="Q187" s="7">
        <v>4</v>
      </c>
      <c r="R187" s="7">
        <v>5</v>
      </c>
      <c r="S187" s="7">
        <v>5</v>
      </c>
      <c r="T187" s="7">
        <v>13</v>
      </c>
      <c r="U187" s="7">
        <v>7</v>
      </c>
      <c r="V187" s="7">
        <v>7</v>
      </c>
      <c r="W187" s="7">
        <v>13</v>
      </c>
      <c r="X187" s="7">
        <v>7</v>
      </c>
      <c r="Y187" s="7">
        <v>8</v>
      </c>
      <c r="Z187" s="7">
        <v>6</v>
      </c>
      <c r="AA187" s="7">
        <v>3</v>
      </c>
      <c r="AB187" s="7">
        <v>8</v>
      </c>
      <c r="AC187" s="7">
        <v>9</v>
      </c>
      <c r="AD187" s="7">
        <v>2</v>
      </c>
      <c r="AE187" s="7">
        <v>4</v>
      </c>
      <c r="AF187" s="7">
        <v>10</v>
      </c>
      <c r="AG187" s="7">
        <v>1</v>
      </c>
      <c r="AH187" s="7">
        <v>5</v>
      </c>
      <c r="AI187" s="7">
        <v>7</v>
      </c>
      <c r="AJ187" s="7">
        <v>3</v>
      </c>
      <c r="AK187" s="7">
        <v>6</v>
      </c>
      <c r="AL187" s="7">
        <v>53</v>
      </c>
    </row>
    <row r="188" spans="2:38" x14ac:dyDescent="0.25">
      <c r="B188" s="7">
        <v>44228</v>
      </c>
      <c r="C188" s="7">
        <v>1</v>
      </c>
      <c r="D188" s="7">
        <v>2002</v>
      </c>
      <c r="E188" s="7">
        <f t="shared" si="2"/>
        <v>23</v>
      </c>
      <c r="F188" s="8">
        <v>45964.996724537035</v>
      </c>
      <c r="G188" s="7">
        <v>2</v>
      </c>
      <c r="H188" s="7">
        <v>3</v>
      </c>
      <c r="I188" s="7">
        <v>4</v>
      </c>
      <c r="J188" s="7">
        <v>5</v>
      </c>
      <c r="K188" s="7">
        <v>2</v>
      </c>
      <c r="L188" s="7">
        <v>4</v>
      </c>
      <c r="M188" s="7">
        <v>3</v>
      </c>
      <c r="N188" s="7">
        <v>2</v>
      </c>
      <c r="O188" s="7">
        <v>3</v>
      </c>
      <c r="P188" s="7">
        <v>4</v>
      </c>
      <c r="Q188" s="7">
        <v>4</v>
      </c>
      <c r="R188" s="7">
        <v>6</v>
      </c>
      <c r="S188" s="7">
        <v>5</v>
      </c>
      <c r="T188" s="7">
        <v>3</v>
      </c>
      <c r="U188" s="7">
        <v>2</v>
      </c>
      <c r="V188" s="7">
        <v>4</v>
      </c>
      <c r="W188" s="7">
        <v>4</v>
      </c>
      <c r="X188" s="7">
        <v>7</v>
      </c>
      <c r="Y188" s="7">
        <v>2</v>
      </c>
      <c r="Z188" s="7">
        <v>4</v>
      </c>
      <c r="AA188" s="7">
        <v>3</v>
      </c>
      <c r="AB188" s="7">
        <v>3</v>
      </c>
      <c r="AC188" s="7">
        <v>6</v>
      </c>
      <c r="AD188" s="7">
        <v>10</v>
      </c>
      <c r="AE188" s="7">
        <v>4</v>
      </c>
      <c r="AF188" s="7">
        <v>8</v>
      </c>
      <c r="AG188" s="7">
        <v>5</v>
      </c>
      <c r="AH188" s="7">
        <v>1</v>
      </c>
      <c r="AI188" s="7">
        <v>9</v>
      </c>
      <c r="AJ188" s="7">
        <v>7</v>
      </c>
      <c r="AK188" s="7">
        <v>2</v>
      </c>
      <c r="AL188" s="7">
        <v>52</v>
      </c>
    </row>
    <row r="189" spans="2:38" x14ac:dyDescent="0.25">
      <c r="B189" s="7">
        <v>44366</v>
      </c>
      <c r="C189" s="7">
        <v>0</v>
      </c>
      <c r="D189" s="7">
        <v>2002</v>
      </c>
      <c r="E189" s="7">
        <f t="shared" si="2"/>
        <v>23</v>
      </c>
      <c r="F189" s="8">
        <v>45965.486145833333</v>
      </c>
      <c r="G189" s="7">
        <v>3</v>
      </c>
      <c r="H189" s="7">
        <v>3</v>
      </c>
      <c r="I189" s="7">
        <v>4</v>
      </c>
      <c r="J189" s="7">
        <v>4</v>
      </c>
      <c r="K189" s="7">
        <v>2</v>
      </c>
      <c r="L189" s="7">
        <v>5</v>
      </c>
      <c r="M189" s="7">
        <v>3</v>
      </c>
      <c r="N189" s="7">
        <v>3</v>
      </c>
      <c r="O189" s="7">
        <v>4</v>
      </c>
      <c r="P189" s="7">
        <v>5</v>
      </c>
      <c r="Q189" s="7">
        <v>4</v>
      </c>
      <c r="R189" s="7">
        <v>2</v>
      </c>
      <c r="S189" s="7">
        <v>3</v>
      </c>
      <c r="T189" s="7">
        <v>5</v>
      </c>
      <c r="U189" s="7">
        <v>4</v>
      </c>
      <c r="V189" s="7">
        <v>2</v>
      </c>
      <c r="W189" s="7">
        <v>3</v>
      </c>
      <c r="X189" s="7">
        <v>5</v>
      </c>
      <c r="Y189" s="7">
        <v>3</v>
      </c>
      <c r="Z189" s="7">
        <v>4</v>
      </c>
      <c r="AA189" s="7">
        <v>3</v>
      </c>
      <c r="AB189" s="7">
        <v>9</v>
      </c>
      <c r="AC189" s="7">
        <v>8</v>
      </c>
      <c r="AD189" s="7">
        <v>6</v>
      </c>
      <c r="AE189" s="7">
        <v>10</v>
      </c>
      <c r="AF189" s="7">
        <v>5</v>
      </c>
      <c r="AG189" s="7">
        <v>4</v>
      </c>
      <c r="AH189" s="7">
        <v>2</v>
      </c>
      <c r="AI189" s="7">
        <v>7</v>
      </c>
      <c r="AJ189" s="7">
        <v>1</v>
      </c>
      <c r="AK189" s="7">
        <v>3</v>
      </c>
      <c r="AL189" s="7">
        <v>48</v>
      </c>
    </row>
    <row r="190" spans="2:38" x14ac:dyDescent="0.25">
      <c r="B190" s="7">
        <v>44505</v>
      </c>
      <c r="C190" s="7">
        <v>1</v>
      </c>
      <c r="D190" s="7">
        <v>2002</v>
      </c>
      <c r="E190" s="7">
        <f t="shared" si="2"/>
        <v>23</v>
      </c>
      <c r="F190" s="8">
        <v>45965.637499999997</v>
      </c>
      <c r="G190" s="7" t="s">
        <v>59</v>
      </c>
      <c r="H190" s="7">
        <v>4</v>
      </c>
      <c r="I190" s="7">
        <v>5</v>
      </c>
      <c r="J190" s="7">
        <v>3</v>
      </c>
      <c r="K190" s="7">
        <v>2</v>
      </c>
      <c r="L190" s="7">
        <v>4</v>
      </c>
      <c r="M190" s="7">
        <v>3</v>
      </c>
      <c r="N190" s="7">
        <v>5</v>
      </c>
      <c r="O190" s="7">
        <v>5</v>
      </c>
      <c r="P190" s="7">
        <v>4</v>
      </c>
      <c r="Q190" s="7">
        <v>4</v>
      </c>
      <c r="R190" s="7">
        <v>2</v>
      </c>
      <c r="S190" s="7">
        <v>4</v>
      </c>
      <c r="T190" s="7">
        <v>3</v>
      </c>
      <c r="U190" s="7">
        <v>8</v>
      </c>
      <c r="V190" s="7">
        <v>4</v>
      </c>
      <c r="W190" s="7">
        <v>5</v>
      </c>
      <c r="X190" s="7">
        <v>8</v>
      </c>
      <c r="Y190" s="7">
        <v>2</v>
      </c>
      <c r="Z190" s="7">
        <v>9</v>
      </c>
      <c r="AA190" s="7">
        <v>3</v>
      </c>
      <c r="AB190" s="7">
        <v>2</v>
      </c>
      <c r="AC190" s="7">
        <v>6</v>
      </c>
      <c r="AD190" s="7">
        <v>8</v>
      </c>
      <c r="AE190" s="7">
        <v>4</v>
      </c>
      <c r="AF190" s="7">
        <v>10</v>
      </c>
      <c r="AG190" s="7">
        <v>3</v>
      </c>
      <c r="AH190" s="7">
        <v>7</v>
      </c>
      <c r="AI190" s="7">
        <v>5</v>
      </c>
      <c r="AJ190" s="7">
        <v>1</v>
      </c>
      <c r="AK190" s="7">
        <v>9</v>
      </c>
      <c r="AL190" s="7">
        <v>64</v>
      </c>
    </row>
    <row r="191" spans="2:38" x14ac:dyDescent="0.25">
      <c r="B191" s="7">
        <v>44933</v>
      </c>
      <c r="C191" s="7">
        <v>0</v>
      </c>
      <c r="D191" s="7">
        <v>2002</v>
      </c>
      <c r="E191" s="7">
        <f t="shared" si="2"/>
        <v>23</v>
      </c>
      <c r="F191" s="8">
        <v>45966.917361111111</v>
      </c>
      <c r="G191" s="7">
        <v>4</v>
      </c>
      <c r="H191" s="7">
        <v>2</v>
      </c>
      <c r="I191" s="7">
        <v>4</v>
      </c>
      <c r="J191" s="7">
        <v>4</v>
      </c>
      <c r="K191" s="7">
        <v>3</v>
      </c>
      <c r="L191" s="7">
        <v>5</v>
      </c>
      <c r="M191" s="7">
        <v>2</v>
      </c>
      <c r="N191" s="7">
        <v>2</v>
      </c>
      <c r="O191" s="7">
        <v>3</v>
      </c>
      <c r="P191" s="7">
        <v>4</v>
      </c>
      <c r="Q191" s="7">
        <v>3</v>
      </c>
      <c r="R191" s="7">
        <v>8</v>
      </c>
      <c r="S191" s="7">
        <v>6</v>
      </c>
      <c r="T191" s="7">
        <v>3</v>
      </c>
      <c r="U191" s="7">
        <v>4</v>
      </c>
      <c r="V191" s="7">
        <v>3</v>
      </c>
      <c r="W191" s="7">
        <v>3</v>
      </c>
      <c r="X191" s="7">
        <v>10</v>
      </c>
      <c r="Y191" s="7">
        <v>7</v>
      </c>
      <c r="Z191" s="7">
        <v>3</v>
      </c>
      <c r="AA191" s="7">
        <v>44</v>
      </c>
      <c r="AB191" s="7">
        <v>8</v>
      </c>
      <c r="AC191" s="7">
        <v>5</v>
      </c>
      <c r="AD191" s="7">
        <v>7</v>
      </c>
      <c r="AE191" s="7">
        <v>6</v>
      </c>
      <c r="AF191" s="7">
        <v>2</v>
      </c>
      <c r="AG191" s="7">
        <v>10</v>
      </c>
      <c r="AH191" s="7">
        <v>4</v>
      </c>
      <c r="AI191" s="7">
        <v>3</v>
      </c>
      <c r="AJ191" s="7">
        <v>9</v>
      </c>
      <c r="AK191" s="7">
        <v>1</v>
      </c>
      <c r="AL191" s="7">
        <v>64</v>
      </c>
    </row>
    <row r="192" spans="2:38" x14ac:dyDescent="0.25">
      <c r="B192" s="7">
        <v>45137</v>
      </c>
      <c r="C192" s="7">
        <v>0</v>
      </c>
      <c r="D192" s="7">
        <v>2002</v>
      </c>
      <c r="E192" s="7">
        <f t="shared" si="2"/>
        <v>23</v>
      </c>
      <c r="F192" s="8">
        <v>45967.687488425923</v>
      </c>
      <c r="G192" s="7">
        <v>3</v>
      </c>
      <c r="H192" s="7">
        <v>3</v>
      </c>
      <c r="I192" s="7">
        <v>5</v>
      </c>
      <c r="J192" s="7">
        <v>4</v>
      </c>
      <c r="K192" s="7">
        <v>2</v>
      </c>
      <c r="L192" s="7">
        <v>5</v>
      </c>
      <c r="M192" s="7">
        <v>4</v>
      </c>
      <c r="N192" s="7">
        <v>4</v>
      </c>
      <c r="O192" s="7">
        <v>4</v>
      </c>
      <c r="P192" s="7">
        <v>4</v>
      </c>
      <c r="Q192" s="7">
        <v>4</v>
      </c>
      <c r="R192" s="7">
        <v>6</v>
      </c>
      <c r="S192" s="7">
        <v>5</v>
      </c>
      <c r="T192" s="7">
        <v>4</v>
      </c>
      <c r="U192" s="7">
        <v>2</v>
      </c>
      <c r="V192" s="7">
        <v>8</v>
      </c>
      <c r="W192" s="7">
        <v>6</v>
      </c>
      <c r="X192" s="7">
        <v>5</v>
      </c>
      <c r="Y192" s="7">
        <v>4</v>
      </c>
      <c r="Z192" s="7">
        <v>3</v>
      </c>
      <c r="AA192" s="7">
        <v>5</v>
      </c>
      <c r="AB192" s="7">
        <v>2</v>
      </c>
      <c r="AC192" s="7">
        <v>1</v>
      </c>
      <c r="AD192" s="7">
        <v>3</v>
      </c>
      <c r="AE192" s="7">
        <v>5</v>
      </c>
      <c r="AF192" s="7">
        <v>6</v>
      </c>
      <c r="AG192" s="7">
        <v>10</v>
      </c>
      <c r="AH192" s="7">
        <v>7</v>
      </c>
      <c r="AI192" s="7">
        <v>8</v>
      </c>
      <c r="AJ192" s="7">
        <v>4</v>
      </c>
      <c r="AK192" s="7">
        <v>9</v>
      </c>
      <c r="AL192" s="7">
        <v>46</v>
      </c>
    </row>
    <row r="193" spans="2:38" x14ac:dyDescent="0.25">
      <c r="B193" s="7">
        <v>45464</v>
      </c>
      <c r="C193" s="7">
        <v>0</v>
      </c>
      <c r="D193" s="7">
        <v>2002</v>
      </c>
      <c r="E193" s="7">
        <f t="shared" si="2"/>
        <v>23</v>
      </c>
      <c r="F193" s="8">
        <v>45968.645196759258</v>
      </c>
      <c r="G193" s="7">
        <v>2</v>
      </c>
      <c r="H193" s="7">
        <v>4</v>
      </c>
      <c r="I193" s="7">
        <v>4</v>
      </c>
      <c r="J193" s="7">
        <v>4</v>
      </c>
      <c r="K193" s="7">
        <v>2</v>
      </c>
      <c r="L193" s="7">
        <v>4</v>
      </c>
      <c r="M193" s="7">
        <v>3</v>
      </c>
      <c r="N193" s="7">
        <v>3</v>
      </c>
      <c r="O193" s="7">
        <v>4</v>
      </c>
      <c r="P193" s="7">
        <v>4</v>
      </c>
      <c r="Q193" s="7">
        <v>4</v>
      </c>
      <c r="R193" s="7">
        <v>2</v>
      </c>
      <c r="S193" s="7">
        <v>4</v>
      </c>
      <c r="T193" s="7">
        <v>2</v>
      </c>
      <c r="U193" s="7">
        <v>5</v>
      </c>
      <c r="V193" s="7">
        <v>13</v>
      </c>
      <c r="W193" s="7">
        <v>3</v>
      </c>
      <c r="X193" s="7">
        <v>6</v>
      </c>
      <c r="Y193" s="7">
        <v>2</v>
      </c>
      <c r="Z193" s="7">
        <v>2</v>
      </c>
      <c r="AA193" s="7">
        <v>3</v>
      </c>
      <c r="AB193" s="7">
        <v>2</v>
      </c>
      <c r="AC193" s="7">
        <v>4</v>
      </c>
      <c r="AD193" s="7">
        <v>7</v>
      </c>
      <c r="AE193" s="7">
        <v>3</v>
      </c>
      <c r="AF193" s="7">
        <v>1</v>
      </c>
      <c r="AG193" s="7">
        <v>10</v>
      </c>
      <c r="AH193" s="7">
        <v>5</v>
      </c>
      <c r="AI193" s="7">
        <v>9</v>
      </c>
      <c r="AJ193" s="7">
        <v>8</v>
      </c>
      <c r="AK193" s="7">
        <v>6</v>
      </c>
      <c r="AL193" s="7">
        <v>44</v>
      </c>
    </row>
    <row r="194" spans="2:38" x14ac:dyDescent="0.25">
      <c r="B194" s="7">
        <v>45468</v>
      </c>
      <c r="C194" s="7">
        <v>0</v>
      </c>
      <c r="D194" s="7">
        <v>2002</v>
      </c>
      <c r="E194" s="7">
        <f t="shared" si="2"/>
        <v>23</v>
      </c>
      <c r="F194" s="8">
        <v>45968.653078703705</v>
      </c>
      <c r="G194" s="7">
        <v>4</v>
      </c>
      <c r="H194" s="7">
        <v>2</v>
      </c>
      <c r="I194" s="7">
        <v>4</v>
      </c>
      <c r="J194" s="7">
        <v>5</v>
      </c>
      <c r="K194" s="7">
        <v>2</v>
      </c>
      <c r="L194" s="7">
        <v>4</v>
      </c>
      <c r="M194" s="7">
        <v>2</v>
      </c>
      <c r="N194" s="7">
        <v>4</v>
      </c>
      <c r="O194" s="7">
        <v>4</v>
      </c>
      <c r="P194" s="7">
        <v>5</v>
      </c>
      <c r="Q194" s="7">
        <v>4</v>
      </c>
      <c r="R194" s="7">
        <v>5</v>
      </c>
      <c r="S194" s="7">
        <v>10</v>
      </c>
      <c r="T194" s="7">
        <v>3</v>
      </c>
      <c r="U194" s="7">
        <v>3</v>
      </c>
      <c r="V194" s="7">
        <v>6</v>
      </c>
      <c r="W194" s="7">
        <v>5</v>
      </c>
      <c r="X194" s="7">
        <v>10</v>
      </c>
      <c r="Y194" s="7">
        <v>6</v>
      </c>
      <c r="Z194" s="7">
        <v>4</v>
      </c>
      <c r="AA194" s="7">
        <v>2</v>
      </c>
      <c r="AB194" s="7">
        <v>4</v>
      </c>
      <c r="AC194" s="7">
        <v>3</v>
      </c>
      <c r="AD194" s="7">
        <v>9</v>
      </c>
      <c r="AE194" s="7">
        <v>6</v>
      </c>
      <c r="AF194" s="7">
        <v>2</v>
      </c>
      <c r="AG194" s="7">
        <v>10</v>
      </c>
      <c r="AH194" s="7">
        <v>1</v>
      </c>
      <c r="AI194" s="7">
        <v>7</v>
      </c>
      <c r="AJ194" s="7">
        <v>8</v>
      </c>
      <c r="AK194" s="7">
        <v>5</v>
      </c>
      <c r="AL194" s="7">
        <v>63</v>
      </c>
    </row>
    <row r="195" spans="2:38" x14ac:dyDescent="0.25">
      <c r="B195" s="7">
        <v>45484</v>
      </c>
      <c r="C195" s="7">
        <v>0</v>
      </c>
      <c r="D195" s="7">
        <v>2002</v>
      </c>
      <c r="E195" s="7">
        <f t="shared" si="2"/>
        <v>23</v>
      </c>
      <c r="F195" s="8">
        <v>45968.673032407409</v>
      </c>
      <c r="G195" s="7">
        <v>3</v>
      </c>
      <c r="H195" s="7">
        <v>2</v>
      </c>
      <c r="I195" s="7">
        <v>4</v>
      </c>
      <c r="J195" s="7">
        <v>4</v>
      </c>
      <c r="K195" s="7">
        <v>2</v>
      </c>
      <c r="L195" s="7">
        <v>3</v>
      </c>
      <c r="M195" s="7">
        <v>2</v>
      </c>
      <c r="N195" s="7">
        <v>4</v>
      </c>
      <c r="O195" s="7">
        <v>4</v>
      </c>
      <c r="P195" s="7">
        <v>4</v>
      </c>
      <c r="Q195" s="7">
        <v>1</v>
      </c>
      <c r="R195" s="7">
        <v>6</v>
      </c>
      <c r="S195" s="7">
        <v>7</v>
      </c>
      <c r="T195" s="7">
        <v>10</v>
      </c>
      <c r="U195" s="7">
        <v>3</v>
      </c>
      <c r="V195" s="7">
        <v>21</v>
      </c>
      <c r="W195" s="7">
        <v>5</v>
      </c>
      <c r="X195" s="7">
        <v>11</v>
      </c>
      <c r="Y195" s="7">
        <v>4</v>
      </c>
      <c r="Z195" s="7">
        <v>7</v>
      </c>
      <c r="AA195" s="7">
        <v>8</v>
      </c>
      <c r="AB195" s="7">
        <v>6</v>
      </c>
      <c r="AC195" s="7">
        <v>2</v>
      </c>
      <c r="AD195" s="7">
        <v>9</v>
      </c>
      <c r="AE195" s="7">
        <v>10</v>
      </c>
      <c r="AF195" s="7">
        <v>1</v>
      </c>
      <c r="AG195" s="7">
        <v>3</v>
      </c>
      <c r="AH195" s="7">
        <v>4</v>
      </c>
      <c r="AI195" s="7">
        <v>8</v>
      </c>
      <c r="AJ195" s="7">
        <v>5</v>
      </c>
      <c r="AK195" s="7">
        <v>7</v>
      </c>
      <c r="AL195" s="7">
        <v>46</v>
      </c>
    </row>
    <row r="196" spans="2:38" x14ac:dyDescent="0.25">
      <c r="B196" s="7">
        <v>45774</v>
      </c>
      <c r="C196" s="7">
        <v>0</v>
      </c>
      <c r="D196" s="7">
        <v>2002</v>
      </c>
      <c r="E196" s="7">
        <f t="shared" ref="E196:E259" si="3">2025-D196</f>
        <v>23</v>
      </c>
      <c r="F196" s="8">
        <v>45969.829965277779</v>
      </c>
      <c r="G196" s="7">
        <v>2</v>
      </c>
      <c r="H196" s="7">
        <v>4</v>
      </c>
      <c r="I196" s="7">
        <v>4</v>
      </c>
      <c r="J196" s="7">
        <v>5</v>
      </c>
      <c r="K196" s="7">
        <v>4</v>
      </c>
      <c r="L196" s="7">
        <v>4</v>
      </c>
      <c r="M196" s="7">
        <v>3</v>
      </c>
      <c r="N196" s="7">
        <v>4</v>
      </c>
      <c r="O196" s="7">
        <v>2</v>
      </c>
      <c r="P196" s="7">
        <v>2</v>
      </c>
      <c r="Q196" s="7">
        <v>3</v>
      </c>
      <c r="R196" s="7">
        <v>11</v>
      </c>
      <c r="S196" s="7">
        <v>3</v>
      </c>
      <c r="T196" s="7">
        <v>3</v>
      </c>
      <c r="U196" s="7">
        <v>2</v>
      </c>
      <c r="V196" s="7">
        <v>3</v>
      </c>
      <c r="W196" s="7">
        <v>5</v>
      </c>
      <c r="X196" s="7">
        <v>17</v>
      </c>
      <c r="Y196" s="7">
        <v>2</v>
      </c>
      <c r="Z196" s="7">
        <v>2</v>
      </c>
      <c r="AA196" s="7">
        <v>4</v>
      </c>
      <c r="AB196" s="7">
        <v>3</v>
      </c>
      <c r="AC196" s="7">
        <v>6</v>
      </c>
      <c r="AD196" s="7">
        <v>9</v>
      </c>
      <c r="AE196" s="7">
        <v>10</v>
      </c>
      <c r="AF196" s="7">
        <v>1</v>
      </c>
      <c r="AG196" s="7">
        <v>7</v>
      </c>
      <c r="AH196" s="7">
        <v>4</v>
      </c>
      <c r="AI196" s="7">
        <v>2</v>
      </c>
      <c r="AJ196" s="7">
        <v>5</v>
      </c>
      <c r="AK196" s="7">
        <v>8</v>
      </c>
      <c r="AL196" s="7">
        <v>51</v>
      </c>
    </row>
    <row r="197" spans="2:38" x14ac:dyDescent="0.25">
      <c r="B197" s="7">
        <v>45975</v>
      </c>
      <c r="C197" s="7">
        <v>0</v>
      </c>
      <c r="D197" s="7">
        <v>2002</v>
      </c>
      <c r="E197" s="7">
        <f t="shared" si="3"/>
        <v>23</v>
      </c>
      <c r="F197" s="8">
        <v>45970.969895833332</v>
      </c>
      <c r="G197" s="7" t="s">
        <v>59</v>
      </c>
      <c r="H197" s="7">
        <v>5</v>
      </c>
      <c r="I197" s="7">
        <v>5</v>
      </c>
      <c r="J197" s="7">
        <v>5</v>
      </c>
      <c r="K197" s="7">
        <v>2</v>
      </c>
      <c r="L197" s="7">
        <v>5</v>
      </c>
      <c r="M197" s="7">
        <v>3</v>
      </c>
      <c r="N197" s="7">
        <v>4</v>
      </c>
      <c r="O197" s="7">
        <v>4</v>
      </c>
      <c r="P197" s="7">
        <v>5</v>
      </c>
      <c r="Q197" s="7">
        <v>5</v>
      </c>
      <c r="R197" s="7">
        <v>2</v>
      </c>
      <c r="S197" s="7">
        <v>2</v>
      </c>
      <c r="T197" s="7">
        <v>5</v>
      </c>
      <c r="U197" s="7">
        <v>4</v>
      </c>
      <c r="V197" s="7">
        <v>3</v>
      </c>
      <c r="W197" s="7">
        <v>3</v>
      </c>
      <c r="X197" s="7">
        <v>3</v>
      </c>
      <c r="Y197" s="7">
        <v>3</v>
      </c>
      <c r="Z197" s="7">
        <v>2</v>
      </c>
      <c r="AA197" s="7">
        <v>3</v>
      </c>
      <c r="AB197" s="7">
        <v>9</v>
      </c>
      <c r="AC197" s="7">
        <v>7</v>
      </c>
      <c r="AD197" s="7">
        <v>2</v>
      </c>
      <c r="AE197" s="7">
        <v>3</v>
      </c>
      <c r="AF197" s="7">
        <v>6</v>
      </c>
      <c r="AG197" s="7">
        <v>1</v>
      </c>
      <c r="AH197" s="7">
        <v>8</v>
      </c>
      <c r="AI197" s="7">
        <v>4</v>
      </c>
      <c r="AJ197" s="7">
        <v>5</v>
      </c>
      <c r="AK197" s="7">
        <v>10</v>
      </c>
      <c r="AL197" s="7">
        <v>20</v>
      </c>
    </row>
    <row r="198" spans="2:38" x14ac:dyDescent="0.25">
      <c r="B198" s="7">
        <v>46075</v>
      </c>
      <c r="C198" s="7">
        <v>0</v>
      </c>
      <c r="D198" s="7">
        <v>2002</v>
      </c>
      <c r="E198" s="7">
        <f t="shared" si="3"/>
        <v>23</v>
      </c>
      <c r="F198" s="8">
        <v>45971.623402777775</v>
      </c>
      <c r="G198" s="7" t="s">
        <v>59</v>
      </c>
      <c r="H198" s="7">
        <v>4</v>
      </c>
      <c r="I198" s="7">
        <v>4</v>
      </c>
      <c r="J198" s="7">
        <v>5</v>
      </c>
      <c r="K198" s="7">
        <v>2</v>
      </c>
      <c r="L198" s="7">
        <v>2</v>
      </c>
      <c r="M198" s="7">
        <v>2</v>
      </c>
      <c r="N198" s="7">
        <v>4</v>
      </c>
      <c r="O198" s="7">
        <v>4</v>
      </c>
      <c r="P198" s="7">
        <v>4</v>
      </c>
      <c r="Q198" s="7">
        <v>3</v>
      </c>
      <c r="R198" s="7">
        <v>3</v>
      </c>
      <c r="S198" s="7">
        <v>3</v>
      </c>
      <c r="T198" s="7">
        <v>3</v>
      </c>
      <c r="U198" s="7">
        <v>3</v>
      </c>
      <c r="V198" s="7">
        <v>3</v>
      </c>
      <c r="W198" s="7">
        <v>3</v>
      </c>
      <c r="X198" s="7">
        <v>7</v>
      </c>
      <c r="Y198" s="7">
        <v>4</v>
      </c>
      <c r="Z198" s="7">
        <v>2</v>
      </c>
      <c r="AA198" s="7">
        <v>3</v>
      </c>
      <c r="AB198" s="7">
        <v>1</v>
      </c>
      <c r="AC198" s="7">
        <v>5</v>
      </c>
      <c r="AD198" s="7">
        <v>4</v>
      </c>
      <c r="AE198" s="7">
        <v>7</v>
      </c>
      <c r="AF198" s="7">
        <v>8</v>
      </c>
      <c r="AG198" s="7">
        <v>2</v>
      </c>
      <c r="AH198" s="7">
        <v>3</v>
      </c>
      <c r="AI198" s="7">
        <v>9</v>
      </c>
      <c r="AJ198" s="7">
        <v>6</v>
      </c>
      <c r="AK198" s="7">
        <v>10</v>
      </c>
      <c r="AL198" s="7">
        <v>59</v>
      </c>
    </row>
    <row r="199" spans="2:38" x14ac:dyDescent="0.25">
      <c r="B199" s="7">
        <v>46202</v>
      </c>
      <c r="C199" s="7">
        <v>1</v>
      </c>
      <c r="D199" s="7">
        <v>2002</v>
      </c>
      <c r="E199" s="7">
        <f t="shared" si="3"/>
        <v>23</v>
      </c>
      <c r="F199" s="8">
        <v>45972.55678240741</v>
      </c>
      <c r="G199" s="7">
        <v>4</v>
      </c>
      <c r="H199" s="7">
        <v>2</v>
      </c>
      <c r="I199" s="7">
        <v>1</v>
      </c>
      <c r="J199" s="7">
        <v>4</v>
      </c>
      <c r="K199" s="7">
        <v>5</v>
      </c>
      <c r="L199" s="7">
        <v>1</v>
      </c>
      <c r="M199" s="7">
        <v>2</v>
      </c>
      <c r="N199" s="7">
        <v>5</v>
      </c>
      <c r="O199" s="7">
        <v>2</v>
      </c>
      <c r="P199" s="7">
        <v>2</v>
      </c>
      <c r="Q199" s="7">
        <v>2</v>
      </c>
      <c r="R199" s="7">
        <v>5</v>
      </c>
      <c r="S199" s="7">
        <v>5</v>
      </c>
      <c r="T199" s="7">
        <v>4</v>
      </c>
      <c r="U199" s="7">
        <v>3</v>
      </c>
      <c r="V199" s="7">
        <v>4</v>
      </c>
      <c r="W199" s="7">
        <v>4</v>
      </c>
      <c r="X199" s="7">
        <v>20</v>
      </c>
      <c r="Y199" s="7">
        <v>7</v>
      </c>
      <c r="Z199" s="7">
        <v>5</v>
      </c>
      <c r="AA199" s="7">
        <v>2</v>
      </c>
      <c r="AB199" s="7">
        <v>7</v>
      </c>
      <c r="AC199" s="7">
        <v>6</v>
      </c>
      <c r="AD199" s="7">
        <v>10</v>
      </c>
      <c r="AE199" s="7">
        <v>2</v>
      </c>
      <c r="AF199" s="7">
        <v>5</v>
      </c>
      <c r="AG199" s="7">
        <v>3</v>
      </c>
      <c r="AH199" s="7">
        <v>4</v>
      </c>
      <c r="AI199" s="7">
        <v>1</v>
      </c>
      <c r="AJ199" s="7">
        <v>9</v>
      </c>
      <c r="AK199" s="7">
        <v>8</v>
      </c>
      <c r="AL199" s="7">
        <v>5</v>
      </c>
    </row>
    <row r="200" spans="2:38" x14ac:dyDescent="0.25">
      <c r="B200" s="7">
        <v>40683</v>
      </c>
      <c r="C200" s="7">
        <v>0</v>
      </c>
      <c r="D200" s="7">
        <v>2003</v>
      </c>
      <c r="E200" s="7">
        <f t="shared" si="3"/>
        <v>22</v>
      </c>
      <c r="F200" s="8">
        <v>45960.743842592594</v>
      </c>
      <c r="G200" s="7">
        <v>2</v>
      </c>
      <c r="H200" s="7">
        <v>5</v>
      </c>
      <c r="I200" s="7">
        <v>3</v>
      </c>
      <c r="J200" s="7">
        <v>5</v>
      </c>
      <c r="K200" s="7">
        <v>2</v>
      </c>
      <c r="L200" s="7">
        <v>4</v>
      </c>
      <c r="M200" s="7">
        <v>3</v>
      </c>
      <c r="N200" s="7">
        <v>4</v>
      </c>
      <c r="O200" s="7">
        <v>4</v>
      </c>
      <c r="P200" s="7">
        <v>4</v>
      </c>
      <c r="Q200" s="7">
        <v>4</v>
      </c>
      <c r="R200" s="7">
        <v>3</v>
      </c>
      <c r="S200" s="7">
        <v>4</v>
      </c>
      <c r="T200" s="7">
        <v>7</v>
      </c>
      <c r="U200" s="7">
        <v>2</v>
      </c>
      <c r="V200" s="7">
        <v>3</v>
      </c>
      <c r="W200" s="7">
        <v>4</v>
      </c>
      <c r="X200" s="7">
        <v>9</v>
      </c>
      <c r="Y200" s="7">
        <v>3</v>
      </c>
      <c r="Z200" s="7">
        <v>5</v>
      </c>
      <c r="AA200" s="7">
        <v>3</v>
      </c>
      <c r="AB200" s="7">
        <v>5</v>
      </c>
      <c r="AC200" s="7">
        <v>8</v>
      </c>
      <c r="AD200" s="7">
        <v>10</v>
      </c>
      <c r="AE200" s="7">
        <v>2</v>
      </c>
      <c r="AF200" s="7">
        <v>6</v>
      </c>
      <c r="AG200" s="7">
        <v>4</v>
      </c>
      <c r="AH200" s="7">
        <v>3</v>
      </c>
      <c r="AI200" s="7">
        <v>9</v>
      </c>
      <c r="AJ200" s="7">
        <v>1</v>
      </c>
      <c r="AK200" s="7">
        <v>7</v>
      </c>
      <c r="AL200" s="7">
        <v>59</v>
      </c>
    </row>
    <row r="201" spans="2:38" x14ac:dyDescent="0.25">
      <c r="B201" s="7">
        <v>40702</v>
      </c>
      <c r="C201" s="7">
        <v>0</v>
      </c>
      <c r="D201" s="7">
        <v>2003</v>
      </c>
      <c r="E201" s="7">
        <f t="shared" si="3"/>
        <v>22</v>
      </c>
      <c r="F201" s="8">
        <v>45958.459120370368</v>
      </c>
      <c r="G201" s="7">
        <v>3</v>
      </c>
      <c r="H201" s="7">
        <v>1</v>
      </c>
      <c r="I201" s="7">
        <v>2</v>
      </c>
      <c r="J201" s="7">
        <v>4</v>
      </c>
      <c r="K201" s="7">
        <v>2</v>
      </c>
      <c r="L201" s="7">
        <v>3</v>
      </c>
      <c r="M201" s="7">
        <v>3</v>
      </c>
      <c r="N201" s="7">
        <v>4</v>
      </c>
      <c r="O201" s="7">
        <v>3</v>
      </c>
      <c r="P201" s="7">
        <v>4</v>
      </c>
      <c r="Q201" s="7">
        <v>3</v>
      </c>
      <c r="R201" s="7">
        <v>3</v>
      </c>
      <c r="S201" s="7">
        <v>6</v>
      </c>
      <c r="T201" s="7">
        <v>4</v>
      </c>
      <c r="U201" s="7">
        <v>6</v>
      </c>
      <c r="V201" s="7">
        <v>7</v>
      </c>
      <c r="W201" s="7">
        <v>5</v>
      </c>
      <c r="X201" s="7">
        <v>6</v>
      </c>
      <c r="Y201" s="7">
        <v>4</v>
      </c>
      <c r="Z201" s="7">
        <v>4</v>
      </c>
      <c r="AA201" s="7">
        <v>3</v>
      </c>
      <c r="AB201" s="7">
        <v>3</v>
      </c>
      <c r="AC201" s="7">
        <v>8</v>
      </c>
      <c r="AD201" s="7">
        <v>7</v>
      </c>
      <c r="AE201" s="7">
        <v>1</v>
      </c>
      <c r="AF201" s="7">
        <v>10</v>
      </c>
      <c r="AG201" s="7">
        <v>4</v>
      </c>
      <c r="AH201" s="7">
        <v>9</v>
      </c>
      <c r="AI201" s="7">
        <v>5</v>
      </c>
      <c r="AJ201" s="7">
        <v>2</v>
      </c>
      <c r="AK201" s="7">
        <v>6</v>
      </c>
      <c r="AL201" s="7">
        <v>41</v>
      </c>
    </row>
    <row r="202" spans="2:38" x14ac:dyDescent="0.25">
      <c r="B202" s="7">
        <v>40722</v>
      </c>
      <c r="C202" s="7">
        <v>1</v>
      </c>
      <c r="D202" s="7">
        <v>2003</v>
      </c>
      <c r="E202" s="7">
        <f t="shared" si="3"/>
        <v>22</v>
      </c>
      <c r="F202" s="8">
        <v>45958.434895833336</v>
      </c>
      <c r="G202" s="7">
        <v>3</v>
      </c>
      <c r="H202" s="7">
        <v>3</v>
      </c>
      <c r="I202" s="7">
        <v>1</v>
      </c>
      <c r="J202" s="7">
        <v>5</v>
      </c>
      <c r="K202" s="7">
        <v>4</v>
      </c>
      <c r="L202" s="7">
        <v>4</v>
      </c>
      <c r="M202" s="7">
        <v>3</v>
      </c>
      <c r="N202" s="7">
        <v>4</v>
      </c>
      <c r="O202" s="7">
        <v>4</v>
      </c>
      <c r="P202" s="7">
        <v>1</v>
      </c>
      <c r="Q202" s="7">
        <v>1</v>
      </c>
      <c r="R202" s="7">
        <v>3</v>
      </c>
      <c r="S202" s="7">
        <v>4</v>
      </c>
      <c r="T202" s="7">
        <v>5</v>
      </c>
      <c r="U202" s="7">
        <v>4</v>
      </c>
      <c r="V202" s="7">
        <v>3</v>
      </c>
      <c r="W202" s="7">
        <v>6</v>
      </c>
      <c r="X202" s="7">
        <v>5</v>
      </c>
      <c r="Y202" s="7">
        <v>3</v>
      </c>
      <c r="Z202" s="7">
        <v>2</v>
      </c>
      <c r="AA202" s="7">
        <v>3</v>
      </c>
      <c r="AB202" s="7">
        <v>5</v>
      </c>
      <c r="AC202" s="7">
        <v>4</v>
      </c>
      <c r="AD202" s="7">
        <v>7</v>
      </c>
      <c r="AE202" s="7">
        <v>1</v>
      </c>
      <c r="AF202" s="7">
        <v>2</v>
      </c>
      <c r="AG202" s="7">
        <v>8</v>
      </c>
      <c r="AH202" s="7">
        <v>6</v>
      </c>
      <c r="AI202" s="7">
        <v>3</v>
      </c>
      <c r="AJ202" s="7">
        <v>10</v>
      </c>
      <c r="AK202" s="7">
        <v>9</v>
      </c>
      <c r="AL202" s="7">
        <v>42</v>
      </c>
    </row>
    <row r="203" spans="2:38" x14ac:dyDescent="0.25">
      <c r="B203" s="7">
        <v>40790</v>
      </c>
      <c r="C203" s="7">
        <v>1</v>
      </c>
      <c r="D203" s="7">
        <v>2003</v>
      </c>
      <c r="E203" s="7">
        <f t="shared" si="3"/>
        <v>22</v>
      </c>
      <c r="F203" s="8">
        <v>45958.504050925927</v>
      </c>
      <c r="G203" s="7">
        <v>2</v>
      </c>
      <c r="H203" s="7">
        <v>5</v>
      </c>
      <c r="I203" s="7">
        <v>5</v>
      </c>
      <c r="J203" s="7">
        <v>5</v>
      </c>
      <c r="K203" s="7">
        <v>2</v>
      </c>
      <c r="L203" s="7">
        <v>4</v>
      </c>
      <c r="M203" s="7">
        <v>4</v>
      </c>
      <c r="N203" s="7">
        <v>3</v>
      </c>
      <c r="O203" s="7">
        <v>4</v>
      </c>
      <c r="P203" s="7">
        <v>4</v>
      </c>
      <c r="Q203" s="7">
        <v>5</v>
      </c>
      <c r="R203" s="7">
        <v>5</v>
      </c>
      <c r="S203" s="7">
        <v>4</v>
      </c>
      <c r="T203" s="7">
        <v>3</v>
      </c>
      <c r="U203" s="7">
        <v>3</v>
      </c>
      <c r="V203" s="7">
        <v>5</v>
      </c>
      <c r="W203" s="7">
        <v>7</v>
      </c>
      <c r="X203" s="7">
        <v>6</v>
      </c>
      <c r="Y203" s="7">
        <v>3</v>
      </c>
      <c r="Z203" s="7">
        <v>2</v>
      </c>
      <c r="AA203" s="7">
        <v>3</v>
      </c>
      <c r="AB203" s="7">
        <v>3</v>
      </c>
      <c r="AC203" s="7">
        <v>1</v>
      </c>
      <c r="AD203" s="7">
        <v>6</v>
      </c>
      <c r="AE203" s="7">
        <v>2</v>
      </c>
      <c r="AF203" s="7">
        <v>9</v>
      </c>
      <c r="AG203" s="7">
        <v>8</v>
      </c>
      <c r="AH203" s="7">
        <v>5</v>
      </c>
      <c r="AI203" s="7">
        <v>4</v>
      </c>
      <c r="AJ203" s="7">
        <v>7</v>
      </c>
      <c r="AK203" s="7">
        <v>10</v>
      </c>
      <c r="AL203" s="7">
        <v>26</v>
      </c>
    </row>
    <row r="204" spans="2:38" x14ac:dyDescent="0.25">
      <c r="B204" s="7">
        <v>40902</v>
      </c>
      <c r="C204" s="7">
        <v>0</v>
      </c>
      <c r="D204" s="7">
        <v>2003</v>
      </c>
      <c r="E204" s="7">
        <f t="shared" si="3"/>
        <v>22</v>
      </c>
      <c r="F204" s="8">
        <v>45958.615949074076</v>
      </c>
      <c r="G204" s="7">
        <v>2</v>
      </c>
      <c r="H204" s="7">
        <v>2</v>
      </c>
      <c r="I204" s="7">
        <v>4</v>
      </c>
      <c r="J204" s="7">
        <v>4</v>
      </c>
      <c r="K204" s="7">
        <v>4</v>
      </c>
      <c r="L204" s="7">
        <v>4</v>
      </c>
      <c r="M204" s="7">
        <v>2</v>
      </c>
      <c r="N204" s="7">
        <v>2</v>
      </c>
      <c r="O204" s="7">
        <v>2</v>
      </c>
      <c r="P204" s="7">
        <v>2</v>
      </c>
      <c r="Q204" s="7">
        <v>2</v>
      </c>
      <c r="R204" s="7">
        <v>3</v>
      </c>
      <c r="S204" s="7">
        <v>5</v>
      </c>
      <c r="T204" s="7">
        <v>6</v>
      </c>
      <c r="U204" s="7">
        <v>5</v>
      </c>
      <c r="V204" s="7">
        <v>4</v>
      </c>
      <c r="W204" s="7">
        <v>7</v>
      </c>
      <c r="X204" s="7">
        <v>4</v>
      </c>
      <c r="Y204" s="7">
        <v>3</v>
      </c>
      <c r="Z204" s="7">
        <v>2</v>
      </c>
      <c r="AA204" s="7">
        <v>1</v>
      </c>
      <c r="AB204" s="7">
        <v>8</v>
      </c>
      <c r="AC204" s="7">
        <v>4</v>
      </c>
      <c r="AD204" s="7">
        <v>6</v>
      </c>
      <c r="AE204" s="7">
        <v>5</v>
      </c>
      <c r="AF204" s="7">
        <v>7</v>
      </c>
      <c r="AG204" s="7">
        <v>1</v>
      </c>
      <c r="AH204" s="7">
        <v>3</v>
      </c>
      <c r="AI204" s="7">
        <v>2</v>
      </c>
      <c r="AJ204" s="7">
        <v>9</v>
      </c>
      <c r="AK204" s="7">
        <v>10</v>
      </c>
      <c r="AL204" s="7">
        <v>29</v>
      </c>
    </row>
    <row r="205" spans="2:38" x14ac:dyDescent="0.25">
      <c r="B205" s="7">
        <v>40955</v>
      </c>
      <c r="C205" s="7">
        <v>0</v>
      </c>
      <c r="D205" s="7">
        <v>2003</v>
      </c>
      <c r="E205" s="7">
        <f t="shared" si="3"/>
        <v>22</v>
      </c>
      <c r="F205" s="8">
        <v>45958.702569444446</v>
      </c>
      <c r="G205" s="7">
        <v>2</v>
      </c>
      <c r="H205" s="7">
        <v>3</v>
      </c>
      <c r="I205" s="7">
        <v>5</v>
      </c>
      <c r="J205" s="7">
        <v>5</v>
      </c>
      <c r="K205" s="7">
        <v>1</v>
      </c>
      <c r="L205" s="7">
        <v>5</v>
      </c>
      <c r="M205" s="7">
        <v>4</v>
      </c>
      <c r="N205" s="7">
        <v>1</v>
      </c>
      <c r="O205" s="7">
        <v>4</v>
      </c>
      <c r="P205" s="7">
        <v>4</v>
      </c>
      <c r="Q205" s="7">
        <v>4</v>
      </c>
      <c r="R205" s="7">
        <v>43</v>
      </c>
      <c r="S205" s="7">
        <v>8</v>
      </c>
      <c r="T205" s="7">
        <v>2</v>
      </c>
      <c r="U205" s="7">
        <v>3</v>
      </c>
      <c r="V205" s="7">
        <v>4</v>
      </c>
      <c r="W205" s="7">
        <v>5</v>
      </c>
      <c r="X205" s="7">
        <v>9</v>
      </c>
      <c r="Y205" s="7">
        <v>8</v>
      </c>
      <c r="Z205" s="7">
        <v>4</v>
      </c>
      <c r="AA205" s="7">
        <v>2</v>
      </c>
      <c r="AB205" s="7">
        <v>4</v>
      </c>
      <c r="AC205" s="7">
        <v>1</v>
      </c>
      <c r="AD205" s="7">
        <v>6</v>
      </c>
      <c r="AE205" s="7">
        <v>10</v>
      </c>
      <c r="AF205" s="7">
        <v>7</v>
      </c>
      <c r="AG205" s="7">
        <v>5</v>
      </c>
      <c r="AH205" s="7">
        <v>9</v>
      </c>
      <c r="AI205" s="7">
        <v>3</v>
      </c>
      <c r="AJ205" s="7">
        <v>2</v>
      </c>
      <c r="AK205" s="7">
        <v>8</v>
      </c>
      <c r="AL205" s="7">
        <v>25</v>
      </c>
    </row>
    <row r="206" spans="2:38" x14ac:dyDescent="0.25">
      <c r="B206" s="7">
        <v>40964</v>
      </c>
      <c r="C206" s="7">
        <v>0</v>
      </c>
      <c r="D206" s="7">
        <v>2003</v>
      </c>
      <c r="E206" s="7">
        <f t="shared" si="3"/>
        <v>22</v>
      </c>
      <c r="F206" s="8">
        <v>45964.629108796296</v>
      </c>
      <c r="G206" s="7">
        <v>2</v>
      </c>
      <c r="H206" s="7">
        <v>4</v>
      </c>
      <c r="I206" s="7">
        <v>5</v>
      </c>
      <c r="J206" s="7">
        <v>5</v>
      </c>
      <c r="K206" s="7">
        <v>3</v>
      </c>
      <c r="L206" s="7">
        <v>5</v>
      </c>
      <c r="M206" s="7">
        <v>2</v>
      </c>
      <c r="N206" s="7">
        <v>4</v>
      </c>
      <c r="O206" s="7">
        <v>4</v>
      </c>
      <c r="P206" s="7">
        <v>5</v>
      </c>
      <c r="Q206" s="7">
        <v>4</v>
      </c>
      <c r="R206" s="7">
        <v>2</v>
      </c>
      <c r="S206" s="7">
        <v>3</v>
      </c>
      <c r="T206" s="7">
        <v>5</v>
      </c>
      <c r="U206" s="7">
        <v>4</v>
      </c>
      <c r="V206" s="7">
        <v>3</v>
      </c>
      <c r="W206" s="7">
        <v>5</v>
      </c>
      <c r="X206" s="7">
        <v>7</v>
      </c>
      <c r="Y206" s="7">
        <v>3</v>
      </c>
      <c r="Z206" s="7">
        <v>2</v>
      </c>
      <c r="AA206" s="7">
        <v>4</v>
      </c>
      <c r="AB206" s="7">
        <v>7</v>
      </c>
      <c r="AC206" s="7">
        <v>2</v>
      </c>
      <c r="AD206" s="7">
        <v>5</v>
      </c>
      <c r="AE206" s="7">
        <v>3</v>
      </c>
      <c r="AF206" s="7">
        <v>8</v>
      </c>
      <c r="AG206" s="7">
        <v>6</v>
      </c>
      <c r="AH206" s="7">
        <v>9</v>
      </c>
      <c r="AI206" s="7">
        <v>4</v>
      </c>
      <c r="AJ206" s="7">
        <v>10</v>
      </c>
      <c r="AK206" s="7">
        <v>1</v>
      </c>
      <c r="AL206" s="7">
        <v>55</v>
      </c>
    </row>
    <row r="207" spans="2:38" x14ac:dyDescent="0.25">
      <c r="B207" s="7">
        <v>41171</v>
      </c>
      <c r="C207" s="7">
        <v>0</v>
      </c>
      <c r="D207" s="7">
        <v>2003</v>
      </c>
      <c r="E207" s="7">
        <f t="shared" si="3"/>
        <v>22</v>
      </c>
      <c r="F207" s="8">
        <v>45959.453379629631</v>
      </c>
      <c r="G207" s="7">
        <v>3</v>
      </c>
      <c r="H207" s="7">
        <v>4</v>
      </c>
      <c r="I207" s="7">
        <v>4</v>
      </c>
      <c r="J207" s="7">
        <v>5</v>
      </c>
      <c r="K207" s="7">
        <v>3</v>
      </c>
      <c r="L207" s="7">
        <v>2</v>
      </c>
      <c r="M207" s="7">
        <v>4</v>
      </c>
      <c r="N207" s="7">
        <v>4</v>
      </c>
      <c r="O207" s="7">
        <v>3</v>
      </c>
      <c r="P207" s="7">
        <v>4</v>
      </c>
      <c r="Q207" s="7">
        <v>4</v>
      </c>
      <c r="R207" s="7">
        <v>3</v>
      </c>
      <c r="S207" s="7">
        <v>3</v>
      </c>
      <c r="T207" s="7">
        <v>3</v>
      </c>
      <c r="U207" s="7">
        <v>3</v>
      </c>
      <c r="V207" s="7">
        <v>4</v>
      </c>
      <c r="W207" s="7">
        <v>8</v>
      </c>
      <c r="X207" s="7">
        <v>8</v>
      </c>
      <c r="Y207" s="7">
        <v>4</v>
      </c>
      <c r="Z207" s="7">
        <v>2</v>
      </c>
      <c r="AA207" s="7">
        <v>3</v>
      </c>
      <c r="AB207" s="7">
        <v>10</v>
      </c>
      <c r="AC207" s="7">
        <v>3</v>
      </c>
      <c r="AD207" s="7">
        <v>9</v>
      </c>
      <c r="AE207" s="7">
        <v>6</v>
      </c>
      <c r="AF207" s="7">
        <v>2</v>
      </c>
      <c r="AG207" s="7">
        <v>1</v>
      </c>
      <c r="AH207" s="7">
        <v>4</v>
      </c>
      <c r="AI207" s="7">
        <v>5</v>
      </c>
      <c r="AJ207" s="7">
        <v>7</v>
      </c>
      <c r="AK207" s="7">
        <v>8</v>
      </c>
      <c r="AL207" s="7">
        <v>60</v>
      </c>
    </row>
    <row r="208" spans="2:38" x14ac:dyDescent="0.25">
      <c r="B208" s="7">
        <v>41247</v>
      </c>
      <c r="C208" s="7">
        <v>1</v>
      </c>
      <c r="D208" s="7">
        <v>2003</v>
      </c>
      <c r="E208" s="7">
        <f t="shared" si="3"/>
        <v>22</v>
      </c>
      <c r="F208" s="8">
        <v>45959.478958333333</v>
      </c>
      <c r="G208" s="7">
        <v>4</v>
      </c>
      <c r="H208" s="7">
        <v>3</v>
      </c>
      <c r="I208" s="7">
        <v>4</v>
      </c>
      <c r="J208" s="7">
        <v>4</v>
      </c>
      <c r="K208" s="7">
        <v>4</v>
      </c>
      <c r="L208" s="7">
        <v>4</v>
      </c>
      <c r="M208" s="7">
        <v>3</v>
      </c>
      <c r="N208" s="7">
        <v>4</v>
      </c>
      <c r="O208" s="7">
        <v>2</v>
      </c>
      <c r="P208" s="7">
        <v>2</v>
      </c>
      <c r="Q208" s="7">
        <v>3</v>
      </c>
      <c r="R208" s="7">
        <v>5</v>
      </c>
      <c r="S208" s="7">
        <v>6</v>
      </c>
      <c r="T208" s="7">
        <v>5</v>
      </c>
      <c r="U208" s="7">
        <v>4</v>
      </c>
      <c r="V208" s="7">
        <v>3</v>
      </c>
      <c r="W208" s="7">
        <v>12</v>
      </c>
      <c r="X208" s="7">
        <v>4</v>
      </c>
      <c r="Y208" s="7">
        <v>5</v>
      </c>
      <c r="Z208" s="7">
        <v>3</v>
      </c>
      <c r="AA208" s="7">
        <v>4</v>
      </c>
      <c r="AB208" s="7">
        <v>8</v>
      </c>
      <c r="AC208" s="7">
        <v>6</v>
      </c>
      <c r="AD208" s="7">
        <v>10</v>
      </c>
      <c r="AE208" s="7">
        <v>2</v>
      </c>
      <c r="AF208" s="7">
        <v>1</v>
      </c>
      <c r="AG208" s="7">
        <v>3</v>
      </c>
      <c r="AH208" s="7">
        <v>9</v>
      </c>
      <c r="AI208" s="7">
        <v>5</v>
      </c>
      <c r="AJ208" s="7">
        <v>7</v>
      </c>
      <c r="AK208" s="7">
        <v>4</v>
      </c>
      <c r="AL208" s="7">
        <v>31</v>
      </c>
    </row>
    <row r="209" spans="2:38" x14ac:dyDescent="0.25">
      <c r="B209" s="7">
        <v>41418</v>
      </c>
      <c r="C209" s="7">
        <v>0</v>
      </c>
      <c r="D209" s="7">
        <v>2003</v>
      </c>
      <c r="E209" s="7">
        <f t="shared" si="3"/>
        <v>22</v>
      </c>
      <c r="F209" s="8">
        <v>45959.565254629626</v>
      </c>
      <c r="G209" s="7">
        <v>5</v>
      </c>
      <c r="H209" s="7">
        <v>1</v>
      </c>
      <c r="I209" s="7">
        <v>3</v>
      </c>
      <c r="J209" s="7">
        <v>5</v>
      </c>
      <c r="K209" s="7">
        <v>2</v>
      </c>
      <c r="L209" s="7">
        <v>4</v>
      </c>
      <c r="M209" s="7">
        <v>1</v>
      </c>
      <c r="N209" s="7">
        <v>2</v>
      </c>
      <c r="O209" s="7">
        <v>1</v>
      </c>
      <c r="P209" s="7">
        <v>1</v>
      </c>
      <c r="Q209" s="7">
        <v>1</v>
      </c>
      <c r="R209" s="7">
        <v>4</v>
      </c>
      <c r="S209" s="7">
        <v>8</v>
      </c>
      <c r="T209" s="7">
        <v>4</v>
      </c>
      <c r="U209" s="7">
        <v>2</v>
      </c>
      <c r="V209" s="7">
        <v>5</v>
      </c>
      <c r="W209" s="7">
        <v>4</v>
      </c>
      <c r="X209" s="7">
        <v>9</v>
      </c>
      <c r="Y209" s="7">
        <v>7</v>
      </c>
      <c r="Z209" s="7">
        <v>20</v>
      </c>
      <c r="AA209" s="7">
        <v>2</v>
      </c>
      <c r="AB209" s="7">
        <v>5</v>
      </c>
      <c r="AC209" s="7">
        <v>1</v>
      </c>
      <c r="AD209" s="7">
        <v>8</v>
      </c>
      <c r="AE209" s="7">
        <v>3</v>
      </c>
      <c r="AF209" s="7">
        <v>4</v>
      </c>
      <c r="AG209" s="7">
        <v>10</v>
      </c>
      <c r="AH209" s="7">
        <v>7</v>
      </c>
      <c r="AI209" s="7">
        <v>6</v>
      </c>
      <c r="AJ209" s="7">
        <v>2</v>
      </c>
      <c r="AK209" s="7">
        <v>9</v>
      </c>
      <c r="AL209" s="7">
        <v>51</v>
      </c>
    </row>
    <row r="210" spans="2:38" x14ac:dyDescent="0.25">
      <c r="B210" s="7">
        <v>41432</v>
      </c>
      <c r="C210" s="7">
        <v>0</v>
      </c>
      <c r="D210" s="7">
        <v>2003</v>
      </c>
      <c r="E210" s="7">
        <f t="shared" si="3"/>
        <v>22</v>
      </c>
      <c r="F210" s="8">
        <v>45960.362893518519</v>
      </c>
      <c r="G210" s="7">
        <v>3</v>
      </c>
      <c r="H210" s="7">
        <v>3</v>
      </c>
      <c r="I210" s="7">
        <v>3</v>
      </c>
      <c r="J210" s="7">
        <v>3</v>
      </c>
      <c r="K210" s="7">
        <v>3</v>
      </c>
      <c r="L210" s="7">
        <v>2</v>
      </c>
      <c r="M210" s="7">
        <v>3</v>
      </c>
      <c r="N210" s="7">
        <v>4</v>
      </c>
      <c r="O210" s="7">
        <v>2</v>
      </c>
      <c r="P210" s="7">
        <v>3</v>
      </c>
      <c r="Q210" s="7">
        <v>3</v>
      </c>
      <c r="R210" s="7">
        <v>3</v>
      </c>
      <c r="S210" s="7">
        <v>5</v>
      </c>
      <c r="T210" s="7">
        <v>3</v>
      </c>
      <c r="U210" s="7">
        <v>4</v>
      </c>
      <c r="V210" s="7">
        <v>4</v>
      </c>
      <c r="W210" s="7">
        <v>4</v>
      </c>
      <c r="X210" s="7">
        <v>5</v>
      </c>
      <c r="Y210" s="7">
        <v>4</v>
      </c>
      <c r="Z210" s="7">
        <v>3</v>
      </c>
      <c r="AA210" s="7">
        <v>5</v>
      </c>
      <c r="AB210" s="7">
        <v>8</v>
      </c>
      <c r="AC210" s="7">
        <v>1</v>
      </c>
      <c r="AD210" s="7">
        <v>5</v>
      </c>
      <c r="AE210" s="7">
        <v>3</v>
      </c>
      <c r="AF210" s="7">
        <v>4</v>
      </c>
      <c r="AG210" s="7">
        <v>7</v>
      </c>
      <c r="AH210" s="7">
        <v>2</v>
      </c>
      <c r="AI210" s="7">
        <v>10</v>
      </c>
      <c r="AJ210" s="7">
        <v>6</v>
      </c>
      <c r="AK210" s="7">
        <v>9</v>
      </c>
      <c r="AL210" s="7">
        <v>14</v>
      </c>
    </row>
    <row r="211" spans="2:38" x14ac:dyDescent="0.25">
      <c r="B211" s="7">
        <v>41596</v>
      </c>
      <c r="C211" s="7">
        <v>0</v>
      </c>
      <c r="D211" s="7">
        <v>2003</v>
      </c>
      <c r="E211" s="7">
        <f t="shared" si="3"/>
        <v>22</v>
      </c>
      <c r="F211" s="8">
        <v>45959.684074074074</v>
      </c>
      <c r="G211" s="7">
        <v>2</v>
      </c>
      <c r="H211" s="7">
        <v>4</v>
      </c>
      <c r="I211" s="7">
        <v>4</v>
      </c>
      <c r="J211" s="7">
        <v>4</v>
      </c>
      <c r="K211" s="7">
        <v>3</v>
      </c>
      <c r="L211" s="7">
        <v>4</v>
      </c>
      <c r="M211" s="7">
        <v>4</v>
      </c>
      <c r="N211" s="7">
        <v>4</v>
      </c>
      <c r="O211" s="7">
        <v>3</v>
      </c>
      <c r="P211" s="7">
        <v>4</v>
      </c>
      <c r="Q211" s="7">
        <v>3</v>
      </c>
      <c r="R211" s="7">
        <v>8</v>
      </c>
      <c r="S211" s="7">
        <v>3</v>
      </c>
      <c r="T211" s="7">
        <v>3</v>
      </c>
      <c r="U211" s="7">
        <v>7</v>
      </c>
      <c r="V211" s="7">
        <v>3</v>
      </c>
      <c r="W211" s="7">
        <v>21</v>
      </c>
      <c r="X211" s="7">
        <v>6</v>
      </c>
      <c r="Y211" s="7">
        <v>8</v>
      </c>
      <c r="Z211" s="7">
        <v>5</v>
      </c>
      <c r="AA211" s="7">
        <v>7</v>
      </c>
      <c r="AB211" s="7">
        <v>9</v>
      </c>
      <c r="AC211" s="7">
        <v>1</v>
      </c>
      <c r="AD211" s="7">
        <v>8</v>
      </c>
      <c r="AE211" s="7">
        <v>3</v>
      </c>
      <c r="AF211" s="7">
        <v>7</v>
      </c>
      <c r="AG211" s="7">
        <v>5</v>
      </c>
      <c r="AH211" s="7">
        <v>2</v>
      </c>
      <c r="AI211" s="7">
        <v>6</v>
      </c>
      <c r="AJ211" s="7">
        <v>4</v>
      </c>
      <c r="AK211" s="7">
        <v>10</v>
      </c>
      <c r="AL211" s="7">
        <v>49</v>
      </c>
    </row>
    <row r="212" spans="2:38" x14ac:dyDescent="0.25">
      <c r="B212" s="7">
        <v>41661</v>
      </c>
      <c r="C212" s="7">
        <v>0</v>
      </c>
      <c r="D212" s="7">
        <v>2003</v>
      </c>
      <c r="E212" s="7">
        <f t="shared" si="3"/>
        <v>22</v>
      </c>
      <c r="F212" s="8">
        <v>45959.718935185185</v>
      </c>
      <c r="G212" s="7">
        <v>2</v>
      </c>
      <c r="H212" s="7">
        <v>4</v>
      </c>
      <c r="I212" s="7">
        <v>4</v>
      </c>
      <c r="J212" s="7">
        <v>5</v>
      </c>
      <c r="K212" s="7">
        <v>2</v>
      </c>
      <c r="L212" s="7">
        <v>4</v>
      </c>
      <c r="M212" s="7">
        <v>4</v>
      </c>
      <c r="N212" s="7">
        <v>2</v>
      </c>
      <c r="O212" s="7">
        <v>3</v>
      </c>
      <c r="P212" s="7">
        <v>3</v>
      </c>
      <c r="Q212" s="7">
        <v>4</v>
      </c>
      <c r="R212" s="7">
        <v>28</v>
      </c>
      <c r="S212" s="7">
        <v>4</v>
      </c>
      <c r="T212" s="7">
        <v>3</v>
      </c>
      <c r="U212" s="7">
        <v>158</v>
      </c>
      <c r="V212" s="7">
        <v>3</v>
      </c>
      <c r="W212" s="7">
        <v>3</v>
      </c>
      <c r="X212" s="7">
        <v>9</v>
      </c>
      <c r="Y212" s="7">
        <v>7</v>
      </c>
      <c r="Z212" s="7">
        <v>4</v>
      </c>
      <c r="AA212" s="7">
        <v>1</v>
      </c>
      <c r="AB212" s="7">
        <v>8</v>
      </c>
      <c r="AC212" s="7">
        <v>6</v>
      </c>
      <c r="AD212" s="7">
        <v>7</v>
      </c>
      <c r="AE212" s="7">
        <v>5</v>
      </c>
      <c r="AF212" s="7">
        <v>1</v>
      </c>
      <c r="AG212" s="7">
        <v>4</v>
      </c>
      <c r="AH212" s="7">
        <v>2</v>
      </c>
      <c r="AI212" s="7">
        <v>9</v>
      </c>
      <c r="AJ212" s="7">
        <v>3</v>
      </c>
      <c r="AK212" s="7">
        <v>10</v>
      </c>
      <c r="AL212" s="7">
        <v>54</v>
      </c>
    </row>
    <row r="213" spans="2:38" x14ac:dyDescent="0.25">
      <c r="B213" s="7">
        <v>42662</v>
      </c>
      <c r="C213" s="7">
        <v>0</v>
      </c>
      <c r="D213" s="7">
        <v>2003</v>
      </c>
      <c r="E213" s="7">
        <f t="shared" si="3"/>
        <v>22</v>
      </c>
      <c r="F213" s="8">
        <v>45960.825659722221</v>
      </c>
      <c r="G213" s="7">
        <v>3</v>
      </c>
      <c r="H213" s="7">
        <v>3</v>
      </c>
      <c r="I213" s="7">
        <v>5</v>
      </c>
      <c r="J213" s="7">
        <v>4</v>
      </c>
      <c r="K213" s="7">
        <v>2</v>
      </c>
      <c r="L213" s="7">
        <v>5</v>
      </c>
      <c r="M213" s="7">
        <v>4</v>
      </c>
      <c r="N213" s="7">
        <v>2</v>
      </c>
      <c r="O213" s="7">
        <v>5</v>
      </c>
      <c r="P213" s="7">
        <v>5</v>
      </c>
      <c r="Q213" s="7">
        <v>5</v>
      </c>
      <c r="R213" s="7">
        <v>8</v>
      </c>
      <c r="S213" s="7">
        <v>6</v>
      </c>
      <c r="T213" s="7">
        <v>6</v>
      </c>
      <c r="U213" s="7">
        <v>6</v>
      </c>
      <c r="V213" s="7">
        <v>4</v>
      </c>
      <c r="W213" s="7">
        <v>8</v>
      </c>
      <c r="X213" s="7">
        <v>10</v>
      </c>
      <c r="Y213" s="7">
        <v>6</v>
      </c>
      <c r="Z213" s="7">
        <v>3</v>
      </c>
      <c r="AA213" s="7">
        <v>5</v>
      </c>
      <c r="AB213" s="7">
        <v>7</v>
      </c>
      <c r="AC213" s="7">
        <v>4</v>
      </c>
      <c r="AD213" s="7">
        <v>8</v>
      </c>
      <c r="AE213" s="7">
        <v>5</v>
      </c>
      <c r="AF213" s="7">
        <v>3</v>
      </c>
      <c r="AG213" s="7">
        <v>6</v>
      </c>
      <c r="AH213" s="7">
        <v>10</v>
      </c>
      <c r="AI213" s="7">
        <v>9</v>
      </c>
      <c r="AJ213" s="7">
        <v>2</v>
      </c>
      <c r="AK213" s="7">
        <v>1</v>
      </c>
      <c r="AL213" s="7">
        <v>10</v>
      </c>
    </row>
    <row r="214" spans="2:38" x14ac:dyDescent="0.25">
      <c r="B214" s="7">
        <v>42863</v>
      </c>
      <c r="C214" s="7">
        <v>0</v>
      </c>
      <c r="D214" s="7">
        <v>2003</v>
      </c>
      <c r="E214" s="7">
        <f t="shared" si="3"/>
        <v>22</v>
      </c>
      <c r="F214" s="8">
        <v>45961.583310185182</v>
      </c>
      <c r="G214" s="7">
        <v>3</v>
      </c>
      <c r="H214" s="7">
        <v>4</v>
      </c>
      <c r="I214" s="7">
        <v>4</v>
      </c>
      <c r="J214" s="7">
        <v>5</v>
      </c>
      <c r="K214" s="7">
        <v>2</v>
      </c>
      <c r="L214" s="7">
        <v>4</v>
      </c>
      <c r="M214" s="7">
        <v>2</v>
      </c>
      <c r="N214" s="7">
        <v>4</v>
      </c>
      <c r="O214" s="7">
        <v>4</v>
      </c>
      <c r="P214" s="7">
        <v>5</v>
      </c>
      <c r="Q214" s="7">
        <v>3</v>
      </c>
      <c r="R214" s="7">
        <v>4</v>
      </c>
      <c r="S214" s="7">
        <v>3</v>
      </c>
      <c r="T214" s="7">
        <v>7</v>
      </c>
      <c r="U214" s="7">
        <v>5</v>
      </c>
      <c r="V214" s="7">
        <v>3</v>
      </c>
      <c r="W214" s="7">
        <v>60</v>
      </c>
      <c r="X214" s="7">
        <v>5</v>
      </c>
      <c r="Y214" s="7">
        <v>75</v>
      </c>
      <c r="Z214" s="7">
        <v>3</v>
      </c>
      <c r="AA214" s="7">
        <v>2</v>
      </c>
      <c r="AB214" s="7">
        <v>10</v>
      </c>
      <c r="AC214" s="7">
        <v>4</v>
      </c>
      <c r="AD214" s="7">
        <v>1</v>
      </c>
      <c r="AE214" s="7">
        <v>3</v>
      </c>
      <c r="AF214" s="7">
        <v>9</v>
      </c>
      <c r="AG214" s="7">
        <v>5</v>
      </c>
      <c r="AH214" s="7">
        <v>8</v>
      </c>
      <c r="AI214" s="7">
        <v>6</v>
      </c>
      <c r="AJ214" s="7">
        <v>7</v>
      </c>
      <c r="AK214" s="7">
        <v>2</v>
      </c>
      <c r="AL214" s="7">
        <v>59</v>
      </c>
    </row>
    <row r="215" spans="2:38" x14ac:dyDescent="0.25">
      <c r="B215" s="7">
        <v>43016</v>
      </c>
      <c r="C215" s="7">
        <v>1</v>
      </c>
      <c r="D215" s="7">
        <v>2003</v>
      </c>
      <c r="E215" s="7">
        <f t="shared" si="3"/>
        <v>22</v>
      </c>
      <c r="F215" s="8">
        <v>45961.669050925928</v>
      </c>
      <c r="G215" s="7">
        <v>2</v>
      </c>
      <c r="H215" s="7">
        <v>5</v>
      </c>
      <c r="I215" s="7">
        <v>3</v>
      </c>
      <c r="J215" s="7">
        <v>5</v>
      </c>
      <c r="K215" s="7">
        <v>4</v>
      </c>
      <c r="L215" s="7">
        <v>5</v>
      </c>
      <c r="M215" s="7">
        <v>4</v>
      </c>
      <c r="N215" s="7">
        <v>3</v>
      </c>
      <c r="O215" s="7">
        <v>2</v>
      </c>
      <c r="P215" s="7">
        <v>3</v>
      </c>
      <c r="Q215" s="7">
        <v>2</v>
      </c>
      <c r="R215" s="7">
        <v>3</v>
      </c>
      <c r="S215" s="7">
        <v>5</v>
      </c>
      <c r="T215" s="7">
        <v>2</v>
      </c>
      <c r="U215" s="7">
        <v>12</v>
      </c>
      <c r="V215" s="7">
        <v>2</v>
      </c>
      <c r="W215" s="7">
        <v>4</v>
      </c>
      <c r="X215" s="7">
        <v>7</v>
      </c>
      <c r="Y215" s="7">
        <v>7</v>
      </c>
      <c r="Z215" s="7">
        <v>5</v>
      </c>
      <c r="AA215" s="7">
        <v>2</v>
      </c>
      <c r="AB215" s="7">
        <v>10</v>
      </c>
      <c r="AC215" s="7">
        <v>3</v>
      </c>
      <c r="AD215" s="7">
        <v>2</v>
      </c>
      <c r="AE215" s="7">
        <v>1</v>
      </c>
      <c r="AF215" s="7">
        <v>9</v>
      </c>
      <c r="AG215" s="7">
        <v>4</v>
      </c>
      <c r="AH215" s="7">
        <v>7</v>
      </c>
      <c r="AI215" s="7">
        <v>6</v>
      </c>
      <c r="AJ215" s="7">
        <v>8</v>
      </c>
      <c r="AK215" s="7">
        <v>5</v>
      </c>
      <c r="AL215" s="7">
        <v>90</v>
      </c>
    </row>
    <row r="216" spans="2:38" x14ac:dyDescent="0.25">
      <c r="B216" s="7">
        <v>43244</v>
      </c>
      <c r="C216" s="7">
        <v>0</v>
      </c>
      <c r="D216" s="7">
        <v>2003</v>
      </c>
      <c r="E216" s="7">
        <f t="shared" si="3"/>
        <v>22</v>
      </c>
      <c r="F216" s="8">
        <v>45962.455405092594</v>
      </c>
      <c r="G216" s="7">
        <v>2</v>
      </c>
      <c r="H216" s="7">
        <v>4</v>
      </c>
      <c r="I216" s="7">
        <v>4</v>
      </c>
      <c r="J216" s="7">
        <v>4</v>
      </c>
      <c r="K216" s="7">
        <v>3</v>
      </c>
      <c r="L216" s="7">
        <v>4</v>
      </c>
      <c r="M216" s="7">
        <v>2</v>
      </c>
      <c r="N216" s="7">
        <v>5</v>
      </c>
      <c r="O216" s="7">
        <v>4</v>
      </c>
      <c r="P216" s="7">
        <v>3</v>
      </c>
      <c r="Q216" s="7">
        <v>3</v>
      </c>
      <c r="R216" s="7">
        <v>4</v>
      </c>
      <c r="S216" s="7">
        <v>3</v>
      </c>
      <c r="T216" s="7">
        <v>3</v>
      </c>
      <c r="U216" s="7">
        <v>4</v>
      </c>
      <c r="V216" s="7">
        <v>5</v>
      </c>
      <c r="W216" s="7">
        <v>5</v>
      </c>
      <c r="X216" s="7">
        <v>8</v>
      </c>
      <c r="Y216" s="7">
        <v>4</v>
      </c>
      <c r="Z216" s="7">
        <v>2</v>
      </c>
      <c r="AA216" s="7">
        <v>1</v>
      </c>
      <c r="AB216" s="7">
        <v>9</v>
      </c>
      <c r="AC216" s="7">
        <v>4</v>
      </c>
      <c r="AD216" s="7">
        <v>8</v>
      </c>
      <c r="AE216" s="7">
        <v>10</v>
      </c>
      <c r="AF216" s="7">
        <v>1</v>
      </c>
      <c r="AG216" s="7">
        <v>3</v>
      </c>
      <c r="AH216" s="7">
        <v>7</v>
      </c>
      <c r="AI216" s="7">
        <v>2</v>
      </c>
      <c r="AJ216" s="7">
        <v>5</v>
      </c>
      <c r="AK216" s="7">
        <v>6</v>
      </c>
      <c r="AL216" s="7">
        <v>46</v>
      </c>
    </row>
    <row r="217" spans="2:38" x14ac:dyDescent="0.25">
      <c r="B217" s="7">
        <v>43437</v>
      </c>
      <c r="C217" s="7">
        <v>0</v>
      </c>
      <c r="D217" s="7">
        <v>2003</v>
      </c>
      <c r="E217" s="7">
        <f t="shared" si="3"/>
        <v>22</v>
      </c>
      <c r="F217" s="8">
        <v>45962.815717592595</v>
      </c>
      <c r="G217" s="7">
        <v>4</v>
      </c>
      <c r="H217" s="7">
        <v>2</v>
      </c>
      <c r="I217" s="7">
        <v>4</v>
      </c>
      <c r="J217" s="7">
        <v>5</v>
      </c>
      <c r="K217" s="7">
        <v>5</v>
      </c>
      <c r="L217" s="7">
        <v>4</v>
      </c>
      <c r="M217" s="7">
        <v>2</v>
      </c>
      <c r="N217" s="7">
        <v>5</v>
      </c>
      <c r="O217" s="7">
        <v>1</v>
      </c>
      <c r="P217" s="7">
        <v>3</v>
      </c>
      <c r="Q217" s="7">
        <v>2</v>
      </c>
      <c r="R217" s="7">
        <v>3</v>
      </c>
      <c r="S217" s="7">
        <v>5</v>
      </c>
      <c r="T217" s="7">
        <v>3</v>
      </c>
      <c r="U217" s="7">
        <v>3</v>
      </c>
      <c r="V217" s="7">
        <v>5</v>
      </c>
      <c r="W217" s="7">
        <v>4</v>
      </c>
      <c r="X217" s="7">
        <v>9</v>
      </c>
      <c r="Y217" s="7">
        <v>5</v>
      </c>
      <c r="Z217" s="7">
        <v>6</v>
      </c>
      <c r="AA217" s="7">
        <v>3</v>
      </c>
      <c r="AB217" s="7">
        <v>10</v>
      </c>
      <c r="AC217" s="7">
        <v>6</v>
      </c>
      <c r="AD217" s="7">
        <v>3</v>
      </c>
      <c r="AE217" s="7">
        <v>2</v>
      </c>
      <c r="AF217" s="7">
        <v>8</v>
      </c>
      <c r="AG217" s="7">
        <v>4</v>
      </c>
      <c r="AH217" s="7">
        <v>9</v>
      </c>
      <c r="AI217" s="7">
        <v>7</v>
      </c>
      <c r="AJ217" s="7">
        <v>5</v>
      </c>
      <c r="AK217" s="7">
        <v>1</v>
      </c>
      <c r="AL217" s="7">
        <v>12</v>
      </c>
    </row>
    <row r="218" spans="2:38" x14ac:dyDescent="0.25">
      <c r="B218" s="7">
        <v>43742</v>
      </c>
      <c r="C218" s="7">
        <v>0</v>
      </c>
      <c r="D218" s="7">
        <v>2003</v>
      </c>
      <c r="E218" s="7">
        <f t="shared" si="3"/>
        <v>22</v>
      </c>
      <c r="F218" s="8">
        <v>45964.027858796297</v>
      </c>
      <c r="G218" s="7">
        <v>3</v>
      </c>
      <c r="H218" s="7">
        <v>1</v>
      </c>
      <c r="I218" s="7">
        <v>2</v>
      </c>
      <c r="J218" s="7">
        <v>4</v>
      </c>
      <c r="K218" s="7">
        <v>4</v>
      </c>
      <c r="L218" s="7">
        <v>1</v>
      </c>
      <c r="M218" s="7">
        <v>3</v>
      </c>
      <c r="N218" s="7">
        <v>5</v>
      </c>
      <c r="O218" s="7">
        <v>2</v>
      </c>
      <c r="P218" s="7">
        <v>1</v>
      </c>
      <c r="Q218" s="7">
        <v>3</v>
      </c>
      <c r="R218" s="7">
        <v>3</v>
      </c>
      <c r="S218" s="7">
        <v>3</v>
      </c>
      <c r="T218" s="7">
        <v>3</v>
      </c>
      <c r="U218" s="7">
        <v>2</v>
      </c>
      <c r="V218" s="7">
        <v>3</v>
      </c>
      <c r="W218" s="7">
        <v>3</v>
      </c>
      <c r="X218" s="7">
        <v>4</v>
      </c>
      <c r="Y218" s="7">
        <v>4</v>
      </c>
      <c r="Z218" s="7">
        <v>2</v>
      </c>
      <c r="AA218" s="7">
        <v>3</v>
      </c>
      <c r="AB218" s="7">
        <v>10</v>
      </c>
      <c r="AC218" s="7">
        <v>6</v>
      </c>
      <c r="AD218" s="7">
        <v>1</v>
      </c>
      <c r="AE218" s="7">
        <v>9</v>
      </c>
      <c r="AF218" s="7">
        <v>3</v>
      </c>
      <c r="AG218" s="7">
        <v>7</v>
      </c>
      <c r="AH218" s="7">
        <v>4</v>
      </c>
      <c r="AI218" s="7">
        <v>2</v>
      </c>
      <c r="AJ218" s="7">
        <v>5</v>
      </c>
      <c r="AK218" s="7">
        <v>8</v>
      </c>
      <c r="AL218" s="7">
        <v>5</v>
      </c>
    </row>
    <row r="219" spans="2:38" x14ac:dyDescent="0.25">
      <c r="B219" s="7">
        <v>44162</v>
      </c>
      <c r="C219" s="7">
        <v>1</v>
      </c>
      <c r="D219" s="7">
        <v>2003</v>
      </c>
      <c r="E219" s="7">
        <f t="shared" si="3"/>
        <v>22</v>
      </c>
      <c r="F219" s="8">
        <v>45964.818159722221</v>
      </c>
      <c r="G219" s="7">
        <v>3</v>
      </c>
      <c r="H219" s="7">
        <v>4</v>
      </c>
      <c r="I219" s="7">
        <v>4</v>
      </c>
      <c r="J219" s="7">
        <v>3</v>
      </c>
      <c r="K219" s="7">
        <v>2</v>
      </c>
      <c r="L219" s="7">
        <v>3</v>
      </c>
      <c r="M219" s="7">
        <v>3</v>
      </c>
      <c r="N219" s="7">
        <v>5</v>
      </c>
      <c r="O219" s="7">
        <v>2</v>
      </c>
      <c r="P219" s="7">
        <v>2</v>
      </c>
      <c r="Q219" s="7">
        <v>2</v>
      </c>
      <c r="R219" s="7">
        <v>5</v>
      </c>
      <c r="S219" s="7">
        <v>5</v>
      </c>
      <c r="T219" s="7">
        <v>6</v>
      </c>
      <c r="U219" s="7">
        <v>10</v>
      </c>
      <c r="V219" s="7">
        <v>8</v>
      </c>
      <c r="W219" s="7">
        <v>4</v>
      </c>
      <c r="X219" s="7">
        <v>6</v>
      </c>
      <c r="Y219" s="7">
        <v>7</v>
      </c>
      <c r="Z219" s="7">
        <v>8</v>
      </c>
      <c r="AA219" s="7">
        <v>4</v>
      </c>
      <c r="AB219" s="7">
        <v>8</v>
      </c>
      <c r="AC219" s="7">
        <v>6</v>
      </c>
      <c r="AD219" s="7">
        <v>10</v>
      </c>
      <c r="AE219" s="7">
        <v>2</v>
      </c>
      <c r="AF219" s="7">
        <v>1</v>
      </c>
      <c r="AG219" s="7">
        <v>5</v>
      </c>
      <c r="AH219" s="7">
        <v>9</v>
      </c>
      <c r="AI219" s="7">
        <v>3</v>
      </c>
      <c r="AJ219" s="7">
        <v>7</v>
      </c>
      <c r="AK219" s="7">
        <v>4</v>
      </c>
      <c r="AL219" s="7">
        <v>33</v>
      </c>
    </row>
    <row r="220" spans="2:38" x14ac:dyDescent="0.25">
      <c r="B220" s="7">
        <v>44220</v>
      </c>
      <c r="C220" s="7">
        <v>0</v>
      </c>
      <c r="D220" s="7">
        <v>2003</v>
      </c>
      <c r="E220" s="7">
        <f t="shared" si="3"/>
        <v>22</v>
      </c>
      <c r="F220" s="8">
        <v>45964.947314814817</v>
      </c>
      <c r="G220" s="7" t="s">
        <v>59</v>
      </c>
      <c r="H220" s="7">
        <v>4</v>
      </c>
      <c r="I220" s="7">
        <v>4</v>
      </c>
      <c r="J220" s="7">
        <v>5</v>
      </c>
      <c r="K220" s="7">
        <v>4</v>
      </c>
      <c r="L220" s="7">
        <v>5</v>
      </c>
      <c r="M220" s="7">
        <v>2</v>
      </c>
      <c r="N220" s="7">
        <v>4</v>
      </c>
      <c r="O220" s="7">
        <v>4</v>
      </c>
      <c r="P220" s="7">
        <v>3</v>
      </c>
      <c r="Q220" s="7">
        <v>4</v>
      </c>
      <c r="R220" s="7">
        <v>2</v>
      </c>
      <c r="S220" s="7">
        <v>2</v>
      </c>
      <c r="T220" s="7">
        <v>3</v>
      </c>
      <c r="U220" s="7">
        <v>3</v>
      </c>
      <c r="V220" s="7">
        <v>3</v>
      </c>
      <c r="W220" s="7">
        <v>11</v>
      </c>
      <c r="X220" s="7">
        <v>8</v>
      </c>
      <c r="Y220" s="7">
        <v>3</v>
      </c>
      <c r="Z220" s="7">
        <v>2</v>
      </c>
      <c r="AA220" s="7">
        <v>2</v>
      </c>
      <c r="AB220" s="7">
        <v>9</v>
      </c>
      <c r="AC220" s="7">
        <v>8</v>
      </c>
      <c r="AD220" s="7">
        <v>5</v>
      </c>
      <c r="AE220" s="7">
        <v>2</v>
      </c>
      <c r="AF220" s="7">
        <v>10</v>
      </c>
      <c r="AG220" s="7">
        <v>3</v>
      </c>
      <c r="AH220" s="7">
        <v>1</v>
      </c>
      <c r="AI220" s="7">
        <v>4</v>
      </c>
      <c r="AJ220" s="7">
        <v>6</v>
      </c>
      <c r="AK220" s="7">
        <v>7</v>
      </c>
      <c r="AL220" s="7">
        <v>64</v>
      </c>
    </row>
    <row r="221" spans="2:38" x14ac:dyDescent="0.25">
      <c r="B221" s="7">
        <v>44315</v>
      </c>
      <c r="C221" s="7">
        <v>0</v>
      </c>
      <c r="D221" s="7">
        <v>2003</v>
      </c>
      <c r="E221" s="7">
        <f t="shared" si="3"/>
        <v>22</v>
      </c>
      <c r="F221" s="8">
        <v>45965.449050925927</v>
      </c>
      <c r="G221" s="7">
        <v>1</v>
      </c>
      <c r="H221" s="7">
        <v>4</v>
      </c>
      <c r="I221" s="7">
        <v>4</v>
      </c>
      <c r="J221" s="7">
        <v>4</v>
      </c>
      <c r="K221" s="7">
        <v>2</v>
      </c>
      <c r="L221" s="7">
        <v>4</v>
      </c>
      <c r="M221" s="7">
        <v>4</v>
      </c>
      <c r="N221" s="7">
        <v>2</v>
      </c>
      <c r="O221" s="7">
        <v>4</v>
      </c>
      <c r="P221" s="7">
        <v>4</v>
      </c>
      <c r="Q221" s="7">
        <v>4</v>
      </c>
      <c r="R221" s="7">
        <v>31</v>
      </c>
      <c r="S221" s="7">
        <v>6</v>
      </c>
      <c r="T221" s="7">
        <v>4</v>
      </c>
      <c r="U221" s="7">
        <v>4</v>
      </c>
      <c r="V221" s="7">
        <v>5</v>
      </c>
      <c r="W221" s="7">
        <v>7</v>
      </c>
      <c r="X221" s="7">
        <v>8</v>
      </c>
      <c r="Y221" s="7">
        <v>78</v>
      </c>
      <c r="Z221" s="7">
        <v>3</v>
      </c>
      <c r="AA221" s="7">
        <v>3</v>
      </c>
      <c r="AB221" s="7">
        <v>6</v>
      </c>
      <c r="AC221" s="7">
        <v>10</v>
      </c>
      <c r="AD221" s="7">
        <v>9</v>
      </c>
      <c r="AE221" s="7">
        <v>4</v>
      </c>
      <c r="AF221" s="7">
        <v>2</v>
      </c>
      <c r="AG221" s="7">
        <v>7</v>
      </c>
      <c r="AH221" s="7">
        <v>3</v>
      </c>
      <c r="AI221" s="7">
        <v>1</v>
      </c>
      <c r="AJ221" s="7">
        <v>8</v>
      </c>
      <c r="AK221" s="7">
        <v>5</v>
      </c>
      <c r="AL221" s="7">
        <v>41</v>
      </c>
    </row>
    <row r="222" spans="2:38" x14ac:dyDescent="0.25">
      <c r="B222" s="7">
        <v>44644</v>
      </c>
      <c r="C222" s="7">
        <v>0</v>
      </c>
      <c r="D222" s="7">
        <v>2003</v>
      </c>
      <c r="E222" s="7">
        <f t="shared" si="3"/>
        <v>22</v>
      </c>
      <c r="F222" s="8">
        <v>45965.817083333335</v>
      </c>
      <c r="G222" s="7">
        <v>4</v>
      </c>
      <c r="H222" s="7">
        <v>3</v>
      </c>
      <c r="I222" s="7">
        <v>4</v>
      </c>
      <c r="J222" s="7">
        <v>4</v>
      </c>
      <c r="K222" s="7">
        <v>2</v>
      </c>
      <c r="L222" s="7">
        <v>2</v>
      </c>
      <c r="M222" s="7">
        <v>2</v>
      </c>
      <c r="N222" s="7">
        <v>4</v>
      </c>
      <c r="O222" s="7">
        <v>5</v>
      </c>
      <c r="P222" s="7">
        <v>4</v>
      </c>
      <c r="Q222" s="7">
        <v>5</v>
      </c>
      <c r="R222" s="7">
        <v>4</v>
      </c>
      <c r="S222" s="7">
        <v>5</v>
      </c>
      <c r="T222" s="7">
        <v>4</v>
      </c>
      <c r="U222" s="7">
        <v>5</v>
      </c>
      <c r="V222" s="7">
        <v>5</v>
      </c>
      <c r="W222" s="7">
        <v>4</v>
      </c>
      <c r="X222" s="7">
        <v>9</v>
      </c>
      <c r="Y222" s="7">
        <v>6</v>
      </c>
      <c r="Z222" s="7">
        <v>3</v>
      </c>
      <c r="AA222" s="7">
        <v>3</v>
      </c>
      <c r="AB222" s="7">
        <v>3</v>
      </c>
      <c r="AC222" s="7">
        <v>8</v>
      </c>
      <c r="AD222" s="7">
        <v>10</v>
      </c>
      <c r="AE222" s="7">
        <v>9</v>
      </c>
      <c r="AF222" s="7">
        <v>6</v>
      </c>
      <c r="AG222" s="7">
        <v>2</v>
      </c>
      <c r="AH222" s="7">
        <v>7</v>
      </c>
      <c r="AI222" s="7">
        <v>4</v>
      </c>
      <c r="AJ222" s="7">
        <v>5</v>
      </c>
      <c r="AK222" s="7">
        <v>1</v>
      </c>
      <c r="AL222" s="7">
        <v>83</v>
      </c>
    </row>
    <row r="223" spans="2:38" x14ac:dyDescent="0.25">
      <c r="B223" s="7">
        <v>44839</v>
      </c>
      <c r="C223" s="7">
        <v>0</v>
      </c>
      <c r="D223" s="7">
        <v>2003</v>
      </c>
      <c r="E223" s="7">
        <f t="shared" si="3"/>
        <v>22</v>
      </c>
      <c r="F223" s="8">
        <v>45966.667754629627</v>
      </c>
      <c r="G223" s="7">
        <v>2</v>
      </c>
      <c r="H223" s="7">
        <v>1</v>
      </c>
      <c r="I223" s="7">
        <v>5</v>
      </c>
      <c r="J223" s="7">
        <v>5</v>
      </c>
      <c r="K223" s="7">
        <v>3</v>
      </c>
      <c r="L223" s="7">
        <v>5</v>
      </c>
      <c r="M223" s="7">
        <v>5</v>
      </c>
      <c r="N223" s="7">
        <v>3</v>
      </c>
      <c r="O223" s="7">
        <v>5</v>
      </c>
      <c r="P223" s="7">
        <v>5</v>
      </c>
      <c r="Q223" s="7">
        <v>3</v>
      </c>
      <c r="R223" s="7">
        <v>4</v>
      </c>
      <c r="S223" s="7">
        <v>4</v>
      </c>
      <c r="T223" s="7">
        <v>7</v>
      </c>
      <c r="U223" s="7">
        <v>3</v>
      </c>
      <c r="V223" s="7">
        <v>4</v>
      </c>
      <c r="W223" s="7">
        <v>3</v>
      </c>
      <c r="X223" s="7">
        <v>7</v>
      </c>
      <c r="Y223" s="7">
        <v>3</v>
      </c>
      <c r="Z223" s="7">
        <v>2</v>
      </c>
      <c r="AA223" s="7">
        <v>4</v>
      </c>
      <c r="AB223" s="7">
        <v>6</v>
      </c>
      <c r="AC223" s="7">
        <v>10</v>
      </c>
      <c r="AD223" s="7">
        <v>1</v>
      </c>
      <c r="AE223" s="7">
        <v>4</v>
      </c>
      <c r="AF223" s="7">
        <v>2</v>
      </c>
      <c r="AG223" s="7">
        <v>3</v>
      </c>
      <c r="AH223" s="7">
        <v>7</v>
      </c>
      <c r="AI223" s="7">
        <v>8</v>
      </c>
      <c r="AJ223" s="7">
        <v>9</v>
      </c>
      <c r="AK223" s="7">
        <v>5</v>
      </c>
      <c r="AL223" s="7">
        <v>62</v>
      </c>
    </row>
    <row r="224" spans="2:38" x14ac:dyDescent="0.25">
      <c r="B224" s="7">
        <v>44905</v>
      </c>
      <c r="C224" s="7">
        <v>0</v>
      </c>
      <c r="D224" s="7">
        <v>2003</v>
      </c>
      <c r="E224" s="7">
        <f t="shared" si="3"/>
        <v>22</v>
      </c>
      <c r="F224" s="8">
        <v>45966.770775462966</v>
      </c>
      <c r="G224" s="7">
        <v>3</v>
      </c>
      <c r="H224" s="7">
        <v>2</v>
      </c>
      <c r="I224" s="7">
        <v>4</v>
      </c>
      <c r="J224" s="7">
        <v>5</v>
      </c>
      <c r="K224" s="7">
        <v>2</v>
      </c>
      <c r="L224" s="7">
        <v>5</v>
      </c>
      <c r="M224" s="7">
        <v>2</v>
      </c>
      <c r="N224" s="7">
        <v>4</v>
      </c>
      <c r="O224" s="7">
        <v>2</v>
      </c>
      <c r="P224" s="7">
        <v>5</v>
      </c>
      <c r="Q224" s="7">
        <v>3</v>
      </c>
      <c r="R224" s="7">
        <v>3</v>
      </c>
      <c r="S224" s="7">
        <v>2</v>
      </c>
      <c r="T224" s="7">
        <v>4</v>
      </c>
      <c r="U224" s="7">
        <v>2</v>
      </c>
      <c r="V224" s="7">
        <v>2</v>
      </c>
      <c r="W224" s="7">
        <v>3</v>
      </c>
      <c r="X224" s="7">
        <v>5</v>
      </c>
      <c r="Y224" s="7">
        <v>4</v>
      </c>
      <c r="Z224" s="7">
        <v>2</v>
      </c>
      <c r="AA224" s="7">
        <v>2</v>
      </c>
      <c r="AB224" s="7">
        <v>8</v>
      </c>
      <c r="AC224" s="7">
        <v>4</v>
      </c>
      <c r="AD224" s="7">
        <v>1</v>
      </c>
      <c r="AE224" s="7">
        <v>5</v>
      </c>
      <c r="AF224" s="7">
        <v>7</v>
      </c>
      <c r="AG224" s="7">
        <v>3</v>
      </c>
      <c r="AH224" s="7">
        <v>2</v>
      </c>
      <c r="AI224" s="7">
        <v>10</v>
      </c>
      <c r="AJ224" s="7">
        <v>6</v>
      </c>
      <c r="AK224" s="7">
        <v>9</v>
      </c>
      <c r="AL224" s="7">
        <v>75</v>
      </c>
    </row>
    <row r="225" spans="2:38" x14ac:dyDescent="0.25">
      <c r="B225" s="7">
        <v>45461</v>
      </c>
      <c r="C225" s="7">
        <v>0</v>
      </c>
      <c r="D225" s="7">
        <v>2003</v>
      </c>
      <c r="E225" s="7">
        <f t="shared" si="3"/>
        <v>22</v>
      </c>
      <c r="F225" s="8">
        <v>45968.636238425926</v>
      </c>
      <c r="G225" s="7">
        <v>4</v>
      </c>
      <c r="H225" s="7">
        <v>2</v>
      </c>
      <c r="I225" s="7">
        <v>4</v>
      </c>
      <c r="J225" s="7">
        <v>4</v>
      </c>
      <c r="K225" s="7">
        <v>2</v>
      </c>
      <c r="L225" s="7">
        <v>4</v>
      </c>
      <c r="M225" s="7">
        <v>1</v>
      </c>
      <c r="N225" s="7">
        <v>4</v>
      </c>
      <c r="O225" s="7">
        <v>3</v>
      </c>
      <c r="P225" s="7">
        <v>5</v>
      </c>
      <c r="Q225" s="7">
        <v>4</v>
      </c>
      <c r="R225" s="7">
        <v>5</v>
      </c>
      <c r="S225" s="7">
        <v>4</v>
      </c>
      <c r="T225" s="7">
        <v>3</v>
      </c>
      <c r="U225" s="7">
        <v>2</v>
      </c>
      <c r="V225" s="7">
        <v>4</v>
      </c>
      <c r="W225" s="7">
        <v>2</v>
      </c>
      <c r="X225" s="7">
        <v>9</v>
      </c>
      <c r="Y225" s="7">
        <v>20</v>
      </c>
      <c r="Z225" s="7">
        <v>4</v>
      </c>
      <c r="AA225" s="7">
        <v>5</v>
      </c>
      <c r="AB225" s="7">
        <v>2</v>
      </c>
      <c r="AC225" s="7">
        <v>5</v>
      </c>
      <c r="AD225" s="7">
        <v>4</v>
      </c>
      <c r="AE225" s="7">
        <v>7</v>
      </c>
      <c r="AF225" s="7">
        <v>10</v>
      </c>
      <c r="AG225" s="7">
        <v>9</v>
      </c>
      <c r="AH225" s="7">
        <v>6</v>
      </c>
      <c r="AI225" s="7">
        <v>3</v>
      </c>
      <c r="AJ225" s="7">
        <v>8</v>
      </c>
      <c r="AK225" s="7">
        <v>1</v>
      </c>
      <c r="AL225" s="7">
        <v>62</v>
      </c>
    </row>
    <row r="226" spans="2:38" x14ac:dyDescent="0.25">
      <c r="B226" s="7">
        <v>45583</v>
      </c>
      <c r="C226" s="7">
        <v>1</v>
      </c>
      <c r="D226" s="7">
        <v>2003</v>
      </c>
      <c r="E226" s="7">
        <f t="shared" si="3"/>
        <v>22</v>
      </c>
      <c r="F226" s="8">
        <v>45968.900983796295</v>
      </c>
      <c r="G226" s="7">
        <v>1</v>
      </c>
      <c r="H226" s="7">
        <v>5</v>
      </c>
      <c r="I226" s="7">
        <v>5</v>
      </c>
      <c r="J226" s="7">
        <v>5</v>
      </c>
      <c r="K226" s="7">
        <v>4</v>
      </c>
      <c r="L226" s="7">
        <v>1</v>
      </c>
      <c r="M226" s="7">
        <v>5</v>
      </c>
      <c r="N226" s="7">
        <v>5</v>
      </c>
      <c r="O226" s="7">
        <v>5</v>
      </c>
      <c r="P226" s="7">
        <v>1</v>
      </c>
      <c r="Q226" s="7">
        <v>2</v>
      </c>
      <c r="R226" s="7">
        <v>3</v>
      </c>
      <c r="S226" s="7">
        <v>6</v>
      </c>
      <c r="T226" s="7">
        <v>6</v>
      </c>
      <c r="U226" s="7">
        <v>20</v>
      </c>
      <c r="V226" s="7">
        <v>5</v>
      </c>
      <c r="W226" s="7">
        <v>17</v>
      </c>
      <c r="X226" s="7">
        <v>9</v>
      </c>
      <c r="Y226" s="7">
        <v>5</v>
      </c>
      <c r="Z226" s="7">
        <v>3</v>
      </c>
      <c r="AA226" s="7">
        <v>4</v>
      </c>
      <c r="AB226" s="7">
        <v>9</v>
      </c>
      <c r="AC226" s="7">
        <v>1</v>
      </c>
      <c r="AD226" s="7">
        <v>8</v>
      </c>
      <c r="AE226" s="7">
        <v>4</v>
      </c>
      <c r="AF226" s="7">
        <v>6</v>
      </c>
      <c r="AG226" s="7">
        <v>2</v>
      </c>
      <c r="AH226" s="7">
        <v>5</v>
      </c>
      <c r="AI226" s="7">
        <v>10</v>
      </c>
      <c r="AJ226" s="7">
        <v>7</v>
      </c>
      <c r="AK226" s="7">
        <v>3</v>
      </c>
      <c r="AL226" s="7">
        <v>95</v>
      </c>
    </row>
    <row r="227" spans="2:38" x14ac:dyDescent="0.25">
      <c r="B227" s="7">
        <v>46416</v>
      </c>
      <c r="C227" s="7">
        <v>0</v>
      </c>
      <c r="D227" s="7">
        <v>2003</v>
      </c>
      <c r="E227" s="7">
        <f t="shared" si="3"/>
        <v>22</v>
      </c>
      <c r="F227" s="8">
        <v>45972.991736111115</v>
      </c>
      <c r="G227" s="7">
        <v>3</v>
      </c>
      <c r="H227" s="7">
        <v>5</v>
      </c>
      <c r="I227" s="7">
        <v>4</v>
      </c>
      <c r="J227" s="7">
        <v>5</v>
      </c>
      <c r="K227" s="7">
        <v>2</v>
      </c>
      <c r="L227" s="7">
        <v>4</v>
      </c>
      <c r="M227" s="7">
        <v>3</v>
      </c>
      <c r="N227" s="7">
        <v>3</v>
      </c>
      <c r="O227" s="7">
        <v>3</v>
      </c>
      <c r="P227" s="7">
        <v>3</v>
      </c>
      <c r="Q227" s="7">
        <v>3</v>
      </c>
      <c r="R227" s="7">
        <v>2</v>
      </c>
      <c r="S227" s="7">
        <v>5</v>
      </c>
      <c r="T227" s="7">
        <v>5</v>
      </c>
      <c r="U227" s="7">
        <v>8</v>
      </c>
      <c r="V227" s="7">
        <v>5</v>
      </c>
      <c r="W227" s="7">
        <v>7</v>
      </c>
      <c r="X227" s="7">
        <v>16</v>
      </c>
      <c r="Y227" s="7">
        <v>5</v>
      </c>
      <c r="Z227" s="7">
        <v>3</v>
      </c>
      <c r="AA227" s="7">
        <v>5</v>
      </c>
      <c r="AB227" s="7">
        <v>8</v>
      </c>
      <c r="AC227" s="7">
        <v>6</v>
      </c>
      <c r="AD227" s="7">
        <v>1</v>
      </c>
      <c r="AE227" s="7">
        <v>2</v>
      </c>
      <c r="AF227" s="7">
        <v>3</v>
      </c>
      <c r="AG227" s="7">
        <v>5</v>
      </c>
      <c r="AH227" s="7">
        <v>4</v>
      </c>
      <c r="AI227" s="7">
        <v>10</v>
      </c>
      <c r="AJ227" s="7">
        <v>9</v>
      </c>
      <c r="AK227" s="7">
        <v>7</v>
      </c>
      <c r="AL227" s="7">
        <v>64</v>
      </c>
    </row>
    <row r="228" spans="2:38" x14ac:dyDescent="0.25">
      <c r="B228" s="7">
        <v>46668</v>
      </c>
      <c r="C228" s="7">
        <v>0</v>
      </c>
      <c r="D228" s="7">
        <v>2003</v>
      </c>
      <c r="E228" s="7">
        <f t="shared" si="3"/>
        <v>22</v>
      </c>
      <c r="F228" s="8">
        <v>45976.345000000001</v>
      </c>
      <c r="G228" s="7" t="s">
        <v>59</v>
      </c>
      <c r="H228" s="7">
        <v>1</v>
      </c>
      <c r="I228" s="7">
        <v>5</v>
      </c>
      <c r="J228" s="7">
        <v>2</v>
      </c>
      <c r="K228" s="7">
        <v>2</v>
      </c>
      <c r="L228" s="7">
        <v>5</v>
      </c>
      <c r="M228" s="7">
        <v>3</v>
      </c>
      <c r="N228" s="7">
        <v>1</v>
      </c>
      <c r="O228" s="7">
        <v>4</v>
      </c>
      <c r="P228" s="7">
        <v>4</v>
      </c>
      <c r="Q228" s="7">
        <v>4</v>
      </c>
      <c r="R228" s="7">
        <v>17</v>
      </c>
      <c r="S228" s="7">
        <v>2</v>
      </c>
      <c r="T228" s="7">
        <v>3</v>
      </c>
      <c r="U228" s="7">
        <v>4</v>
      </c>
      <c r="V228" s="7">
        <v>3</v>
      </c>
      <c r="W228" s="7">
        <v>5</v>
      </c>
      <c r="X228" s="7">
        <v>5</v>
      </c>
      <c r="Y228" s="7">
        <v>3</v>
      </c>
      <c r="Z228" s="7">
        <v>2</v>
      </c>
      <c r="AA228" s="7">
        <v>2</v>
      </c>
      <c r="AB228" s="7">
        <v>8</v>
      </c>
      <c r="AC228" s="7">
        <v>6</v>
      </c>
      <c r="AD228" s="7">
        <v>9</v>
      </c>
      <c r="AE228" s="7">
        <v>3</v>
      </c>
      <c r="AF228" s="7">
        <v>1</v>
      </c>
      <c r="AG228" s="7">
        <v>4</v>
      </c>
      <c r="AH228" s="7">
        <v>10</v>
      </c>
      <c r="AI228" s="7">
        <v>5</v>
      </c>
      <c r="AJ228" s="7">
        <v>7</v>
      </c>
      <c r="AK228" s="7">
        <v>2</v>
      </c>
      <c r="AL228" s="7">
        <v>63</v>
      </c>
    </row>
    <row r="229" spans="2:38" x14ac:dyDescent="0.25">
      <c r="B229" s="7">
        <v>46786</v>
      </c>
      <c r="C229" s="7">
        <v>1</v>
      </c>
      <c r="D229" s="7">
        <v>2003</v>
      </c>
      <c r="E229" s="7">
        <f t="shared" si="3"/>
        <v>22</v>
      </c>
      <c r="F229" s="8">
        <v>45977.783101851855</v>
      </c>
      <c r="G229" s="7" t="s">
        <v>59</v>
      </c>
      <c r="H229" s="7">
        <v>4</v>
      </c>
      <c r="I229" s="7">
        <v>5</v>
      </c>
      <c r="J229" s="7">
        <v>5</v>
      </c>
      <c r="K229" s="7">
        <v>3</v>
      </c>
      <c r="L229" s="7">
        <v>5</v>
      </c>
      <c r="M229" s="7">
        <v>4</v>
      </c>
      <c r="N229" s="7">
        <v>4</v>
      </c>
      <c r="O229" s="7">
        <v>4</v>
      </c>
      <c r="P229" s="7">
        <v>4</v>
      </c>
      <c r="Q229" s="7">
        <v>3</v>
      </c>
      <c r="R229" s="7">
        <v>4</v>
      </c>
      <c r="S229" s="7">
        <v>3</v>
      </c>
      <c r="T229" s="7">
        <v>5</v>
      </c>
      <c r="U229" s="7">
        <v>4</v>
      </c>
      <c r="V229" s="7">
        <v>8</v>
      </c>
      <c r="W229" s="7">
        <v>10</v>
      </c>
      <c r="X229" s="7">
        <v>3</v>
      </c>
      <c r="Y229" s="7">
        <v>7</v>
      </c>
      <c r="Z229" s="7">
        <v>4</v>
      </c>
      <c r="AA229" s="7">
        <v>3</v>
      </c>
      <c r="AB229" s="7">
        <v>10</v>
      </c>
      <c r="AC229" s="7">
        <v>7</v>
      </c>
      <c r="AD229" s="7">
        <v>6</v>
      </c>
      <c r="AE229" s="7">
        <v>9</v>
      </c>
      <c r="AF229" s="7">
        <v>3</v>
      </c>
      <c r="AG229" s="7">
        <v>4</v>
      </c>
      <c r="AH229" s="7">
        <v>2</v>
      </c>
      <c r="AI229" s="7">
        <v>1</v>
      </c>
      <c r="AJ229" s="7">
        <v>8</v>
      </c>
      <c r="AK229" s="7">
        <v>5</v>
      </c>
      <c r="AL229" s="7">
        <v>53</v>
      </c>
    </row>
    <row r="230" spans="2:38" x14ac:dyDescent="0.25">
      <c r="B230" s="7">
        <v>46792</v>
      </c>
      <c r="C230" s="7">
        <v>0</v>
      </c>
      <c r="D230" s="7">
        <v>2003</v>
      </c>
      <c r="E230" s="7">
        <f t="shared" si="3"/>
        <v>22</v>
      </c>
      <c r="F230" s="8">
        <v>45977.83934027778</v>
      </c>
      <c r="G230" s="7">
        <v>3</v>
      </c>
      <c r="H230" s="7">
        <v>4</v>
      </c>
      <c r="I230" s="7">
        <v>4</v>
      </c>
      <c r="J230" s="7">
        <v>3</v>
      </c>
      <c r="K230" s="7">
        <v>3</v>
      </c>
      <c r="L230" s="7">
        <v>4</v>
      </c>
      <c r="M230" s="7">
        <v>2</v>
      </c>
      <c r="N230" s="7">
        <v>4</v>
      </c>
      <c r="O230" s="7">
        <v>5</v>
      </c>
      <c r="P230" s="7">
        <v>4</v>
      </c>
      <c r="Q230" s="7">
        <v>3</v>
      </c>
      <c r="R230" s="7">
        <v>7</v>
      </c>
      <c r="S230" s="7">
        <v>5</v>
      </c>
      <c r="T230" s="7">
        <v>6</v>
      </c>
      <c r="U230" s="7">
        <v>4</v>
      </c>
      <c r="V230" s="7">
        <v>7</v>
      </c>
      <c r="W230" s="7">
        <v>6</v>
      </c>
      <c r="X230" s="7">
        <v>9</v>
      </c>
      <c r="Y230" s="7">
        <v>12</v>
      </c>
      <c r="Z230" s="7">
        <v>4</v>
      </c>
      <c r="AA230" s="7">
        <v>3</v>
      </c>
      <c r="AB230" s="7">
        <v>6</v>
      </c>
      <c r="AC230" s="7">
        <v>5</v>
      </c>
      <c r="AD230" s="7">
        <v>9</v>
      </c>
      <c r="AE230" s="7">
        <v>8</v>
      </c>
      <c r="AF230" s="7">
        <v>7</v>
      </c>
      <c r="AG230" s="7">
        <v>1</v>
      </c>
      <c r="AH230" s="7">
        <v>2</v>
      </c>
      <c r="AI230" s="7">
        <v>4</v>
      </c>
      <c r="AJ230" s="7">
        <v>10</v>
      </c>
      <c r="AK230" s="7">
        <v>3</v>
      </c>
      <c r="AL230" s="7">
        <v>62</v>
      </c>
    </row>
    <row r="231" spans="2:38" x14ac:dyDescent="0.25">
      <c r="B231" s="7">
        <v>40804</v>
      </c>
      <c r="C231" s="7">
        <v>0</v>
      </c>
      <c r="D231" s="7">
        <v>2004</v>
      </c>
      <c r="E231" s="7">
        <f t="shared" si="3"/>
        <v>21</v>
      </c>
      <c r="F231" s="8">
        <v>45958.472372685188</v>
      </c>
      <c r="G231" s="7">
        <v>2</v>
      </c>
      <c r="H231" s="7">
        <v>4</v>
      </c>
      <c r="I231" s="7">
        <v>4</v>
      </c>
      <c r="J231" s="7">
        <v>5</v>
      </c>
      <c r="K231" s="7">
        <v>4</v>
      </c>
      <c r="L231" s="7">
        <v>4</v>
      </c>
      <c r="M231" s="7">
        <v>2</v>
      </c>
      <c r="N231" s="7">
        <v>5</v>
      </c>
      <c r="O231" s="7">
        <v>4</v>
      </c>
      <c r="P231" s="7">
        <v>4</v>
      </c>
      <c r="Q231" s="7">
        <v>4</v>
      </c>
      <c r="R231" s="7">
        <v>15</v>
      </c>
      <c r="S231" s="7">
        <v>3</v>
      </c>
      <c r="T231" s="7">
        <v>2</v>
      </c>
      <c r="U231" s="7">
        <v>6</v>
      </c>
      <c r="V231" s="7">
        <v>4</v>
      </c>
      <c r="W231" s="7">
        <v>8</v>
      </c>
      <c r="X231" s="7">
        <v>9</v>
      </c>
      <c r="Y231" s="7">
        <v>5</v>
      </c>
      <c r="Z231" s="7">
        <v>2</v>
      </c>
      <c r="AA231" s="7">
        <v>4</v>
      </c>
      <c r="AB231" s="7">
        <v>4</v>
      </c>
      <c r="AC231" s="7">
        <v>10</v>
      </c>
      <c r="AD231" s="7">
        <v>7</v>
      </c>
      <c r="AE231" s="7">
        <v>3</v>
      </c>
      <c r="AF231" s="7">
        <v>8</v>
      </c>
      <c r="AG231" s="7">
        <v>9</v>
      </c>
      <c r="AH231" s="7">
        <v>6</v>
      </c>
      <c r="AI231" s="7">
        <v>1</v>
      </c>
      <c r="AJ231" s="7">
        <v>2</v>
      </c>
      <c r="AK231" s="7">
        <v>5</v>
      </c>
      <c r="AL231" s="7">
        <v>59</v>
      </c>
    </row>
    <row r="232" spans="2:38" x14ac:dyDescent="0.25">
      <c r="B232" s="7">
        <v>40928</v>
      </c>
      <c r="C232" s="7">
        <v>0</v>
      </c>
      <c r="D232" s="7">
        <v>2004</v>
      </c>
      <c r="E232" s="7">
        <f t="shared" si="3"/>
        <v>21</v>
      </c>
      <c r="F232" s="8">
        <v>45958.635358796295</v>
      </c>
      <c r="G232" s="7" t="s">
        <v>58</v>
      </c>
      <c r="H232" s="7">
        <v>4</v>
      </c>
      <c r="I232" s="7">
        <v>4</v>
      </c>
      <c r="J232" s="7">
        <v>4</v>
      </c>
      <c r="K232" s="7">
        <v>3</v>
      </c>
      <c r="L232" s="7">
        <v>4</v>
      </c>
      <c r="M232" s="7">
        <v>4</v>
      </c>
      <c r="N232" s="7">
        <v>2</v>
      </c>
      <c r="O232" s="7">
        <v>4</v>
      </c>
      <c r="P232" s="7">
        <v>4</v>
      </c>
      <c r="Q232" s="7">
        <v>3</v>
      </c>
      <c r="R232" s="7">
        <v>2</v>
      </c>
      <c r="S232" s="7">
        <v>3</v>
      </c>
      <c r="T232" s="7">
        <v>2</v>
      </c>
      <c r="U232" s="7">
        <v>3</v>
      </c>
      <c r="V232" s="7">
        <v>3</v>
      </c>
      <c r="W232" s="7">
        <v>2</v>
      </c>
      <c r="X232" s="7">
        <v>10</v>
      </c>
      <c r="Y232" s="7">
        <v>1</v>
      </c>
      <c r="Z232" s="7">
        <v>2</v>
      </c>
      <c r="AA232" s="7">
        <v>5</v>
      </c>
      <c r="AB232" s="7">
        <v>9</v>
      </c>
      <c r="AC232" s="7">
        <v>6</v>
      </c>
      <c r="AD232" s="7">
        <v>8</v>
      </c>
      <c r="AE232" s="7">
        <v>2</v>
      </c>
      <c r="AF232" s="7">
        <v>5</v>
      </c>
      <c r="AG232" s="7">
        <v>4</v>
      </c>
      <c r="AH232" s="7">
        <v>7</v>
      </c>
      <c r="AI232" s="7">
        <v>10</v>
      </c>
      <c r="AJ232" s="7">
        <v>3</v>
      </c>
      <c r="AK232" s="7">
        <v>1</v>
      </c>
      <c r="AL232" s="7">
        <v>53</v>
      </c>
    </row>
    <row r="233" spans="2:38" x14ac:dyDescent="0.25">
      <c r="B233" s="7">
        <v>40933</v>
      </c>
      <c r="C233" s="7">
        <v>0</v>
      </c>
      <c r="D233" s="7">
        <v>2004</v>
      </c>
      <c r="E233" s="7">
        <f t="shared" si="3"/>
        <v>21</v>
      </c>
      <c r="F233" s="8">
        <v>45958.650370370371</v>
      </c>
      <c r="G233" s="7">
        <v>2</v>
      </c>
      <c r="H233" s="7">
        <v>4</v>
      </c>
      <c r="I233" s="7">
        <v>5</v>
      </c>
      <c r="J233" s="7">
        <v>4</v>
      </c>
      <c r="K233" s="7">
        <v>2</v>
      </c>
      <c r="L233" s="7">
        <v>3</v>
      </c>
      <c r="M233" s="7">
        <v>3</v>
      </c>
      <c r="N233" s="7">
        <v>3</v>
      </c>
      <c r="O233" s="7">
        <v>4</v>
      </c>
      <c r="P233" s="7">
        <v>4</v>
      </c>
      <c r="Q233" s="7">
        <v>4</v>
      </c>
      <c r="R233" s="7">
        <v>4</v>
      </c>
      <c r="S233" s="7">
        <v>5</v>
      </c>
      <c r="T233" s="7">
        <v>6</v>
      </c>
      <c r="U233" s="7">
        <v>3</v>
      </c>
      <c r="V233" s="7">
        <v>12</v>
      </c>
      <c r="W233" s="7">
        <v>9</v>
      </c>
      <c r="X233" s="7">
        <v>10</v>
      </c>
      <c r="Y233" s="7">
        <v>8</v>
      </c>
      <c r="Z233" s="7">
        <v>5</v>
      </c>
      <c r="AA233" s="7">
        <v>5</v>
      </c>
      <c r="AB233" s="7">
        <v>2</v>
      </c>
      <c r="AC233" s="7">
        <v>8</v>
      </c>
      <c r="AD233" s="7">
        <v>6</v>
      </c>
      <c r="AE233" s="7">
        <v>4</v>
      </c>
      <c r="AF233" s="7">
        <v>3</v>
      </c>
      <c r="AG233" s="7">
        <v>10</v>
      </c>
      <c r="AH233" s="7">
        <v>5</v>
      </c>
      <c r="AI233" s="7">
        <v>9</v>
      </c>
      <c r="AJ233" s="7">
        <v>7</v>
      </c>
      <c r="AK233" s="7">
        <v>1</v>
      </c>
      <c r="AL233" s="7">
        <v>52</v>
      </c>
    </row>
    <row r="234" spans="2:38" x14ac:dyDescent="0.25">
      <c r="B234" s="7">
        <v>41169</v>
      </c>
      <c r="C234" s="7">
        <v>0</v>
      </c>
      <c r="D234" s="7">
        <v>2004</v>
      </c>
      <c r="E234" s="7">
        <f t="shared" si="3"/>
        <v>21</v>
      </c>
      <c r="F234" s="8">
        <v>45959.438171296293</v>
      </c>
      <c r="G234" s="7">
        <v>3</v>
      </c>
      <c r="H234" s="7">
        <v>4</v>
      </c>
      <c r="I234" s="7">
        <v>4</v>
      </c>
      <c r="J234" s="7">
        <v>4</v>
      </c>
      <c r="K234" s="7">
        <v>2</v>
      </c>
      <c r="L234" s="7">
        <v>3</v>
      </c>
      <c r="M234" s="7">
        <v>1</v>
      </c>
      <c r="N234" s="7">
        <v>4</v>
      </c>
      <c r="O234" s="7">
        <v>4</v>
      </c>
      <c r="P234" s="7">
        <v>4</v>
      </c>
      <c r="Q234" s="7">
        <v>4</v>
      </c>
      <c r="R234" s="7">
        <v>3</v>
      </c>
      <c r="S234" s="7">
        <v>4</v>
      </c>
      <c r="T234" s="7">
        <v>3</v>
      </c>
      <c r="U234" s="7">
        <v>3</v>
      </c>
      <c r="V234" s="7">
        <v>4</v>
      </c>
      <c r="W234" s="7">
        <v>7</v>
      </c>
      <c r="X234" s="7">
        <v>8</v>
      </c>
      <c r="Y234" s="7">
        <v>4</v>
      </c>
      <c r="Z234" s="7">
        <v>6</v>
      </c>
      <c r="AA234" s="7">
        <v>4</v>
      </c>
      <c r="AB234" s="7">
        <v>7</v>
      </c>
      <c r="AC234" s="7">
        <v>3</v>
      </c>
      <c r="AD234" s="7">
        <v>10</v>
      </c>
      <c r="AE234" s="7">
        <v>2</v>
      </c>
      <c r="AF234" s="7">
        <v>9</v>
      </c>
      <c r="AG234" s="7">
        <v>1</v>
      </c>
      <c r="AH234" s="7">
        <v>8</v>
      </c>
      <c r="AI234" s="7">
        <v>6</v>
      </c>
      <c r="AJ234" s="7">
        <v>4</v>
      </c>
      <c r="AK234" s="7">
        <v>5</v>
      </c>
      <c r="AL234" s="7">
        <v>53</v>
      </c>
    </row>
    <row r="235" spans="2:38" x14ac:dyDescent="0.25">
      <c r="B235" s="7">
        <v>41288</v>
      </c>
      <c r="C235" s="7">
        <v>0</v>
      </c>
      <c r="D235" s="7">
        <v>2004</v>
      </c>
      <c r="E235" s="7">
        <f t="shared" si="3"/>
        <v>21</v>
      </c>
      <c r="F235" s="8">
        <v>45959.496111111112</v>
      </c>
      <c r="G235" s="7">
        <v>1</v>
      </c>
      <c r="H235" s="7">
        <v>4</v>
      </c>
      <c r="I235" s="7">
        <v>5</v>
      </c>
      <c r="J235" s="7">
        <v>5</v>
      </c>
      <c r="K235" s="7">
        <v>2</v>
      </c>
      <c r="L235" s="7">
        <v>4</v>
      </c>
      <c r="M235" s="7">
        <v>4</v>
      </c>
      <c r="N235" s="7">
        <v>2</v>
      </c>
      <c r="O235" s="7">
        <v>4</v>
      </c>
      <c r="P235" s="7">
        <v>4</v>
      </c>
      <c r="Q235" s="7">
        <v>5</v>
      </c>
      <c r="R235" s="7">
        <v>2</v>
      </c>
      <c r="S235" s="7">
        <v>12</v>
      </c>
      <c r="T235" s="7">
        <v>5</v>
      </c>
      <c r="U235" s="7">
        <v>3</v>
      </c>
      <c r="V235" s="7">
        <v>3</v>
      </c>
      <c r="W235" s="7">
        <v>5</v>
      </c>
      <c r="X235" s="7">
        <v>5</v>
      </c>
      <c r="Y235" s="7">
        <v>3</v>
      </c>
      <c r="Z235" s="7">
        <v>3</v>
      </c>
      <c r="AA235" s="7">
        <v>2</v>
      </c>
      <c r="AB235" s="7">
        <v>8</v>
      </c>
      <c r="AC235" s="7">
        <v>3</v>
      </c>
      <c r="AD235" s="7">
        <v>1</v>
      </c>
      <c r="AE235" s="7">
        <v>2</v>
      </c>
      <c r="AF235" s="7">
        <v>4</v>
      </c>
      <c r="AG235" s="7">
        <v>5</v>
      </c>
      <c r="AH235" s="7">
        <v>9</v>
      </c>
      <c r="AI235" s="7">
        <v>6</v>
      </c>
      <c r="AJ235" s="7">
        <v>7</v>
      </c>
      <c r="AK235" s="7">
        <v>10</v>
      </c>
      <c r="AL235" s="7">
        <v>26</v>
      </c>
    </row>
    <row r="236" spans="2:38" x14ac:dyDescent="0.25">
      <c r="B236" s="7">
        <v>41457</v>
      </c>
      <c r="C236" s="7">
        <v>0</v>
      </c>
      <c r="D236" s="7">
        <v>2004</v>
      </c>
      <c r="E236" s="7">
        <f t="shared" si="3"/>
        <v>21</v>
      </c>
      <c r="F236" s="8">
        <v>45959.605509259258</v>
      </c>
      <c r="G236" s="7">
        <v>4</v>
      </c>
      <c r="H236" s="7">
        <v>2</v>
      </c>
      <c r="I236" s="7">
        <v>5</v>
      </c>
      <c r="J236" s="7">
        <v>4</v>
      </c>
      <c r="K236" s="7">
        <v>4</v>
      </c>
      <c r="L236" s="7">
        <v>5</v>
      </c>
      <c r="M236" s="7">
        <v>2</v>
      </c>
      <c r="N236" s="7">
        <v>4</v>
      </c>
      <c r="O236" s="7">
        <v>4</v>
      </c>
      <c r="P236" s="7">
        <v>4</v>
      </c>
      <c r="Q236" s="7">
        <v>4</v>
      </c>
      <c r="R236" s="7">
        <v>2</v>
      </c>
      <c r="S236" s="7">
        <v>2</v>
      </c>
      <c r="T236" s="7">
        <v>3</v>
      </c>
      <c r="U236" s="7">
        <v>2</v>
      </c>
      <c r="V236" s="7">
        <v>2</v>
      </c>
      <c r="W236" s="7">
        <v>2</v>
      </c>
      <c r="X236" s="7">
        <v>3</v>
      </c>
      <c r="Y236" s="7">
        <v>5</v>
      </c>
      <c r="Z236" s="7">
        <v>3</v>
      </c>
      <c r="AA236" s="7">
        <v>1</v>
      </c>
      <c r="AB236" s="7">
        <v>2</v>
      </c>
      <c r="AC236" s="7">
        <v>7</v>
      </c>
      <c r="AD236" s="7">
        <v>4</v>
      </c>
      <c r="AE236" s="7">
        <v>10</v>
      </c>
      <c r="AF236" s="7">
        <v>6</v>
      </c>
      <c r="AG236" s="7">
        <v>3</v>
      </c>
      <c r="AH236" s="7">
        <v>5</v>
      </c>
      <c r="AI236" s="7">
        <v>1</v>
      </c>
      <c r="AJ236" s="7">
        <v>9</v>
      </c>
      <c r="AK236" s="7">
        <v>8</v>
      </c>
      <c r="AL236" s="7">
        <v>69</v>
      </c>
    </row>
    <row r="237" spans="2:38" x14ac:dyDescent="0.25">
      <c r="B237" s="7">
        <v>41835</v>
      </c>
      <c r="C237" s="7">
        <v>0</v>
      </c>
      <c r="D237" s="7">
        <v>2004</v>
      </c>
      <c r="E237" s="7">
        <f t="shared" si="3"/>
        <v>21</v>
      </c>
      <c r="F237" s="8">
        <v>45959.818344907406</v>
      </c>
      <c r="G237" s="7" t="s">
        <v>59</v>
      </c>
      <c r="H237" s="7">
        <v>3</v>
      </c>
      <c r="I237" s="7">
        <v>5</v>
      </c>
      <c r="J237" s="7">
        <v>4</v>
      </c>
      <c r="K237" s="7">
        <v>3</v>
      </c>
      <c r="L237" s="7">
        <v>4</v>
      </c>
      <c r="M237" s="7">
        <v>4</v>
      </c>
      <c r="N237" s="7">
        <v>3</v>
      </c>
      <c r="O237" s="7">
        <v>4</v>
      </c>
      <c r="P237" s="7">
        <v>2</v>
      </c>
      <c r="Q237" s="7">
        <v>2</v>
      </c>
      <c r="R237" s="7">
        <v>4</v>
      </c>
      <c r="S237" s="7">
        <v>3</v>
      </c>
      <c r="T237" s="7">
        <v>4</v>
      </c>
      <c r="U237" s="7">
        <v>4</v>
      </c>
      <c r="V237" s="7">
        <v>4</v>
      </c>
      <c r="W237" s="7">
        <v>3</v>
      </c>
      <c r="X237" s="7">
        <v>10</v>
      </c>
      <c r="Y237" s="7">
        <v>8</v>
      </c>
      <c r="Z237" s="7">
        <v>3</v>
      </c>
      <c r="AA237" s="7">
        <v>4</v>
      </c>
      <c r="AB237" s="7">
        <v>4</v>
      </c>
      <c r="AC237" s="7">
        <v>10</v>
      </c>
      <c r="AD237" s="7">
        <v>9</v>
      </c>
      <c r="AE237" s="7">
        <v>8</v>
      </c>
      <c r="AF237" s="7">
        <v>3</v>
      </c>
      <c r="AG237" s="7">
        <v>7</v>
      </c>
      <c r="AH237" s="7">
        <v>6</v>
      </c>
      <c r="AI237" s="7">
        <v>2</v>
      </c>
      <c r="AJ237" s="7">
        <v>5</v>
      </c>
      <c r="AK237" s="7">
        <v>1</v>
      </c>
      <c r="AL237" s="7">
        <v>70</v>
      </c>
    </row>
    <row r="238" spans="2:38" x14ac:dyDescent="0.25">
      <c r="B238" s="7">
        <v>42327</v>
      </c>
      <c r="C238" s="7">
        <v>0</v>
      </c>
      <c r="D238" s="7">
        <v>2004</v>
      </c>
      <c r="E238" s="7">
        <f t="shared" si="3"/>
        <v>21</v>
      </c>
      <c r="F238" s="8">
        <v>45960.428773148145</v>
      </c>
      <c r="G238" s="7" t="s">
        <v>59</v>
      </c>
      <c r="H238" s="7">
        <v>1</v>
      </c>
      <c r="I238" s="7">
        <v>3</v>
      </c>
      <c r="J238" s="7">
        <v>2</v>
      </c>
      <c r="K238" s="7">
        <v>4</v>
      </c>
      <c r="L238" s="7">
        <v>4</v>
      </c>
      <c r="M238" s="7">
        <v>2</v>
      </c>
      <c r="N238" s="7">
        <v>5</v>
      </c>
      <c r="O238" s="7">
        <v>2</v>
      </c>
      <c r="P238" s="7">
        <v>4</v>
      </c>
      <c r="Q238" s="7">
        <v>2</v>
      </c>
      <c r="R238" s="7">
        <v>2</v>
      </c>
      <c r="S238" s="7">
        <v>4</v>
      </c>
      <c r="T238" s="7">
        <v>3</v>
      </c>
      <c r="U238" s="7">
        <v>3</v>
      </c>
      <c r="V238" s="7">
        <v>2</v>
      </c>
      <c r="W238" s="7">
        <v>3</v>
      </c>
      <c r="X238" s="7">
        <v>7</v>
      </c>
      <c r="Y238" s="7">
        <v>3</v>
      </c>
      <c r="Z238" s="7">
        <v>3</v>
      </c>
      <c r="AA238" s="7">
        <v>2</v>
      </c>
      <c r="AB238" s="7">
        <v>3</v>
      </c>
      <c r="AC238" s="7">
        <v>10</v>
      </c>
      <c r="AD238" s="7">
        <v>4</v>
      </c>
      <c r="AE238" s="7">
        <v>1</v>
      </c>
      <c r="AF238" s="7">
        <v>5</v>
      </c>
      <c r="AG238" s="7">
        <v>9</v>
      </c>
      <c r="AH238" s="7">
        <v>8</v>
      </c>
      <c r="AI238" s="7">
        <v>6</v>
      </c>
      <c r="AJ238" s="7">
        <v>7</v>
      </c>
      <c r="AK238" s="7">
        <v>2</v>
      </c>
      <c r="AL238" s="7">
        <v>5</v>
      </c>
    </row>
    <row r="239" spans="2:38" x14ac:dyDescent="0.25">
      <c r="B239" s="7">
        <v>42463</v>
      </c>
      <c r="C239" s="7">
        <v>1</v>
      </c>
      <c r="D239" s="7">
        <v>2004</v>
      </c>
      <c r="E239" s="7">
        <f t="shared" si="3"/>
        <v>21</v>
      </c>
      <c r="F239" s="8">
        <v>45960.590266203704</v>
      </c>
      <c r="G239" s="7">
        <v>1</v>
      </c>
      <c r="H239" s="7">
        <v>3</v>
      </c>
      <c r="I239" s="7">
        <v>5</v>
      </c>
      <c r="J239" s="7">
        <v>5</v>
      </c>
      <c r="K239" s="7">
        <v>1</v>
      </c>
      <c r="L239" s="7">
        <v>4</v>
      </c>
      <c r="M239" s="7">
        <v>2</v>
      </c>
      <c r="N239" s="7">
        <v>4</v>
      </c>
      <c r="O239" s="7">
        <v>5</v>
      </c>
      <c r="P239" s="7">
        <v>5</v>
      </c>
      <c r="Q239" s="7">
        <v>5</v>
      </c>
      <c r="R239" s="7">
        <v>11</v>
      </c>
      <c r="S239" s="7">
        <v>5</v>
      </c>
      <c r="T239" s="7">
        <v>5</v>
      </c>
      <c r="U239" s="7">
        <v>7</v>
      </c>
      <c r="V239" s="7">
        <v>6</v>
      </c>
      <c r="W239" s="7">
        <v>8</v>
      </c>
      <c r="X239" s="7">
        <v>9</v>
      </c>
      <c r="Y239" s="7">
        <v>4</v>
      </c>
      <c r="Z239" s="7">
        <v>4</v>
      </c>
      <c r="AA239" s="7">
        <v>2</v>
      </c>
      <c r="AB239" s="7">
        <v>3</v>
      </c>
      <c r="AC239" s="7">
        <v>4</v>
      </c>
      <c r="AD239" s="7">
        <v>8</v>
      </c>
      <c r="AE239" s="7">
        <v>2</v>
      </c>
      <c r="AF239" s="7">
        <v>5</v>
      </c>
      <c r="AG239" s="7">
        <v>1</v>
      </c>
      <c r="AH239" s="7">
        <v>7</v>
      </c>
      <c r="AI239" s="7">
        <v>6</v>
      </c>
      <c r="AJ239" s="7">
        <v>9</v>
      </c>
      <c r="AK239" s="7">
        <v>10</v>
      </c>
      <c r="AL239" s="7">
        <v>52</v>
      </c>
    </row>
    <row r="240" spans="2:38" x14ac:dyDescent="0.25">
      <c r="B240" s="7">
        <v>42549</v>
      </c>
      <c r="C240" s="7">
        <v>0</v>
      </c>
      <c r="D240" s="7">
        <v>2004</v>
      </c>
      <c r="E240" s="7">
        <f t="shared" si="3"/>
        <v>21</v>
      </c>
      <c r="F240" s="8">
        <v>45960.649351851855</v>
      </c>
      <c r="G240" s="7">
        <v>5</v>
      </c>
      <c r="H240" s="7">
        <v>1</v>
      </c>
      <c r="I240" s="7">
        <v>4</v>
      </c>
      <c r="J240" s="7">
        <v>1</v>
      </c>
      <c r="K240" s="7">
        <v>2</v>
      </c>
      <c r="L240" s="7">
        <v>3</v>
      </c>
      <c r="M240" s="7">
        <v>4</v>
      </c>
      <c r="N240" s="7">
        <v>5</v>
      </c>
      <c r="O240" s="7">
        <v>4</v>
      </c>
      <c r="P240" s="7">
        <v>3</v>
      </c>
      <c r="Q240" s="7">
        <v>2</v>
      </c>
      <c r="R240" s="7">
        <v>1</v>
      </c>
      <c r="S240" s="7">
        <v>4</v>
      </c>
      <c r="T240" s="7">
        <v>2</v>
      </c>
      <c r="U240" s="7">
        <v>2</v>
      </c>
      <c r="V240" s="7">
        <v>2</v>
      </c>
      <c r="W240" s="7">
        <v>2</v>
      </c>
      <c r="X240" s="7">
        <v>3</v>
      </c>
      <c r="Y240" s="7">
        <v>2</v>
      </c>
      <c r="Z240" s="7">
        <v>2</v>
      </c>
      <c r="AA240" s="7">
        <v>1</v>
      </c>
      <c r="AB240" s="7">
        <v>3</v>
      </c>
      <c r="AC240" s="7">
        <v>2</v>
      </c>
      <c r="AD240" s="7">
        <v>1</v>
      </c>
      <c r="AE240" s="7">
        <v>10</v>
      </c>
      <c r="AF240" s="7">
        <v>5</v>
      </c>
      <c r="AG240" s="7">
        <v>9</v>
      </c>
      <c r="AH240" s="7">
        <v>8</v>
      </c>
      <c r="AI240" s="7">
        <v>6</v>
      </c>
      <c r="AJ240" s="7">
        <v>4</v>
      </c>
      <c r="AK240" s="7">
        <v>7</v>
      </c>
      <c r="AL240" s="7">
        <v>44</v>
      </c>
    </row>
    <row r="241" spans="2:38" x14ac:dyDescent="0.25">
      <c r="B241" s="7">
        <v>43022</v>
      </c>
      <c r="C241" s="7">
        <v>0</v>
      </c>
      <c r="D241" s="7">
        <v>2004</v>
      </c>
      <c r="E241" s="7">
        <f t="shared" si="3"/>
        <v>21</v>
      </c>
      <c r="F241" s="8">
        <v>45961.687893518516</v>
      </c>
      <c r="G241" s="7">
        <v>5</v>
      </c>
      <c r="H241" s="7">
        <v>2</v>
      </c>
      <c r="I241" s="7">
        <v>1</v>
      </c>
      <c r="J241" s="7">
        <v>2</v>
      </c>
      <c r="K241" s="7">
        <v>2</v>
      </c>
      <c r="L241" s="7">
        <v>4</v>
      </c>
      <c r="M241" s="7">
        <v>2</v>
      </c>
      <c r="N241" s="7">
        <v>5</v>
      </c>
      <c r="O241" s="7">
        <v>4</v>
      </c>
      <c r="P241" s="7">
        <v>2</v>
      </c>
      <c r="Q241" s="7">
        <v>2</v>
      </c>
      <c r="R241" s="7">
        <v>3</v>
      </c>
      <c r="S241" s="7">
        <v>7</v>
      </c>
      <c r="T241" s="7">
        <v>4</v>
      </c>
      <c r="U241" s="7">
        <v>5</v>
      </c>
      <c r="V241" s="7">
        <v>3</v>
      </c>
      <c r="W241" s="7">
        <v>6</v>
      </c>
      <c r="X241" s="7">
        <v>5</v>
      </c>
      <c r="Y241" s="7">
        <v>5</v>
      </c>
      <c r="Z241" s="7">
        <v>11</v>
      </c>
      <c r="AA241" s="7">
        <v>4</v>
      </c>
      <c r="AB241" s="7">
        <v>6</v>
      </c>
      <c r="AC241" s="7">
        <v>3</v>
      </c>
      <c r="AD241" s="7">
        <v>1</v>
      </c>
      <c r="AE241" s="7">
        <v>7</v>
      </c>
      <c r="AF241" s="7">
        <v>9</v>
      </c>
      <c r="AG241" s="7">
        <v>8</v>
      </c>
      <c r="AH241" s="7">
        <v>4</v>
      </c>
      <c r="AI241" s="7">
        <v>2</v>
      </c>
      <c r="AJ241" s="7">
        <v>10</v>
      </c>
      <c r="AK241" s="7">
        <v>5</v>
      </c>
      <c r="AL241" s="7">
        <v>10</v>
      </c>
    </row>
    <row r="242" spans="2:38" x14ac:dyDescent="0.25">
      <c r="B242" s="7">
        <v>43079</v>
      </c>
      <c r="C242" s="7">
        <v>0</v>
      </c>
      <c r="D242" s="7">
        <v>2004</v>
      </c>
      <c r="E242" s="7">
        <f t="shared" si="3"/>
        <v>21</v>
      </c>
      <c r="F242" s="8">
        <v>45961.777222222219</v>
      </c>
      <c r="G242" s="7">
        <v>2</v>
      </c>
      <c r="H242" s="7">
        <v>2</v>
      </c>
      <c r="I242" s="7">
        <v>5</v>
      </c>
      <c r="J242" s="7">
        <v>2</v>
      </c>
      <c r="K242" s="7">
        <v>2</v>
      </c>
      <c r="L242" s="7">
        <v>4</v>
      </c>
      <c r="M242" s="7">
        <v>2</v>
      </c>
      <c r="N242" s="7">
        <v>4</v>
      </c>
      <c r="O242" s="7">
        <v>2</v>
      </c>
      <c r="P242" s="7">
        <v>4</v>
      </c>
      <c r="Q242" s="7">
        <v>4</v>
      </c>
      <c r="R242" s="7">
        <v>12</v>
      </c>
      <c r="S242" s="7">
        <v>5</v>
      </c>
      <c r="T242" s="7">
        <v>5</v>
      </c>
      <c r="U242" s="7">
        <v>9</v>
      </c>
      <c r="V242" s="7">
        <v>4</v>
      </c>
      <c r="W242" s="7">
        <v>6</v>
      </c>
      <c r="X242" s="7">
        <v>8</v>
      </c>
      <c r="Y242" s="7">
        <v>9</v>
      </c>
      <c r="Z242" s="7">
        <v>9</v>
      </c>
      <c r="AA242" s="7">
        <v>3</v>
      </c>
      <c r="AB242" s="7">
        <v>5</v>
      </c>
      <c r="AC242" s="7">
        <v>2</v>
      </c>
      <c r="AD242" s="7">
        <v>8</v>
      </c>
      <c r="AE242" s="7">
        <v>4</v>
      </c>
      <c r="AF242" s="7">
        <v>3</v>
      </c>
      <c r="AG242" s="7">
        <v>6</v>
      </c>
      <c r="AH242" s="7">
        <v>10</v>
      </c>
      <c r="AI242" s="7">
        <v>7</v>
      </c>
      <c r="AJ242" s="7">
        <v>1</v>
      </c>
      <c r="AK242" s="7">
        <v>9</v>
      </c>
      <c r="AL242" s="7">
        <v>59</v>
      </c>
    </row>
    <row r="243" spans="2:38" x14ac:dyDescent="0.25">
      <c r="B243" s="7">
        <v>43084</v>
      </c>
      <c r="C243" s="7">
        <v>0</v>
      </c>
      <c r="D243" s="7">
        <v>2004</v>
      </c>
      <c r="E243" s="7">
        <f t="shared" si="3"/>
        <v>21</v>
      </c>
      <c r="F243" s="8">
        <v>45961.767094907409</v>
      </c>
      <c r="G243" s="7">
        <v>1</v>
      </c>
      <c r="H243" s="7">
        <v>4</v>
      </c>
      <c r="I243" s="7">
        <v>3</v>
      </c>
      <c r="J243" s="7">
        <v>5</v>
      </c>
      <c r="K243" s="7">
        <v>2</v>
      </c>
      <c r="L243" s="7">
        <v>4</v>
      </c>
      <c r="M243" s="7">
        <v>5</v>
      </c>
      <c r="N243" s="7">
        <v>3</v>
      </c>
      <c r="O243" s="7">
        <v>4</v>
      </c>
      <c r="P243" s="7">
        <v>3</v>
      </c>
      <c r="Q243" s="7">
        <v>4</v>
      </c>
      <c r="R243" s="7">
        <v>3</v>
      </c>
      <c r="S243" s="7">
        <v>9</v>
      </c>
      <c r="T243" s="7">
        <v>4</v>
      </c>
      <c r="U243" s="7">
        <v>7</v>
      </c>
      <c r="V243" s="7">
        <v>12</v>
      </c>
      <c r="W243" s="7">
        <v>5</v>
      </c>
      <c r="X243" s="7">
        <v>15</v>
      </c>
      <c r="Y243" s="7">
        <v>8</v>
      </c>
      <c r="Z243" s="7">
        <v>4</v>
      </c>
      <c r="AA243" s="7">
        <v>4</v>
      </c>
      <c r="AB243" s="7">
        <v>6</v>
      </c>
      <c r="AC243" s="7">
        <v>10</v>
      </c>
      <c r="AD243" s="7">
        <v>7</v>
      </c>
      <c r="AE243" s="7">
        <v>4</v>
      </c>
      <c r="AF243" s="7">
        <v>3</v>
      </c>
      <c r="AG243" s="7">
        <v>5</v>
      </c>
      <c r="AH243" s="7">
        <v>9</v>
      </c>
      <c r="AI243" s="7">
        <v>1</v>
      </c>
      <c r="AJ243" s="7">
        <v>2</v>
      </c>
      <c r="AK243" s="7">
        <v>8</v>
      </c>
      <c r="AL243" s="7">
        <v>63</v>
      </c>
    </row>
    <row r="244" spans="2:38" x14ac:dyDescent="0.25">
      <c r="B244" s="7">
        <v>43756</v>
      </c>
      <c r="C244" s="7">
        <v>0</v>
      </c>
      <c r="D244" s="7">
        <v>2004</v>
      </c>
      <c r="E244" s="7">
        <f t="shared" si="3"/>
        <v>21</v>
      </c>
      <c r="F244" s="8">
        <v>45964.337870370371</v>
      </c>
      <c r="G244" s="7">
        <v>2</v>
      </c>
      <c r="H244" s="7">
        <v>2</v>
      </c>
      <c r="I244" s="7">
        <v>4</v>
      </c>
      <c r="J244" s="7">
        <v>2</v>
      </c>
      <c r="K244" s="7">
        <v>5</v>
      </c>
      <c r="L244" s="7">
        <v>4</v>
      </c>
      <c r="M244" s="7">
        <v>2</v>
      </c>
      <c r="N244" s="7">
        <v>4</v>
      </c>
      <c r="O244" s="7">
        <v>2</v>
      </c>
      <c r="P244" s="7">
        <v>3</v>
      </c>
      <c r="Q244" s="7">
        <v>1</v>
      </c>
      <c r="R244" s="7">
        <v>7</v>
      </c>
      <c r="S244" s="7">
        <v>6</v>
      </c>
      <c r="T244" s="7">
        <v>5</v>
      </c>
      <c r="U244" s="7">
        <v>8</v>
      </c>
      <c r="V244" s="7">
        <v>6</v>
      </c>
      <c r="W244" s="7">
        <v>5</v>
      </c>
      <c r="X244" s="7">
        <v>12</v>
      </c>
      <c r="Y244" s="7">
        <v>3</v>
      </c>
      <c r="Z244" s="7">
        <v>4</v>
      </c>
      <c r="AA244" s="7">
        <v>3</v>
      </c>
      <c r="AB244" s="7">
        <v>9</v>
      </c>
      <c r="AC244" s="7">
        <v>6</v>
      </c>
      <c r="AD244" s="7">
        <v>7</v>
      </c>
      <c r="AE244" s="7">
        <v>1</v>
      </c>
      <c r="AF244" s="7">
        <v>4</v>
      </c>
      <c r="AG244" s="7">
        <v>5</v>
      </c>
      <c r="AH244" s="7">
        <v>2</v>
      </c>
      <c r="AI244" s="7">
        <v>3</v>
      </c>
      <c r="AJ244" s="7">
        <v>8</v>
      </c>
      <c r="AK244" s="7">
        <v>10</v>
      </c>
      <c r="AL244" s="7">
        <v>5</v>
      </c>
    </row>
    <row r="245" spans="2:38" x14ac:dyDescent="0.25">
      <c r="B245" s="7">
        <v>44106</v>
      </c>
      <c r="C245" s="7">
        <v>0</v>
      </c>
      <c r="D245" s="7">
        <v>2004</v>
      </c>
      <c r="E245" s="7">
        <f t="shared" si="3"/>
        <v>21</v>
      </c>
      <c r="F245" s="8">
        <v>45964.729409722226</v>
      </c>
      <c r="G245" s="7">
        <v>4</v>
      </c>
      <c r="H245" s="7">
        <v>1</v>
      </c>
      <c r="I245" s="7">
        <v>5</v>
      </c>
      <c r="J245" s="7">
        <v>4</v>
      </c>
      <c r="K245" s="7">
        <v>4</v>
      </c>
      <c r="L245" s="7">
        <v>4</v>
      </c>
      <c r="M245" s="7">
        <v>2</v>
      </c>
      <c r="N245" s="7">
        <v>5</v>
      </c>
      <c r="O245" s="7">
        <v>2</v>
      </c>
      <c r="P245" s="7">
        <v>4</v>
      </c>
      <c r="Q245" s="7">
        <v>4</v>
      </c>
      <c r="R245" s="7">
        <v>3</v>
      </c>
      <c r="S245" s="7">
        <v>3</v>
      </c>
      <c r="T245" s="7">
        <v>4</v>
      </c>
      <c r="U245" s="7">
        <v>4</v>
      </c>
      <c r="V245" s="7">
        <v>3</v>
      </c>
      <c r="W245" s="7">
        <v>10</v>
      </c>
      <c r="X245" s="7">
        <v>7</v>
      </c>
      <c r="Y245" s="7">
        <v>24</v>
      </c>
      <c r="Z245" s="7">
        <v>4</v>
      </c>
      <c r="AA245" s="7">
        <v>4</v>
      </c>
      <c r="AB245" s="7">
        <v>4</v>
      </c>
      <c r="AC245" s="7">
        <v>5</v>
      </c>
      <c r="AD245" s="7">
        <v>2</v>
      </c>
      <c r="AE245" s="7">
        <v>10</v>
      </c>
      <c r="AF245" s="7">
        <v>8</v>
      </c>
      <c r="AG245" s="7">
        <v>1</v>
      </c>
      <c r="AH245" s="7">
        <v>9</v>
      </c>
      <c r="AI245" s="7">
        <v>7</v>
      </c>
      <c r="AJ245" s="7">
        <v>3</v>
      </c>
      <c r="AK245" s="7">
        <v>6</v>
      </c>
      <c r="AL245" s="7">
        <v>53</v>
      </c>
    </row>
    <row r="246" spans="2:38" x14ac:dyDescent="0.25">
      <c r="B246" s="7">
        <v>44112</v>
      </c>
      <c r="C246" s="7">
        <v>0</v>
      </c>
      <c r="D246" s="7">
        <v>2004</v>
      </c>
      <c r="E246" s="7">
        <f t="shared" si="3"/>
        <v>21</v>
      </c>
      <c r="F246" s="8">
        <v>45964.722615740742</v>
      </c>
      <c r="G246" s="7">
        <v>5</v>
      </c>
      <c r="H246" s="7">
        <v>5</v>
      </c>
      <c r="I246" s="7">
        <v>4</v>
      </c>
      <c r="J246" s="7">
        <v>4</v>
      </c>
      <c r="K246" s="7">
        <v>4</v>
      </c>
      <c r="L246" s="7">
        <v>4</v>
      </c>
      <c r="M246" s="7">
        <v>5</v>
      </c>
      <c r="N246" s="7">
        <v>2</v>
      </c>
      <c r="O246" s="7">
        <v>5</v>
      </c>
      <c r="P246" s="7">
        <v>5</v>
      </c>
      <c r="Q246" s="7">
        <v>5</v>
      </c>
      <c r="R246" s="7">
        <v>2</v>
      </c>
      <c r="S246" s="7">
        <v>4</v>
      </c>
      <c r="T246" s="7">
        <v>3</v>
      </c>
      <c r="U246" s="7">
        <v>2</v>
      </c>
      <c r="V246" s="7">
        <v>5</v>
      </c>
      <c r="W246" s="7">
        <v>6</v>
      </c>
      <c r="X246" s="7">
        <v>8</v>
      </c>
      <c r="Y246" s="7">
        <v>3</v>
      </c>
      <c r="Z246" s="7">
        <v>2</v>
      </c>
      <c r="AA246" s="7">
        <v>2</v>
      </c>
      <c r="AB246" s="7">
        <v>8</v>
      </c>
      <c r="AC246" s="7">
        <v>5</v>
      </c>
      <c r="AD246" s="7">
        <v>3</v>
      </c>
      <c r="AE246" s="7">
        <v>2</v>
      </c>
      <c r="AF246" s="7">
        <v>1</v>
      </c>
      <c r="AG246" s="7">
        <v>4</v>
      </c>
      <c r="AH246" s="7">
        <v>6</v>
      </c>
      <c r="AI246" s="7">
        <v>7</v>
      </c>
      <c r="AJ246" s="7">
        <v>10</v>
      </c>
      <c r="AK246" s="7">
        <v>9</v>
      </c>
      <c r="AL246" s="7">
        <v>45</v>
      </c>
    </row>
    <row r="247" spans="2:38" x14ac:dyDescent="0.25">
      <c r="B247" s="7">
        <v>44170</v>
      </c>
      <c r="C247" s="7">
        <v>0</v>
      </c>
      <c r="D247" s="7">
        <v>2004</v>
      </c>
      <c r="E247" s="7">
        <f t="shared" si="3"/>
        <v>21</v>
      </c>
      <c r="F247" s="8">
        <v>45965.927476851852</v>
      </c>
      <c r="G247" s="7">
        <v>2</v>
      </c>
      <c r="H247" s="7">
        <v>4</v>
      </c>
      <c r="I247" s="7">
        <v>4</v>
      </c>
      <c r="J247" s="7">
        <v>5</v>
      </c>
      <c r="K247" s="7">
        <v>1</v>
      </c>
      <c r="L247" s="7">
        <v>5</v>
      </c>
      <c r="M247" s="7">
        <v>4</v>
      </c>
      <c r="N247" s="7">
        <v>2</v>
      </c>
      <c r="O247" s="7">
        <v>5</v>
      </c>
      <c r="P247" s="7">
        <v>5</v>
      </c>
      <c r="Q247" s="7">
        <v>3</v>
      </c>
      <c r="R247" s="7">
        <v>3</v>
      </c>
      <c r="S247" s="7">
        <v>2</v>
      </c>
      <c r="T247" s="7">
        <v>2</v>
      </c>
      <c r="U247" s="7">
        <v>2</v>
      </c>
      <c r="V247" s="7">
        <v>2</v>
      </c>
      <c r="W247" s="7">
        <v>2</v>
      </c>
      <c r="X247" s="7">
        <v>13</v>
      </c>
      <c r="Y247" s="7">
        <v>4</v>
      </c>
      <c r="Z247" s="7">
        <v>1</v>
      </c>
      <c r="AA247" s="7">
        <v>2</v>
      </c>
      <c r="AB247" s="7">
        <v>5</v>
      </c>
      <c r="AC247" s="7">
        <v>10</v>
      </c>
      <c r="AD247" s="7">
        <v>4</v>
      </c>
      <c r="AE247" s="7">
        <v>9</v>
      </c>
      <c r="AF247" s="7">
        <v>6</v>
      </c>
      <c r="AG247" s="7">
        <v>3</v>
      </c>
      <c r="AH247" s="7">
        <v>1</v>
      </c>
      <c r="AI247" s="7">
        <v>2</v>
      </c>
      <c r="AJ247" s="7">
        <v>7</v>
      </c>
      <c r="AK247" s="7">
        <v>8</v>
      </c>
      <c r="AL247" s="7">
        <v>22</v>
      </c>
    </row>
    <row r="248" spans="2:38" x14ac:dyDescent="0.25">
      <c r="B248" s="7">
        <v>44377</v>
      </c>
      <c r="C248" s="7">
        <v>1</v>
      </c>
      <c r="D248" s="7">
        <v>2004</v>
      </c>
      <c r="E248" s="7">
        <f t="shared" si="3"/>
        <v>21</v>
      </c>
      <c r="F248" s="8">
        <v>45965.517372685186</v>
      </c>
      <c r="G248" s="7">
        <v>1</v>
      </c>
      <c r="H248" s="7">
        <v>4</v>
      </c>
      <c r="I248" s="7">
        <v>4</v>
      </c>
      <c r="J248" s="7">
        <v>4</v>
      </c>
      <c r="K248" s="7">
        <v>2</v>
      </c>
      <c r="L248" s="7">
        <v>4</v>
      </c>
      <c r="M248" s="7">
        <v>4</v>
      </c>
      <c r="N248" s="7">
        <v>4</v>
      </c>
      <c r="O248" s="7">
        <v>4</v>
      </c>
      <c r="P248" s="7">
        <v>5</v>
      </c>
      <c r="Q248" s="7">
        <v>4</v>
      </c>
      <c r="R248" s="7">
        <v>2</v>
      </c>
      <c r="S248" s="7">
        <v>2</v>
      </c>
      <c r="T248" s="7">
        <v>8</v>
      </c>
      <c r="U248" s="7">
        <v>2</v>
      </c>
      <c r="V248" s="7">
        <v>2</v>
      </c>
      <c r="W248" s="7">
        <v>2</v>
      </c>
      <c r="X248" s="7">
        <v>7</v>
      </c>
      <c r="Y248" s="7">
        <v>2</v>
      </c>
      <c r="Z248" s="7">
        <v>2</v>
      </c>
      <c r="AA248" s="7">
        <v>2</v>
      </c>
      <c r="AB248" s="7">
        <v>9</v>
      </c>
      <c r="AC248" s="7">
        <v>7</v>
      </c>
      <c r="AD248" s="7">
        <v>1</v>
      </c>
      <c r="AE248" s="7">
        <v>8</v>
      </c>
      <c r="AF248" s="7">
        <v>2</v>
      </c>
      <c r="AG248" s="7">
        <v>5</v>
      </c>
      <c r="AH248" s="7">
        <v>6</v>
      </c>
      <c r="AI248" s="7">
        <v>3</v>
      </c>
      <c r="AJ248" s="7">
        <v>10</v>
      </c>
      <c r="AK248" s="7">
        <v>4</v>
      </c>
      <c r="AL248" s="7">
        <v>46</v>
      </c>
    </row>
    <row r="249" spans="2:38" x14ac:dyDescent="0.25">
      <c r="B249" s="7">
        <v>44834</v>
      </c>
      <c r="C249" s="7">
        <v>0</v>
      </c>
      <c r="D249" s="7">
        <v>2004</v>
      </c>
      <c r="E249" s="7">
        <f t="shared" si="3"/>
        <v>21</v>
      </c>
      <c r="F249" s="8">
        <v>45966.562488425923</v>
      </c>
      <c r="G249" s="7" t="s">
        <v>59</v>
      </c>
      <c r="H249" s="7">
        <v>3</v>
      </c>
      <c r="I249" s="7">
        <v>5</v>
      </c>
      <c r="J249" s="7">
        <v>4</v>
      </c>
      <c r="K249" s="7">
        <v>1</v>
      </c>
      <c r="L249" s="7">
        <v>4</v>
      </c>
      <c r="M249" s="7">
        <v>3</v>
      </c>
      <c r="N249" s="7">
        <v>3</v>
      </c>
      <c r="O249" s="7">
        <v>4</v>
      </c>
      <c r="P249" s="7">
        <v>3</v>
      </c>
      <c r="Q249" s="7">
        <v>4</v>
      </c>
      <c r="R249" s="7">
        <v>4</v>
      </c>
      <c r="S249" s="7">
        <v>6</v>
      </c>
      <c r="T249" s="7">
        <v>2</v>
      </c>
      <c r="U249" s="7">
        <v>8</v>
      </c>
      <c r="V249" s="7">
        <v>3</v>
      </c>
      <c r="W249" s="7">
        <v>8</v>
      </c>
      <c r="X249" s="7">
        <v>10</v>
      </c>
      <c r="Y249" s="7">
        <v>3</v>
      </c>
      <c r="Z249" s="7">
        <v>11</v>
      </c>
      <c r="AA249" s="7">
        <v>2</v>
      </c>
      <c r="AB249" s="7">
        <v>10</v>
      </c>
      <c r="AC249" s="7">
        <v>4</v>
      </c>
      <c r="AD249" s="7">
        <v>9</v>
      </c>
      <c r="AE249" s="7">
        <v>2</v>
      </c>
      <c r="AF249" s="7">
        <v>5</v>
      </c>
      <c r="AG249" s="7">
        <v>3</v>
      </c>
      <c r="AH249" s="7">
        <v>8</v>
      </c>
      <c r="AI249" s="7">
        <v>7</v>
      </c>
      <c r="AJ249" s="7">
        <v>1</v>
      </c>
      <c r="AK249" s="7">
        <v>6</v>
      </c>
      <c r="AL249" s="7">
        <v>60</v>
      </c>
    </row>
    <row r="250" spans="2:38" x14ac:dyDescent="0.25">
      <c r="B250" s="7">
        <v>45419</v>
      </c>
      <c r="C250" s="7">
        <v>0</v>
      </c>
      <c r="D250" s="7">
        <v>2004</v>
      </c>
      <c r="E250" s="7">
        <f t="shared" si="3"/>
        <v>21</v>
      </c>
      <c r="F250" s="8">
        <v>45968.560428240744</v>
      </c>
      <c r="G250" s="7">
        <v>1</v>
      </c>
      <c r="H250" s="7">
        <v>4</v>
      </c>
      <c r="I250" s="7">
        <v>5</v>
      </c>
      <c r="J250" s="7">
        <v>4</v>
      </c>
      <c r="K250" s="7">
        <v>2</v>
      </c>
      <c r="L250" s="7">
        <v>5</v>
      </c>
      <c r="M250" s="7">
        <v>4</v>
      </c>
      <c r="N250" s="7">
        <v>4</v>
      </c>
      <c r="O250" s="7">
        <v>5</v>
      </c>
      <c r="P250" s="7">
        <v>4</v>
      </c>
      <c r="Q250" s="7">
        <v>4</v>
      </c>
      <c r="R250" s="7">
        <v>5</v>
      </c>
      <c r="S250" s="7">
        <v>11</v>
      </c>
      <c r="T250" s="7">
        <v>8</v>
      </c>
      <c r="U250" s="7">
        <v>10</v>
      </c>
      <c r="V250" s="7">
        <v>3</v>
      </c>
      <c r="W250" s="7">
        <v>6</v>
      </c>
      <c r="X250" s="7">
        <v>11</v>
      </c>
      <c r="Y250" s="7">
        <v>6</v>
      </c>
      <c r="Z250" s="7">
        <v>3</v>
      </c>
      <c r="AA250" s="7">
        <v>8</v>
      </c>
      <c r="AB250" s="7">
        <v>8</v>
      </c>
      <c r="AC250" s="7">
        <v>7</v>
      </c>
      <c r="AD250" s="7">
        <v>9</v>
      </c>
      <c r="AE250" s="7">
        <v>3</v>
      </c>
      <c r="AF250" s="7">
        <v>6</v>
      </c>
      <c r="AG250" s="7">
        <v>5</v>
      </c>
      <c r="AH250" s="7">
        <v>10</v>
      </c>
      <c r="AI250" s="7">
        <v>1</v>
      </c>
      <c r="AJ250" s="7">
        <v>4</v>
      </c>
      <c r="AK250" s="7">
        <v>2</v>
      </c>
      <c r="AL250" s="7">
        <v>36</v>
      </c>
    </row>
    <row r="251" spans="2:38" x14ac:dyDescent="0.25">
      <c r="B251" s="7">
        <v>45423</v>
      </c>
      <c r="C251" s="7">
        <v>0</v>
      </c>
      <c r="D251" s="7">
        <v>2004</v>
      </c>
      <c r="E251" s="7">
        <f t="shared" si="3"/>
        <v>21</v>
      </c>
      <c r="F251" s="8">
        <v>45968.564363425925</v>
      </c>
      <c r="G251" s="7">
        <v>1</v>
      </c>
      <c r="H251" s="7">
        <v>5</v>
      </c>
      <c r="I251" s="7">
        <v>4</v>
      </c>
      <c r="J251" s="7">
        <v>4</v>
      </c>
      <c r="K251" s="7">
        <v>2</v>
      </c>
      <c r="L251" s="7">
        <v>4</v>
      </c>
      <c r="M251" s="7">
        <v>4</v>
      </c>
      <c r="N251" s="7">
        <v>4</v>
      </c>
      <c r="O251" s="7">
        <v>4</v>
      </c>
      <c r="P251" s="7">
        <v>4</v>
      </c>
      <c r="Q251" s="7">
        <v>3</v>
      </c>
      <c r="R251" s="7">
        <v>7</v>
      </c>
      <c r="S251" s="7">
        <v>9</v>
      </c>
      <c r="T251" s="7">
        <v>5</v>
      </c>
      <c r="U251" s="7">
        <v>15</v>
      </c>
      <c r="V251" s="7">
        <v>3</v>
      </c>
      <c r="W251" s="7">
        <v>2</v>
      </c>
      <c r="X251" s="7">
        <v>9</v>
      </c>
      <c r="Y251" s="7">
        <v>3</v>
      </c>
      <c r="Z251" s="7">
        <v>4</v>
      </c>
      <c r="AA251" s="7">
        <v>7</v>
      </c>
      <c r="AB251" s="7">
        <v>2</v>
      </c>
      <c r="AC251" s="7">
        <v>7</v>
      </c>
      <c r="AD251" s="7">
        <v>1</v>
      </c>
      <c r="AE251" s="7">
        <v>4</v>
      </c>
      <c r="AF251" s="7">
        <v>9</v>
      </c>
      <c r="AG251" s="7">
        <v>5</v>
      </c>
      <c r="AH251" s="7">
        <v>10</v>
      </c>
      <c r="AI251" s="7">
        <v>3</v>
      </c>
      <c r="AJ251" s="7">
        <v>8</v>
      </c>
      <c r="AK251" s="7">
        <v>6</v>
      </c>
      <c r="AL251" s="7">
        <v>55</v>
      </c>
    </row>
    <row r="252" spans="2:38" x14ac:dyDescent="0.25">
      <c r="B252" s="7">
        <v>46603</v>
      </c>
      <c r="C252" s="7">
        <v>0</v>
      </c>
      <c r="D252" s="7">
        <v>2004</v>
      </c>
      <c r="E252" s="7">
        <f t="shared" si="3"/>
        <v>21</v>
      </c>
      <c r="F252" s="8">
        <v>45974.928113425929</v>
      </c>
      <c r="G252" s="7">
        <v>2</v>
      </c>
      <c r="H252" s="7">
        <v>4</v>
      </c>
      <c r="I252" s="7">
        <v>4</v>
      </c>
      <c r="J252" s="7">
        <v>5</v>
      </c>
      <c r="K252" s="7">
        <v>4</v>
      </c>
      <c r="L252" s="7">
        <v>5</v>
      </c>
      <c r="M252" s="7">
        <v>2</v>
      </c>
      <c r="N252" s="7">
        <v>4</v>
      </c>
      <c r="O252" s="7">
        <v>4</v>
      </c>
      <c r="P252" s="7">
        <v>4</v>
      </c>
      <c r="Q252" s="7">
        <v>4</v>
      </c>
      <c r="R252" s="7">
        <v>3</v>
      </c>
      <c r="S252" s="7">
        <v>5</v>
      </c>
      <c r="T252" s="7">
        <v>4</v>
      </c>
      <c r="U252" s="7">
        <v>3</v>
      </c>
      <c r="V252" s="7">
        <v>2</v>
      </c>
      <c r="W252" s="7">
        <v>3</v>
      </c>
      <c r="X252" s="7">
        <v>11</v>
      </c>
      <c r="Y252" s="7">
        <v>6</v>
      </c>
      <c r="Z252" s="7">
        <v>2</v>
      </c>
      <c r="AA252" s="7">
        <v>2</v>
      </c>
      <c r="AB252" s="7">
        <v>10</v>
      </c>
      <c r="AC252" s="7">
        <v>6</v>
      </c>
      <c r="AD252" s="7">
        <v>3</v>
      </c>
      <c r="AE252" s="7">
        <v>2</v>
      </c>
      <c r="AF252" s="7">
        <v>4</v>
      </c>
      <c r="AG252" s="7">
        <v>7</v>
      </c>
      <c r="AH252" s="7">
        <v>5</v>
      </c>
      <c r="AI252" s="7">
        <v>1</v>
      </c>
      <c r="AJ252" s="7">
        <v>8</v>
      </c>
      <c r="AK252" s="7">
        <v>9</v>
      </c>
      <c r="AL252" s="7">
        <v>63</v>
      </c>
    </row>
    <row r="253" spans="2:38" x14ac:dyDescent="0.25">
      <c r="B253" s="7">
        <v>46787</v>
      </c>
      <c r="C253" s="7">
        <v>1</v>
      </c>
      <c r="D253" s="7">
        <v>2004</v>
      </c>
      <c r="E253" s="7">
        <f t="shared" si="3"/>
        <v>21</v>
      </c>
      <c r="F253" s="8">
        <v>45977.784895833334</v>
      </c>
      <c r="G253" s="7">
        <v>3</v>
      </c>
      <c r="H253" s="7">
        <v>3</v>
      </c>
      <c r="I253" s="7">
        <v>4</v>
      </c>
      <c r="J253" s="7">
        <v>5</v>
      </c>
      <c r="K253" s="7">
        <v>1</v>
      </c>
      <c r="L253" s="7">
        <v>3</v>
      </c>
      <c r="M253" s="7">
        <v>2</v>
      </c>
      <c r="N253" s="7">
        <v>2</v>
      </c>
      <c r="O253" s="7">
        <v>4</v>
      </c>
      <c r="P253" s="7">
        <v>4</v>
      </c>
      <c r="Q253" s="7">
        <v>5</v>
      </c>
      <c r="R253" s="7">
        <v>19</v>
      </c>
      <c r="S253" s="7">
        <v>10</v>
      </c>
      <c r="T253" s="7">
        <v>10</v>
      </c>
      <c r="U253" s="7">
        <v>16</v>
      </c>
      <c r="V253" s="7">
        <v>42</v>
      </c>
      <c r="W253" s="7">
        <v>30</v>
      </c>
      <c r="X253" s="7">
        <v>22</v>
      </c>
      <c r="Y253" s="7">
        <v>8</v>
      </c>
      <c r="Z253" s="7">
        <v>27</v>
      </c>
      <c r="AA253" s="7">
        <v>10</v>
      </c>
      <c r="AB253" s="7">
        <v>3</v>
      </c>
      <c r="AC253" s="7">
        <v>4</v>
      </c>
      <c r="AD253" s="7">
        <v>6</v>
      </c>
      <c r="AE253" s="7">
        <v>10</v>
      </c>
      <c r="AF253" s="7">
        <v>2</v>
      </c>
      <c r="AG253" s="7">
        <v>1</v>
      </c>
      <c r="AH253" s="7">
        <v>5</v>
      </c>
      <c r="AI253" s="7">
        <v>8</v>
      </c>
      <c r="AJ253" s="7">
        <v>9</v>
      </c>
      <c r="AK253" s="7">
        <v>7</v>
      </c>
      <c r="AL253" s="7">
        <v>73</v>
      </c>
    </row>
    <row r="254" spans="2:38" x14ac:dyDescent="0.25">
      <c r="B254" s="7">
        <v>46796</v>
      </c>
      <c r="C254" s="7">
        <v>0</v>
      </c>
      <c r="D254" s="7">
        <v>2004</v>
      </c>
      <c r="E254" s="7">
        <f t="shared" si="3"/>
        <v>21</v>
      </c>
      <c r="F254" s="8">
        <v>45977.854108796295</v>
      </c>
      <c r="G254" s="7">
        <v>2</v>
      </c>
      <c r="H254" s="7">
        <v>5</v>
      </c>
      <c r="I254" s="7">
        <v>3</v>
      </c>
      <c r="J254" s="7">
        <v>4</v>
      </c>
      <c r="K254" s="7">
        <v>2</v>
      </c>
      <c r="L254" s="7">
        <v>4</v>
      </c>
      <c r="M254" s="7">
        <v>2</v>
      </c>
      <c r="N254" s="7">
        <v>4</v>
      </c>
      <c r="O254" s="7">
        <v>4</v>
      </c>
      <c r="P254" s="7">
        <v>1</v>
      </c>
      <c r="Q254" s="7">
        <v>4</v>
      </c>
      <c r="R254" s="7">
        <v>4</v>
      </c>
      <c r="S254" s="7">
        <v>4</v>
      </c>
      <c r="T254" s="7">
        <v>8</v>
      </c>
      <c r="U254" s="7">
        <v>3</v>
      </c>
      <c r="V254" s="7">
        <v>6</v>
      </c>
      <c r="W254" s="7">
        <v>4</v>
      </c>
      <c r="X254" s="7">
        <v>5</v>
      </c>
      <c r="Y254" s="7">
        <v>5</v>
      </c>
      <c r="Z254" s="7">
        <v>2</v>
      </c>
      <c r="AA254" s="7">
        <v>1</v>
      </c>
      <c r="AB254" s="7">
        <v>5</v>
      </c>
      <c r="AC254" s="7">
        <v>10</v>
      </c>
      <c r="AD254" s="7">
        <v>1</v>
      </c>
      <c r="AE254" s="7">
        <v>2</v>
      </c>
      <c r="AF254" s="7">
        <v>6</v>
      </c>
      <c r="AG254" s="7">
        <v>3</v>
      </c>
      <c r="AH254" s="7">
        <v>7</v>
      </c>
      <c r="AI254" s="7">
        <v>8</v>
      </c>
      <c r="AJ254" s="7">
        <v>4</v>
      </c>
      <c r="AK254" s="7">
        <v>9</v>
      </c>
      <c r="AL254" s="7">
        <v>72</v>
      </c>
    </row>
    <row r="255" spans="2:38" x14ac:dyDescent="0.25">
      <c r="B255" s="7">
        <v>40822</v>
      </c>
      <c r="C255" s="7">
        <v>0</v>
      </c>
      <c r="D255" s="7">
        <v>2005</v>
      </c>
      <c r="E255" s="7">
        <f t="shared" si="3"/>
        <v>20</v>
      </c>
      <c r="F255" s="8">
        <v>45958.915416666663</v>
      </c>
      <c r="G255" s="7">
        <v>4</v>
      </c>
      <c r="H255" s="7">
        <v>4</v>
      </c>
      <c r="I255" s="7">
        <v>2</v>
      </c>
      <c r="J255" s="7">
        <v>5</v>
      </c>
      <c r="K255" s="7">
        <v>4</v>
      </c>
      <c r="L255" s="7">
        <v>4</v>
      </c>
      <c r="M255" s="7">
        <v>2</v>
      </c>
      <c r="N255" s="7">
        <v>4</v>
      </c>
      <c r="O255" s="7">
        <v>2</v>
      </c>
      <c r="P255" s="7">
        <v>3</v>
      </c>
      <c r="Q255" s="7">
        <v>4</v>
      </c>
      <c r="R255" s="7">
        <v>6</v>
      </c>
      <c r="S255" s="7">
        <v>3</v>
      </c>
      <c r="T255" s="7">
        <v>3</v>
      </c>
      <c r="U255" s="7">
        <v>2</v>
      </c>
      <c r="V255" s="7">
        <v>3</v>
      </c>
      <c r="W255" s="7">
        <v>6</v>
      </c>
      <c r="X255" s="7">
        <v>7</v>
      </c>
      <c r="Y255" s="7">
        <v>2</v>
      </c>
      <c r="Z255" s="7">
        <v>3</v>
      </c>
      <c r="AA255" s="7">
        <v>2</v>
      </c>
      <c r="AB255" s="7">
        <v>6</v>
      </c>
      <c r="AC255" s="7">
        <v>9</v>
      </c>
      <c r="AD255" s="7">
        <v>10</v>
      </c>
      <c r="AE255" s="7">
        <v>7</v>
      </c>
      <c r="AF255" s="7">
        <v>2</v>
      </c>
      <c r="AG255" s="7">
        <v>4</v>
      </c>
      <c r="AH255" s="7">
        <v>1</v>
      </c>
      <c r="AI255" s="7">
        <v>5</v>
      </c>
      <c r="AJ255" s="7">
        <v>3</v>
      </c>
      <c r="AK255" s="7">
        <v>8</v>
      </c>
      <c r="AL255" s="7">
        <v>48</v>
      </c>
    </row>
    <row r="256" spans="2:38" x14ac:dyDescent="0.25">
      <c r="B256" s="7">
        <v>40873</v>
      </c>
      <c r="C256" s="7">
        <v>0</v>
      </c>
      <c r="D256" s="7">
        <v>2005</v>
      </c>
      <c r="E256" s="7">
        <f t="shared" si="3"/>
        <v>20</v>
      </c>
      <c r="F256" s="8">
        <v>45958.539479166669</v>
      </c>
      <c r="G256" s="7">
        <v>2</v>
      </c>
      <c r="H256" s="7">
        <v>5</v>
      </c>
      <c r="I256" s="7">
        <v>2</v>
      </c>
      <c r="J256" s="7">
        <v>5</v>
      </c>
      <c r="K256" s="7">
        <v>2</v>
      </c>
      <c r="L256" s="7">
        <v>2</v>
      </c>
      <c r="M256" s="7">
        <v>4</v>
      </c>
      <c r="N256" s="7">
        <v>4</v>
      </c>
      <c r="O256" s="7">
        <v>4</v>
      </c>
      <c r="P256" s="7">
        <v>4</v>
      </c>
      <c r="Q256" s="7">
        <v>4</v>
      </c>
      <c r="R256" s="7">
        <v>2</v>
      </c>
      <c r="S256" s="7">
        <v>3</v>
      </c>
      <c r="T256" s="7">
        <v>2</v>
      </c>
      <c r="U256" s="7">
        <v>3</v>
      </c>
      <c r="V256" s="7">
        <v>3</v>
      </c>
      <c r="W256" s="7">
        <v>4</v>
      </c>
      <c r="X256" s="7">
        <v>8</v>
      </c>
      <c r="Y256" s="7">
        <v>3</v>
      </c>
      <c r="Z256" s="7">
        <v>3</v>
      </c>
      <c r="AA256" s="7">
        <v>2</v>
      </c>
      <c r="AB256" s="7">
        <v>4</v>
      </c>
      <c r="AC256" s="7">
        <v>5</v>
      </c>
      <c r="AD256" s="7">
        <v>9</v>
      </c>
      <c r="AE256" s="7">
        <v>1</v>
      </c>
      <c r="AF256" s="7">
        <v>8</v>
      </c>
      <c r="AG256" s="7">
        <v>3</v>
      </c>
      <c r="AH256" s="7">
        <v>2</v>
      </c>
      <c r="AI256" s="7">
        <v>6</v>
      </c>
      <c r="AJ256" s="7">
        <v>7</v>
      </c>
      <c r="AK256" s="7">
        <v>10</v>
      </c>
      <c r="AL256" s="7">
        <v>80</v>
      </c>
    </row>
    <row r="257" spans="2:38" x14ac:dyDescent="0.25">
      <c r="B257" s="7">
        <v>41077</v>
      </c>
      <c r="C257" s="7">
        <v>0</v>
      </c>
      <c r="D257" s="7">
        <v>2005</v>
      </c>
      <c r="E257" s="7">
        <f t="shared" si="3"/>
        <v>20</v>
      </c>
      <c r="F257" s="8">
        <v>45958.927743055552</v>
      </c>
      <c r="G257" s="7" t="s">
        <v>59</v>
      </c>
      <c r="H257" s="7">
        <v>5</v>
      </c>
      <c r="I257" s="7">
        <v>5</v>
      </c>
      <c r="J257" s="7">
        <v>5</v>
      </c>
      <c r="K257" s="7">
        <v>1</v>
      </c>
      <c r="L257" s="7">
        <v>5</v>
      </c>
      <c r="M257" s="7">
        <v>5</v>
      </c>
      <c r="N257" s="7">
        <v>2</v>
      </c>
      <c r="O257" s="7">
        <v>5</v>
      </c>
      <c r="P257" s="7">
        <v>5</v>
      </c>
      <c r="Q257" s="7">
        <v>5</v>
      </c>
      <c r="R257" s="7">
        <v>2</v>
      </c>
      <c r="S257" s="7">
        <v>2</v>
      </c>
      <c r="T257" s="7">
        <v>5</v>
      </c>
      <c r="U257" s="7">
        <v>3</v>
      </c>
      <c r="V257" s="7">
        <v>2</v>
      </c>
      <c r="W257" s="7">
        <v>4</v>
      </c>
      <c r="X257" s="7">
        <v>10</v>
      </c>
      <c r="Y257" s="7">
        <v>4</v>
      </c>
      <c r="Z257" s="7">
        <v>2</v>
      </c>
      <c r="AA257" s="7">
        <v>1</v>
      </c>
      <c r="AB257" s="7">
        <v>8</v>
      </c>
      <c r="AC257" s="7">
        <v>4</v>
      </c>
      <c r="AD257" s="7">
        <v>7</v>
      </c>
      <c r="AE257" s="7">
        <v>5</v>
      </c>
      <c r="AF257" s="7">
        <v>3</v>
      </c>
      <c r="AG257" s="7">
        <v>2</v>
      </c>
      <c r="AH257" s="7">
        <v>1</v>
      </c>
      <c r="AI257" s="7">
        <v>10</v>
      </c>
      <c r="AJ257" s="7">
        <v>6</v>
      </c>
      <c r="AK257" s="7">
        <v>9</v>
      </c>
      <c r="AL257" s="7">
        <v>5</v>
      </c>
    </row>
    <row r="258" spans="2:38" x14ac:dyDescent="0.25">
      <c r="B258" s="7">
        <v>41111</v>
      </c>
      <c r="C258" s="7">
        <v>0</v>
      </c>
      <c r="D258" s="7">
        <v>2005</v>
      </c>
      <c r="E258" s="7">
        <f t="shared" si="3"/>
        <v>20</v>
      </c>
      <c r="F258" s="8">
        <v>45959.339004629626</v>
      </c>
      <c r="G258" s="7">
        <v>2</v>
      </c>
      <c r="H258" s="7">
        <v>4</v>
      </c>
      <c r="I258" s="7">
        <v>4</v>
      </c>
      <c r="J258" s="7">
        <v>4</v>
      </c>
      <c r="K258" s="7">
        <v>1</v>
      </c>
      <c r="L258" s="7">
        <v>4</v>
      </c>
      <c r="M258" s="7">
        <v>4</v>
      </c>
      <c r="N258" s="7">
        <v>2</v>
      </c>
      <c r="O258" s="7">
        <v>5</v>
      </c>
      <c r="P258" s="7">
        <v>4</v>
      </c>
      <c r="Q258" s="7">
        <v>3</v>
      </c>
      <c r="R258" s="7">
        <v>2</v>
      </c>
      <c r="S258" s="7">
        <v>3</v>
      </c>
      <c r="T258" s="7">
        <v>4</v>
      </c>
      <c r="U258" s="7">
        <v>3</v>
      </c>
      <c r="V258" s="7">
        <v>2</v>
      </c>
      <c r="W258" s="7">
        <v>19</v>
      </c>
      <c r="X258" s="7">
        <v>5</v>
      </c>
      <c r="Y258" s="7">
        <v>2</v>
      </c>
      <c r="Z258" s="7">
        <v>3</v>
      </c>
      <c r="AA258" s="7">
        <v>4</v>
      </c>
      <c r="AB258" s="7">
        <v>9</v>
      </c>
      <c r="AC258" s="7">
        <v>4</v>
      </c>
      <c r="AD258" s="7">
        <v>5</v>
      </c>
      <c r="AE258" s="7">
        <v>1</v>
      </c>
      <c r="AF258" s="7">
        <v>7</v>
      </c>
      <c r="AG258" s="7">
        <v>10</v>
      </c>
      <c r="AH258" s="7">
        <v>6</v>
      </c>
      <c r="AI258" s="7">
        <v>3</v>
      </c>
      <c r="AJ258" s="7">
        <v>2</v>
      </c>
      <c r="AK258" s="7">
        <v>8</v>
      </c>
      <c r="AL258" s="7">
        <v>51</v>
      </c>
    </row>
    <row r="259" spans="2:38" x14ac:dyDescent="0.25">
      <c r="B259" s="7">
        <v>41185</v>
      </c>
      <c r="C259" s="7">
        <v>0</v>
      </c>
      <c r="D259" s="7">
        <v>2005</v>
      </c>
      <c r="E259" s="7">
        <f t="shared" si="3"/>
        <v>20</v>
      </c>
      <c r="F259" s="8">
        <v>45959.44872685185</v>
      </c>
      <c r="G259" s="7">
        <v>2</v>
      </c>
      <c r="H259" s="7">
        <v>4</v>
      </c>
      <c r="I259" s="7">
        <v>3</v>
      </c>
      <c r="J259" s="7">
        <v>5</v>
      </c>
      <c r="K259" s="7">
        <v>4</v>
      </c>
      <c r="L259" s="7">
        <v>4</v>
      </c>
      <c r="M259" s="7">
        <v>2</v>
      </c>
      <c r="N259" s="7">
        <v>4</v>
      </c>
      <c r="O259" s="7">
        <v>3</v>
      </c>
      <c r="P259" s="7">
        <v>3</v>
      </c>
      <c r="Q259" s="7">
        <v>3</v>
      </c>
      <c r="R259" s="7">
        <v>4</v>
      </c>
      <c r="S259" s="7">
        <v>4</v>
      </c>
      <c r="T259" s="7">
        <v>4</v>
      </c>
      <c r="U259" s="7">
        <v>2</v>
      </c>
      <c r="V259" s="7">
        <v>4</v>
      </c>
      <c r="W259" s="7">
        <v>17</v>
      </c>
      <c r="X259" s="7">
        <v>6</v>
      </c>
      <c r="Y259" s="7">
        <v>2</v>
      </c>
      <c r="Z259" s="7">
        <v>3</v>
      </c>
      <c r="AA259" s="7">
        <v>4</v>
      </c>
      <c r="AB259" s="7">
        <v>6</v>
      </c>
      <c r="AC259" s="7">
        <v>2</v>
      </c>
      <c r="AD259" s="7">
        <v>4</v>
      </c>
      <c r="AE259" s="7">
        <v>3</v>
      </c>
      <c r="AF259" s="7">
        <v>8</v>
      </c>
      <c r="AG259" s="7">
        <v>1</v>
      </c>
      <c r="AH259" s="7">
        <v>5</v>
      </c>
      <c r="AI259" s="7">
        <v>9</v>
      </c>
      <c r="AJ259" s="7">
        <v>7</v>
      </c>
      <c r="AK259" s="7">
        <v>10</v>
      </c>
      <c r="AL259" s="7">
        <v>42</v>
      </c>
    </row>
    <row r="260" spans="2:38" x14ac:dyDescent="0.25">
      <c r="B260" s="7">
        <v>42002</v>
      </c>
      <c r="C260" s="7">
        <v>0</v>
      </c>
      <c r="D260" s="7">
        <v>2005</v>
      </c>
      <c r="E260" s="7">
        <f t="shared" ref="E260:E304" si="4">2025-D260</f>
        <v>20</v>
      </c>
      <c r="F260" s="8">
        <v>45959.884363425925</v>
      </c>
      <c r="G260" s="7">
        <v>3</v>
      </c>
      <c r="H260" s="7">
        <v>4</v>
      </c>
      <c r="I260" s="7">
        <v>4</v>
      </c>
      <c r="J260" s="7">
        <v>4</v>
      </c>
      <c r="K260" s="7">
        <v>2</v>
      </c>
      <c r="L260" s="7">
        <v>2</v>
      </c>
      <c r="M260" s="7">
        <v>2</v>
      </c>
      <c r="N260" s="7">
        <v>4</v>
      </c>
      <c r="O260" s="7">
        <v>2</v>
      </c>
      <c r="P260" s="7">
        <v>3</v>
      </c>
      <c r="Q260" s="7">
        <v>2</v>
      </c>
      <c r="R260" s="7">
        <v>5</v>
      </c>
      <c r="S260" s="7">
        <v>3</v>
      </c>
      <c r="T260" s="7">
        <v>4</v>
      </c>
      <c r="U260" s="7">
        <v>2</v>
      </c>
      <c r="V260" s="7">
        <v>3</v>
      </c>
      <c r="W260" s="7">
        <v>2</v>
      </c>
      <c r="X260" s="7">
        <v>6</v>
      </c>
      <c r="Y260" s="7">
        <v>4</v>
      </c>
      <c r="Z260" s="7">
        <v>4</v>
      </c>
      <c r="AA260" s="7">
        <v>5</v>
      </c>
      <c r="AB260" s="7">
        <v>6</v>
      </c>
      <c r="AC260" s="7">
        <v>10</v>
      </c>
      <c r="AD260" s="7">
        <v>1</v>
      </c>
      <c r="AE260" s="7">
        <v>9</v>
      </c>
      <c r="AF260" s="7">
        <v>7</v>
      </c>
      <c r="AG260" s="7">
        <v>8</v>
      </c>
      <c r="AH260" s="7">
        <v>4</v>
      </c>
      <c r="AI260" s="7">
        <v>3</v>
      </c>
      <c r="AJ260" s="7">
        <v>2</v>
      </c>
      <c r="AK260" s="7">
        <v>5</v>
      </c>
      <c r="AL260" s="7">
        <v>36</v>
      </c>
    </row>
    <row r="261" spans="2:38" x14ac:dyDescent="0.25">
      <c r="B261" s="7">
        <v>42879</v>
      </c>
      <c r="C261" s="7">
        <v>0</v>
      </c>
      <c r="D261" s="7">
        <v>2005</v>
      </c>
      <c r="E261" s="7">
        <f t="shared" si="4"/>
        <v>20</v>
      </c>
      <c r="F261" s="8">
        <v>45961.587500000001</v>
      </c>
      <c r="G261" s="7">
        <v>4</v>
      </c>
      <c r="H261" s="7">
        <v>2</v>
      </c>
      <c r="I261" s="7">
        <v>5</v>
      </c>
      <c r="J261" s="7">
        <v>2</v>
      </c>
      <c r="K261" s="7">
        <v>2</v>
      </c>
      <c r="L261" s="7">
        <v>4</v>
      </c>
      <c r="M261" s="7">
        <v>1</v>
      </c>
      <c r="N261" s="7">
        <v>3</v>
      </c>
      <c r="O261" s="7">
        <v>5</v>
      </c>
      <c r="P261" s="7">
        <v>5</v>
      </c>
      <c r="Q261" s="7">
        <v>5</v>
      </c>
      <c r="R261" s="7">
        <v>12</v>
      </c>
      <c r="S261" s="7">
        <v>3</v>
      </c>
      <c r="T261" s="7">
        <v>7</v>
      </c>
      <c r="U261" s="7">
        <v>7</v>
      </c>
      <c r="V261" s="7">
        <v>7</v>
      </c>
      <c r="W261" s="7">
        <v>3</v>
      </c>
      <c r="X261" s="7">
        <v>15</v>
      </c>
      <c r="Y261" s="7">
        <v>3</v>
      </c>
      <c r="Z261" s="7">
        <v>1</v>
      </c>
      <c r="AA261" s="7">
        <v>2</v>
      </c>
      <c r="AB261" s="7">
        <v>6</v>
      </c>
      <c r="AC261" s="7">
        <v>5</v>
      </c>
      <c r="AD261" s="7">
        <v>2</v>
      </c>
      <c r="AE261" s="7">
        <v>9</v>
      </c>
      <c r="AF261" s="7">
        <v>1</v>
      </c>
      <c r="AG261" s="7">
        <v>7</v>
      </c>
      <c r="AH261" s="7">
        <v>4</v>
      </c>
      <c r="AI261" s="7">
        <v>3</v>
      </c>
      <c r="AJ261" s="7">
        <v>10</v>
      </c>
      <c r="AK261" s="7">
        <v>8</v>
      </c>
      <c r="AL261" s="7">
        <v>79</v>
      </c>
    </row>
    <row r="262" spans="2:38" x14ac:dyDescent="0.25">
      <c r="B262" s="7">
        <v>42928</v>
      </c>
      <c r="C262" s="7">
        <v>1</v>
      </c>
      <c r="D262" s="7">
        <v>2005</v>
      </c>
      <c r="E262" s="7">
        <f t="shared" si="4"/>
        <v>20</v>
      </c>
      <c r="F262" s="8">
        <v>45961.623518518521</v>
      </c>
      <c r="G262" s="7">
        <v>2</v>
      </c>
      <c r="H262" s="7">
        <v>2</v>
      </c>
      <c r="I262" s="7">
        <v>4</v>
      </c>
      <c r="J262" s="7">
        <v>4</v>
      </c>
      <c r="K262" s="7">
        <v>3</v>
      </c>
      <c r="L262" s="7">
        <v>4</v>
      </c>
      <c r="M262" s="7">
        <v>4</v>
      </c>
      <c r="N262" s="7">
        <v>5</v>
      </c>
      <c r="O262" s="7">
        <v>3</v>
      </c>
      <c r="P262" s="7">
        <v>3</v>
      </c>
      <c r="Q262" s="7">
        <v>2</v>
      </c>
      <c r="R262" s="7">
        <v>3</v>
      </c>
      <c r="S262" s="7">
        <v>2</v>
      </c>
      <c r="T262" s="7">
        <v>4</v>
      </c>
      <c r="U262" s="7">
        <v>1</v>
      </c>
      <c r="V262" s="7">
        <v>44</v>
      </c>
      <c r="W262" s="7">
        <v>2</v>
      </c>
      <c r="X262" s="7">
        <v>4</v>
      </c>
      <c r="Y262" s="7">
        <v>3</v>
      </c>
      <c r="Z262" s="7">
        <v>3</v>
      </c>
      <c r="AA262" s="7">
        <v>3</v>
      </c>
      <c r="AB262" s="7">
        <v>1</v>
      </c>
      <c r="AC262" s="7">
        <v>10</v>
      </c>
      <c r="AD262" s="7">
        <v>4</v>
      </c>
      <c r="AE262" s="7">
        <v>9</v>
      </c>
      <c r="AF262" s="7">
        <v>5</v>
      </c>
      <c r="AG262" s="7">
        <v>2</v>
      </c>
      <c r="AH262" s="7">
        <v>6</v>
      </c>
      <c r="AI262" s="7">
        <v>7</v>
      </c>
      <c r="AJ262" s="7">
        <v>3</v>
      </c>
      <c r="AK262" s="7">
        <v>8</v>
      </c>
      <c r="AL262" s="7">
        <v>37</v>
      </c>
    </row>
    <row r="263" spans="2:38" x14ac:dyDescent="0.25">
      <c r="B263" s="7">
        <v>43005</v>
      </c>
      <c r="C263" s="7">
        <v>0</v>
      </c>
      <c r="D263" s="7">
        <v>2005</v>
      </c>
      <c r="E263" s="7">
        <f t="shared" si="4"/>
        <v>20</v>
      </c>
      <c r="F263" s="8">
        <v>45961.666481481479</v>
      </c>
      <c r="G263" s="7">
        <v>4</v>
      </c>
      <c r="H263" s="7">
        <v>2</v>
      </c>
      <c r="I263" s="7">
        <v>1</v>
      </c>
      <c r="J263" s="7">
        <v>4</v>
      </c>
      <c r="K263" s="7">
        <v>4</v>
      </c>
      <c r="L263" s="7">
        <v>2</v>
      </c>
      <c r="M263" s="7">
        <v>2</v>
      </c>
      <c r="N263" s="7">
        <v>5</v>
      </c>
      <c r="O263" s="7">
        <v>2</v>
      </c>
      <c r="P263" s="7">
        <v>2</v>
      </c>
      <c r="Q263" s="7">
        <v>3</v>
      </c>
      <c r="R263" s="7">
        <v>3</v>
      </c>
      <c r="S263" s="7">
        <v>3</v>
      </c>
      <c r="T263" s="7">
        <v>3</v>
      </c>
      <c r="U263" s="7">
        <v>3</v>
      </c>
      <c r="V263" s="7">
        <v>3</v>
      </c>
      <c r="W263" s="7">
        <v>4</v>
      </c>
      <c r="X263" s="7">
        <v>4</v>
      </c>
      <c r="Y263" s="7">
        <v>6</v>
      </c>
      <c r="Z263" s="7">
        <v>2</v>
      </c>
      <c r="AA263" s="7">
        <v>3</v>
      </c>
      <c r="AB263" s="7">
        <v>8</v>
      </c>
      <c r="AC263" s="7">
        <v>10</v>
      </c>
      <c r="AD263" s="7">
        <v>1</v>
      </c>
      <c r="AE263" s="7">
        <v>2</v>
      </c>
      <c r="AF263" s="7">
        <v>9</v>
      </c>
      <c r="AG263" s="7">
        <v>7</v>
      </c>
      <c r="AH263" s="7">
        <v>3</v>
      </c>
      <c r="AI263" s="7">
        <v>5</v>
      </c>
      <c r="AJ263" s="7">
        <v>6</v>
      </c>
      <c r="AK263" s="7">
        <v>4</v>
      </c>
      <c r="AL263" s="7">
        <v>5</v>
      </c>
    </row>
    <row r="264" spans="2:38" x14ac:dyDescent="0.25">
      <c r="B264" s="7">
        <v>43956</v>
      </c>
      <c r="C264" s="7">
        <v>0</v>
      </c>
      <c r="D264" s="7">
        <v>2005</v>
      </c>
      <c r="E264" s="7">
        <f t="shared" si="4"/>
        <v>20</v>
      </c>
      <c r="F264" s="8">
        <v>45964.527222222219</v>
      </c>
      <c r="G264" s="7">
        <v>4</v>
      </c>
      <c r="H264" s="7">
        <v>4</v>
      </c>
      <c r="I264" s="7">
        <v>3</v>
      </c>
      <c r="J264" s="7">
        <v>5</v>
      </c>
      <c r="K264" s="7">
        <v>3</v>
      </c>
      <c r="L264" s="7">
        <v>2</v>
      </c>
      <c r="M264" s="7">
        <v>3</v>
      </c>
      <c r="N264" s="7">
        <v>4</v>
      </c>
      <c r="O264" s="7">
        <v>3</v>
      </c>
      <c r="P264" s="7">
        <v>4</v>
      </c>
      <c r="Q264" s="7">
        <v>4</v>
      </c>
      <c r="R264" s="7">
        <v>4</v>
      </c>
      <c r="S264" s="7">
        <v>9</v>
      </c>
      <c r="T264" s="7">
        <v>2</v>
      </c>
      <c r="U264" s="7">
        <v>4</v>
      </c>
      <c r="V264" s="7">
        <v>3</v>
      </c>
      <c r="W264" s="7">
        <v>4</v>
      </c>
      <c r="X264" s="7">
        <v>6</v>
      </c>
      <c r="Y264" s="7">
        <v>4</v>
      </c>
      <c r="Z264" s="7">
        <v>8</v>
      </c>
      <c r="AA264" s="7">
        <v>2</v>
      </c>
      <c r="AB264" s="7">
        <v>2</v>
      </c>
      <c r="AC264" s="7">
        <v>5</v>
      </c>
      <c r="AD264" s="7">
        <v>3</v>
      </c>
      <c r="AE264" s="7">
        <v>8</v>
      </c>
      <c r="AF264" s="7">
        <v>9</v>
      </c>
      <c r="AG264" s="7">
        <v>6</v>
      </c>
      <c r="AH264" s="7">
        <v>10</v>
      </c>
      <c r="AI264" s="7">
        <v>4</v>
      </c>
      <c r="AJ264" s="7">
        <v>1</v>
      </c>
      <c r="AK264" s="7">
        <v>7</v>
      </c>
      <c r="AL264" s="7">
        <v>56</v>
      </c>
    </row>
    <row r="265" spans="2:38" x14ac:dyDescent="0.25">
      <c r="B265" s="7">
        <v>44031</v>
      </c>
      <c r="C265" s="7">
        <v>0</v>
      </c>
      <c r="D265" s="7">
        <v>2005</v>
      </c>
      <c r="E265" s="7">
        <f t="shared" si="4"/>
        <v>20</v>
      </c>
      <c r="F265" s="8">
        <v>45964.641064814816</v>
      </c>
      <c r="G265" s="7">
        <v>3.4</v>
      </c>
      <c r="H265" s="7">
        <v>4</v>
      </c>
      <c r="I265" s="7">
        <v>5</v>
      </c>
      <c r="J265" s="7">
        <v>4</v>
      </c>
      <c r="K265" s="7">
        <v>3</v>
      </c>
      <c r="L265" s="7">
        <v>4</v>
      </c>
      <c r="M265" s="7">
        <v>2</v>
      </c>
      <c r="N265" s="7">
        <v>4</v>
      </c>
      <c r="O265" s="7">
        <v>2</v>
      </c>
      <c r="P265" s="7">
        <v>3</v>
      </c>
      <c r="Q265" s="7">
        <v>4</v>
      </c>
      <c r="R265" s="7">
        <v>31</v>
      </c>
      <c r="S265" s="7">
        <v>22</v>
      </c>
      <c r="T265" s="7">
        <v>3</v>
      </c>
      <c r="U265" s="7">
        <v>5</v>
      </c>
      <c r="V265" s="7">
        <v>16</v>
      </c>
      <c r="W265" s="7">
        <v>4</v>
      </c>
      <c r="X265" s="7">
        <v>263</v>
      </c>
      <c r="Y265" s="7">
        <v>5</v>
      </c>
      <c r="Z265" s="7">
        <v>3</v>
      </c>
      <c r="AA265" s="7">
        <v>3</v>
      </c>
      <c r="AB265" s="7">
        <v>9</v>
      </c>
      <c r="AC265" s="7">
        <v>8</v>
      </c>
      <c r="AD265" s="7">
        <v>5</v>
      </c>
      <c r="AE265" s="7">
        <v>7</v>
      </c>
      <c r="AF265" s="7">
        <v>4</v>
      </c>
      <c r="AG265" s="7">
        <v>2</v>
      </c>
      <c r="AH265" s="7">
        <v>1</v>
      </c>
      <c r="AI265" s="7">
        <v>3</v>
      </c>
      <c r="AJ265" s="7">
        <v>6</v>
      </c>
      <c r="AK265" s="7">
        <v>10</v>
      </c>
      <c r="AL265" s="7">
        <v>60</v>
      </c>
    </row>
    <row r="266" spans="2:38" x14ac:dyDescent="0.25">
      <c r="B266" s="7">
        <v>44051</v>
      </c>
      <c r="C266" s="7">
        <v>0</v>
      </c>
      <c r="D266" s="7">
        <v>2005</v>
      </c>
      <c r="E266" s="7">
        <f t="shared" si="4"/>
        <v>20</v>
      </c>
      <c r="F266" s="8">
        <v>45964.652754629627</v>
      </c>
      <c r="G266" s="7">
        <v>2</v>
      </c>
      <c r="H266" s="7">
        <v>4</v>
      </c>
      <c r="I266" s="7">
        <v>5</v>
      </c>
      <c r="J266" s="7">
        <v>2</v>
      </c>
      <c r="K266" s="7">
        <v>3</v>
      </c>
      <c r="L266" s="7">
        <v>5</v>
      </c>
      <c r="M266" s="7">
        <v>4</v>
      </c>
      <c r="N266" s="7">
        <v>4</v>
      </c>
      <c r="O266" s="7">
        <v>2</v>
      </c>
      <c r="P266" s="7">
        <v>3</v>
      </c>
      <c r="Q266" s="7">
        <v>1</v>
      </c>
      <c r="R266" s="7">
        <v>3</v>
      </c>
      <c r="S266" s="7">
        <v>2</v>
      </c>
      <c r="T266" s="7">
        <v>5</v>
      </c>
      <c r="U266" s="7">
        <v>3</v>
      </c>
      <c r="V266" s="7">
        <v>3</v>
      </c>
      <c r="W266" s="7">
        <v>11</v>
      </c>
      <c r="X266" s="7">
        <v>5</v>
      </c>
      <c r="Y266" s="7">
        <v>3</v>
      </c>
      <c r="Z266" s="7">
        <v>4</v>
      </c>
      <c r="AA266" s="7">
        <v>2</v>
      </c>
      <c r="AB266" s="7">
        <v>5</v>
      </c>
      <c r="AC266" s="7">
        <v>4</v>
      </c>
      <c r="AD266" s="7">
        <v>3</v>
      </c>
      <c r="AE266" s="7">
        <v>6</v>
      </c>
      <c r="AF266" s="7">
        <v>8</v>
      </c>
      <c r="AG266" s="7">
        <v>1</v>
      </c>
      <c r="AH266" s="7">
        <v>10</v>
      </c>
      <c r="AI266" s="7">
        <v>7</v>
      </c>
      <c r="AJ266" s="7">
        <v>2</v>
      </c>
      <c r="AK266" s="7">
        <v>9</v>
      </c>
      <c r="AL266" s="7">
        <v>75</v>
      </c>
    </row>
    <row r="267" spans="2:38" x14ac:dyDescent="0.25">
      <c r="B267" s="7">
        <v>44131</v>
      </c>
      <c r="C267" s="7">
        <v>0</v>
      </c>
      <c r="D267" s="7">
        <v>2005</v>
      </c>
      <c r="E267" s="7">
        <f t="shared" si="4"/>
        <v>20</v>
      </c>
      <c r="F267" s="8">
        <v>45964.763159722221</v>
      </c>
      <c r="G267" s="7" t="s">
        <v>63</v>
      </c>
      <c r="H267" s="7">
        <v>4</v>
      </c>
      <c r="I267" s="7">
        <v>3</v>
      </c>
      <c r="J267" s="7">
        <v>4</v>
      </c>
      <c r="K267" s="7">
        <v>2</v>
      </c>
      <c r="L267" s="7">
        <v>3</v>
      </c>
      <c r="M267" s="7">
        <v>2</v>
      </c>
      <c r="N267" s="7">
        <v>3</v>
      </c>
      <c r="O267" s="7">
        <v>3</v>
      </c>
      <c r="P267" s="7">
        <v>4</v>
      </c>
      <c r="Q267" s="7">
        <v>3</v>
      </c>
      <c r="R267" s="7">
        <v>3</v>
      </c>
      <c r="S267" s="7">
        <v>5</v>
      </c>
      <c r="T267" s="7">
        <v>5</v>
      </c>
      <c r="U267" s="7">
        <v>8</v>
      </c>
      <c r="V267" s="7">
        <v>5</v>
      </c>
      <c r="W267" s="7">
        <v>4</v>
      </c>
      <c r="X267" s="7">
        <v>8</v>
      </c>
      <c r="Y267" s="7">
        <v>5</v>
      </c>
      <c r="Z267" s="7">
        <v>8</v>
      </c>
      <c r="AA267" s="7">
        <v>2</v>
      </c>
      <c r="AB267" s="7">
        <v>7</v>
      </c>
      <c r="AC267" s="7">
        <v>2</v>
      </c>
      <c r="AD267" s="7">
        <v>1</v>
      </c>
      <c r="AE267" s="7">
        <v>3</v>
      </c>
      <c r="AF267" s="7">
        <v>4</v>
      </c>
      <c r="AG267" s="7">
        <v>5</v>
      </c>
      <c r="AH267" s="7">
        <v>10</v>
      </c>
      <c r="AI267" s="7">
        <v>9</v>
      </c>
      <c r="AJ267" s="7">
        <v>6</v>
      </c>
      <c r="AK267" s="7">
        <v>8</v>
      </c>
      <c r="AL267" s="7">
        <v>50</v>
      </c>
    </row>
    <row r="268" spans="2:38" x14ac:dyDescent="0.25">
      <c r="B268" s="7">
        <v>44767</v>
      </c>
      <c r="C268" s="7">
        <v>0</v>
      </c>
      <c r="D268" s="7">
        <v>2005</v>
      </c>
      <c r="E268" s="7">
        <f t="shared" si="4"/>
        <v>20</v>
      </c>
      <c r="F268" s="8">
        <v>45966.435231481482</v>
      </c>
      <c r="G268" s="7">
        <v>1</v>
      </c>
      <c r="H268" s="7">
        <v>4</v>
      </c>
      <c r="I268" s="7">
        <v>4</v>
      </c>
      <c r="J268" s="7">
        <v>4</v>
      </c>
      <c r="K268" s="7">
        <v>2</v>
      </c>
      <c r="L268" s="7">
        <v>4</v>
      </c>
      <c r="M268" s="7">
        <v>2</v>
      </c>
      <c r="N268" s="7">
        <v>2</v>
      </c>
      <c r="O268" s="7">
        <v>4</v>
      </c>
      <c r="P268" s="7">
        <v>4</v>
      </c>
      <c r="Q268" s="7">
        <v>4</v>
      </c>
      <c r="R268" s="7">
        <v>2</v>
      </c>
      <c r="S268" s="7">
        <v>2</v>
      </c>
      <c r="T268" s="7">
        <v>1</v>
      </c>
      <c r="U268" s="7">
        <v>2</v>
      </c>
      <c r="V268" s="7">
        <v>3</v>
      </c>
      <c r="W268" s="7">
        <v>2</v>
      </c>
      <c r="X268" s="7">
        <v>4</v>
      </c>
      <c r="Y268" s="7">
        <v>1</v>
      </c>
      <c r="Z268" s="7">
        <v>2</v>
      </c>
      <c r="AA268" s="7">
        <v>1</v>
      </c>
      <c r="AB268" s="7">
        <v>2</v>
      </c>
      <c r="AC268" s="7">
        <v>10</v>
      </c>
      <c r="AD268" s="7">
        <v>5</v>
      </c>
      <c r="AE268" s="7">
        <v>6</v>
      </c>
      <c r="AF268" s="7">
        <v>1</v>
      </c>
      <c r="AG268" s="7">
        <v>9</v>
      </c>
      <c r="AH268" s="7">
        <v>4</v>
      </c>
      <c r="AI268" s="7">
        <v>7</v>
      </c>
      <c r="AJ268" s="7">
        <v>8</v>
      </c>
      <c r="AK268" s="7">
        <v>3</v>
      </c>
      <c r="AL268" s="7">
        <v>51</v>
      </c>
    </row>
    <row r="269" spans="2:38" x14ac:dyDescent="0.25">
      <c r="B269" s="7">
        <v>44967</v>
      </c>
      <c r="C269" s="7">
        <v>1</v>
      </c>
      <c r="D269" s="7">
        <v>2005</v>
      </c>
      <c r="E269" s="7">
        <f t="shared" si="4"/>
        <v>20</v>
      </c>
      <c r="F269" s="8">
        <v>45967.401782407411</v>
      </c>
      <c r="G269" s="7">
        <v>2</v>
      </c>
      <c r="H269" s="7">
        <v>4</v>
      </c>
      <c r="I269" s="7">
        <v>5</v>
      </c>
      <c r="J269" s="7">
        <v>5</v>
      </c>
      <c r="K269" s="7">
        <v>2</v>
      </c>
      <c r="L269" s="7">
        <v>5</v>
      </c>
      <c r="M269" s="7">
        <v>4</v>
      </c>
      <c r="N269" s="7">
        <v>3</v>
      </c>
      <c r="O269" s="7">
        <v>4</v>
      </c>
      <c r="P269" s="7">
        <v>4</v>
      </c>
      <c r="Q269" s="7">
        <v>4</v>
      </c>
      <c r="R269" s="7">
        <v>3</v>
      </c>
      <c r="S269" s="7">
        <v>3</v>
      </c>
      <c r="T269" s="7">
        <v>3</v>
      </c>
      <c r="U269" s="7">
        <v>3</v>
      </c>
      <c r="V269" s="7">
        <v>8</v>
      </c>
      <c r="W269" s="7">
        <v>4</v>
      </c>
      <c r="X269" s="7">
        <v>8</v>
      </c>
      <c r="Y269" s="7">
        <v>4</v>
      </c>
      <c r="Z269" s="7">
        <v>3</v>
      </c>
      <c r="AA269" s="7">
        <v>5</v>
      </c>
      <c r="AB269" s="7">
        <v>8</v>
      </c>
      <c r="AC269" s="7">
        <v>9</v>
      </c>
      <c r="AD269" s="7">
        <v>5</v>
      </c>
      <c r="AE269" s="7">
        <v>10</v>
      </c>
      <c r="AF269" s="7">
        <v>4</v>
      </c>
      <c r="AG269" s="7">
        <v>2</v>
      </c>
      <c r="AH269" s="7">
        <v>6</v>
      </c>
      <c r="AI269" s="7">
        <v>3</v>
      </c>
      <c r="AJ269" s="7">
        <v>7</v>
      </c>
      <c r="AK269" s="7">
        <v>1</v>
      </c>
      <c r="AL269" s="7">
        <v>27</v>
      </c>
    </row>
    <row r="270" spans="2:38" x14ac:dyDescent="0.25">
      <c r="B270" s="7">
        <v>45263</v>
      </c>
      <c r="C270" s="7">
        <v>0</v>
      </c>
      <c r="D270" s="7">
        <v>2005</v>
      </c>
      <c r="E270" s="7">
        <f t="shared" si="4"/>
        <v>20</v>
      </c>
      <c r="F270" s="8">
        <v>45967.872048611112</v>
      </c>
      <c r="G270" s="7">
        <v>2</v>
      </c>
      <c r="H270" s="7">
        <v>2</v>
      </c>
      <c r="I270" s="7">
        <v>4</v>
      </c>
      <c r="J270" s="7">
        <v>4</v>
      </c>
      <c r="K270" s="7">
        <v>2</v>
      </c>
      <c r="L270" s="7">
        <v>5</v>
      </c>
      <c r="M270" s="7">
        <v>4</v>
      </c>
      <c r="N270" s="7">
        <v>3</v>
      </c>
      <c r="O270" s="7">
        <v>4</v>
      </c>
      <c r="P270" s="7">
        <v>5</v>
      </c>
      <c r="Q270" s="7">
        <v>4</v>
      </c>
      <c r="R270" s="7">
        <v>6</v>
      </c>
      <c r="S270" s="7">
        <v>3</v>
      </c>
      <c r="T270" s="7">
        <v>3</v>
      </c>
      <c r="U270" s="7">
        <v>4</v>
      </c>
      <c r="V270" s="7">
        <v>3</v>
      </c>
      <c r="W270" s="7">
        <v>3</v>
      </c>
      <c r="X270" s="7">
        <v>4</v>
      </c>
      <c r="Y270" s="7">
        <v>6</v>
      </c>
      <c r="Z270" s="7">
        <v>2</v>
      </c>
      <c r="AA270" s="7">
        <v>3</v>
      </c>
      <c r="AB270" s="7">
        <v>2</v>
      </c>
      <c r="AC270" s="7">
        <v>9</v>
      </c>
      <c r="AD270" s="7">
        <v>4</v>
      </c>
      <c r="AE270" s="7">
        <v>8</v>
      </c>
      <c r="AF270" s="7">
        <v>10</v>
      </c>
      <c r="AG270" s="7">
        <v>5</v>
      </c>
      <c r="AH270" s="7">
        <v>6</v>
      </c>
      <c r="AI270" s="7">
        <v>3</v>
      </c>
      <c r="AJ270" s="7">
        <v>7</v>
      </c>
      <c r="AK270" s="7">
        <v>1</v>
      </c>
      <c r="AL270" s="7">
        <v>54</v>
      </c>
    </row>
    <row r="271" spans="2:38" x14ac:dyDescent="0.25">
      <c r="B271" s="7">
        <v>45505</v>
      </c>
      <c r="C271" s="7">
        <v>1</v>
      </c>
      <c r="D271" s="7">
        <v>2005</v>
      </c>
      <c r="E271" s="7">
        <f t="shared" si="4"/>
        <v>20</v>
      </c>
      <c r="F271" s="8">
        <v>45968.719201388885</v>
      </c>
      <c r="G271" s="7">
        <v>3</v>
      </c>
      <c r="H271" s="7">
        <v>5</v>
      </c>
      <c r="I271" s="7">
        <v>1</v>
      </c>
      <c r="J271" s="7">
        <v>5</v>
      </c>
      <c r="K271" s="7">
        <v>2</v>
      </c>
      <c r="L271" s="7">
        <v>4</v>
      </c>
      <c r="M271" s="7">
        <v>4</v>
      </c>
      <c r="N271" s="7">
        <v>1</v>
      </c>
      <c r="O271" s="7">
        <v>5</v>
      </c>
      <c r="P271" s="7">
        <v>1</v>
      </c>
      <c r="Q271" s="7">
        <v>4</v>
      </c>
      <c r="R271" s="7">
        <v>1</v>
      </c>
      <c r="S271" s="7">
        <v>3</v>
      </c>
      <c r="T271" s="7">
        <v>3</v>
      </c>
      <c r="U271" s="7">
        <v>1</v>
      </c>
      <c r="V271" s="7">
        <v>2</v>
      </c>
      <c r="W271" s="7">
        <v>5</v>
      </c>
      <c r="X271" s="7">
        <v>1</v>
      </c>
      <c r="Y271" s="7">
        <v>4</v>
      </c>
      <c r="Z271" s="7">
        <v>2</v>
      </c>
      <c r="AA271" s="7">
        <v>2</v>
      </c>
      <c r="AB271" s="7">
        <v>6</v>
      </c>
      <c r="AC271" s="7">
        <v>8</v>
      </c>
      <c r="AD271" s="7">
        <v>5</v>
      </c>
      <c r="AE271" s="7">
        <v>10</v>
      </c>
      <c r="AF271" s="7">
        <v>2</v>
      </c>
      <c r="AG271" s="7">
        <v>9</v>
      </c>
      <c r="AH271" s="7">
        <v>4</v>
      </c>
      <c r="AI271" s="7">
        <v>7</v>
      </c>
      <c r="AJ271" s="7">
        <v>3</v>
      </c>
      <c r="AK271" s="7">
        <v>1</v>
      </c>
      <c r="AL271" s="7">
        <v>86</v>
      </c>
    </row>
    <row r="272" spans="2:38" x14ac:dyDescent="0.25">
      <c r="B272" s="7">
        <v>45572</v>
      </c>
      <c r="C272" s="7">
        <v>1</v>
      </c>
      <c r="D272" s="7">
        <v>2005</v>
      </c>
      <c r="E272" s="7">
        <f t="shared" si="4"/>
        <v>20</v>
      </c>
      <c r="F272" s="8">
        <v>45968.864270833335</v>
      </c>
      <c r="G272" s="7">
        <v>2</v>
      </c>
      <c r="H272" s="7">
        <v>2</v>
      </c>
      <c r="I272" s="7">
        <v>5</v>
      </c>
      <c r="J272" s="7">
        <v>4</v>
      </c>
      <c r="K272" s="7">
        <v>3</v>
      </c>
      <c r="L272" s="7">
        <v>4</v>
      </c>
      <c r="M272" s="7">
        <v>2</v>
      </c>
      <c r="N272" s="7">
        <v>4</v>
      </c>
      <c r="O272" s="7">
        <v>4</v>
      </c>
      <c r="P272" s="7">
        <v>5</v>
      </c>
      <c r="Q272" s="7">
        <v>5</v>
      </c>
      <c r="R272" s="7">
        <v>4</v>
      </c>
      <c r="S272" s="7">
        <v>3</v>
      </c>
      <c r="T272" s="7">
        <v>2</v>
      </c>
      <c r="U272" s="7">
        <v>2</v>
      </c>
      <c r="V272" s="7">
        <v>3</v>
      </c>
      <c r="W272" s="7">
        <v>4</v>
      </c>
      <c r="X272" s="7">
        <v>5</v>
      </c>
      <c r="Y272" s="7">
        <v>3</v>
      </c>
      <c r="Z272" s="7">
        <v>1</v>
      </c>
      <c r="AA272" s="7">
        <v>3</v>
      </c>
      <c r="AB272" s="7">
        <v>10</v>
      </c>
      <c r="AC272" s="7">
        <v>1</v>
      </c>
      <c r="AD272" s="7">
        <v>4</v>
      </c>
      <c r="AE272" s="7">
        <v>9</v>
      </c>
      <c r="AF272" s="7">
        <v>2</v>
      </c>
      <c r="AG272" s="7">
        <v>5</v>
      </c>
      <c r="AH272" s="7">
        <v>8</v>
      </c>
      <c r="AI272" s="7">
        <v>3</v>
      </c>
      <c r="AJ272" s="7">
        <v>7</v>
      </c>
      <c r="AK272" s="7">
        <v>6</v>
      </c>
      <c r="AL272" s="7">
        <v>79</v>
      </c>
    </row>
    <row r="273" spans="2:38" x14ac:dyDescent="0.25">
      <c r="B273" s="7">
        <v>45913</v>
      </c>
      <c r="C273" s="7">
        <v>0</v>
      </c>
      <c r="D273" s="7">
        <v>2005</v>
      </c>
      <c r="E273" s="7">
        <f t="shared" si="4"/>
        <v>20</v>
      </c>
      <c r="F273" s="8">
        <v>45970.743842592594</v>
      </c>
      <c r="G273" s="7">
        <v>2</v>
      </c>
      <c r="H273" s="7">
        <v>4</v>
      </c>
      <c r="I273" s="7">
        <v>2</v>
      </c>
      <c r="J273" s="7">
        <v>4</v>
      </c>
      <c r="K273" s="7">
        <v>2</v>
      </c>
      <c r="L273" s="7">
        <v>3</v>
      </c>
      <c r="M273" s="7">
        <v>4</v>
      </c>
      <c r="N273" s="7">
        <v>4</v>
      </c>
      <c r="O273" s="7">
        <v>2</v>
      </c>
      <c r="P273" s="7">
        <v>4</v>
      </c>
      <c r="Q273" s="7">
        <v>4</v>
      </c>
      <c r="R273" s="7">
        <v>3</v>
      </c>
      <c r="S273" s="7">
        <v>3</v>
      </c>
      <c r="T273" s="7">
        <v>3</v>
      </c>
      <c r="U273" s="7">
        <v>3</v>
      </c>
      <c r="V273" s="7">
        <v>8</v>
      </c>
      <c r="W273" s="7">
        <v>4</v>
      </c>
      <c r="X273" s="7">
        <v>8</v>
      </c>
      <c r="Y273" s="7">
        <v>3</v>
      </c>
      <c r="Z273" s="7">
        <v>3</v>
      </c>
      <c r="AA273" s="7">
        <v>7</v>
      </c>
      <c r="AB273" s="7">
        <v>10</v>
      </c>
      <c r="AC273" s="7">
        <v>3</v>
      </c>
      <c r="AD273" s="7">
        <v>5</v>
      </c>
      <c r="AE273" s="7">
        <v>7</v>
      </c>
      <c r="AF273" s="7">
        <v>2</v>
      </c>
      <c r="AG273" s="7">
        <v>9</v>
      </c>
      <c r="AH273" s="7">
        <v>6</v>
      </c>
      <c r="AI273" s="7">
        <v>4</v>
      </c>
      <c r="AJ273" s="7">
        <v>8</v>
      </c>
      <c r="AK273" s="7">
        <v>1</v>
      </c>
      <c r="AL273" s="7">
        <v>63</v>
      </c>
    </row>
    <row r="274" spans="2:38" x14ac:dyDescent="0.25">
      <c r="B274" s="7">
        <v>46377</v>
      </c>
      <c r="C274" s="7">
        <v>0</v>
      </c>
      <c r="D274" s="7">
        <v>2005</v>
      </c>
      <c r="E274" s="7">
        <f t="shared" si="4"/>
        <v>20</v>
      </c>
      <c r="F274" s="8">
        <v>45972.958043981482</v>
      </c>
      <c r="G274" s="7">
        <v>3</v>
      </c>
      <c r="H274" s="7">
        <v>3</v>
      </c>
      <c r="I274" s="7">
        <v>4</v>
      </c>
      <c r="J274" s="7">
        <v>4</v>
      </c>
      <c r="K274" s="7">
        <v>3</v>
      </c>
      <c r="L274" s="7">
        <v>2</v>
      </c>
      <c r="M274" s="7">
        <v>3</v>
      </c>
      <c r="N274" s="7">
        <v>4</v>
      </c>
      <c r="O274" s="7">
        <v>3</v>
      </c>
      <c r="P274" s="7">
        <v>2</v>
      </c>
      <c r="Q274" s="7">
        <v>2</v>
      </c>
      <c r="R274" s="7">
        <v>3</v>
      </c>
      <c r="S274" s="7">
        <v>5</v>
      </c>
      <c r="T274" s="7">
        <v>4</v>
      </c>
      <c r="U274" s="7">
        <v>3</v>
      </c>
      <c r="V274" s="7">
        <v>6</v>
      </c>
      <c r="W274" s="7">
        <v>3</v>
      </c>
      <c r="X274" s="7">
        <v>5</v>
      </c>
      <c r="Y274" s="7">
        <v>3</v>
      </c>
      <c r="Z274" s="7">
        <v>3</v>
      </c>
      <c r="AA274" s="7">
        <v>3</v>
      </c>
      <c r="AB274" s="7">
        <v>10</v>
      </c>
      <c r="AC274" s="7">
        <v>1</v>
      </c>
      <c r="AD274" s="7">
        <v>5</v>
      </c>
      <c r="AE274" s="7">
        <v>2</v>
      </c>
      <c r="AF274" s="7">
        <v>8</v>
      </c>
      <c r="AG274" s="7">
        <v>9</v>
      </c>
      <c r="AH274" s="7">
        <v>7</v>
      </c>
      <c r="AI274" s="7">
        <v>3</v>
      </c>
      <c r="AJ274" s="7">
        <v>6</v>
      </c>
      <c r="AK274" s="7">
        <v>4</v>
      </c>
      <c r="AL274" s="7">
        <v>26</v>
      </c>
    </row>
    <row r="275" spans="2:38" x14ac:dyDescent="0.25">
      <c r="B275" s="7">
        <v>46467</v>
      </c>
      <c r="C275" s="7">
        <v>1</v>
      </c>
      <c r="D275" s="7">
        <v>2005</v>
      </c>
      <c r="E275" s="7">
        <f t="shared" si="4"/>
        <v>20</v>
      </c>
      <c r="F275" s="8">
        <v>45973.476979166669</v>
      </c>
      <c r="G275" s="7" t="s">
        <v>59</v>
      </c>
      <c r="H275" s="7">
        <v>4</v>
      </c>
      <c r="I275" s="7">
        <v>5</v>
      </c>
      <c r="J275" s="7">
        <v>5</v>
      </c>
      <c r="K275" s="7">
        <v>4</v>
      </c>
      <c r="L275" s="7">
        <v>4</v>
      </c>
      <c r="M275" s="7">
        <v>4</v>
      </c>
      <c r="N275" s="7">
        <v>2</v>
      </c>
      <c r="O275" s="7">
        <v>2</v>
      </c>
      <c r="P275" s="7">
        <v>4</v>
      </c>
      <c r="Q275" s="7">
        <v>2</v>
      </c>
      <c r="R275" s="7">
        <v>3</v>
      </c>
      <c r="S275" s="7">
        <v>3</v>
      </c>
      <c r="T275" s="7">
        <v>5</v>
      </c>
      <c r="U275" s="7">
        <v>2</v>
      </c>
      <c r="V275" s="7">
        <v>3</v>
      </c>
      <c r="W275" s="7">
        <v>3</v>
      </c>
      <c r="X275" s="7">
        <v>8</v>
      </c>
      <c r="Y275" s="7">
        <v>4</v>
      </c>
      <c r="Z275" s="7">
        <v>4</v>
      </c>
      <c r="AA275" s="7">
        <v>2</v>
      </c>
      <c r="AB275" s="7">
        <v>5</v>
      </c>
      <c r="AC275" s="7">
        <v>10</v>
      </c>
      <c r="AD275" s="7">
        <v>6</v>
      </c>
      <c r="AE275" s="7">
        <v>4</v>
      </c>
      <c r="AF275" s="7">
        <v>2</v>
      </c>
      <c r="AG275" s="7">
        <v>7</v>
      </c>
      <c r="AH275" s="7">
        <v>1</v>
      </c>
      <c r="AI275" s="7">
        <v>3</v>
      </c>
      <c r="AJ275" s="7">
        <v>9</v>
      </c>
      <c r="AK275" s="7">
        <v>8</v>
      </c>
      <c r="AL275" s="7">
        <v>79</v>
      </c>
    </row>
    <row r="276" spans="2:38" x14ac:dyDescent="0.25">
      <c r="B276" s="7">
        <v>46498</v>
      </c>
      <c r="C276" s="7">
        <v>0</v>
      </c>
      <c r="D276" s="7">
        <v>2005</v>
      </c>
      <c r="E276" s="7">
        <f t="shared" si="4"/>
        <v>20</v>
      </c>
      <c r="F276" s="8">
        <v>45973.625092592592</v>
      </c>
      <c r="G276" s="7">
        <v>3</v>
      </c>
      <c r="H276" s="7">
        <v>2</v>
      </c>
      <c r="I276" s="7">
        <v>4</v>
      </c>
      <c r="J276" s="7">
        <v>2</v>
      </c>
      <c r="K276" s="7">
        <v>4</v>
      </c>
      <c r="L276" s="7">
        <v>2</v>
      </c>
      <c r="M276" s="7">
        <v>2</v>
      </c>
      <c r="N276" s="7">
        <v>4</v>
      </c>
      <c r="O276" s="7">
        <v>3</v>
      </c>
      <c r="P276" s="7">
        <v>4</v>
      </c>
      <c r="Q276" s="7">
        <v>3</v>
      </c>
      <c r="R276" s="7">
        <v>3</v>
      </c>
      <c r="S276" s="7">
        <v>4</v>
      </c>
      <c r="T276" s="7">
        <v>4</v>
      </c>
      <c r="U276" s="7">
        <v>3</v>
      </c>
      <c r="V276" s="7">
        <v>3</v>
      </c>
      <c r="W276" s="7">
        <v>5</v>
      </c>
      <c r="X276" s="7">
        <v>7</v>
      </c>
      <c r="Y276" s="7">
        <v>10</v>
      </c>
      <c r="Z276" s="7">
        <v>2</v>
      </c>
      <c r="AA276" s="7">
        <v>3</v>
      </c>
      <c r="AB276" s="7">
        <v>10</v>
      </c>
      <c r="AC276" s="7">
        <v>2</v>
      </c>
      <c r="AD276" s="7">
        <v>7</v>
      </c>
      <c r="AE276" s="7">
        <v>9</v>
      </c>
      <c r="AF276" s="7">
        <v>6</v>
      </c>
      <c r="AG276" s="7">
        <v>3</v>
      </c>
      <c r="AH276" s="7">
        <v>8</v>
      </c>
      <c r="AI276" s="7">
        <v>1</v>
      </c>
      <c r="AJ276" s="7">
        <v>5</v>
      </c>
      <c r="AK276" s="7">
        <v>4</v>
      </c>
      <c r="AL276" s="7">
        <v>14</v>
      </c>
    </row>
    <row r="277" spans="2:38" x14ac:dyDescent="0.25">
      <c r="B277" s="7">
        <v>40918</v>
      </c>
      <c r="C277" s="7">
        <v>1</v>
      </c>
      <c r="D277" s="7">
        <v>2006</v>
      </c>
      <c r="E277" s="7">
        <f t="shared" si="4"/>
        <v>19</v>
      </c>
      <c r="F277" s="8">
        <v>45958.629641203705</v>
      </c>
      <c r="G277" s="7">
        <v>1</v>
      </c>
      <c r="H277" s="7">
        <v>4</v>
      </c>
      <c r="I277" s="7">
        <v>5</v>
      </c>
      <c r="J277" s="7">
        <v>5</v>
      </c>
      <c r="K277" s="7">
        <v>1</v>
      </c>
      <c r="L277" s="7">
        <v>5</v>
      </c>
      <c r="M277" s="7">
        <v>5</v>
      </c>
      <c r="N277" s="7">
        <v>3</v>
      </c>
      <c r="O277" s="7">
        <v>4</v>
      </c>
      <c r="P277" s="7">
        <v>3</v>
      </c>
      <c r="Q277" s="7">
        <v>5</v>
      </c>
      <c r="R277" s="7">
        <v>5</v>
      </c>
      <c r="S277" s="7">
        <v>3</v>
      </c>
      <c r="T277" s="7">
        <v>1</v>
      </c>
      <c r="U277" s="7">
        <v>2</v>
      </c>
      <c r="V277" s="7">
        <v>2</v>
      </c>
      <c r="W277" s="7">
        <v>4</v>
      </c>
      <c r="X277" s="7">
        <v>7</v>
      </c>
      <c r="Y277" s="7">
        <v>5</v>
      </c>
      <c r="Z277" s="7">
        <v>5</v>
      </c>
      <c r="AA277" s="7">
        <v>2</v>
      </c>
      <c r="AB277" s="7">
        <v>6</v>
      </c>
      <c r="AC277" s="7">
        <v>7</v>
      </c>
      <c r="AD277" s="7">
        <v>5</v>
      </c>
      <c r="AE277" s="7">
        <v>3</v>
      </c>
      <c r="AF277" s="7">
        <v>8</v>
      </c>
      <c r="AG277" s="7">
        <v>4</v>
      </c>
      <c r="AH277" s="7">
        <v>10</v>
      </c>
      <c r="AI277" s="7">
        <v>9</v>
      </c>
      <c r="AJ277" s="7">
        <v>2</v>
      </c>
      <c r="AK277" s="7">
        <v>1</v>
      </c>
      <c r="AL277" s="7">
        <v>21</v>
      </c>
    </row>
    <row r="278" spans="2:38" x14ac:dyDescent="0.25">
      <c r="B278" s="7">
        <v>41264</v>
      </c>
      <c r="C278" s="7">
        <v>0</v>
      </c>
      <c r="D278" s="7">
        <v>2006</v>
      </c>
      <c r="E278" s="7">
        <f t="shared" si="4"/>
        <v>19</v>
      </c>
      <c r="F278" s="8">
        <v>45959.484907407408</v>
      </c>
      <c r="G278" s="7">
        <v>2</v>
      </c>
      <c r="H278" s="7">
        <v>3</v>
      </c>
      <c r="I278" s="7">
        <v>4</v>
      </c>
      <c r="J278" s="7">
        <v>3</v>
      </c>
      <c r="K278" s="7">
        <v>2</v>
      </c>
      <c r="L278" s="7">
        <v>5</v>
      </c>
      <c r="M278" s="7">
        <v>3</v>
      </c>
      <c r="N278" s="7">
        <v>3</v>
      </c>
      <c r="O278" s="7">
        <v>3</v>
      </c>
      <c r="P278" s="7">
        <v>2</v>
      </c>
      <c r="Q278" s="7">
        <v>3</v>
      </c>
      <c r="R278" s="7">
        <v>3</v>
      </c>
      <c r="S278" s="7">
        <v>3</v>
      </c>
      <c r="T278" s="7">
        <v>5</v>
      </c>
      <c r="U278" s="7">
        <v>3</v>
      </c>
      <c r="V278" s="7">
        <v>3</v>
      </c>
      <c r="W278" s="7">
        <v>4</v>
      </c>
      <c r="X278" s="7">
        <v>15</v>
      </c>
      <c r="Y278" s="7">
        <v>5</v>
      </c>
      <c r="Z278" s="7">
        <v>3</v>
      </c>
      <c r="AA278" s="7">
        <v>4</v>
      </c>
      <c r="AB278" s="7">
        <v>5</v>
      </c>
      <c r="AC278" s="7">
        <v>7</v>
      </c>
      <c r="AD278" s="7">
        <v>10</v>
      </c>
      <c r="AE278" s="7">
        <v>4</v>
      </c>
      <c r="AF278" s="7">
        <v>3</v>
      </c>
      <c r="AG278" s="7">
        <v>9</v>
      </c>
      <c r="AH278" s="7">
        <v>8</v>
      </c>
      <c r="AI278" s="7">
        <v>1</v>
      </c>
      <c r="AJ278" s="7">
        <v>2</v>
      </c>
      <c r="AK278" s="7">
        <v>6</v>
      </c>
      <c r="AL278" s="7">
        <v>63</v>
      </c>
    </row>
    <row r="279" spans="2:38" x14ac:dyDescent="0.25">
      <c r="B279" s="7">
        <v>42383</v>
      </c>
      <c r="C279" s="7">
        <v>1</v>
      </c>
      <c r="D279" s="7">
        <v>2006</v>
      </c>
      <c r="E279" s="7">
        <f t="shared" si="4"/>
        <v>19</v>
      </c>
      <c r="F279" s="8">
        <v>45960.495300925926</v>
      </c>
      <c r="G279" s="7">
        <v>4</v>
      </c>
      <c r="H279" s="7">
        <v>2</v>
      </c>
      <c r="I279" s="7">
        <v>3</v>
      </c>
      <c r="J279" s="7">
        <v>2</v>
      </c>
      <c r="K279" s="7">
        <v>5</v>
      </c>
      <c r="L279" s="7">
        <v>2</v>
      </c>
      <c r="M279" s="7">
        <v>2</v>
      </c>
      <c r="N279" s="7">
        <v>5</v>
      </c>
      <c r="O279" s="7">
        <v>3</v>
      </c>
      <c r="P279" s="7">
        <v>3</v>
      </c>
      <c r="Q279" s="7">
        <v>3</v>
      </c>
      <c r="R279" s="7">
        <v>2</v>
      </c>
      <c r="S279" s="7">
        <v>4</v>
      </c>
      <c r="T279" s="7">
        <v>4</v>
      </c>
      <c r="U279" s="7">
        <v>4</v>
      </c>
      <c r="V279" s="7">
        <v>3</v>
      </c>
      <c r="W279" s="7">
        <v>19</v>
      </c>
      <c r="X279" s="7">
        <v>7</v>
      </c>
      <c r="Y279" s="7">
        <v>4</v>
      </c>
      <c r="Z279" s="7">
        <v>1</v>
      </c>
      <c r="AA279" s="7">
        <v>3</v>
      </c>
      <c r="AB279" s="7">
        <v>3</v>
      </c>
      <c r="AC279" s="7">
        <v>6</v>
      </c>
      <c r="AD279" s="7">
        <v>5</v>
      </c>
      <c r="AE279" s="7">
        <v>9</v>
      </c>
      <c r="AF279" s="7">
        <v>8</v>
      </c>
      <c r="AG279" s="7">
        <v>1</v>
      </c>
      <c r="AH279" s="7">
        <v>2</v>
      </c>
      <c r="AI279" s="7">
        <v>7</v>
      </c>
      <c r="AJ279" s="7">
        <v>10</v>
      </c>
      <c r="AK279" s="7">
        <v>4</v>
      </c>
      <c r="AL279" s="7">
        <v>5</v>
      </c>
    </row>
    <row r="280" spans="2:38" x14ac:dyDescent="0.25">
      <c r="B280" s="7">
        <v>42390</v>
      </c>
      <c r="C280" s="7">
        <v>0</v>
      </c>
      <c r="D280" s="7">
        <v>2006</v>
      </c>
      <c r="E280" s="7">
        <f t="shared" si="4"/>
        <v>19</v>
      </c>
      <c r="F280" s="8">
        <v>45960.491400462961</v>
      </c>
      <c r="G280" s="7" t="s">
        <v>59</v>
      </c>
      <c r="H280" s="7">
        <v>2</v>
      </c>
      <c r="I280" s="7">
        <v>4</v>
      </c>
      <c r="J280" s="7">
        <v>2</v>
      </c>
      <c r="K280" s="7">
        <v>4</v>
      </c>
      <c r="L280" s="7">
        <v>4</v>
      </c>
      <c r="M280" s="7">
        <v>2</v>
      </c>
      <c r="N280" s="7">
        <v>4</v>
      </c>
      <c r="O280" s="7">
        <v>5</v>
      </c>
      <c r="P280" s="7">
        <v>4</v>
      </c>
      <c r="Q280" s="7">
        <v>4</v>
      </c>
      <c r="R280" s="7">
        <v>4</v>
      </c>
      <c r="S280" s="7">
        <v>4</v>
      </c>
      <c r="T280" s="7">
        <v>5</v>
      </c>
      <c r="U280" s="7">
        <v>2</v>
      </c>
      <c r="V280" s="7">
        <v>5</v>
      </c>
      <c r="W280" s="7">
        <v>4</v>
      </c>
      <c r="X280" s="7">
        <v>3</v>
      </c>
      <c r="Y280" s="7">
        <v>2</v>
      </c>
      <c r="Z280" s="7">
        <v>3</v>
      </c>
      <c r="AA280" s="7">
        <v>4</v>
      </c>
      <c r="AB280" s="7">
        <v>10</v>
      </c>
      <c r="AC280" s="7">
        <v>7</v>
      </c>
      <c r="AD280" s="7">
        <v>3</v>
      </c>
      <c r="AE280" s="7">
        <v>5</v>
      </c>
      <c r="AF280" s="7">
        <v>1</v>
      </c>
      <c r="AG280" s="7">
        <v>6</v>
      </c>
      <c r="AH280" s="7">
        <v>9</v>
      </c>
      <c r="AI280" s="7">
        <v>4</v>
      </c>
      <c r="AJ280" s="7">
        <v>8</v>
      </c>
      <c r="AK280" s="7">
        <v>2</v>
      </c>
      <c r="AL280" s="7">
        <v>64</v>
      </c>
    </row>
    <row r="281" spans="2:38" x14ac:dyDescent="0.25">
      <c r="B281" s="7">
        <v>42434</v>
      </c>
      <c r="C281" s="7">
        <v>0</v>
      </c>
      <c r="D281" s="7">
        <v>2006</v>
      </c>
      <c r="E281" s="7">
        <f t="shared" si="4"/>
        <v>19</v>
      </c>
      <c r="F281" s="8">
        <v>45961.814895833333</v>
      </c>
      <c r="G281" s="7" t="s">
        <v>59</v>
      </c>
      <c r="H281" s="7">
        <v>4</v>
      </c>
      <c r="I281" s="7">
        <v>4</v>
      </c>
      <c r="J281" s="7">
        <v>5</v>
      </c>
      <c r="K281" s="7">
        <v>2</v>
      </c>
      <c r="L281" s="7">
        <v>4</v>
      </c>
      <c r="M281" s="7">
        <v>4</v>
      </c>
      <c r="N281" s="7">
        <v>3</v>
      </c>
      <c r="O281" s="7">
        <v>3</v>
      </c>
      <c r="P281" s="7">
        <v>5</v>
      </c>
      <c r="Q281" s="7">
        <v>4</v>
      </c>
      <c r="R281" s="7">
        <v>4</v>
      </c>
      <c r="S281" s="7">
        <v>4</v>
      </c>
      <c r="T281" s="7">
        <v>2</v>
      </c>
      <c r="U281" s="7">
        <v>1</v>
      </c>
      <c r="V281" s="7">
        <v>3</v>
      </c>
      <c r="W281" s="7">
        <v>2</v>
      </c>
      <c r="X281" s="7">
        <v>15</v>
      </c>
      <c r="Y281" s="7">
        <v>2</v>
      </c>
      <c r="Z281" s="7">
        <v>1</v>
      </c>
      <c r="AA281" s="7">
        <v>4</v>
      </c>
      <c r="AB281" s="7">
        <v>9</v>
      </c>
      <c r="AC281" s="7">
        <v>5</v>
      </c>
      <c r="AD281" s="7">
        <v>7</v>
      </c>
      <c r="AE281" s="7">
        <v>4</v>
      </c>
      <c r="AF281" s="7">
        <v>3</v>
      </c>
      <c r="AG281" s="7">
        <v>8</v>
      </c>
      <c r="AH281" s="7">
        <v>1</v>
      </c>
      <c r="AI281" s="7">
        <v>6</v>
      </c>
      <c r="AJ281" s="7">
        <v>10</v>
      </c>
      <c r="AK281" s="7">
        <v>2</v>
      </c>
      <c r="AL281" s="7">
        <v>46</v>
      </c>
    </row>
    <row r="282" spans="2:38" x14ac:dyDescent="0.25">
      <c r="B282" s="7">
        <v>42675</v>
      </c>
      <c r="C282" s="7">
        <v>0</v>
      </c>
      <c r="D282" s="7">
        <v>2006</v>
      </c>
      <c r="E282" s="7">
        <f t="shared" si="4"/>
        <v>19</v>
      </c>
      <c r="F282" s="8">
        <v>45960.863958333335</v>
      </c>
      <c r="G282" s="7">
        <v>2</v>
      </c>
      <c r="H282" s="7">
        <v>4</v>
      </c>
      <c r="I282" s="7">
        <v>4</v>
      </c>
      <c r="J282" s="7">
        <v>4</v>
      </c>
      <c r="K282" s="7">
        <v>2</v>
      </c>
      <c r="L282" s="7">
        <v>4</v>
      </c>
      <c r="M282" s="7">
        <v>2</v>
      </c>
      <c r="N282" s="7">
        <v>3</v>
      </c>
      <c r="O282" s="7">
        <v>4</v>
      </c>
      <c r="P282" s="7">
        <v>4</v>
      </c>
      <c r="Q282" s="7">
        <v>3</v>
      </c>
      <c r="R282" s="7">
        <v>4</v>
      </c>
      <c r="S282" s="7">
        <v>4</v>
      </c>
      <c r="T282" s="7">
        <v>3</v>
      </c>
      <c r="U282" s="7">
        <v>6</v>
      </c>
      <c r="V282" s="7">
        <v>5</v>
      </c>
      <c r="W282" s="7">
        <v>7</v>
      </c>
      <c r="X282" s="7">
        <v>8</v>
      </c>
      <c r="Y282" s="7">
        <v>4</v>
      </c>
      <c r="Z282" s="7">
        <v>6</v>
      </c>
      <c r="AA282" s="7">
        <v>3</v>
      </c>
      <c r="AB282" s="7">
        <v>1</v>
      </c>
      <c r="AC282" s="7">
        <v>8</v>
      </c>
      <c r="AD282" s="7">
        <v>9</v>
      </c>
      <c r="AE282" s="7">
        <v>5</v>
      </c>
      <c r="AF282" s="7">
        <v>2</v>
      </c>
      <c r="AG282" s="7">
        <v>6</v>
      </c>
      <c r="AH282" s="7">
        <v>4</v>
      </c>
      <c r="AI282" s="7">
        <v>3</v>
      </c>
      <c r="AJ282" s="7">
        <v>7</v>
      </c>
      <c r="AK282" s="7">
        <v>10</v>
      </c>
      <c r="AL282" s="7">
        <v>51</v>
      </c>
    </row>
    <row r="283" spans="2:38" x14ac:dyDescent="0.25">
      <c r="B283" s="7">
        <v>42793</v>
      </c>
      <c r="C283" s="7">
        <v>1</v>
      </c>
      <c r="D283" s="7">
        <v>2006</v>
      </c>
      <c r="E283" s="7">
        <f t="shared" si="4"/>
        <v>19</v>
      </c>
      <c r="F283" s="8">
        <v>45961.446886574071</v>
      </c>
      <c r="G283" s="7" t="s">
        <v>59</v>
      </c>
      <c r="H283" s="7">
        <v>2</v>
      </c>
      <c r="I283" s="7">
        <v>5</v>
      </c>
      <c r="J283" s="7">
        <v>5</v>
      </c>
      <c r="K283" s="7">
        <v>3</v>
      </c>
      <c r="L283" s="7">
        <v>5</v>
      </c>
      <c r="M283" s="7">
        <v>3</v>
      </c>
      <c r="N283" s="7">
        <v>4</v>
      </c>
      <c r="O283" s="7">
        <v>4</v>
      </c>
      <c r="P283" s="7">
        <v>4</v>
      </c>
      <c r="Q283" s="7">
        <v>4</v>
      </c>
      <c r="R283" s="7">
        <v>2</v>
      </c>
      <c r="S283" s="7">
        <v>7</v>
      </c>
      <c r="T283" s="7">
        <v>2</v>
      </c>
      <c r="U283" s="7">
        <v>17</v>
      </c>
      <c r="V283" s="7">
        <v>2</v>
      </c>
      <c r="W283" s="7">
        <v>5</v>
      </c>
      <c r="X283" s="7">
        <v>108</v>
      </c>
      <c r="Y283" s="7">
        <v>6</v>
      </c>
      <c r="Z283" s="7">
        <v>2</v>
      </c>
      <c r="AA283" s="7">
        <v>2</v>
      </c>
      <c r="AB283" s="7">
        <v>10</v>
      </c>
      <c r="AC283" s="7">
        <v>6</v>
      </c>
      <c r="AD283" s="7">
        <v>3</v>
      </c>
      <c r="AE283" s="7">
        <v>1</v>
      </c>
      <c r="AF283" s="7">
        <v>4</v>
      </c>
      <c r="AG283" s="7">
        <v>7</v>
      </c>
      <c r="AH283" s="7">
        <v>9</v>
      </c>
      <c r="AI283" s="7">
        <v>2</v>
      </c>
      <c r="AJ283" s="7">
        <v>5</v>
      </c>
      <c r="AK283" s="7">
        <v>8</v>
      </c>
      <c r="AL283" s="7">
        <v>61</v>
      </c>
    </row>
    <row r="284" spans="2:38" x14ac:dyDescent="0.25">
      <c r="B284" s="7">
        <v>43335</v>
      </c>
      <c r="C284" s="7">
        <v>0</v>
      </c>
      <c r="D284" s="7">
        <v>2006</v>
      </c>
      <c r="E284" s="7">
        <f t="shared" si="4"/>
        <v>19</v>
      </c>
      <c r="F284" s="8">
        <v>45962.556840277779</v>
      </c>
      <c r="G284" s="7">
        <v>2</v>
      </c>
      <c r="H284" s="7">
        <v>1</v>
      </c>
      <c r="I284" s="7">
        <v>1</v>
      </c>
      <c r="J284" s="7">
        <v>5</v>
      </c>
      <c r="K284" s="7">
        <v>3</v>
      </c>
      <c r="L284" s="7">
        <v>2</v>
      </c>
      <c r="M284" s="7">
        <v>4</v>
      </c>
      <c r="N284" s="7">
        <v>5</v>
      </c>
      <c r="O284" s="7">
        <v>2</v>
      </c>
      <c r="P284" s="7">
        <v>2</v>
      </c>
      <c r="Q284" s="7">
        <v>4</v>
      </c>
      <c r="R284" s="7">
        <v>4</v>
      </c>
      <c r="S284" s="7">
        <v>6</v>
      </c>
      <c r="T284" s="7">
        <v>5</v>
      </c>
      <c r="U284" s="7">
        <v>5</v>
      </c>
      <c r="V284" s="7">
        <v>4</v>
      </c>
      <c r="W284" s="7">
        <v>6</v>
      </c>
      <c r="X284" s="7">
        <v>10</v>
      </c>
      <c r="Y284" s="7">
        <v>5</v>
      </c>
      <c r="Z284" s="7">
        <v>2</v>
      </c>
      <c r="AA284" s="7">
        <v>3</v>
      </c>
      <c r="AB284" s="7">
        <v>1</v>
      </c>
      <c r="AC284" s="7">
        <v>7</v>
      </c>
      <c r="AD284" s="7">
        <v>3</v>
      </c>
      <c r="AE284" s="7">
        <v>6</v>
      </c>
      <c r="AF284" s="7">
        <v>4</v>
      </c>
      <c r="AG284" s="7">
        <v>10</v>
      </c>
      <c r="AH284" s="7">
        <v>9</v>
      </c>
      <c r="AI284" s="7">
        <v>5</v>
      </c>
      <c r="AJ284" s="7">
        <v>2</v>
      </c>
      <c r="AK284" s="7">
        <v>8</v>
      </c>
      <c r="AL284" s="7">
        <v>32</v>
      </c>
    </row>
    <row r="285" spans="2:38" x14ac:dyDescent="0.25">
      <c r="B285" s="7">
        <v>43477</v>
      </c>
      <c r="C285" s="7">
        <v>0</v>
      </c>
      <c r="D285" s="7">
        <v>2006</v>
      </c>
      <c r="E285" s="7">
        <f t="shared" si="4"/>
        <v>19</v>
      </c>
      <c r="F285" s="8">
        <v>45963.034421296295</v>
      </c>
      <c r="G285" s="7">
        <v>2</v>
      </c>
      <c r="H285" s="7">
        <v>3</v>
      </c>
      <c r="I285" s="7">
        <v>5</v>
      </c>
      <c r="J285" s="7">
        <v>3</v>
      </c>
      <c r="K285" s="7">
        <v>3</v>
      </c>
      <c r="L285" s="7">
        <v>5</v>
      </c>
      <c r="M285" s="7">
        <v>3</v>
      </c>
      <c r="N285" s="7">
        <v>5</v>
      </c>
      <c r="O285" s="7">
        <v>4</v>
      </c>
      <c r="P285" s="7">
        <v>5</v>
      </c>
      <c r="Q285" s="7">
        <v>4</v>
      </c>
      <c r="R285" s="7">
        <v>5</v>
      </c>
      <c r="S285" s="7">
        <v>6</v>
      </c>
      <c r="T285" s="7">
        <v>16</v>
      </c>
      <c r="U285" s="7">
        <v>6</v>
      </c>
      <c r="V285" s="7">
        <v>3</v>
      </c>
      <c r="W285" s="7">
        <v>5</v>
      </c>
      <c r="X285" s="7">
        <v>12</v>
      </c>
      <c r="Y285" s="7">
        <v>7</v>
      </c>
      <c r="Z285" s="7">
        <v>5</v>
      </c>
      <c r="AA285" s="7">
        <v>3</v>
      </c>
      <c r="AB285" s="7">
        <v>10</v>
      </c>
      <c r="AC285" s="7">
        <v>8</v>
      </c>
      <c r="AD285" s="7">
        <v>5</v>
      </c>
      <c r="AE285" s="7">
        <v>9</v>
      </c>
      <c r="AF285" s="7">
        <v>2</v>
      </c>
      <c r="AG285" s="7">
        <v>7</v>
      </c>
      <c r="AH285" s="7">
        <v>6</v>
      </c>
      <c r="AI285" s="7">
        <v>3</v>
      </c>
      <c r="AJ285" s="7">
        <v>1</v>
      </c>
      <c r="AK285" s="7">
        <v>4</v>
      </c>
      <c r="AL285" s="7">
        <v>71</v>
      </c>
    </row>
    <row r="286" spans="2:38" x14ac:dyDescent="0.25">
      <c r="B286" s="7">
        <v>43624</v>
      </c>
      <c r="C286" s="7">
        <v>0</v>
      </c>
      <c r="D286" s="7">
        <v>2006</v>
      </c>
      <c r="E286" s="7">
        <f t="shared" si="4"/>
        <v>19</v>
      </c>
      <c r="F286" s="8">
        <v>45963.758159722223</v>
      </c>
      <c r="G286" s="7">
        <v>3</v>
      </c>
      <c r="H286" s="7">
        <v>4</v>
      </c>
      <c r="I286" s="7">
        <v>5</v>
      </c>
      <c r="J286" s="7">
        <v>2</v>
      </c>
      <c r="K286" s="7">
        <v>4</v>
      </c>
      <c r="L286" s="7">
        <v>3</v>
      </c>
      <c r="M286" s="7">
        <v>4</v>
      </c>
      <c r="N286" s="7">
        <v>3</v>
      </c>
      <c r="O286" s="7">
        <v>3</v>
      </c>
      <c r="P286" s="7">
        <v>4</v>
      </c>
      <c r="Q286" s="7">
        <v>4</v>
      </c>
      <c r="R286" s="7">
        <v>5</v>
      </c>
      <c r="S286" s="7">
        <v>4</v>
      </c>
      <c r="T286" s="7">
        <v>4</v>
      </c>
      <c r="U286" s="7">
        <v>5</v>
      </c>
      <c r="V286" s="7">
        <v>3</v>
      </c>
      <c r="W286" s="7">
        <v>3</v>
      </c>
      <c r="X286" s="7">
        <v>9</v>
      </c>
      <c r="Y286" s="7">
        <v>3</v>
      </c>
      <c r="Z286" s="7">
        <v>4</v>
      </c>
      <c r="AA286" s="7">
        <v>3</v>
      </c>
      <c r="AB286" s="7">
        <v>3</v>
      </c>
      <c r="AC286" s="7">
        <v>8</v>
      </c>
      <c r="AD286" s="7">
        <v>5</v>
      </c>
      <c r="AE286" s="7">
        <v>1</v>
      </c>
      <c r="AF286" s="7">
        <v>7</v>
      </c>
      <c r="AG286" s="7">
        <v>9</v>
      </c>
      <c r="AH286" s="7">
        <v>10</v>
      </c>
      <c r="AI286" s="7">
        <v>4</v>
      </c>
      <c r="AJ286" s="7">
        <v>6</v>
      </c>
      <c r="AK286" s="7">
        <v>2</v>
      </c>
      <c r="AL286" s="7">
        <v>67</v>
      </c>
    </row>
    <row r="287" spans="2:38" x14ac:dyDescent="0.25">
      <c r="B287" s="7">
        <v>45418</v>
      </c>
      <c r="C287" s="7">
        <v>0</v>
      </c>
      <c r="D287" s="7">
        <v>2006</v>
      </c>
      <c r="E287" s="7">
        <f t="shared" si="4"/>
        <v>19</v>
      </c>
      <c r="F287" s="8">
        <v>45968.559884259259</v>
      </c>
      <c r="G287" s="7">
        <v>3</v>
      </c>
      <c r="H287" s="7">
        <v>2</v>
      </c>
      <c r="I287" s="7">
        <v>4</v>
      </c>
      <c r="J287" s="7">
        <v>4</v>
      </c>
      <c r="K287" s="7">
        <v>2</v>
      </c>
      <c r="L287" s="7">
        <v>2</v>
      </c>
      <c r="M287" s="7">
        <v>2</v>
      </c>
      <c r="N287" s="7">
        <v>4</v>
      </c>
      <c r="O287" s="7">
        <v>4</v>
      </c>
      <c r="P287" s="7">
        <v>3</v>
      </c>
      <c r="Q287" s="7">
        <v>3</v>
      </c>
      <c r="R287" s="7">
        <v>19</v>
      </c>
      <c r="S287" s="7">
        <v>11</v>
      </c>
      <c r="T287" s="7">
        <v>4</v>
      </c>
      <c r="U287" s="7">
        <v>12</v>
      </c>
      <c r="V287" s="7">
        <v>7</v>
      </c>
      <c r="W287" s="7">
        <v>7</v>
      </c>
      <c r="X287" s="7">
        <v>10</v>
      </c>
      <c r="Y287" s="7">
        <v>6</v>
      </c>
      <c r="Z287" s="7">
        <v>6</v>
      </c>
      <c r="AA287" s="7">
        <v>5</v>
      </c>
      <c r="AB287" s="7">
        <v>1</v>
      </c>
      <c r="AC287" s="7">
        <v>8</v>
      </c>
      <c r="AD287" s="7">
        <v>4</v>
      </c>
      <c r="AE287" s="7">
        <v>2</v>
      </c>
      <c r="AF287" s="7">
        <v>3</v>
      </c>
      <c r="AG287" s="7">
        <v>6</v>
      </c>
      <c r="AH287" s="7">
        <v>7</v>
      </c>
      <c r="AI287" s="7">
        <v>10</v>
      </c>
      <c r="AJ287" s="7">
        <v>5</v>
      </c>
      <c r="AK287" s="7">
        <v>9</v>
      </c>
      <c r="AL287" s="7">
        <v>41</v>
      </c>
    </row>
    <row r="288" spans="2:38" x14ac:dyDescent="0.25">
      <c r="B288" s="7">
        <v>45501</v>
      </c>
      <c r="C288" s="7">
        <v>0</v>
      </c>
      <c r="D288" s="7">
        <v>2006</v>
      </c>
      <c r="E288" s="7">
        <f t="shared" si="4"/>
        <v>19</v>
      </c>
      <c r="F288" s="8">
        <v>45968.701666666668</v>
      </c>
      <c r="G288" s="7">
        <v>2</v>
      </c>
      <c r="H288" s="7">
        <v>4</v>
      </c>
      <c r="I288" s="7">
        <v>4</v>
      </c>
      <c r="J288" s="7">
        <v>2</v>
      </c>
      <c r="K288" s="7">
        <v>1</v>
      </c>
      <c r="L288" s="7">
        <v>5</v>
      </c>
      <c r="M288" s="7">
        <v>2</v>
      </c>
      <c r="N288" s="7">
        <v>2</v>
      </c>
      <c r="O288" s="7">
        <v>4</v>
      </c>
      <c r="P288" s="7">
        <v>5</v>
      </c>
      <c r="Q288" s="7">
        <v>1</v>
      </c>
      <c r="R288" s="7">
        <v>17</v>
      </c>
      <c r="S288" s="7">
        <v>13</v>
      </c>
      <c r="T288" s="7">
        <v>12</v>
      </c>
      <c r="U288" s="7">
        <v>6</v>
      </c>
      <c r="V288" s="7">
        <v>3</v>
      </c>
      <c r="W288" s="7">
        <v>23</v>
      </c>
      <c r="X288" s="7">
        <v>32</v>
      </c>
      <c r="Y288" s="7">
        <v>11</v>
      </c>
      <c r="Z288" s="7">
        <v>4</v>
      </c>
      <c r="AA288" s="7">
        <v>18</v>
      </c>
      <c r="AB288" s="7">
        <v>9</v>
      </c>
      <c r="AC288" s="7">
        <v>8</v>
      </c>
      <c r="AD288" s="7">
        <v>1</v>
      </c>
      <c r="AE288" s="7">
        <v>2</v>
      </c>
      <c r="AF288" s="7">
        <v>4</v>
      </c>
      <c r="AG288" s="7">
        <v>5</v>
      </c>
      <c r="AH288" s="7">
        <v>7</v>
      </c>
      <c r="AI288" s="7">
        <v>3</v>
      </c>
      <c r="AJ288" s="7">
        <v>6</v>
      </c>
      <c r="AK288" s="7">
        <v>10</v>
      </c>
      <c r="AL288" s="7">
        <v>80</v>
      </c>
    </row>
    <row r="289" spans="2:38" x14ac:dyDescent="0.25">
      <c r="B289" s="7">
        <v>45502</v>
      </c>
      <c r="C289" s="7">
        <v>0</v>
      </c>
      <c r="D289" s="7">
        <v>2006</v>
      </c>
      <c r="E289" s="7">
        <f t="shared" si="4"/>
        <v>19</v>
      </c>
      <c r="F289" s="8">
        <v>45968.705289351848</v>
      </c>
      <c r="G289" s="7">
        <v>2</v>
      </c>
      <c r="H289" s="7">
        <v>4</v>
      </c>
      <c r="I289" s="7">
        <v>3</v>
      </c>
      <c r="J289" s="7">
        <v>5</v>
      </c>
      <c r="K289" s="7">
        <v>2</v>
      </c>
      <c r="L289" s="7">
        <v>4</v>
      </c>
      <c r="M289" s="7">
        <v>4</v>
      </c>
      <c r="N289" s="7">
        <v>4</v>
      </c>
      <c r="O289" s="7">
        <v>3</v>
      </c>
      <c r="P289" s="7">
        <v>4</v>
      </c>
      <c r="Q289" s="7">
        <v>4</v>
      </c>
      <c r="R289" s="7">
        <v>3</v>
      </c>
      <c r="S289" s="7">
        <v>7</v>
      </c>
      <c r="T289" s="7">
        <v>11</v>
      </c>
      <c r="U289" s="7">
        <v>8</v>
      </c>
      <c r="V289" s="7">
        <v>5</v>
      </c>
      <c r="W289" s="7">
        <v>6</v>
      </c>
      <c r="X289" s="7">
        <v>17</v>
      </c>
      <c r="Y289" s="7">
        <v>3</v>
      </c>
      <c r="Z289" s="7">
        <v>7</v>
      </c>
      <c r="AA289" s="7">
        <v>5</v>
      </c>
      <c r="AB289" s="7">
        <v>8</v>
      </c>
      <c r="AC289" s="7">
        <v>5</v>
      </c>
      <c r="AD289" s="7">
        <v>9</v>
      </c>
      <c r="AE289" s="7">
        <v>2</v>
      </c>
      <c r="AF289" s="7">
        <v>10</v>
      </c>
      <c r="AG289" s="7">
        <v>4</v>
      </c>
      <c r="AH289" s="7">
        <v>3</v>
      </c>
      <c r="AI289" s="7">
        <v>6</v>
      </c>
      <c r="AJ289" s="7">
        <v>7</v>
      </c>
      <c r="AK289" s="7">
        <v>1</v>
      </c>
      <c r="AL289" s="7">
        <v>55</v>
      </c>
    </row>
    <row r="290" spans="2:38" x14ac:dyDescent="0.25">
      <c r="B290" s="7">
        <v>46337</v>
      </c>
      <c r="C290" s="7">
        <v>0</v>
      </c>
      <c r="D290" s="7">
        <v>2006</v>
      </c>
      <c r="E290" s="7">
        <f t="shared" si="4"/>
        <v>19</v>
      </c>
      <c r="F290" s="8">
        <v>45972.944965277777</v>
      </c>
      <c r="G290" s="7">
        <v>4</v>
      </c>
      <c r="H290" s="7">
        <v>2</v>
      </c>
      <c r="I290" s="7">
        <v>2</v>
      </c>
      <c r="J290" s="7">
        <v>5</v>
      </c>
      <c r="K290" s="7">
        <v>5</v>
      </c>
      <c r="L290" s="7">
        <v>4</v>
      </c>
      <c r="M290" s="7">
        <v>1</v>
      </c>
      <c r="N290" s="7">
        <v>4</v>
      </c>
      <c r="O290" s="7">
        <v>2</v>
      </c>
      <c r="P290" s="7">
        <v>2</v>
      </c>
      <c r="Q290" s="7">
        <v>2</v>
      </c>
      <c r="R290" s="7">
        <v>3</v>
      </c>
      <c r="S290" s="7">
        <v>9</v>
      </c>
      <c r="T290" s="7">
        <v>4</v>
      </c>
      <c r="U290" s="7">
        <v>3</v>
      </c>
      <c r="V290" s="7">
        <v>3</v>
      </c>
      <c r="W290" s="7">
        <v>3</v>
      </c>
      <c r="X290" s="7">
        <v>4</v>
      </c>
      <c r="Y290" s="7">
        <v>4</v>
      </c>
      <c r="Z290" s="7">
        <v>4</v>
      </c>
      <c r="AA290" s="7">
        <v>2</v>
      </c>
      <c r="AB290" s="7">
        <v>10</v>
      </c>
      <c r="AC290" s="7">
        <v>1</v>
      </c>
      <c r="AD290" s="7">
        <v>5</v>
      </c>
      <c r="AE290" s="7">
        <v>3</v>
      </c>
      <c r="AF290" s="7">
        <v>2</v>
      </c>
      <c r="AG290" s="7">
        <v>9</v>
      </c>
      <c r="AH290" s="7">
        <v>4</v>
      </c>
      <c r="AI290" s="7">
        <v>7</v>
      </c>
      <c r="AJ290" s="7">
        <v>8</v>
      </c>
      <c r="AK290" s="7">
        <v>6</v>
      </c>
      <c r="AL290" s="7">
        <v>5</v>
      </c>
    </row>
    <row r="291" spans="2:38" x14ac:dyDescent="0.25">
      <c r="B291" s="7">
        <v>46565</v>
      </c>
      <c r="C291" s="7">
        <v>0</v>
      </c>
      <c r="D291" s="7">
        <v>2006</v>
      </c>
      <c r="E291" s="7">
        <f t="shared" si="4"/>
        <v>19</v>
      </c>
      <c r="F291" s="8">
        <v>45975.557349537034</v>
      </c>
      <c r="G291" s="7">
        <v>2</v>
      </c>
      <c r="H291" s="7">
        <v>2</v>
      </c>
      <c r="I291" s="7">
        <v>4</v>
      </c>
      <c r="J291" s="7">
        <v>4</v>
      </c>
      <c r="K291" s="7">
        <v>4</v>
      </c>
      <c r="L291" s="7">
        <v>5</v>
      </c>
      <c r="M291" s="7">
        <v>3</v>
      </c>
      <c r="N291" s="7">
        <v>2</v>
      </c>
      <c r="O291" s="7">
        <v>4</v>
      </c>
      <c r="P291" s="7">
        <v>4</v>
      </c>
      <c r="Q291" s="7">
        <v>4</v>
      </c>
      <c r="R291" s="7">
        <v>6</v>
      </c>
      <c r="S291" s="7">
        <v>10</v>
      </c>
      <c r="T291" s="7">
        <v>4</v>
      </c>
      <c r="U291" s="7">
        <v>6</v>
      </c>
      <c r="V291" s="7">
        <v>5</v>
      </c>
      <c r="W291" s="7">
        <v>5</v>
      </c>
      <c r="X291" s="7">
        <v>15</v>
      </c>
      <c r="Y291" s="7">
        <v>4</v>
      </c>
      <c r="Z291" s="7">
        <v>2</v>
      </c>
      <c r="AA291" s="7">
        <v>2</v>
      </c>
      <c r="AB291" s="7">
        <v>10</v>
      </c>
      <c r="AC291" s="7">
        <v>1</v>
      </c>
      <c r="AD291" s="7">
        <v>3</v>
      </c>
      <c r="AE291" s="7">
        <v>8</v>
      </c>
      <c r="AF291" s="7">
        <v>9</v>
      </c>
      <c r="AG291" s="7">
        <v>6</v>
      </c>
      <c r="AH291" s="7">
        <v>2</v>
      </c>
      <c r="AI291" s="7">
        <v>4</v>
      </c>
      <c r="AJ291" s="7">
        <v>7</v>
      </c>
      <c r="AK291" s="7">
        <v>5</v>
      </c>
      <c r="AL291" s="7">
        <v>66</v>
      </c>
    </row>
    <row r="292" spans="2:38" x14ac:dyDescent="0.25">
      <c r="B292" s="7">
        <v>42783</v>
      </c>
      <c r="C292" s="7">
        <v>0</v>
      </c>
      <c r="D292" s="7">
        <v>2007</v>
      </c>
      <c r="E292" s="7">
        <f t="shared" si="4"/>
        <v>18</v>
      </c>
      <c r="F292" s="8">
        <v>45961.417280092595</v>
      </c>
      <c r="G292" s="7" t="s">
        <v>59</v>
      </c>
      <c r="H292" s="7">
        <v>4</v>
      </c>
      <c r="I292" s="7">
        <v>4</v>
      </c>
      <c r="J292" s="7">
        <v>3</v>
      </c>
      <c r="K292" s="7">
        <v>4</v>
      </c>
      <c r="L292" s="7">
        <v>4</v>
      </c>
      <c r="M292" s="7">
        <v>3</v>
      </c>
      <c r="N292" s="7">
        <v>4</v>
      </c>
      <c r="O292" s="7">
        <v>2</v>
      </c>
      <c r="P292" s="7">
        <v>3</v>
      </c>
      <c r="Q292" s="7">
        <v>3</v>
      </c>
      <c r="R292" s="7">
        <v>3</v>
      </c>
      <c r="S292" s="7">
        <v>82</v>
      </c>
      <c r="T292" s="7">
        <v>3</v>
      </c>
      <c r="U292" s="7">
        <v>3</v>
      </c>
      <c r="V292" s="7">
        <v>4</v>
      </c>
      <c r="W292" s="7">
        <v>7</v>
      </c>
      <c r="X292" s="7">
        <v>25</v>
      </c>
      <c r="Y292" s="7">
        <v>6</v>
      </c>
      <c r="Z292" s="7">
        <v>5</v>
      </c>
      <c r="AA292" s="7">
        <v>4</v>
      </c>
      <c r="AB292" s="7">
        <v>3</v>
      </c>
      <c r="AC292" s="7">
        <v>5</v>
      </c>
      <c r="AD292" s="7">
        <v>7</v>
      </c>
      <c r="AE292" s="7">
        <v>6</v>
      </c>
      <c r="AF292" s="7">
        <v>2</v>
      </c>
      <c r="AG292" s="7">
        <v>8</v>
      </c>
      <c r="AH292" s="7">
        <v>1</v>
      </c>
      <c r="AI292" s="7">
        <v>4</v>
      </c>
      <c r="AJ292" s="7">
        <v>9</v>
      </c>
      <c r="AK292" s="7">
        <v>10</v>
      </c>
      <c r="AL292" s="7">
        <v>38</v>
      </c>
    </row>
    <row r="293" spans="2:38" x14ac:dyDescent="0.25">
      <c r="B293" s="7">
        <v>45417</v>
      </c>
      <c r="C293" s="7">
        <v>0</v>
      </c>
      <c r="D293" s="7">
        <v>2007</v>
      </c>
      <c r="E293" s="7">
        <f t="shared" si="4"/>
        <v>18</v>
      </c>
      <c r="F293" s="8">
        <v>45968.559189814812</v>
      </c>
      <c r="G293" s="7">
        <v>1</v>
      </c>
      <c r="H293" s="7">
        <v>5</v>
      </c>
      <c r="I293" s="7">
        <v>4</v>
      </c>
      <c r="J293" s="7">
        <v>5</v>
      </c>
      <c r="K293" s="7">
        <v>1</v>
      </c>
      <c r="L293" s="7">
        <v>4</v>
      </c>
      <c r="M293" s="7">
        <v>4</v>
      </c>
      <c r="N293" s="7">
        <v>1</v>
      </c>
      <c r="O293" s="7">
        <v>2</v>
      </c>
      <c r="P293" s="7">
        <v>3</v>
      </c>
      <c r="Q293" s="7">
        <v>5</v>
      </c>
      <c r="R293" s="7">
        <v>3</v>
      </c>
      <c r="S293" s="7">
        <v>14</v>
      </c>
      <c r="T293" s="7">
        <v>4</v>
      </c>
      <c r="U293" s="7">
        <v>3</v>
      </c>
      <c r="V293" s="7">
        <v>5</v>
      </c>
      <c r="W293" s="7">
        <v>9</v>
      </c>
      <c r="X293" s="7">
        <v>7</v>
      </c>
      <c r="Y293" s="7">
        <v>17</v>
      </c>
      <c r="Z293" s="7">
        <v>5</v>
      </c>
      <c r="AA293" s="7">
        <v>3</v>
      </c>
      <c r="AB293" s="7">
        <v>5</v>
      </c>
      <c r="AC293" s="7">
        <v>7</v>
      </c>
      <c r="AD293" s="7">
        <v>3</v>
      </c>
      <c r="AE293" s="7">
        <v>9</v>
      </c>
      <c r="AF293" s="7">
        <v>10</v>
      </c>
      <c r="AG293" s="7">
        <v>2</v>
      </c>
      <c r="AH293" s="7">
        <v>8</v>
      </c>
      <c r="AI293" s="7">
        <v>4</v>
      </c>
      <c r="AJ293" s="7">
        <v>6</v>
      </c>
      <c r="AK293" s="7">
        <v>1</v>
      </c>
      <c r="AL293" s="7">
        <v>71</v>
      </c>
    </row>
    <row r="294" spans="2:38" x14ac:dyDescent="0.25">
      <c r="B294" s="7">
        <v>45471</v>
      </c>
      <c r="C294" s="7">
        <v>0</v>
      </c>
      <c r="D294" s="7">
        <v>2007</v>
      </c>
      <c r="E294" s="7">
        <f t="shared" si="4"/>
        <v>18</v>
      </c>
      <c r="F294" s="8">
        <v>45968.651377314818</v>
      </c>
      <c r="G294" s="7">
        <v>2</v>
      </c>
      <c r="H294" s="7">
        <v>3</v>
      </c>
      <c r="I294" s="7">
        <v>3</v>
      </c>
      <c r="J294" s="7">
        <v>4</v>
      </c>
      <c r="K294" s="7">
        <v>2</v>
      </c>
      <c r="L294" s="7">
        <v>4</v>
      </c>
      <c r="M294" s="7">
        <v>2</v>
      </c>
      <c r="N294" s="7">
        <v>4</v>
      </c>
      <c r="O294" s="7">
        <v>4</v>
      </c>
      <c r="P294" s="7">
        <v>3</v>
      </c>
      <c r="Q294" s="7">
        <v>3</v>
      </c>
      <c r="R294" s="7">
        <v>4</v>
      </c>
      <c r="S294" s="7">
        <v>8</v>
      </c>
      <c r="T294" s="7">
        <v>6</v>
      </c>
      <c r="U294" s="7">
        <v>4</v>
      </c>
      <c r="V294" s="7">
        <v>4</v>
      </c>
      <c r="W294" s="7">
        <v>6</v>
      </c>
      <c r="X294" s="7">
        <v>6</v>
      </c>
      <c r="Y294" s="7">
        <v>5</v>
      </c>
      <c r="Z294" s="7">
        <v>11</v>
      </c>
      <c r="AA294" s="7">
        <v>5</v>
      </c>
      <c r="AB294" s="7">
        <v>3</v>
      </c>
      <c r="AC294" s="7">
        <v>4</v>
      </c>
      <c r="AD294" s="7">
        <v>2</v>
      </c>
      <c r="AE294" s="7">
        <v>7</v>
      </c>
      <c r="AF294" s="7">
        <v>9</v>
      </c>
      <c r="AG294" s="7">
        <v>10</v>
      </c>
      <c r="AH294" s="7">
        <v>5</v>
      </c>
      <c r="AI294" s="7">
        <v>6</v>
      </c>
      <c r="AJ294" s="7">
        <v>1</v>
      </c>
      <c r="AK294" s="7">
        <v>8</v>
      </c>
      <c r="AL294" s="7">
        <v>44</v>
      </c>
    </row>
    <row r="295" spans="2:38" x14ac:dyDescent="0.25">
      <c r="B295" s="7">
        <v>46135</v>
      </c>
      <c r="C295" s="7">
        <v>0</v>
      </c>
      <c r="D295" s="7">
        <v>2007</v>
      </c>
      <c r="E295" s="7">
        <f t="shared" si="4"/>
        <v>18</v>
      </c>
      <c r="F295" s="8">
        <v>45972.08084490741</v>
      </c>
      <c r="G295" s="7">
        <v>3</v>
      </c>
      <c r="H295" s="7">
        <v>4</v>
      </c>
      <c r="I295" s="7">
        <v>5</v>
      </c>
      <c r="J295" s="7">
        <v>5</v>
      </c>
      <c r="K295" s="7">
        <v>4</v>
      </c>
      <c r="L295" s="7">
        <v>4</v>
      </c>
      <c r="M295" s="7">
        <v>3</v>
      </c>
      <c r="N295" s="7">
        <v>4</v>
      </c>
      <c r="O295" s="7">
        <v>1</v>
      </c>
      <c r="P295" s="7">
        <v>3</v>
      </c>
      <c r="Q295" s="7">
        <v>2</v>
      </c>
      <c r="R295" s="7">
        <v>17</v>
      </c>
      <c r="S295" s="7">
        <v>4</v>
      </c>
      <c r="T295" s="7">
        <v>2</v>
      </c>
      <c r="U295" s="7">
        <v>4</v>
      </c>
      <c r="V295" s="7">
        <v>2</v>
      </c>
      <c r="W295" s="7">
        <v>4</v>
      </c>
      <c r="X295" s="7">
        <v>9</v>
      </c>
      <c r="Y295" s="7">
        <v>4</v>
      </c>
      <c r="Z295" s="7">
        <v>3</v>
      </c>
      <c r="AA295" s="7">
        <v>3</v>
      </c>
      <c r="AB295" s="7">
        <v>1</v>
      </c>
      <c r="AC295" s="7">
        <v>3</v>
      </c>
      <c r="AD295" s="7">
        <v>7</v>
      </c>
      <c r="AE295" s="7">
        <v>2</v>
      </c>
      <c r="AF295" s="7">
        <v>10</v>
      </c>
      <c r="AG295" s="7">
        <v>4</v>
      </c>
      <c r="AH295" s="7">
        <v>6</v>
      </c>
      <c r="AI295" s="7">
        <v>8</v>
      </c>
      <c r="AJ295" s="7">
        <v>9</v>
      </c>
      <c r="AK295" s="7">
        <v>5</v>
      </c>
      <c r="AL295" s="7">
        <v>64</v>
      </c>
    </row>
    <row r="296" spans="2:38" x14ac:dyDescent="0.25">
      <c r="B296" s="7">
        <v>46330</v>
      </c>
      <c r="C296" s="7">
        <v>0</v>
      </c>
      <c r="D296" s="7">
        <v>2007</v>
      </c>
      <c r="E296" s="7">
        <f t="shared" si="4"/>
        <v>18</v>
      </c>
      <c r="F296" s="8">
        <v>45972.957824074074</v>
      </c>
      <c r="G296" s="7">
        <v>4</v>
      </c>
      <c r="H296" s="7">
        <v>2</v>
      </c>
      <c r="I296" s="7">
        <v>5</v>
      </c>
      <c r="J296" s="7">
        <v>4</v>
      </c>
      <c r="K296" s="7">
        <v>2</v>
      </c>
      <c r="L296" s="7">
        <v>5</v>
      </c>
      <c r="M296" s="7">
        <v>2</v>
      </c>
      <c r="N296" s="7">
        <v>3</v>
      </c>
      <c r="O296" s="7">
        <v>4</v>
      </c>
      <c r="P296" s="7">
        <v>4</v>
      </c>
      <c r="Q296" s="7">
        <v>3</v>
      </c>
      <c r="R296" s="7">
        <v>4</v>
      </c>
      <c r="S296" s="7">
        <v>6</v>
      </c>
      <c r="T296" s="7">
        <v>7</v>
      </c>
      <c r="U296" s="7">
        <v>13</v>
      </c>
      <c r="V296" s="7">
        <v>23</v>
      </c>
      <c r="W296" s="7">
        <v>7</v>
      </c>
      <c r="X296" s="7">
        <v>14</v>
      </c>
      <c r="Y296" s="7">
        <v>9</v>
      </c>
      <c r="Z296" s="7">
        <v>7</v>
      </c>
      <c r="AA296" s="7">
        <v>3</v>
      </c>
      <c r="AB296" s="7">
        <v>4</v>
      </c>
      <c r="AC296" s="7">
        <v>3</v>
      </c>
      <c r="AD296" s="7">
        <v>1</v>
      </c>
      <c r="AE296" s="7">
        <v>2</v>
      </c>
      <c r="AF296" s="7">
        <v>5</v>
      </c>
      <c r="AG296" s="7">
        <v>7</v>
      </c>
      <c r="AH296" s="7">
        <v>9</v>
      </c>
      <c r="AI296" s="7">
        <v>8</v>
      </c>
      <c r="AJ296" s="7">
        <v>10</v>
      </c>
      <c r="AK296" s="7">
        <v>6</v>
      </c>
      <c r="AL296" s="7">
        <v>66</v>
      </c>
    </row>
    <row r="297" spans="2:38" x14ac:dyDescent="0.25">
      <c r="B297" s="7">
        <v>46500</v>
      </c>
      <c r="C297" s="7">
        <v>0</v>
      </c>
      <c r="D297" s="7">
        <v>2007</v>
      </c>
      <c r="E297" s="7">
        <f t="shared" si="4"/>
        <v>18</v>
      </c>
      <c r="F297" s="8">
        <v>45973.631469907406</v>
      </c>
      <c r="G297" s="7">
        <v>2</v>
      </c>
      <c r="H297" s="7">
        <v>2</v>
      </c>
      <c r="I297" s="7">
        <v>5</v>
      </c>
      <c r="J297" s="7">
        <v>1</v>
      </c>
      <c r="K297" s="7">
        <v>1</v>
      </c>
      <c r="L297" s="7">
        <v>5</v>
      </c>
      <c r="M297" s="7">
        <v>4</v>
      </c>
      <c r="N297" s="7">
        <v>5</v>
      </c>
      <c r="O297" s="7">
        <v>5</v>
      </c>
      <c r="P297" s="7">
        <v>2</v>
      </c>
      <c r="Q297" s="7">
        <v>5</v>
      </c>
      <c r="R297" s="7">
        <v>7</v>
      </c>
      <c r="S297" s="7">
        <v>5</v>
      </c>
      <c r="T297" s="7">
        <v>5</v>
      </c>
      <c r="U297" s="7">
        <v>3</v>
      </c>
      <c r="V297" s="7">
        <v>3</v>
      </c>
      <c r="W297" s="7">
        <v>4</v>
      </c>
      <c r="X297" s="7">
        <v>7</v>
      </c>
      <c r="Y297" s="7">
        <v>4</v>
      </c>
      <c r="Z297" s="7">
        <v>5</v>
      </c>
      <c r="AA297" s="7">
        <v>11</v>
      </c>
      <c r="AB297" s="7">
        <v>2</v>
      </c>
      <c r="AC297" s="7">
        <v>7</v>
      </c>
      <c r="AD297" s="7">
        <v>6</v>
      </c>
      <c r="AE297" s="7">
        <v>9</v>
      </c>
      <c r="AF297" s="7">
        <v>8</v>
      </c>
      <c r="AG297" s="7">
        <v>4</v>
      </c>
      <c r="AH297" s="7">
        <v>5</v>
      </c>
      <c r="AI297" s="7">
        <v>10</v>
      </c>
      <c r="AJ297" s="7">
        <v>3</v>
      </c>
      <c r="AK297" s="7">
        <v>1</v>
      </c>
      <c r="AL297" s="7">
        <v>95</v>
      </c>
    </row>
    <row r="298" spans="2:38" x14ac:dyDescent="0.25">
      <c r="B298" s="7">
        <v>41366</v>
      </c>
      <c r="C298" s="7">
        <v>0</v>
      </c>
      <c r="D298" s="7">
        <v>2008</v>
      </c>
      <c r="E298" s="7">
        <f t="shared" si="4"/>
        <v>17</v>
      </c>
      <c r="F298" s="8">
        <v>45959.782905092594</v>
      </c>
      <c r="G298" s="7" t="s">
        <v>60</v>
      </c>
      <c r="H298" s="7">
        <v>2</v>
      </c>
      <c r="I298" s="7">
        <v>4</v>
      </c>
      <c r="J298" s="7">
        <v>4</v>
      </c>
      <c r="K298" s="7">
        <v>2</v>
      </c>
      <c r="L298" s="7">
        <v>5</v>
      </c>
      <c r="M298" s="7">
        <v>2</v>
      </c>
      <c r="N298" s="7">
        <v>2</v>
      </c>
      <c r="O298" s="7">
        <v>2</v>
      </c>
      <c r="P298" s="7">
        <v>4</v>
      </c>
      <c r="Q298" s="7">
        <v>5</v>
      </c>
      <c r="R298" s="7">
        <v>2</v>
      </c>
      <c r="S298" s="7">
        <v>6</v>
      </c>
      <c r="T298" s="7">
        <v>3</v>
      </c>
      <c r="U298" s="7">
        <v>5</v>
      </c>
      <c r="V298" s="7">
        <v>2</v>
      </c>
      <c r="W298" s="7">
        <v>34</v>
      </c>
      <c r="X298" s="7">
        <v>18</v>
      </c>
      <c r="Y298" s="7">
        <v>6</v>
      </c>
      <c r="Z298" s="7">
        <v>3</v>
      </c>
      <c r="AA298" s="7">
        <v>2</v>
      </c>
      <c r="AB298" s="7">
        <v>7</v>
      </c>
      <c r="AC298" s="7">
        <v>9</v>
      </c>
      <c r="AD298" s="7">
        <v>8</v>
      </c>
      <c r="AE298" s="7">
        <v>4</v>
      </c>
      <c r="AF298" s="7">
        <v>3</v>
      </c>
      <c r="AG298" s="7">
        <v>1</v>
      </c>
      <c r="AH298" s="7">
        <v>10</v>
      </c>
      <c r="AI298" s="7">
        <v>5</v>
      </c>
      <c r="AJ298" s="7">
        <v>2</v>
      </c>
      <c r="AK298" s="7">
        <v>6</v>
      </c>
      <c r="AL298" s="7">
        <v>82</v>
      </c>
    </row>
    <row r="299" spans="2:38" x14ac:dyDescent="0.25">
      <c r="B299" s="7">
        <v>41859</v>
      </c>
      <c r="C299" s="7">
        <v>0</v>
      </c>
      <c r="D299" s="7">
        <v>2008</v>
      </c>
      <c r="E299" s="7">
        <f t="shared" si="4"/>
        <v>17</v>
      </c>
      <c r="F299" s="8">
        <v>45959.830497685187</v>
      </c>
      <c r="G299" s="7">
        <v>4</v>
      </c>
      <c r="H299" s="7">
        <v>5</v>
      </c>
      <c r="I299" s="7">
        <v>5</v>
      </c>
      <c r="J299" s="7">
        <v>5</v>
      </c>
      <c r="K299" s="7">
        <v>4</v>
      </c>
      <c r="L299" s="7">
        <v>4</v>
      </c>
      <c r="M299" s="7">
        <v>2</v>
      </c>
      <c r="N299" s="7">
        <v>3</v>
      </c>
      <c r="O299" s="7">
        <v>4</v>
      </c>
      <c r="P299" s="7">
        <v>4</v>
      </c>
      <c r="Q299" s="7">
        <v>3</v>
      </c>
      <c r="R299" s="7">
        <v>2</v>
      </c>
      <c r="S299" s="7">
        <v>5</v>
      </c>
      <c r="T299" s="7">
        <v>3</v>
      </c>
      <c r="U299" s="7">
        <v>3</v>
      </c>
      <c r="V299" s="7">
        <v>2</v>
      </c>
      <c r="W299" s="7">
        <v>7</v>
      </c>
      <c r="X299" s="7">
        <v>6</v>
      </c>
      <c r="Y299" s="7">
        <v>3</v>
      </c>
      <c r="Z299" s="7">
        <v>3</v>
      </c>
      <c r="AA299" s="7">
        <v>3</v>
      </c>
      <c r="AB299" s="7">
        <v>3</v>
      </c>
      <c r="AC299" s="7">
        <v>9</v>
      </c>
      <c r="AD299" s="7">
        <v>5</v>
      </c>
      <c r="AE299" s="7">
        <v>10</v>
      </c>
      <c r="AF299" s="7">
        <v>4</v>
      </c>
      <c r="AG299" s="7">
        <v>1</v>
      </c>
      <c r="AH299" s="7">
        <v>7</v>
      </c>
      <c r="AI299" s="7">
        <v>6</v>
      </c>
      <c r="AJ299" s="7">
        <v>2</v>
      </c>
      <c r="AK299" s="7">
        <v>8</v>
      </c>
      <c r="AL299" s="7">
        <v>73</v>
      </c>
    </row>
    <row r="300" spans="2:38" x14ac:dyDescent="0.25">
      <c r="B300" s="7">
        <v>41999</v>
      </c>
      <c r="C300" s="7">
        <v>1</v>
      </c>
      <c r="D300" s="7">
        <v>2008</v>
      </c>
      <c r="E300" s="7">
        <f t="shared" si="4"/>
        <v>17</v>
      </c>
      <c r="F300" s="8">
        <v>45959.88113425926</v>
      </c>
      <c r="G300" s="7">
        <v>1</v>
      </c>
      <c r="H300" s="7">
        <v>4</v>
      </c>
      <c r="I300" s="7">
        <v>4</v>
      </c>
      <c r="J300" s="7">
        <v>5</v>
      </c>
      <c r="K300" s="7">
        <v>2</v>
      </c>
      <c r="L300" s="7">
        <v>4</v>
      </c>
      <c r="M300" s="7">
        <v>3</v>
      </c>
      <c r="N300" s="7">
        <v>4</v>
      </c>
      <c r="O300" s="7">
        <v>4</v>
      </c>
      <c r="P300" s="7">
        <v>3</v>
      </c>
      <c r="Q300" s="7">
        <v>2</v>
      </c>
      <c r="R300" s="7">
        <v>8</v>
      </c>
      <c r="S300" s="7">
        <v>12</v>
      </c>
      <c r="T300" s="7">
        <v>6</v>
      </c>
      <c r="U300" s="7">
        <v>4</v>
      </c>
      <c r="V300" s="7">
        <v>13</v>
      </c>
      <c r="W300" s="7">
        <v>4</v>
      </c>
      <c r="X300" s="7">
        <v>5</v>
      </c>
      <c r="Y300" s="7">
        <v>5</v>
      </c>
      <c r="Z300" s="7">
        <v>3</v>
      </c>
      <c r="AA300" s="7">
        <v>2</v>
      </c>
      <c r="AB300" s="7">
        <v>3</v>
      </c>
      <c r="AC300" s="7">
        <v>1</v>
      </c>
      <c r="AD300" s="7">
        <v>2</v>
      </c>
      <c r="AE300" s="7">
        <v>9</v>
      </c>
      <c r="AF300" s="7">
        <v>10</v>
      </c>
      <c r="AG300" s="7">
        <v>5</v>
      </c>
      <c r="AH300" s="7">
        <v>8</v>
      </c>
      <c r="AI300" s="7">
        <v>4</v>
      </c>
      <c r="AJ300" s="7">
        <v>7</v>
      </c>
      <c r="AK300" s="7">
        <v>6</v>
      </c>
      <c r="AL300" s="7">
        <v>58</v>
      </c>
    </row>
    <row r="301" spans="2:38" x14ac:dyDescent="0.25">
      <c r="B301" s="7">
        <v>43612</v>
      </c>
      <c r="C301" s="7">
        <v>0</v>
      </c>
      <c r="D301" s="7">
        <v>2008</v>
      </c>
      <c r="E301" s="7">
        <f t="shared" si="4"/>
        <v>17</v>
      </c>
      <c r="F301" s="8">
        <v>45963.766481481478</v>
      </c>
      <c r="G301" s="7" t="s">
        <v>59</v>
      </c>
      <c r="H301" s="7">
        <v>5</v>
      </c>
      <c r="I301" s="7">
        <v>5</v>
      </c>
      <c r="J301" s="7">
        <v>5</v>
      </c>
      <c r="K301" s="7">
        <v>2</v>
      </c>
      <c r="L301" s="7">
        <v>5</v>
      </c>
      <c r="M301" s="7">
        <v>2</v>
      </c>
      <c r="N301" s="7">
        <v>2</v>
      </c>
      <c r="O301" s="7">
        <v>4</v>
      </c>
      <c r="P301" s="7">
        <v>5</v>
      </c>
      <c r="Q301" s="7">
        <v>3</v>
      </c>
      <c r="R301" s="7">
        <v>3</v>
      </c>
      <c r="S301" s="7">
        <v>3</v>
      </c>
      <c r="T301" s="7">
        <v>3</v>
      </c>
      <c r="U301" s="7">
        <v>4</v>
      </c>
      <c r="V301" s="7">
        <v>3</v>
      </c>
      <c r="W301" s="7">
        <v>4</v>
      </c>
      <c r="X301" s="7">
        <v>9</v>
      </c>
      <c r="Y301" s="7">
        <v>3</v>
      </c>
      <c r="Z301" s="7">
        <v>2</v>
      </c>
      <c r="AA301" s="7">
        <v>3</v>
      </c>
      <c r="AB301" s="7">
        <v>10</v>
      </c>
      <c r="AC301" s="7">
        <v>9</v>
      </c>
      <c r="AD301" s="7">
        <v>6</v>
      </c>
      <c r="AE301" s="7">
        <v>1</v>
      </c>
      <c r="AF301" s="7">
        <v>8</v>
      </c>
      <c r="AG301" s="7">
        <v>3</v>
      </c>
      <c r="AH301" s="7">
        <v>5</v>
      </c>
      <c r="AI301" s="7">
        <v>2</v>
      </c>
      <c r="AJ301" s="7">
        <v>4</v>
      </c>
      <c r="AK301" s="7">
        <v>7</v>
      </c>
      <c r="AL301" s="7">
        <v>44</v>
      </c>
    </row>
    <row r="302" spans="2:38" x14ac:dyDescent="0.25">
      <c r="B302" s="7">
        <v>45742</v>
      </c>
      <c r="C302" s="7">
        <v>0</v>
      </c>
      <c r="D302" s="7">
        <v>2008</v>
      </c>
      <c r="E302" s="7">
        <f t="shared" si="4"/>
        <v>17</v>
      </c>
      <c r="F302" s="8">
        <v>45969.693506944444</v>
      </c>
      <c r="G302" s="7">
        <v>3</v>
      </c>
      <c r="H302" s="7">
        <v>4</v>
      </c>
      <c r="I302" s="7">
        <v>4</v>
      </c>
      <c r="J302" s="7">
        <v>5</v>
      </c>
      <c r="K302" s="7">
        <v>4</v>
      </c>
      <c r="L302" s="7">
        <v>2</v>
      </c>
      <c r="M302" s="7">
        <v>2</v>
      </c>
      <c r="N302" s="7">
        <v>4</v>
      </c>
      <c r="O302" s="7">
        <v>3</v>
      </c>
      <c r="P302" s="7">
        <v>3</v>
      </c>
      <c r="Q302" s="7">
        <v>3</v>
      </c>
      <c r="R302" s="7">
        <v>7</v>
      </c>
      <c r="S302" s="7">
        <v>5</v>
      </c>
      <c r="T302" s="7">
        <v>5</v>
      </c>
      <c r="U302" s="7">
        <v>5</v>
      </c>
      <c r="V302" s="7">
        <v>7</v>
      </c>
      <c r="W302" s="7">
        <v>7</v>
      </c>
      <c r="X302" s="7">
        <v>4</v>
      </c>
      <c r="Y302" s="7">
        <v>13</v>
      </c>
      <c r="Z302" s="7">
        <v>12</v>
      </c>
      <c r="AA302" s="7">
        <v>5</v>
      </c>
      <c r="AB302" s="7">
        <v>10</v>
      </c>
      <c r="AC302" s="7">
        <v>7</v>
      </c>
      <c r="AD302" s="7">
        <v>6</v>
      </c>
      <c r="AE302" s="7">
        <v>2</v>
      </c>
      <c r="AF302" s="7">
        <v>9</v>
      </c>
      <c r="AG302" s="7">
        <v>4</v>
      </c>
      <c r="AH302" s="7">
        <v>8</v>
      </c>
      <c r="AI302" s="7">
        <v>1</v>
      </c>
      <c r="AJ302" s="7">
        <v>3</v>
      </c>
      <c r="AK302" s="7">
        <v>5</v>
      </c>
      <c r="AL302" s="7">
        <v>42</v>
      </c>
    </row>
    <row r="303" spans="2:38" x14ac:dyDescent="0.25">
      <c r="B303" s="7">
        <v>46371</v>
      </c>
      <c r="C303" s="7">
        <v>1</v>
      </c>
      <c r="D303" s="7">
        <v>2008</v>
      </c>
      <c r="E303" s="7">
        <f t="shared" si="4"/>
        <v>17</v>
      </c>
      <c r="F303" s="8">
        <v>45972.943969907406</v>
      </c>
      <c r="G303" s="7">
        <v>2</v>
      </c>
      <c r="H303" s="7">
        <v>3</v>
      </c>
      <c r="I303" s="7">
        <v>3</v>
      </c>
      <c r="J303" s="7">
        <v>4</v>
      </c>
      <c r="K303" s="7">
        <v>2</v>
      </c>
      <c r="L303" s="7">
        <v>4</v>
      </c>
      <c r="M303" s="7">
        <v>4</v>
      </c>
      <c r="N303" s="7">
        <v>4</v>
      </c>
      <c r="O303" s="7">
        <v>3</v>
      </c>
      <c r="P303" s="7">
        <v>4</v>
      </c>
      <c r="Q303" s="7">
        <v>4</v>
      </c>
      <c r="R303" s="7">
        <v>3</v>
      </c>
      <c r="S303" s="7">
        <v>3</v>
      </c>
      <c r="T303" s="7">
        <v>2</v>
      </c>
      <c r="U303" s="7">
        <v>4</v>
      </c>
      <c r="V303" s="7">
        <v>1</v>
      </c>
      <c r="W303" s="7">
        <v>6</v>
      </c>
      <c r="X303" s="7">
        <v>9</v>
      </c>
      <c r="Y303" s="7">
        <v>2</v>
      </c>
      <c r="Z303" s="7">
        <v>4</v>
      </c>
      <c r="AA303" s="7">
        <v>5</v>
      </c>
      <c r="AB303" s="7">
        <v>2</v>
      </c>
      <c r="AC303" s="7">
        <v>8</v>
      </c>
      <c r="AD303" s="7">
        <v>5</v>
      </c>
      <c r="AE303" s="7">
        <v>9</v>
      </c>
      <c r="AF303" s="7">
        <v>4</v>
      </c>
      <c r="AG303" s="7">
        <v>6</v>
      </c>
      <c r="AH303" s="7">
        <v>10</v>
      </c>
      <c r="AI303" s="7">
        <v>7</v>
      </c>
      <c r="AJ303" s="7">
        <v>1</v>
      </c>
      <c r="AK303" s="7">
        <v>3</v>
      </c>
      <c r="AL303" s="7">
        <v>52</v>
      </c>
    </row>
    <row r="304" spans="2:38" x14ac:dyDescent="0.25">
      <c r="B304" s="7">
        <v>44888</v>
      </c>
      <c r="C304" s="7">
        <v>0</v>
      </c>
      <c r="D304" s="7">
        <v>2010</v>
      </c>
      <c r="E304" s="7">
        <f t="shared" si="4"/>
        <v>15</v>
      </c>
      <c r="F304" s="8">
        <v>45966.724976851852</v>
      </c>
      <c r="G304" s="7">
        <v>4</v>
      </c>
      <c r="H304" s="7">
        <v>3</v>
      </c>
      <c r="I304" s="7">
        <v>2</v>
      </c>
      <c r="J304" s="7">
        <v>3</v>
      </c>
      <c r="K304" s="7">
        <v>4</v>
      </c>
      <c r="L304" s="7">
        <v>1</v>
      </c>
      <c r="M304" s="7">
        <v>2</v>
      </c>
      <c r="N304" s="7">
        <v>5</v>
      </c>
      <c r="O304" s="7">
        <v>2</v>
      </c>
      <c r="P304" s="7">
        <v>4</v>
      </c>
      <c r="Q304" s="7">
        <v>2</v>
      </c>
      <c r="R304" s="7">
        <v>7</v>
      </c>
      <c r="S304" s="7">
        <v>4</v>
      </c>
      <c r="T304" s="7">
        <v>6</v>
      </c>
      <c r="U304" s="7">
        <v>6</v>
      </c>
      <c r="V304" s="7">
        <v>3</v>
      </c>
      <c r="W304" s="7">
        <v>4</v>
      </c>
      <c r="X304" s="7">
        <v>10</v>
      </c>
      <c r="Y304" s="7">
        <v>5</v>
      </c>
      <c r="Z304" s="7">
        <v>7</v>
      </c>
      <c r="AA304" s="7">
        <v>2</v>
      </c>
      <c r="AB304" s="7">
        <v>6</v>
      </c>
      <c r="AC304" s="7">
        <v>4</v>
      </c>
      <c r="AD304" s="7">
        <v>9</v>
      </c>
      <c r="AE304" s="7">
        <v>5</v>
      </c>
      <c r="AF304" s="7">
        <v>7</v>
      </c>
      <c r="AG304" s="7">
        <v>2</v>
      </c>
      <c r="AH304" s="7">
        <v>1</v>
      </c>
      <c r="AI304" s="7">
        <v>3</v>
      </c>
      <c r="AJ304" s="7">
        <v>10</v>
      </c>
      <c r="AK304" s="7">
        <v>8</v>
      </c>
      <c r="AL304" s="7">
        <v>5</v>
      </c>
    </row>
    <row r="305" spans="5:6" x14ac:dyDescent="0.25">
      <c r="E305" s="9">
        <f>_xlfn.PERCENTILE.EXC(E3:E304,0.05)</f>
        <v>19</v>
      </c>
      <c r="F305">
        <f>28/304</f>
        <v>9.2105263157894732E-2</v>
      </c>
    </row>
    <row r="306" spans="5:6" x14ac:dyDescent="0.25">
      <c r="E306" s="9">
        <f>_xlfn.PERCENTILE.EXC(E4:E305,0.95)</f>
        <v>55</v>
      </c>
      <c r="F306">
        <f>31/304</f>
        <v>0.10197368421052631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9C9B8-EE1B-49D1-A449-ED9CC0F6692D}">
  <dimension ref="B2:AS298"/>
  <sheetViews>
    <sheetView workbookViewId="0">
      <selection activeCell="A37" sqref="A37"/>
    </sheetView>
  </sheetViews>
  <sheetFormatPr defaultRowHeight="15" x14ac:dyDescent="0.25"/>
  <cols>
    <col min="6" max="6" width="15.28515625" bestFit="1" customWidth="1"/>
    <col min="8" max="8" width="10.5703125" bestFit="1" customWidth="1"/>
    <col min="9" max="9" width="11.28515625" customWidth="1"/>
    <col min="19" max="19" width="13.7109375" customWidth="1"/>
    <col min="20" max="20" width="12.7109375" bestFit="1" customWidth="1"/>
    <col min="23" max="23" width="13.85546875" customWidth="1"/>
    <col min="26" max="26" width="13.42578125" customWidth="1"/>
    <col min="41" max="41" width="15.28515625" bestFit="1" customWidth="1"/>
  </cols>
  <sheetData>
    <row r="2" spans="2:42" x14ac:dyDescent="0.25">
      <c r="B2" s="6" t="s">
        <v>22</v>
      </c>
      <c r="C2" s="6" t="s">
        <v>23</v>
      </c>
      <c r="D2" s="6" t="s">
        <v>24</v>
      </c>
      <c r="E2" s="6" t="s">
        <v>100</v>
      </c>
      <c r="F2" s="6" t="s">
        <v>25</v>
      </c>
      <c r="G2" s="6" t="s">
        <v>26</v>
      </c>
      <c r="H2" s="6" t="s">
        <v>27</v>
      </c>
      <c r="I2" s="6" t="s">
        <v>28</v>
      </c>
      <c r="J2" s="6" t="s">
        <v>29</v>
      </c>
      <c r="K2" s="6" t="s">
        <v>30</v>
      </c>
      <c r="L2" s="6" t="s">
        <v>102</v>
      </c>
      <c r="M2" s="6" t="s">
        <v>31</v>
      </c>
      <c r="N2" s="6" t="s">
        <v>32</v>
      </c>
      <c r="O2" s="6" t="s">
        <v>33</v>
      </c>
      <c r="P2" s="6" t="s">
        <v>103</v>
      </c>
      <c r="Q2" s="6" t="s">
        <v>34</v>
      </c>
      <c r="R2" s="6" t="s">
        <v>35</v>
      </c>
      <c r="S2" s="6" t="s">
        <v>36</v>
      </c>
      <c r="T2" s="6" t="s">
        <v>186</v>
      </c>
      <c r="U2" s="6" t="s">
        <v>37</v>
      </c>
      <c r="V2" s="6" t="s">
        <v>38</v>
      </c>
      <c r="W2" s="6" t="s">
        <v>39</v>
      </c>
      <c r="X2" s="6" t="s">
        <v>40</v>
      </c>
      <c r="Y2" s="6" t="s">
        <v>41</v>
      </c>
      <c r="Z2" s="6" t="s">
        <v>42</v>
      </c>
      <c r="AA2" s="6" t="s">
        <v>43</v>
      </c>
      <c r="AB2" s="6" t="s">
        <v>44</v>
      </c>
      <c r="AC2" s="6" t="s">
        <v>45</v>
      </c>
      <c r="AD2" s="6" t="s">
        <v>46</v>
      </c>
      <c r="AE2" s="6" t="s">
        <v>47</v>
      </c>
      <c r="AF2" s="6" t="s">
        <v>48</v>
      </c>
      <c r="AG2" s="6" t="s">
        <v>49</v>
      </c>
      <c r="AH2" s="6" t="s">
        <v>50</v>
      </c>
      <c r="AI2" s="6" t="s">
        <v>51</v>
      </c>
      <c r="AJ2" s="6" t="s">
        <v>52</v>
      </c>
      <c r="AK2" s="6" t="s">
        <v>53</v>
      </c>
      <c r="AL2" s="6" t="s">
        <v>54</v>
      </c>
      <c r="AM2" s="6" t="s">
        <v>55</v>
      </c>
      <c r="AN2" s="6" t="s">
        <v>56</v>
      </c>
      <c r="AO2" s="6" t="s">
        <v>57</v>
      </c>
      <c r="AP2" s="10"/>
    </row>
    <row r="3" spans="2:42" x14ac:dyDescent="0.25">
      <c r="B3" s="7">
        <v>45501</v>
      </c>
      <c r="C3" s="7">
        <v>0</v>
      </c>
      <c r="D3" s="7">
        <v>2006</v>
      </c>
      <c r="E3" s="7">
        <f t="shared" ref="E3:E66" si="0">2025-D3</f>
        <v>19</v>
      </c>
      <c r="F3" s="8">
        <v>45968.701666666668</v>
      </c>
      <c r="G3" s="7">
        <v>2</v>
      </c>
      <c r="H3" s="7">
        <v>4</v>
      </c>
      <c r="I3" s="7">
        <v>4</v>
      </c>
      <c r="J3" s="7">
        <v>2</v>
      </c>
      <c r="K3" s="7">
        <v>1</v>
      </c>
      <c r="L3" s="7">
        <f t="shared" ref="L3:L66" si="1">6-K3</f>
        <v>5</v>
      </c>
      <c r="M3" s="7">
        <v>5</v>
      </c>
      <c r="N3" s="7">
        <v>2</v>
      </c>
      <c r="O3" s="7">
        <v>2</v>
      </c>
      <c r="P3" s="7">
        <f t="shared" ref="P3:P66" si="2">6-O3</f>
        <v>4</v>
      </c>
      <c r="Q3" s="7">
        <v>4</v>
      </c>
      <c r="R3" s="7">
        <v>5</v>
      </c>
      <c r="S3" s="7">
        <v>1</v>
      </c>
      <c r="T3" s="7">
        <f t="shared" ref="T3:T66" si="3">SUM(H3:S3)-K3-O3</f>
        <v>36</v>
      </c>
      <c r="U3" s="7">
        <v>17</v>
      </c>
      <c r="V3" s="7">
        <v>13</v>
      </c>
      <c r="W3" s="7">
        <v>12</v>
      </c>
      <c r="X3" s="7">
        <v>6</v>
      </c>
      <c r="Y3" s="7">
        <v>3</v>
      </c>
      <c r="Z3" s="7">
        <v>23</v>
      </c>
      <c r="AA3" s="7">
        <v>32</v>
      </c>
      <c r="AB3" s="7">
        <v>11</v>
      </c>
      <c r="AC3" s="7">
        <v>4</v>
      </c>
      <c r="AD3" s="7">
        <v>18</v>
      </c>
      <c r="AE3" s="7">
        <v>9</v>
      </c>
      <c r="AF3" s="7">
        <v>8</v>
      </c>
      <c r="AG3" s="7">
        <v>1</v>
      </c>
      <c r="AH3" s="7">
        <v>2</v>
      </c>
      <c r="AI3" s="7">
        <v>4</v>
      </c>
      <c r="AJ3" s="7">
        <v>5</v>
      </c>
      <c r="AK3" s="7">
        <v>7</v>
      </c>
      <c r="AL3" s="7">
        <v>3</v>
      </c>
      <c r="AM3" s="7">
        <v>6</v>
      </c>
      <c r="AN3" s="7">
        <v>10</v>
      </c>
      <c r="AO3" s="7">
        <v>80</v>
      </c>
    </row>
    <row r="4" spans="2:42" x14ac:dyDescent="0.25">
      <c r="B4" s="7">
        <v>43477</v>
      </c>
      <c r="C4" s="7">
        <v>0</v>
      </c>
      <c r="D4" s="7">
        <v>2006</v>
      </c>
      <c r="E4" s="7">
        <f t="shared" si="0"/>
        <v>19</v>
      </c>
      <c r="F4" s="8">
        <v>45963.034421296295</v>
      </c>
      <c r="G4" s="7">
        <v>2</v>
      </c>
      <c r="H4" s="7">
        <v>3</v>
      </c>
      <c r="I4" s="7">
        <v>5</v>
      </c>
      <c r="J4" s="7">
        <v>3</v>
      </c>
      <c r="K4" s="7">
        <v>3</v>
      </c>
      <c r="L4" s="7">
        <f t="shared" si="1"/>
        <v>3</v>
      </c>
      <c r="M4" s="7">
        <v>5</v>
      </c>
      <c r="N4" s="7">
        <v>3</v>
      </c>
      <c r="O4" s="7">
        <v>5</v>
      </c>
      <c r="P4" s="7">
        <f t="shared" si="2"/>
        <v>1</v>
      </c>
      <c r="Q4" s="7">
        <v>4</v>
      </c>
      <c r="R4" s="7">
        <v>5</v>
      </c>
      <c r="S4" s="7">
        <v>4</v>
      </c>
      <c r="T4" s="7">
        <f t="shared" si="3"/>
        <v>36</v>
      </c>
      <c r="U4" s="7">
        <v>5</v>
      </c>
      <c r="V4" s="7">
        <v>6</v>
      </c>
      <c r="W4" s="7">
        <v>16</v>
      </c>
      <c r="X4" s="7">
        <v>6</v>
      </c>
      <c r="Y4" s="7">
        <v>3</v>
      </c>
      <c r="Z4" s="7">
        <v>5</v>
      </c>
      <c r="AA4" s="7">
        <v>12</v>
      </c>
      <c r="AB4" s="7">
        <v>7</v>
      </c>
      <c r="AC4" s="7">
        <v>5</v>
      </c>
      <c r="AD4" s="7">
        <v>3</v>
      </c>
      <c r="AE4" s="7">
        <v>10</v>
      </c>
      <c r="AF4" s="7">
        <v>8</v>
      </c>
      <c r="AG4" s="7">
        <v>5</v>
      </c>
      <c r="AH4" s="7">
        <v>9</v>
      </c>
      <c r="AI4" s="7">
        <v>2</v>
      </c>
      <c r="AJ4" s="7">
        <v>7</v>
      </c>
      <c r="AK4" s="7">
        <v>6</v>
      </c>
      <c r="AL4" s="7">
        <v>3</v>
      </c>
      <c r="AM4" s="7">
        <v>1</v>
      </c>
      <c r="AN4" s="7">
        <v>4</v>
      </c>
      <c r="AO4" s="7">
        <v>71</v>
      </c>
    </row>
    <row r="5" spans="2:42" x14ac:dyDescent="0.25">
      <c r="B5" s="7">
        <v>43624</v>
      </c>
      <c r="C5" s="7">
        <v>0</v>
      </c>
      <c r="D5" s="7">
        <v>2006</v>
      </c>
      <c r="E5" s="7">
        <f t="shared" si="0"/>
        <v>19</v>
      </c>
      <c r="F5" s="8">
        <v>45963.758159722223</v>
      </c>
      <c r="G5" s="7">
        <v>3</v>
      </c>
      <c r="H5" s="7">
        <v>4</v>
      </c>
      <c r="I5" s="7">
        <v>5</v>
      </c>
      <c r="J5" s="7">
        <v>2</v>
      </c>
      <c r="K5" s="7">
        <v>4</v>
      </c>
      <c r="L5" s="7">
        <f t="shared" si="1"/>
        <v>2</v>
      </c>
      <c r="M5" s="7">
        <v>3</v>
      </c>
      <c r="N5" s="7">
        <v>4</v>
      </c>
      <c r="O5" s="7">
        <v>3</v>
      </c>
      <c r="P5" s="7">
        <f t="shared" si="2"/>
        <v>3</v>
      </c>
      <c r="Q5" s="7">
        <v>3</v>
      </c>
      <c r="R5" s="7">
        <v>4</v>
      </c>
      <c r="S5" s="7">
        <v>4</v>
      </c>
      <c r="T5" s="7">
        <f t="shared" si="3"/>
        <v>34</v>
      </c>
      <c r="U5" s="7">
        <v>5</v>
      </c>
      <c r="V5" s="7">
        <v>4</v>
      </c>
      <c r="W5" s="7">
        <v>4</v>
      </c>
      <c r="X5" s="7">
        <v>5</v>
      </c>
      <c r="Y5" s="7">
        <v>3</v>
      </c>
      <c r="Z5" s="7">
        <v>3</v>
      </c>
      <c r="AA5" s="7">
        <v>9</v>
      </c>
      <c r="AB5" s="7">
        <v>3</v>
      </c>
      <c r="AC5" s="7">
        <v>4</v>
      </c>
      <c r="AD5" s="7">
        <v>3</v>
      </c>
      <c r="AE5" s="7">
        <v>3</v>
      </c>
      <c r="AF5" s="7">
        <v>8</v>
      </c>
      <c r="AG5" s="7">
        <v>5</v>
      </c>
      <c r="AH5" s="7">
        <v>1</v>
      </c>
      <c r="AI5" s="7">
        <v>7</v>
      </c>
      <c r="AJ5" s="7">
        <v>9</v>
      </c>
      <c r="AK5" s="7">
        <v>10</v>
      </c>
      <c r="AL5" s="7">
        <v>4</v>
      </c>
      <c r="AM5" s="7">
        <v>6</v>
      </c>
      <c r="AN5" s="7">
        <v>2</v>
      </c>
      <c r="AO5" s="7">
        <v>67</v>
      </c>
    </row>
    <row r="6" spans="2:42" x14ac:dyDescent="0.25">
      <c r="B6" s="7">
        <v>46565</v>
      </c>
      <c r="C6" s="7">
        <v>0</v>
      </c>
      <c r="D6" s="7">
        <v>2006</v>
      </c>
      <c r="E6" s="7">
        <f t="shared" si="0"/>
        <v>19</v>
      </c>
      <c r="F6" s="8">
        <v>45975.557349537034</v>
      </c>
      <c r="G6" s="7">
        <v>2</v>
      </c>
      <c r="H6" s="7">
        <v>2</v>
      </c>
      <c r="I6" s="7">
        <v>4</v>
      </c>
      <c r="J6" s="7">
        <v>4</v>
      </c>
      <c r="K6" s="7">
        <v>4</v>
      </c>
      <c r="L6" s="7">
        <f t="shared" si="1"/>
        <v>2</v>
      </c>
      <c r="M6" s="7">
        <v>5</v>
      </c>
      <c r="N6" s="7">
        <v>3</v>
      </c>
      <c r="O6" s="7">
        <v>2</v>
      </c>
      <c r="P6" s="7">
        <f t="shared" si="2"/>
        <v>4</v>
      </c>
      <c r="Q6" s="7">
        <v>4</v>
      </c>
      <c r="R6" s="7">
        <v>4</v>
      </c>
      <c r="S6" s="7">
        <v>4</v>
      </c>
      <c r="T6" s="7">
        <f t="shared" si="3"/>
        <v>36</v>
      </c>
      <c r="U6" s="7">
        <v>6</v>
      </c>
      <c r="V6" s="7">
        <v>10</v>
      </c>
      <c r="W6" s="7">
        <v>4</v>
      </c>
      <c r="X6" s="7">
        <v>6</v>
      </c>
      <c r="Y6" s="7">
        <v>5</v>
      </c>
      <c r="Z6" s="7">
        <v>5</v>
      </c>
      <c r="AA6" s="7">
        <v>15</v>
      </c>
      <c r="AB6" s="7">
        <v>4</v>
      </c>
      <c r="AC6" s="7">
        <v>2</v>
      </c>
      <c r="AD6" s="7">
        <v>2</v>
      </c>
      <c r="AE6" s="7">
        <v>10</v>
      </c>
      <c r="AF6" s="7">
        <v>1</v>
      </c>
      <c r="AG6" s="7">
        <v>3</v>
      </c>
      <c r="AH6" s="7">
        <v>8</v>
      </c>
      <c r="AI6" s="7">
        <v>9</v>
      </c>
      <c r="AJ6" s="7">
        <v>6</v>
      </c>
      <c r="AK6" s="7">
        <v>2</v>
      </c>
      <c r="AL6" s="7">
        <v>4</v>
      </c>
      <c r="AM6" s="7">
        <v>7</v>
      </c>
      <c r="AN6" s="7">
        <v>5</v>
      </c>
      <c r="AO6" s="7">
        <v>66</v>
      </c>
    </row>
    <row r="7" spans="2:42" x14ac:dyDescent="0.25">
      <c r="B7" s="7">
        <v>42390</v>
      </c>
      <c r="C7" s="7">
        <v>0</v>
      </c>
      <c r="D7" s="7">
        <v>2006</v>
      </c>
      <c r="E7" s="7">
        <f t="shared" si="0"/>
        <v>19</v>
      </c>
      <c r="F7" s="8">
        <v>45960.491400462961</v>
      </c>
      <c r="G7" s="7" t="s">
        <v>59</v>
      </c>
      <c r="H7" s="7">
        <v>2</v>
      </c>
      <c r="I7" s="7">
        <v>4</v>
      </c>
      <c r="J7" s="7">
        <v>2</v>
      </c>
      <c r="K7" s="7">
        <v>4</v>
      </c>
      <c r="L7" s="7">
        <f t="shared" si="1"/>
        <v>2</v>
      </c>
      <c r="M7" s="7">
        <v>4</v>
      </c>
      <c r="N7" s="7">
        <v>2</v>
      </c>
      <c r="O7" s="7">
        <v>4</v>
      </c>
      <c r="P7" s="7">
        <f t="shared" si="2"/>
        <v>2</v>
      </c>
      <c r="Q7" s="7">
        <v>5</v>
      </c>
      <c r="R7" s="7">
        <v>4</v>
      </c>
      <c r="S7" s="7">
        <v>4</v>
      </c>
      <c r="T7" s="7">
        <f t="shared" si="3"/>
        <v>31</v>
      </c>
      <c r="U7" s="7">
        <v>4</v>
      </c>
      <c r="V7" s="7">
        <v>4</v>
      </c>
      <c r="W7" s="7">
        <v>5</v>
      </c>
      <c r="X7" s="7">
        <v>2</v>
      </c>
      <c r="Y7" s="7">
        <v>5</v>
      </c>
      <c r="Z7" s="7">
        <v>4</v>
      </c>
      <c r="AA7" s="7">
        <v>3</v>
      </c>
      <c r="AB7" s="7">
        <v>2</v>
      </c>
      <c r="AC7" s="7">
        <v>3</v>
      </c>
      <c r="AD7" s="7">
        <v>4</v>
      </c>
      <c r="AE7" s="7">
        <v>10</v>
      </c>
      <c r="AF7" s="7">
        <v>7</v>
      </c>
      <c r="AG7" s="7">
        <v>3</v>
      </c>
      <c r="AH7" s="7">
        <v>5</v>
      </c>
      <c r="AI7" s="7">
        <v>1</v>
      </c>
      <c r="AJ7" s="7">
        <v>6</v>
      </c>
      <c r="AK7" s="7">
        <v>9</v>
      </c>
      <c r="AL7" s="7">
        <v>4</v>
      </c>
      <c r="AM7" s="7">
        <v>8</v>
      </c>
      <c r="AN7" s="7">
        <v>2</v>
      </c>
      <c r="AO7" s="7">
        <v>64</v>
      </c>
    </row>
    <row r="8" spans="2:42" x14ac:dyDescent="0.25">
      <c r="B8" s="7">
        <v>41264</v>
      </c>
      <c r="C8" s="7">
        <v>0</v>
      </c>
      <c r="D8" s="7">
        <v>2006</v>
      </c>
      <c r="E8" s="7">
        <f t="shared" si="0"/>
        <v>19</v>
      </c>
      <c r="F8" s="8">
        <v>45959.484907407408</v>
      </c>
      <c r="G8" s="7">
        <v>2</v>
      </c>
      <c r="H8" s="7">
        <v>3</v>
      </c>
      <c r="I8" s="7">
        <v>4</v>
      </c>
      <c r="J8" s="7">
        <v>3</v>
      </c>
      <c r="K8" s="7">
        <v>2</v>
      </c>
      <c r="L8" s="7">
        <f t="shared" si="1"/>
        <v>4</v>
      </c>
      <c r="M8" s="7">
        <v>5</v>
      </c>
      <c r="N8" s="7">
        <v>3</v>
      </c>
      <c r="O8" s="7">
        <v>3</v>
      </c>
      <c r="P8" s="7">
        <f t="shared" si="2"/>
        <v>3</v>
      </c>
      <c r="Q8" s="7">
        <v>3</v>
      </c>
      <c r="R8" s="7">
        <v>2</v>
      </c>
      <c r="S8" s="7">
        <v>3</v>
      </c>
      <c r="T8" s="7">
        <f t="shared" si="3"/>
        <v>33</v>
      </c>
      <c r="U8" s="7">
        <v>3</v>
      </c>
      <c r="V8" s="7">
        <v>3</v>
      </c>
      <c r="W8" s="7">
        <v>5</v>
      </c>
      <c r="X8" s="7">
        <v>3</v>
      </c>
      <c r="Y8" s="7">
        <v>3</v>
      </c>
      <c r="Z8" s="7">
        <v>4</v>
      </c>
      <c r="AA8" s="7">
        <v>15</v>
      </c>
      <c r="AB8" s="7">
        <v>5</v>
      </c>
      <c r="AC8" s="7">
        <v>3</v>
      </c>
      <c r="AD8" s="7">
        <v>4</v>
      </c>
      <c r="AE8" s="7">
        <v>5</v>
      </c>
      <c r="AF8" s="7">
        <v>7</v>
      </c>
      <c r="AG8" s="7">
        <v>10</v>
      </c>
      <c r="AH8" s="7">
        <v>4</v>
      </c>
      <c r="AI8" s="7">
        <v>3</v>
      </c>
      <c r="AJ8" s="7">
        <v>9</v>
      </c>
      <c r="AK8" s="7">
        <v>8</v>
      </c>
      <c r="AL8" s="7">
        <v>1</v>
      </c>
      <c r="AM8" s="7">
        <v>2</v>
      </c>
      <c r="AN8" s="7">
        <v>6</v>
      </c>
      <c r="AO8" s="7">
        <v>63</v>
      </c>
    </row>
    <row r="9" spans="2:42" x14ac:dyDescent="0.25">
      <c r="B9" s="7">
        <v>45502</v>
      </c>
      <c r="C9" s="7">
        <v>0</v>
      </c>
      <c r="D9" s="7">
        <v>2006</v>
      </c>
      <c r="E9" s="7">
        <f t="shared" si="0"/>
        <v>19</v>
      </c>
      <c r="F9" s="8">
        <v>45968.705289351848</v>
      </c>
      <c r="G9" s="7">
        <v>2</v>
      </c>
      <c r="H9" s="7">
        <v>4</v>
      </c>
      <c r="I9" s="7">
        <v>3</v>
      </c>
      <c r="J9" s="7">
        <v>5</v>
      </c>
      <c r="K9" s="7">
        <v>2</v>
      </c>
      <c r="L9" s="7">
        <f t="shared" si="1"/>
        <v>4</v>
      </c>
      <c r="M9" s="7">
        <v>4</v>
      </c>
      <c r="N9" s="7">
        <v>4</v>
      </c>
      <c r="O9" s="7">
        <v>4</v>
      </c>
      <c r="P9" s="7">
        <f t="shared" si="2"/>
        <v>2</v>
      </c>
      <c r="Q9" s="7">
        <v>3</v>
      </c>
      <c r="R9" s="7">
        <v>4</v>
      </c>
      <c r="S9" s="7">
        <v>4</v>
      </c>
      <c r="T9" s="7">
        <f t="shared" si="3"/>
        <v>37</v>
      </c>
      <c r="U9" s="7">
        <v>3</v>
      </c>
      <c r="V9" s="7">
        <v>7</v>
      </c>
      <c r="W9" s="7">
        <v>11</v>
      </c>
      <c r="X9" s="7">
        <v>8</v>
      </c>
      <c r="Y9" s="7">
        <v>5</v>
      </c>
      <c r="Z9" s="7">
        <v>6</v>
      </c>
      <c r="AA9" s="7">
        <v>17</v>
      </c>
      <c r="AB9" s="7">
        <v>3</v>
      </c>
      <c r="AC9" s="7">
        <v>7</v>
      </c>
      <c r="AD9" s="7">
        <v>5</v>
      </c>
      <c r="AE9" s="7">
        <v>8</v>
      </c>
      <c r="AF9" s="7">
        <v>5</v>
      </c>
      <c r="AG9" s="7">
        <v>9</v>
      </c>
      <c r="AH9" s="7">
        <v>2</v>
      </c>
      <c r="AI9" s="7">
        <v>10</v>
      </c>
      <c r="AJ9" s="7">
        <v>4</v>
      </c>
      <c r="AK9" s="7">
        <v>3</v>
      </c>
      <c r="AL9" s="7">
        <v>6</v>
      </c>
      <c r="AM9" s="7">
        <v>7</v>
      </c>
      <c r="AN9" s="7">
        <v>1</v>
      </c>
      <c r="AO9" s="7">
        <v>55</v>
      </c>
    </row>
    <row r="10" spans="2:42" x14ac:dyDescent="0.25">
      <c r="B10" s="7">
        <v>42675</v>
      </c>
      <c r="C10" s="7">
        <v>0</v>
      </c>
      <c r="D10" s="7">
        <v>2006</v>
      </c>
      <c r="E10" s="7">
        <f t="shared" si="0"/>
        <v>19</v>
      </c>
      <c r="F10" s="8">
        <v>45960.863958333335</v>
      </c>
      <c r="G10" s="7">
        <v>2</v>
      </c>
      <c r="H10" s="7">
        <v>4</v>
      </c>
      <c r="I10" s="7">
        <v>4</v>
      </c>
      <c r="J10" s="7">
        <v>4</v>
      </c>
      <c r="K10" s="7">
        <v>2</v>
      </c>
      <c r="L10" s="7">
        <f t="shared" si="1"/>
        <v>4</v>
      </c>
      <c r="M10" s="7">
        <v>4</v>
      </c>
      <c r="N10" s="7">
        <v>2</v>
      </c>
      <c r="O10" s="7">
        <v>3</v>
      </c>
      <c r="P10" s="7">
        <f t="shared" si="2"/>
        <v>3</v>
      </c>
      <c r="Q10" s="7">
        <v>4</v>
      </c>
      <c r="R10" s="7">
        <v>4</v>
      </c>
      <c r="S10" s="7">
        <v>3</v>
      </c>
      <c r="T10" s="7">
        <f t="shared" si="3"/>
        <v>36</v>
      </c>
      <c r="U10" s="7">
        <v>4</v>
      </c>
      <c r="V10" s="7">
        <v>4</v>
      </c>
      <c r="W10" s="7">
        <v>3</v>
      </c>
      <c r="X10" s="7">
        <v>6</v>
      </c>
      <c r="Y10" s="7">
        <v>5</v>
      </c>
      <c r="Z10" s="7">
        <v>7</v>
      </c>
      <c r="AA10" s="7">
        <v>8</v>
      </c>
      <c r="AB10" s="7">
        <v>4</v>
      </c>
      <c r="AC10" s="7">
        <v>6</v>
      </c>
      <c r="AD10" s="7">
        <v>3</v>
      </c>
      <c r="AE10" s="7">
        <v>1</v>
      </c>
      <c r="AF10" s="7">
        <v>8</v>
      </c>
      <c r="AG10" s="7">
        <v>9</v>
      </c>
      <c r="AH10" s="7">
        <v>5</v>
      </c>
      <c r="AI10" s="7">
        <v>2</v>
      </c>
      <c r="AJ10" s="7">
        <v>6</v>
      </c>
      <c r="AK10" s="7">
        <v>4</v>
      </c>
      <c r="AL10" s="7">
        <v>3</v>
      </c>
      <c r="AM10" s="7">
        <v>7</v>
      </c>
      <c r="AN10" s="7">
        <v>10</v>
      </c>
      <c r="AO10" s="7">
        <v>51</v>
      </c>
    </row>
    <row r="11" spans="2:42" x14ac:dyDescent="0.25">
      <c r="B11" s="7">
        <v>42434</v>
      </c>
      <c r="C11" s="7">
        <v>0</v>
      </c>
      <c r="D11" s="7">
        <v>2006</v>
      </c>
      <c r="E11" s="7">
        <f t="shared" si="0"/>
        <v>19</v>
      </c>
      <c r="F11" s="8">
        <v>45961.814895833333</v>
      </c>
      <c r="G11" s="7" t="s">
        <v>59</v>
      </c>
      <c r="H11" s="7">
        <v>4</v>
      </c>
      <c r="I11" s="7">
        <v>4</v>
      </c>
      <c r="J11" s="7">
        <v>5</v>
      </c>
      <c r="K11" s="7">
        <v>2</v>
      </c>
      <c r="L11" s="7">
        <f t="shared" si="1"/>
        <v>4</v>
      </c>
      <c r="M11" s="7">
        <v>4</v>
      </c>
      <c r="N11" s="7">
        <v>4</v>
      </c>
      <c r="O11" s="7">
        <v>3</v>
      </c>
      <c r="P11" s="7">
        <f t="shared" si="2"/>
        <v>3</v>
      </c>
      <c r="Q11" s="7">
        <v>3</v>
      </c>
      <c r="R11" s="7">
        <v>5</v>
      </c>
      <c r="S11" s="7">
        <v>4</v>
      </c>
      <c r="T11" s="7">
        <f t="shared" si="3"/>
        <v>40</v>
      </c>
      <c r="U11" s="7">
        <v>4</v>
      </c>
      <c r="V11" s="7">
        <v>4</v>
      </c>
      <c r="W11" s="7">
        <v>2</v>
      </c>
      <c r="X11" s="7">
        <v>1</v>
      </c>
      <c r="Y11" s="7">
        <v>3</v>
      </c>
      <c r="Z11" s="7">
        <v>2</v>
      </c>
      <c r="AA11" s="7">
        <v>15</v>
      </c>
      <c r="AB11" s="7">
        <v>2</v>
      </c>
      <c r="AC11" s="7">
        <v>1</v>
      </c>
      <c r="AD11" s="7">
        <v>4</v>
      </c>
      <c r="AE11" s="7">
        <v>9</v>
      </c>
      <c r="AF11" s="7">
        <v>5</v>
      </c>
      <c r="AG11" s="7">
        <v>7</v>
      </c>
      <c r="AH11" s="7">
        <v>4</v>
      </c>
      <c r="AI11" s="7">
        <v>3</v>
      </c>
      <c r="AJ11" s="7">
        <v>8</v>
      </c>
      <c r="AK11" s="7">
        <v>1</v>
      </c>
      <c r="AL11" s="7">
        <v>6</v>
      </c>
      <c r="AM11" s="7">
        <v>10</v>
      </c>
      <c r="AN11" s="7">
        <v>2</v>
      </c>
      <c r="AO11" s="7">
        <v>46</v>
      </c>
    </row>
    <row r="12" spans="2:42" x14ac:dyDescent="0.25">
      <c r="B12" s="7">
        <v>45418</v>
      </c>
      <c r="C12" s="7">
        <v>0</v>
      </c>
      <c r="D12" s="7">
        <v>2006</v>
      </c>
      <c r="E12" s="7">
        <f t="shared" si="0"/>
        <v>19</v>
      </c>
      <c r="F12" s="8">
        <v>45968.559884259259</v>
      </c>
      <c r="G12" s="7">
        <v>3</v>
      </c>
      <c r="H12" s="7">
        <v>2</v>
      </c>
      <c r="I12" s="7">
        <v>4</v>
      </c>
      <c r="J12" s="7">
        <v>4</v>
      </c>
      <c r="K12" s="7">
        <v>2</v>
      </c>
      <c r="L12" s="7">
        <f t="shared" si="1"/>
        <v>4</v>
      </c>
      <c r="M12" s="7">
        <v>2</v>
      </c>
      <c r="N12" s="7">
        <v>2</v>
      </c>
      <c r="O12" s="7">
        <v>4</v>
      </c>
      <c r="P12" s="7">
        <f t="shared" si="2"/>
        <v>2</v>
      </c>
      <c r="Q12" s="7">
        <v>4</v>
      </c>
      <c r="R12" s="7">
        <v>3</v>
      </c>
      <c r="S12" s="7">
        <v>3</v>
      </c>
      <c r="T12" s="7">
        <f t="shared" si="3"/>
        <v>30</v>
      </c>
      <c r="U12" s="7">
        <v>19</v>
      </c>
      <c r="V12" s="7">
        <v>11</v>
      </c>
      <c r="W12" s="7">
        <v>4</v>
      </c>
      <c r="X12" s="7">
        <v>12</v>
      </c>
      <c r="Y12" s="7">
        <v>7</v>
      </c>
      <c r="Z12" s="7">
        <v>7</v>
      </c>
      <c r="AA12" s="7">
        <v>10</v>
      </c>
      <c r="AB12" s="7">
        <v>6</v>
      </c>
      <c r="AC12" s="7">
        <v>6</v>
      </c>
      <c r="AD12" s="7">
        <v>5</v>
      </c>
      <c r="AE12" s="7">
        <v>1</v>
      </c>
      <c r="AF12" s="7">
        <v>8</v>
      </c>
      <c r="AG12" s="7">
        <v>4</v>
      </c>
      <c r="AH12" s="7">
        <v>2</v>
      </c>
      <c r="AI12" s="7">
        <v>3</v>
      </c>
      <c r="AJ12" s="7">
        <v>6</v>
      </c>
      <c r="AK12" s="7">
        <v>7</v>
      </c>
      <c r="AL12" s="7">
        <v>10</v>
      </c>
      <c r="AM12" s="7">
        <v>5</v>
      </c>
      <c r="AN12" s="7">
        <v>9</v>
      </c>
      <c r="AO12" s="7">
        <v>41</v>
      </c>
    </row>
    <row r="13" spans="2:42" x14ac:dyDescent="0.25">
      <c r="B13" s="7">
        <v>43335</v>
      </c>
      <c r="C13" s="7">
        <v>0</v>
      </c>
      <c r="D13" s="7">
        <v>2006</v>
      </c>
      <c r="E13" s="7">
        <f t="shared" si="0"/>
        <v>19</v>
      </c>
      <c r="F13" s="8">
        <v>45962.556840277779</v>
      </c>
      <c r="G13" s="7">
        <v>2</v>
      </c>
      <c r="H13" s="7">
        <v>1</v>
      </c>
      <c r="I13" s="7">
        <v>1</v>
      </c>
      <c r="J13" s="7">
        <v>5</v>
      </c>
      <c r="K13" s="7">
        <v>3</v>
      </c>
      <c r="L13" s="7">
        <f t="shared" si="1"/>
        <v>3</v>
      </c>
      <c r="M13" s="7">
        <v>2</v>
      </c>
      <c r="N13" s="7">
        <v>4</v>
      </c>
      <c r="O13" s="7">
        <v>5</v>
      </c>
      <c r="P13" s="7">
        <f t="shared" si="2"/>
        <v>1</v>
      </c>
      <c r="Q13" s="7">
        <v>2</v>
      </c>
      <c r="R13" s="7">
        <v>2</v>
      </c>
      <c r="S13" s="7">
        <v>4</v>
      </c>
      <c r="T13" s="7">
        <f t="shared" si="3"/>
        <v>25</v>
      </c>
      <c r="U13" s="7">
        <v>4</v>
      </c>
      <c r="V13" s="7">
        <v>6</v>
      </c>
      <c r="W13" s="7">
        <v>5</v>
      </c>
      <c r="X13" s="7">
        <v>5</v>
      </c>
      <c r="Y13" s="7">
        <v>4</v>
      </c>
      <c r="Z13" s="7">
        <v>6</v>
      </c>
      <c r="AA13" s="7">
        <v>10</v>
      </c>
      <c r="AB13" s="7">
        <v>5</v>
      </c>
      <c r="AC13" s="7">
        <v>2</v>
      </c>
      <c r="AD13" s="7">
        <v>3</v>
      </c>
      <c r="AE13" s="7">
        <v>1</v>
      </c>
      <c r="AF13" s="7">
        <v>7</v>
      </c>
      <c r="AG13" s="7">
        <v>3</v>
      </c>
      <c r="AH13" s="7">
        <v>6</v>
      </c>
      <c r="AI13" s="7">
        <v>4</v>
      </c>
      <c r="AJ13" s="7">
        <v>10</v>
      </c>
      <c r="AK13" s="7">
        <v>9</v>
      </c>
      <c r="AL13" s="7">
        <v>5</v>
      </c>
      <c r="AM13" s="7">
        <v>2</v>
      </c>
      <c r="AN13" s="7">
        <v>8</v>
      </c>
      <c r="AO13" s="7">
        <v>32</v>
      </c>
    </row>
    <row r="14" spans="2:42" x14ac:dyDescent="0.25">
      <c r="B14" s="7">
        <v>46337</v>
      </c>
      <c r="C14" s="7">
        <v>0</v>
      </c>
      <c r="D14" s="7">
        <v>2006</v>
      </c>
      <c r="E14" s="7">
        <f t="shared" si="0"/>
        <v>19</v>
      </c>
      <c r="F14" s="8">
        <v>45972.944965277777</v>
      </c>
      <c r="G14" s="7">
        <v>4</v>
      </c>
      <c r="H14" s="7">
        <v>2</v>
      </c>
      <c r="I14" s="7">
        <v>2</v>
      </c>
      <c r="J14" s="7">
        <v>5</v>
      </c>
      <c r="K14" s="7">
        <v>5</v>
      </c>
      <c r="L14" s="7">
        <f t="shared" si="1"/>
        <v>1</v>
      </c>
      <c r="M14" s="7">
        <v>4</v>
      </c>
      <c r="N14" s="7">
        <v>1</v>
      </c>
      <c r="O14" s="7">
        <v>4</v>
      </c>
      <c r="P14" s="7">
        <f t="shared" si="2"/>
        <v>2</v>
      </c>
      <c r="Q14" s="7">
        <v>2</v>
      </c>
      <c r="R14" s="7">
        <v>2</v>
      </c>
      <c r="S14" s="7">
        <v>2</v>
      </c>
      <c r="T14" s="7">
        <f t="shared" si="3"/>
        <v>23</v>
      </c>
      <c r="U14" s="7">
        <v>3</v>
      </c>
      <c r="V14" s="7">
        <v>9</v>
      </c>
      <c r="W14" s="7">
        <v>4</v>
      </c>
      <c r="X14" s="7">
        <v>3</v>
      </c>
      <c r="Y14" s="7">
        <v>3</v>
      </c>
      <c r="Z14" s="7">
        <v>3</v>
      </c>
      <c r="AA14" s="7">
        <v>4</v>
      </c>
      <c r="AB14" s="7">
        <v>4</v>
      </c>
      <c r="AC14" s="7">
        <v>4</v>
      </c>
      <c r="AD14" s="7">
        <v>2</v>
      </c>
      <c r="AE14" s="7">
        <v>10</v>
      </c>
      <c r="AF14" s="7">
        <v>1</v>
      </c>
      <c r="AG14" s="7">
        <v>5</v>
      </c>
      <c r="AH14" s="7">
        <v>3</v>
      </c>
      <c r="AI14" s="7">
        <v>2</v>
      </c>
      <c r="AJ14" s="7">
        <v>9</v>
      </c>
      <c r="AK14" s="7">
        <v>4</v>
      </c>
      <c r="AL14" s="7">
        <v>7</v>
      </c>
      <c r="AM14" s="7">
        <v>8</v>
      </c>
      <c r="AN14" s="7">
        <v>6</v>
      </c>
      <c r="AO14" s="7">
        <v>5</v>
      </c>
    </row>
    <row r="15" spans="2:42" x14ac:dyDescent="0.25">
      <c r="B15" s="7">
        <v>40873</v>
      </c>
      <c r="C15" s="7">
        <v>0</v>
      </c>
      <c r="D15" s="7">
        <v>2005</v>
      </c>
      <c r="E15" s="7">
        <f t="shared" si="0"/>
        <v>20</v>
      </c>
      <c r="F15" s="8">
        <v>45958.539479166669</v>
      </c>
      <c r="G15" s="7">
        <v>2</v>
      </c>
      <c r="H15" s="7">
        <v>5</v>
      </c>
      <c r="I15" s="7">
        <v>2</v>
      </c>
      <c r="J15" s="7">
        <v>5</v>
      </c>
      <c r="K15" s="7">
        <v>2</v>
      </c>
      <c r="L15" s="7">
        <f t="shared" si="1"/>
        <v>4</v>
      </c>
      <c r="M15" s="7">
        <v>2</v>
      </c>
      <c r="N15" s="7">
        <v>4</v>
      </c>
      <c r="O15" s="7">
        <v>4</v>
      </c>
      <c r="P15" s="7">
        <f t="shared" si="2"/>
        <v>2</v>
      </c>
      <c r="Q15" s="7">
        <v>4</v>
      </c>
      <c r="R15" s="7">
        <v>4</v>
      </c>
      <c r="S15" s="7">
        <v>4</v>
      </c>
      <c r="T15" s="7">
        <f t="shared" si="3"/>
        <v>36</v>
      </c>
      <c r="U15" s="7">
        <v>2</v>
      </c>
      <c r="V15" s="7">
        <v>3</v>
      </c>
      <c r="W15" s="7">
        <v>2</v>
      </c>
      <c r="X15" s="7">
        <v>3</v>
      </c>
      <c r="Y15" s="7">
        <v>3</v>
      </c>
      <c r="Z15" s="7">
        <v>4</v>
      </c>
      <c r="AA15" s="7">
        <v>8</v>
      </c>
      <c r="AB15" s="7">
        <v>3</v>
      </c>
      <c r="AC15" s="7">
        <v>3</v>
      </c>
      <c r="AD15" s="7">
        <v>2</v>
      </c>
      <c r="AE15" s="7">
        <v>4</v>
      </c>
      <c r="AF15" s="7">
        <v>5</v>
      </c>
      <c r="AG15" s="7">
        <v>9</v>
      </c>
      <c r="AH15" s="7">
        <v>1</v>
      </c>
      <c r="AI15" s="7">
        <v>8</v>
      </c>
      <c r="AJ15" s="7">
        <v>3</v>
      </c>
      <c r="AK15" s="7">
        <v>2</v>
      </c>
      <c r="AL15" s="7">
        <v>6</v>
      </c>
      <c r="AM15" s="7">
        <v>7</v>
      </c>
      <c r="AN15" s="7">
        <v>10</v>
      </c>
      <c r="AO15" s="7">
        <v>80</v>
      </c>
    </row>
    <row r="16" spans="2:42" x14ac:dyDescent="0.25">
      <c r="B16" s="7">
        <v>42879</v>
      </c>
      <c r="C16" s="7">
        <v>0</v>
      </c>
      <c r="D16" s="7">
        <v>2005</v>
      </c>
      <c r="E16" s="7">
        <f t="shared" si="0"/>
        <v>20</v>
      </c>
      <c r="F16" s="8">
        <v>45961.587500000001</v>
      </c>
      <c r="G16" s="7">
        <v>4</v>
      </c>
      <c r="H16" s="7">
        <v>2</v>
      </c>
      <c r="I16" s="7">
        <v>5</v>
      </c>
      <c r="J16" s="7">
        <v>2</v>
      </c>
      <c r="K16" s="7">
        <v>2</v>
      </c>
      <c r="L16" s="7">
        <f t="shared" si="1"/>
        <v>4</v>
      </c>
      <c r="M16" s="7">
        <v>4</v>
      </c>
      <c r="N16" s="7">
        <v>1</v>
      </c>
      <c r="O16" s="7">
        <v>3</v>
      </c>
      <c r="P16" s="7">
        <f t="shared" si="2"/>
        <v>3</v>
      </c>
      <c r="Q16" s="7">
        <v>5</v>
      </c>
      <c r="R16" s="7">
        <v>5</v>
      </c>
      <c r="S16" s="7">
        <v>5</v>
      </c>
      <c r="T16" s="7">
        <f t="shared" si="3"/>
        <v>36</v>
      </c>
      <c r="U16" s="7">
        <v>12</v>
      </c>
      <c r="V16" s="7">
        <v>3</v>
      </c>
      <c r="W16" s="7">
        <v>7</v>
      </c>
      <c r="X16" s="7">
        <v>7</v>
      </c>
      <c r="Y16" s="7">
        <v>7</v>
      </c>
      <c r="Z16" s="7">
        <v>3</v>
      </c>
      <c r="AA16" s="7">
        <v>15</v>
      </c>
      <c r="AB16" s="7">
        <v>3</v>
      </c>
      <c r="AC16" s="7">
        <v>1</v>
      </c>
      <c r="AD16" s="7">
        <v>2</v>
      </c>
      <c r="AE16" s="7">
        <v>6</v>
      </c>
      <c r="AF16" s="7">
        <v>5</v>
      </c>
      <c r="AG16" s="7">
        <v>2</v>
      </c>
      <c r="AH16" s="7">
        <v>9</v>
      </c>
      <c r="AI16" s="7">
        <v>1</v>
      </c>
      <c r="AJ16" s="7">
        <v>7</v>
      </c>
      <c r="AK16" s="7">
        <v>4</v>
      </c>
      <c r="AL16" s="7">
        <v>3</v>
      </c>
      <c r="AM16" s="7">
        <v>10</v>
      </c>
      <c r="AN16" s="7">
        <v>8</v>
      </c>
      <c r="AO16" s="7">
        <v>79</v>
      </c>
    </row>
    <row r="17" spans="2:41" x14ac:dyDescent="0.25">
      <c r="B17" s="7">
        <v>44051</v>
      </c>
      <c r="C17" s="7">
        <v>0</v>
      </c>
      <c r="D17" s="7">
        <v>2005</v>
      </c>
      <c r="E17" s="7">
        <f t="shared" si="0"/>
        <v>20</v>
      </c>
      <c r="F17" s="8">
        <v>45964.652754629627</v>
      </c>
      <c r="G17" s="7">
        <v>2</v>
      </c>
      <c r="H17" s="7">
        <v>4</v>
      </c>
      <c r="I17" s="7">
        <v>5</v>
      </c>
      <c r="J17" s="7">
        <v>2</v>
      </c>
      <c r="K17" s="7">
        <v>3</v>
      </c>
      <c r="L17" s="7">
        <f t="shared" si="1"/>
        <v>3</v>
      </c>
      <c r="M17" s="7">
        <v>5</v>
      </c>
      <c r="N17" s="7">
        <v>4</v>
      </c>
      <c r="O17" s="7">
        <v>4</v>
      </c>
      <c r="P17" s="7">
        <f t="shared" si="2"/>
        <v>2</v>
      </c>
      <c r="Q17" s="7">
        <v>2</v>
      </c>
      <c r="R17" s="7">
        <v>3</v>
      </c>
      <c r="S17" s="7">
        <v>1</v>
      </c>
      <c r="T17" s="7">
        <f t="shared" si="3"/>
        <v>31</v>
      </c>
      <c r="U17" s="7">
        <v>3</v>
      </c>
      <c r="V17" s="7">
        <v>2</v>
      </c>
      <c r="W17" s="7">
        <v>5</v>
      </c>
      <c r="X17" s="7">
        <v>3</v>
      </c>
      <c r="Y17" s="7">
        <v>3</v>
      </c>
      <c r="Z17" s="7">
        <v>11</v>
      </c>
      <c r="AA17" s="7">
        <v>5</v>
      </c>
      <c r="AB17" s="7">
        <v>3</v>
      </c>
      <c r="AC17" s="7">
        <v>4</v>
      </c>
      <c r="AD17" s="7">
        <v>2</v>
      </c>
      <c r="AE17" s="7">
        <v>5</v>
      </c>
      <c r="AF17" s="7">
        <v>4</v>
      </c>
      <c r="AG17" s="7">
        <v>3</v>
      </c>
      <c r="AH17" s="7">
        <v>6</v>
      </c>
      <c r="AI17" s="7">
        <v>8</v>
      </c>
      <c r="AJ17" s="7">
        <v>1</v>
      </c>
      <c r="AK17" s="7">
        <v>10</v>
      </c>
      <c r="AL17" s="7">
        <v>7</v>
      </c>
      <c r="AM17" s="7">
        <v>2</v>
      </c>
      <c r="AN17" s="7">
        <v>9</v>
      </c>
      <c r="AO17" s="7">
        <v>75</v>
      </c>
    </row>
    <row r="18" spans="2:41" x14ac:dyDescent="0.25">
      <c r="B18" s="7">
        <v>45913</v>
      </c>
      <c r="C18" s="7">
        <v>0</v>
      </c>
      <c r="D18" s="7">
        <v>2005</v>
      </c>
      <c r="E18" s="7">
        <f t="shared" si="0"/>
        <v>20</v>
      </c>
      <c r="F18" s="8">
        <v>45970.743842592594</v>
      </c>
      <c r="G18" s="7">
        <v>2</v>
      </c>
      <c r="H18" s="7">
        <v>4</v>
      </c>
      <c r="I18" s="7">
        <v>2</v>
      </c>
      <c r="J18" s="7">
        <v>4</v>
      </c>
      <c r="K18" s="7">
        <v>2</v>
      </c>
      <c r="L18" s="7">
        <f t="shared" si="1"/>
        <v>4</v>
      </c>
      <c r="M18" s="7">
        <v>3</v>
      </c>
      <c r="N18" s="7">
        <v>4</v>
      </c>
      <c r="O18" s="7">
        <v>4</v>
      </c>
      <c r="P18" s="7">
        <f t="shared" si="2"/>
        <v>2</v>
      </c>
      <c r="Q18" s="7">
        <v>2</v>
      </c>
      <c r="R18" s="7">
        <v>4</v>
      </c>
      <c r="S18" s="7">
        <v>4</v>
      </c>
      <c r="T18" s="7">
        <f t="shared" si="3"/>
        <v>33</v>
      </c>
      <c r="U18" s="7">
        <v>3</v>
      </c>
      <c r="V18" s="7">
        <v>3</v>
      </c>
      <c r="W18" s="7">
        <v>3</v>
      </c>
      <c r="X18" s="7">
        <v>3</v>
      </c>
      <c r="Y18" s="7">
        <v>8</v>
      </c>
      <c r="Z18" s="7">
        <v>4</v>
      </c>
      <c r="AA18" s="7">
        <v>8</v>
      </c>
      <c r="AB18" s="7">
        <v>3</v>
      </c>
      <c r="AC18" s="7">
        <v>3</v>
      </c>
      <c r="AD18" s="7">
        <v>7</v>
      </c>
      <c r="AE18" s="7">
        <v>10</v>
      </c>
      <c r="AF18" s="7">
        <v>3</v>
      </c>
      <c r="AG18" s="7">
        <v>5</v>
      </c>
      <c r="AH18" s="7">
        <v>7</v>
      </c>
      <c r="AI18" s="7">
        <v>2</v>
      </c>
      <c r="AJ18" s="7">
        <v>9</v>
      </c>
      <c r="AK18" s="7">
        <v>6</v>
      </c>
      <c r="AL18" s="7">
        <v>4</v>
      </c>
      <c r="AM18" s="7">
        <v>8</v>
      </c>
      <c r="AN18" s="7">
        <v>1</v>
      </c>
      <c r="AO18" s="7">
        <v>63</v>
      </c>
    </row>
    <row r="19" spans="2:41" x14ac:dyDescent="0.25">
      <c r="B19" s="7">
        <v>44031</v>
      </c>
      <c r="C19" s="7">
        <v>0</v>
      </c>
      <c r="D19" s="7">
        <v>2005</v>
      </c>
      <c r="E19" s="7">
        <f t="shared" si="0"/>
        <v>20</v>
      </c>
      <c r="F19" s="8">
        <v>45964.641064814816</v>
      </c>
      <c r="G19" s="7">
        <v>3.4</v>
      </c>
      <c r="H19" s="7">
        <v>4</v>
      </c>
      <c r="I19" s="7">
        <v>5</v>
      </c>
      <c r="J19" s="7">
        <v>4</v>
      </c>
      <c r="K19" s="7">
        <v>3</v>
      </c>
      <c r="L19" s="7">
        <f t="shared" si="1"/>
        <v>3</v>
      </c>
      <c r="M19" s="7">
        <v>4</v>
      </c>
      <c r="N19" s="7">
        <v>2</v>
      </c>
      <c r="O19" s="7">
        <v>4</v>
      </c>
      <c r="P19" s="7">
        <f t="shared" si="2"/>
        <v>2</v>
      </c>
      <c r="Q19" s="7">
        <v>2</v>
      </c>
      <c r="R19" s="7">
        <v>3</v>
      </c>
      <c r="S19" s="7">
        <v>4</v>
      </c>
      <c r="T19" s="7">
        <f t="shared" si="3"/>
        <v>33</v>
      </c>
      <c r="U19" s="7">
        <v>31</v>
      </c>
      <c r="V19" s="7">
        <v>22</v>
      </c>
      <c r="W19" s="7">
        <v>3</v>
      </c>
      <c r="X19" s="7">
        <v>5</v>
      </c>
      <c r="Y19" s="7">
        <v>16</v>
      </c>
      <c r="Z19" s="7">
        <v>4</v>
      </c>
      <c r="AA19" s="7">
        <v>263</v>
      </c>
      <c r="AB19" s="7">
        <v>5</v>
      </c>
      <c r="AC19" s="7">
        <v>3</v>
      </c>
      <c r="AD19" s="7">
        <v>3</v>
      </c>
      <c r="AE19" s="7">
        <v>9</v>
      </c>
      <c r="AF19" s="7">
        <v>8</v>
      </c>
      <c r="AG19" s="7">
        <v>5</v>
      </c>
      <c r="AH19" s="7">
        <v>7</v>
      </c>
      <c r="AI19" s="7">
        <v>4</v>
      </c>
      <c r="AJ19" s="7">
        <v>2</v>
      </c>
      <c r="AK19" s="7">
        <v>1</v>
      </c>
      <c r="AL19" s="7">
        <v>3</v>
      </c>
      <c r="AM19" s="7">
        <v>6</v>
      </c>
      <c r="AN19" s="7">
        <v>10</v>
      </c>
      <c r="AO19" s="7">
        <v>60</v>
      </c>
    </row>
    <row r="20" spans="2:41" x14ac:dyDescent="0.25">
      <c r="B20" s="7">
        <v>43956</v>
      </c>
      <c r="C20" s="7">
        <v>0</v>
      </c>
      <c r="D20" s="7">
        <v>2005</v>
      </c>
      <c r="E20" s="7">
        <f t="shared" si="0"/>
        <v>20</v>
      </c>
      <c r="F20" s="8">
        <v>45964.527222222219</v>
      </c>
      <c r="G20" s="7">
        <v>4</v>
      </c>
      <c r="H20" s="7">
        <v>4</v>
      </c>
      <c r="I20" s="7">
        <v>3</v>
      </c>
      <c r="J20" s="7">
        <v>5</v>
      </c>
      <c r="K20" s="7">
        <v>3</v>
      </c>
      <c r="L20" s="7">
        <f t="shared" si="1"/>
        <v>3</v>
      </c>
      <c r="M20" s="7">
        <v>2</v>
      </c>
      <c r="N20" s="7">
        <v>3</v>
      </c>
      <c r="O20" s="7">
        <v>4</v>
      </c>
      <c r="P20" s="7">
        <f t="shared" si="2"/>
        <v>2</v>
      </c>
      <c r="Q20" s="7">
        <v>3</v>
      </c>
      <c r="R20" s="7">
        <v>4</v>
      </c>
      <c r="S20" s="7">
        <v>4</v>
      </c>
      <c r="T20" s="7">
        <f t="shared" si="3"/>
        <v>33</v>
      </c>
      <c r="U20" s="7">
        <v>4</v>
      </c>
      <c r="V20" s="7">
        <v>9</v>
      </c>
      <c r="W20" s="7">
        <v>2</v>
      </c>
      <c r="X20" s="7">
        <v>4</v>
      </c>
      <c r="Y20" s="7">
        <v>3</v>
      </c>
      <c r="Z20" s="7">
        <v>4</v>
      </c>
      <c r="AA20" s="7">
        <v>6</v>
      </c>
      <c r="AB20" s="7">
        <v>4</v>
      </c>
      <c r="AC20" s="7">
        <v>8</v>
      </c>
      <c r="AD20" s="7">
        <v>2</v>
      </c>
      <c r="AE20" s="7">
        <v>2</v>
      </c>
      <c r="AF20" s="7">
        <v>5</v>
      </c>
      <c r="AG20" s="7">
        <v>3</v>
      </c>
      <c r="AH20" s="7">
        <v>8</v>
      </c>
      <c r="AI20" s="7">
        <v>9</v>
      </c>
      <c r="AJ20" s="7">
        <v>6</v>
      </c>
      <c r="AK20" s="7">
        <v>10</v>
      </c>
      <c r="AL20" s="7">
        <v>4</v>
      </c>
      <c r="AM20" s="7">
        <v>1</v>
      </c>
      <c r="AN20" s="7">
        <v>7</v>
      </c>
      <c r="AO20" s="7">
        <v>56</v>
      </c>
    </row>
    <row r="21" spans="2:41" x14ac:dyDescent="0.25">
      <c r="B21" s="7">
        <v>45263</v>
      </c>
      <c r="C21" s="7">
        <v>0</v>
      </c>
      <c r="D21" s="7">
        <v>2005</v>
      </c>
      <c r="E21" s="7">
        <f t="shared" si="0"/>
        <v>20</v>
      </c>
      <c r="F21" s="8">
        <v>45967.872048611112</v>
      </c>
      <c r="G21" s="7">
        <v>2</v>
      </c>
      <c r="H21" s="7">
        <v>2</v>
      </c>
      <c r="I21" s="7">
        <v>4</v>
      </c>
      <c r="J21" s="7">
        <v>4</v>
      </c>
      <c r="K21" s="7">
        <v>2</v>
      </c>
      <c r="L21" s="7">
        <f t="shared" si="1"/>
        <v>4</v>
      </c>
      <c r="M21" s="7">
        <v>5</v>
      </c>
      <c r="N21" s="7">
        <v>4</v>
      </c>
      <c r="O21" s="7">
        <v>3</v>
      </c>
      <c r="P21" s="7">
        <f t="shared" si="2"/>
        <v>3</v>
      </c>
      <c r="Q21" s="7">
        <v>4</v>
      </c>
      <c r="R21" s="7">
        <v>5</v>
      </c>
      <c r="S21" s="7">
        <v>4</v>
      </c>
      <c r="T21" s="7">
        <f t="shared" si="3"/>
        <v>39</v>
      </c>
      <c r="U21" s="7">
        <v>6</v>
      </c>
      <c r="V21" s="7">
        <v>3</v>
      </c>
      <c r="W21" s="7">
        <v>3</v>
      </c>
      <c r="X21" s="7">
        <v>4</v>
      </c>
      <c r="Y21" s="7">
        <v>3</v>
      </c>
      <c r="Z21" s="7">
        <v>3</v>
      </c>
      <c r="AA21" s="7">
        <v>4</v>
      </c>
      <c r="AB21" s="7">
        <v>6</v>
      </c>
      <c r="AC21" s="7">
        <v>2</v>
      </c>
      <c r="AD21" s="7">
        <v>3</v>
      </c>
      <c r="AE21" s="7">
        <v>2</v>
      </c>
      <c r="AF21" s="7">
        <v>9</v>
      </c>
      <c r="AG21" s="7">
        <v>4</v>
      </c>
      <c r="AH21" s="7">
        <v>8</v>
      </c>
      <c r="AI21" s="7">
        <v>10</v>
      </c>
      <c r="AJ21" s="7">
        <v>5</v>
      </c>
      <c r="AK21" s="7">
        <v>6</v>
      </c>
      <c r="AL21" s="7">
        <v>3</v>
      </c>
      <c r="AM21" s="7">
        <v>7</v>
      </c>
      <c r="AN21" s="7">
        <v>1</v>
      </c>
      <c r="AO21" s="7">
        <v>54</v>
      </c>
    </row>
    <row r="22" spans="2:41" x14ac:dyDescent="0.25">
      <c r="B22" s="7">
        <v>41111</v>
      </c>
      <c r="C22" s="7">
        <v>0</v>
      </c>
      <c r="D22" s="7">
        <v>2005</v>
      </c>
      <c r="E22" s="7">
        <f t="shared" si="0"/>
        <v>20</v>
      </c>
      <c r="F22" s="8">
        <v>45959.339004629626</v>
      </c>
      <c r="G22" s="7">
        <v>2</v>
      </c>
      <c r="H22" s="7">
        <v>4</v>
      </c>
      <c r="I22" s="7">
        <v>4</v>
      </c>
      <c r="J22" s="7">
        <v>4</v>
      </c>
      <c r="K22" s="7">
        <v>1</v>
      </c>
      <c r="L22" s="7">
        <f t="shared" si="1"/>
        <v>5</v>
      </c>
      <c r="M22" s="7">
        <v>4</v>
      </c>
      <c r="N22" s="7">
        <v>4</v>
      </c>
      <c r="O22" s="7">
        <v>2</v>
      </c>
      <c r="P22" s="7">
        <f t="shared" si="2"/>
        <v>4</v>
      </c>
      <c r="Q22" s="7">
        <v>5</v>
      </c>
      <c r="R22" s="7">
        <v>4</v>
      </c>
      <c r="S22" s="7">
        <v>3</v>
      </c>
      <c r="T22" s="7">
        <f t="shared" si="3"/>
        <v>41</v>
      </c>
      <c r="U22" s="7">
        <v>2</v>
      </c>
      <c r="V22" s="7">
        <v>3</v>
      </c>
      <c r="W22" s="7">
        <v>4</v>
      </c>
      <c r="X22" s="7">
        <v>3</v>
      </c>
      <c r="Y22" s="7">
        <v>2</v>
      </c>
      <c r="Z22" s="7">
        <v>19</v>
      </c>
      <c r="AA22" s="7">
        <v>5</v>
      </c>
      <c r="AB22" s="7">
        <v>2</v>
      </c>
      <c r="AC22" s="7">
        <v>3</v>
      </c>
      <c r="AD22" s="7">
        <v>4</v>
      </c>
      <c r="AE22" s="7">
        <v>9</v>
      </c>
      <c r="AF22" s="7">
        <v>4</v>
      </c>
      <c r="AG22" s="7">
        <v>5</v>
      </c>
      <c r="AH22" s="7">
        <v>1</v>
      </c>
      <c r="AI22" s="7">
        <v>7</v>
      </c>
      <c r="AJ22" s="7">
        <v>10</v>
      </c>
      <c r="AK22" s="7">
        <v>6</v>
      </c>
      <c r="AL22" s="7">
        <v>3</v>
      </c>
      <c r="AM22" s="7">
        <v>2</v>
      </c>
      <c r="AN22" s="7">
        <v>8</v>
      </c>
      <c r="AO22" s="7">
        <v>51</v>
      </c>
    </row>
    <row r="23" spans="2:41" x14ac:dyDescent="0.25">
      <c r="B23" s="7">
        <v>44767</v>
      </c>
      <c r="C23" s="7">
        <v>0</v>
      </c>
      <c r="D23" s="7">
        <v>2005</v>
      </c>
      <c r="E23" s="7">
        <f t="shared" si="0"/>
        <v>20</v>
      </c>
      <c r="F23" s="8">
        <v>45966.435231481482</v>
      </c>
      <c r="G23" s="7">
        <v>1</v>
      </c>
      <c r="H23" s="7">
        <v>4</v>
      </c>
      <c r="I23" s="7">
        <v>4</v>
      </c>
      <c r="J23" s="7">
        <v>4</v>
      </c>
      <c r="K23" s="7">
        <v>2</v>
      </c>
      <c r="L23" s="7">
        <f t="shared" si="1"/>
        <v>4</v>
      </c>
      <c r="M23" s="7">
        <v>4</v>
      </c>
      <c r="N23" s="7">
        <v>2</v>
      </c>
      <c r="O23" s="7">
        <v>2</v>
      </c>
      <c r="P23" s="7">
        <f t="shared" si="2"/>
        <v>4</v>
      </c>
      <c r="Q23" s="7">
        <v>4</v>
      </c>
      <c r="R23" s="7">
        <v>4</v>
      </c>
      <c r="S23" s="7">
        <v>4</v>
      </c>
      <c r="T23" s="7">
        <f t="shared" si="3"/>
        <v>38</v>
      </c>
      <c r="U23" s="7">
        <v>2</v>
      </c>
      <c r="V23" s="7">
        <v>2</v>
      </c>
      <c r="W23" s="7">
        <v>1</v>
      </c>
      <c r="X23" s="7">
        <v>2</v>
      </c>
      <c r="Y23" s="7">
        <v>3</v>
      </c>
      <c r="Z23" s="7">
        <v>2</v>
      </c>
      <c r="AA23" s="7">
        <v>4</v>
      </c>
      <c r="AB23" s="7">
        <v>1</v>
      </c>
      <c r="AC23" s="7">
        <v>2</v>
      </c>
      <c r="AD23" s="7">
        <v>1</v>
      </c>
      <c r="AE23" s="7">
        <v>2</v>
      </c>
      <c r="AF23" s="7">
        <v>10</v>
      </c>
      <c r="AG23" s="7">
        <v>5</v>
      </c>
      <c r="AH23" s="7">
        <v>6</v>
      </c>
      <c r="AI23" s="7">
        <v>1</v>
      </c>
      <c r="AJ23" s="7">
        <v>9</v>
      </c>
      <c r="AK23" s="7">
        <v>4</v>
      </c>
      <c r="AL23" s="7">
        <v>7</v>
      </c>
      <c r="AM23" s="7">
        <v>8</v>
      </c>
      <c r="AN23" s="7">
        <v>3</v>
      </c>
      <c r="AO23" s="7">
        <v>51</v>
      </c>
    </row>
    <row r="24" spans="2:41" x14ac:dyDescent="0.25">
      <c r="B24" s="7">
        <v>44131</v>
      </c>
      <c r="C24" s="7">
        <v>0</v>
      </c>
      <c r="D24" s="7">
        <v>2005</v>
      </c>
      <c r="E24" s="7">
        <f t="shared" si="0"/>
        <v>20</v>
      </c>
      <c r="F24" s="8">
        <v>45964.763159722221</v>
      </c>
      <c r="G24" s="7" t="s">
        <v>63</v>
      </c>
      <c r="H24" s="7">
        <v>4</v>
      </c>
      <c r="I24" s="7">
        <v>3</v>
      </c>
      <c r="J24" s="7">
        <v>4</v>
      </c>
      <c r="K24" s="7">
        <v>2</v>
      </c>
      <c r="L24" s="7">
        <f t="shared" si="1"/>
        <v>4</v>
      </c>
      <c r="M24" s="7">
        <v>3</v>
      </c>
      <c r="N24" s="7">
        <v>2</v>
      </c>
      <c r="O24" s="7">
        <v>3</v>
      </c>
      <c r="P24" s="7">
        <f t="shared" si="2"/>
        <v>3</v>
      </c>
      <c r="Q24" s="7">
        <v>3</v>
      </c>
      <c r="R24" s="7">
        <v>4</v>
      </c>
      <c r="S24" s="7">
        <v>3</v>
      </c>
      <c r="T24" s="7">
        <f t="shared" si="3"/>
        <v>33</v>
      </c>
      <c r="U24" s="7">
        <v>3</v>
      </c>
      <c r="V24" s="7">
        <v>5</v>
      </c>
      <c r="W24" s="7">
        <v>5</v>
      </c>
      <c r="X24" s="7">
        <v>8</v>
      </c>
      <c r="Y24" s="7">
        <v>5</v>
      </c>
      <c r="Z24" s="7">
        <v>4</v>
      </c>
      <c r="AA24" s="7">
        <v>8</v>
      </c>
      <c r="AB24" s="7">
        <v>5</v>
      </c>
      <c r="AC24" s="7">
        <v>8</v>
      </c>
      <c r="AD24" s="7">
        <v>2</v>
      </c>
      <c r="AE24" s="7">
        <v>7</v>
      </c>
      <c r="AF24" s="7">
        <v>2</v>
      </c>
      <c r="AG24" s="7">
        <v>1</v>
      </c>
      <c r="AH24" s="7">
        <v>3</v>
      </c>
      <c r="AI24" s="7">
        <v>4</v>
      </c>
      <c r="AJ24" s="7">
        <v>5</v>
      </c>
      <c r="AK24" s="7">
        <v>10</v>
      </c>
      <c r="AL24" s="7">
        <v>9</v>
      </c>
      <c r="AM24" s="7">
        <v>6</v>
      </c>
      <c r="AN24" s="7">
        <v>8</v>
      </c>
      <c r="AO24" s="7">
        <v>50</v>
      </c>
    </row>
    <row r="25" spans="2:41" x14ac:dyDescent="0.25">
      <c r="B25" s="7">
        <v>40822</v>
      </c>
      <c r="C25" s="7">
        <v>0</v>
      </c>
      <c r="D25" s="7">
        <v>2005</v>
      </c>
      <c r="E25" s="7">
        <f t="shared" si="0"/>
        <v>20</v>
      </c>
      <c r="F25" s="8">
        <v>45958.915416666663</v>
      </c>
      <c r="G25" s="7">
        <v>4</v>
      </c>
      <c r="H25" s="7">
        <v>4</v>
      </c>
      <c r="I25" s="7">
        <v>2</v>
      </c>
      <c r="J25" s="7">
        <v>5</v>
      </c>
      <c r="K25" s="7">
        <v>4</v>
      </c>
      <c r="L25" s="7">
        <f t="shared" si="1"/>
        <v>2</v>
      </c>
      <c r="M25" s="7">
        <v>4</v>
      </c>
      <c r="N25" s="7">
        <v>2</v>
      </c>
      <c r="O25" s="7">
        <v>4</v>
      </c>
      <c r="P25" s="7">
        <f t="shared" si="2"/>
        <v>2</v>
      </c>
      <c r="Q25" s="7">
        <v>2</v>
      </c>
      <c r="R25" s="7">
        <v>3</v>
      </c>
      <c r="S25" s="7">
        <v>4</v>
      </c>
      <c r="T25" s="7">
        <f t="shared" si="3"/>
        <v>30</v>
      </c>
      <c r="U25" s="7">
        <v>6</v>
      </c>
      <c r="V25" s="7">
        <v>3</v>
      </c>
      <c r="W25" s="7">
        <v>3</v>
      </c>
      <c r="X25" s="7">
        <v>2</v>
      </c>
      <c r="Y25" s="7">
        <v>3</v>
      </c>
      <c r="Z25" s="7">
        <v>6</v>
      </c>
      <c r="AA25" s="7">
        <v>7</v>
      </c>
      <c r="AB25" s="7">
        <v>2</v>
      </c>
      <c r="AC25" s="7">
        <v>3</v>
      </c>
      <c r="AD25" s="7">
        <v>2</v>
      </c>
      <c r="AE25" s="7">
        <v>6</v>
      </c>
      <c r="AF25" s="7">
        <v>9</v>
      </c>
      <c r="AG25" s="7">
        <v>10</v>
      </c>
      <c r="AH25" s="7">
        <v>7</v>
      </c>
      <c r="AI25" s="7">
        <v>2</v>
      </c>
      <c r="AJ25" s="7">
        <v>4</v>
      </c>
      <c r="AK25" s="7">
        <v>1</v>
      </c>
      <c r="AL25" s="7">
        <v>5</v>
      </c>
      <c r="AM25" s="7">
        <v>3</v>
      </c>
      <c r="AN25" s="7">
        <v>8</v>
      </c>
      <c r="AO25" s="7">
        <v>48</v>
      </c>
    </row>
    <row r="26" spans="2:41" x14ac:dyDescent="0.25">
      <c r="B26" s="7">
        <v>41185</v>
      </c>
      <c r="C26" s="7">
        <v>0</v>
      </c>
      <c r="D26" s="7">
        <v>2005</v>
      </c>
      <c r="E26" s="7">
        <f t="shared" si="0"/>
        <v>20</v>
      </c>
      <c r="F26" s="8">
        <v>45959.44872685185</v>
      </c>
      <c r="G26" s="7">
        <v>2</v>
      </c>
      <c r="H26" s="7">
        <v>4</v>
      </c>
      <c r="I26" s="7">
        <v>3</v>
      </c>
      <c r="J26" s="7">
        <v>5</v>
      </c>
      <c r="K26" s="7">
        <v>4</v>
      </c>
      <c r="L26" s="7">
        <f t="shared" si="1"/>
        <v>2</v>
      </c>
      <c r="M26" s="7">
        <v>4</v>
      </c>
      <c r="N26" s="7">
        <v>2</v>
      </c>
      <c r="O26" s="7">
        <v>4</v>
      </c>
      <c r="P26" s="7">
        <f t="shared" si="2"/>
        <v>2</v>
      </c>
      <c r="Q26" s="7">
        <v>3</v>
      </c>
      <c r="R26" s="7">
        <v>3</v>
      </c>
      <c r="S26" s="7">
        <v>3</v>
      </c>
      <c r="T26" s="7">
        <f t="shared" si="3"/>
        <v>31</v>
      </c>
      <c r="U26" s="7">
        <v>4</v>
      </c>
      <c r="V26" s="7">
        <v>4</v>
      </c>
      <c r="W26" s="7">
        <v>4</v>
      </c>
      <c r="X26" s="7">
        <v>2</v>
      </c>
      <c r="Y26" s="7">
        <v>4</v>
      </c>
      <c r="Z26" s="7">
        <v>17</v>
      </c>
      <c r="AA26" s="7">
        <v>6</v>
      </c>
      <c r="AB26" s="7">
        <v>2</v>
      </c>
      <c r="AC26" s="7">
        <v>3</v>
      </c>
      <c r="AD26" s="7">
        <v>4</v>
      </c>
      <c r="AE26" s="7">
        <v>6</v>
      </c>
      <c r="AF26" s="7">
        <v>2</v>
      </c>
      <c r="AG26" s="7">
        <v>4</v>
      </c>
      <c r="AH26" s="7">
        <v>3</v>
      </c>
      <c r="AI26" s="7">
        <v>8</v>
      </c>
      <c r="AJ26" s="7">
        <v>1</v>
      </c>
      <c r="AK26" s="7">
        <v>5</v>
      </c>
      <c r="AL26" s="7">
        <v>9</v>
      </c>
      <c r="AM26" s="7">
        <v>7</v>
      </c>
      <c r="AN26" s="7">
        <v>10</v>
      </c>
      <c r="AO26" s="7">
        <v>42</v>
      </c>
    </row>
    <row r="27" spans="2:41" x14ac:dyDescent="0.25">
      <c r="B27" s="7">
        <v>42002</v>
      </c>
      <c r="C27" s="7">
        <v>0</v>
      </c>
      <c r="D27" s="7">
        <v>2005</v>
      </c>
      <c r="E27" s="7">
        <f t="shared" si="0"/>
        <v>20</v>
      </c>
      <c r="F27" s="8">
        <v>45959.884363425925</v>
      </c>
      <c r="G27" s="7">
        <v>3</v>
      </c>
      <c r="H27" s="7">
        <v>4</v>
      </c>
      <c r="I27" s="7">
        <v>4</v>
      </c>
      <c r="J27" s="7">
        <v>4</v>
      </c>
      <c r="K27" s="7">
        <v>2</v>
      </c>
      <c r="L27" s="7">
        <f t="shared" si="1"/>
        <v>4</v>
      </c>
      <c r="M27" s="7">
        <v>2</v>
      </c>
      <c r="N27" s="7">
        <v>2</v>
      </c>
      <c r="O27" s="7">
        <v>4</v>
      </c>
      <c r="P27" s="7">
        <f t="shared" si="2"/>
        <v>2</v>
      </c>
      <c r="Q27" s="7">
        <v>2</v>
      </c>
      <c r="R27" s="7">
        <v>3</v>
      </c>
      <c r="S27" s="7">
        <v>2</v>
      </c>
      <c r="T27" s="7">
        <f t="shared" si="3"/>
        <v>29</v>
      </c>
      <c r="U27" s="7">
        <v>5</v>
      </c>
      <c r="V27" s="7">
        <v>3</v>
      </c>
      <c r="W27" s="7">
        <v>4</v>
      </c>
      <c r="X27" s="7">
        <v>2</v>
      </c>
      <c r="Y27" s="7">
        <v>3</v>
      </c>
      <c r="Z27" s="7">
        <v>2</v>
      </c>
      <c r="AA27" s="7">
        <v>6</v>
      </c>
      <c r="AB27" s="7">
        <v>4</v>
      </c>
      <c r="AC27" s="7">
        <v>4</v>
      </c>
      <c r="AD27" s="7">
        <v>5</v>
      </c>
      <c r="AE27" s="7">
        <v>6</v>
      </c>
      <c r="AF27" s="7">
        <v>10</v>
      </c>
      <c r="AG27" s="7">
        <v>1</v>
      </c>
      <c r="AH27" s="7">
        <v>9</v>
      </c>
      <c r="AI27" s="7">
        <v>7</v>
      </c>
      <c r="AJ27" s="7">
        <v>8</v>
      </c>
      <c r="AK27" s="7">
        <v>4</v>
      </c>
      <c r="AL27" s="7">
        <v>3</v>
      </c>
      <c r="AM27" s="7">
        <v>2</v>
      </c>
      <c r="AN27" s="7">
        <v>5</v>
      </c>
      <c r="AO27" s="7">
        <v>36</v>
      </c>
    </row>
    <row r="28" spans="2:41" x14ac:dyDescent="0.25">
      <c r="B28" s="7">
        <v>46377</v>
      </c>
      <c r="C28" s="7">
        <v>0</v>
      </c>
      <c r="D28" s="7">
        <v>2005</v>
      </c>
      <c r="E28" s="7">
        <f t="shared" si="0"/>
        <v>20</v>
      </c>
      <c r="F28" s="8">
        <v>45972.958043981482</v>
      </c>
      <c r="G28" s="7">
        <v>3</v>
      </c>
      <c r="H28" s="7">
        <v>3</v>
      </c>
      <c r="I28" s="7">
        <v>4</v>
      </c>
      <c r="J28" s="7">
        <v>4</v>
      </c>
      <c r="K28" s="7">
        <v>3</v>
      </c>
      <c r="L28" s="7">
        <f t="shared" si="1"/>
        <v>3</v>
      </c>
      <c r="M28" s="7">
        <v>2</v>
      </c>
      <c r="N28" s="7">
        <v>3</v>
      </c>
      <c r="O28" s="7">
        <v>4</v>
      </c>
      <c r="P28" s="7">
        <f t="shared" si="2"/>
        <v>2</v>
      </c>
      <c r="Q28" s="7">
        <v>3</v>
      </c>
      <c r="R28" s="7">
        <v>2</v>
      </c>
      <c r="S28" s="7">
        <v>2</v>
      </c>
      <c r="T28" s="7">
        <f t="shared" si="3"/>
        <v>28</v>
      </c>
      <c r="U28" s="7">
        <v>3</v>
      </c>
      <c r="V28" s="7">
        <v>5</v>
      </c>
      <c r="W28" s="7">
        <v>4</v>
      </c>
      <c r="X28" s="7">
        <v>3</v>
      </c>
      <c r="Y28" s="7">
        <v>6</v>
      </c>
      <c r="Z28" s="7">
        <v>3</v>
      </c>
      <c r="AA28" s="7">
        <v>5</v>
      </c>
      <c r="AB28" s="7">
        <v>3</v>
      </c>
      <c r="AC28" s="7">
        <v>3</v>
      </c>
      <c r="AD28" s="7">
        <v>3</v>
      </c>
      <c r="AE28" s="7">
        <v>10</v>
      </c>
      <c r="AF28" s="7">
        <v>1</v>
      </c>
      <c r="AG28" s="7">
        <v>5</v>
      </c>
      <c r="AH28" s="7">
        <v>2</v>
      </c>
      <c r="AI28" s="7">
        <v>8</v>
      </c>
      <c r="AJ28" s="7">
        <v>9</v>
      </c>
      <c r="AK28" s="7">
        <v>7</v>
      </c>
      <c r="AL28" s="7">
        <v>3</v>
      </c>
      <c r="AM28" s="7">
        <v>6</v>
      </c>
      <c r="AN28" s="7">
        <v>4</v>
      </c>
      <c r="AO28" s="7">
        <v>26</v>
      </c>
    </row>
    <row r="29" spans="2:41" x14ac:dyDescent="0.25">
      <c r="B29" s="7">
        <v>46498</v>
      </c>
      <c r="C29" s="7">
        <v>0</v>
      </c>
      <c r="D29" s="7">
        <v>2005</v>
      </c>
      <c r="E29" s="7">
        <f t="shared" si="0"/>
        <v>20</v>
      </c>
      <c r="F29" s="8">
        <v>45973.625092592592</v>
      </c>
      <c r="G29" s="7">
        <v>3</v>
      </c>
      <c r="H29" s="7">
        <v>2</v>
      </c>
      <c r="I29" s="7">
        <v>4</v>
      </c>
      <c r="J29" s="7">
        <v>2</v>
      </c>
      <c r="K29" s="7">
        <v>4</v>
      </c>
      <c r="L29" s="7">
        <f t="shared" si="1"/>
        <v>2</v>
      </c>
      <c r="M29" s="7">
        <v>2</v>
      </c>
      <c r="N29" s="7">
        <v>2</v>
      </c>
      <c r="O29" s="7">
        <v>4</v>
      </c>
      <c r="P29" s="7">
        <f t="shared" si="2"/>
        <v>2</v>
      </c>
      <c r="Q29" s="7">
        <v>3</v>
      </c>
      <c r="R29" s="7">
        <v>4</v>
      </c>
      <c r="S29" s="7">
        <v>3</v>
      </c>
      <c r="T29" s="7">
        <f t="shared" si="3"/>
        <v>26</v>
      </c>
      <c r="U29" s="7">
        <v>3</v>
      </c>
      <c r="V29" s="7">
        <v>4</v>
      </c>
      <c r="W29" s="7">
        <v>4</v>
      </c>
      <c r="X29" s="7">
        <v>3</v>
      </c>
      <c r="Y29" s="7">
        <v>3</v>
      </c>
      <c r="Z29" s="7">
        <v>5</v>
      </c>
      <c r="AA29" s="7">
        <v>7</v>
      </c>
      <c r="AB29" s="7">
        <v>10</v>
      </c>
      <c r="AC29" s="7">
        <v>2</v>
      </c>
      <c r="AD29" s="7">
        <v>3</v>
      </c>
      <c r="AE29" s="7">
        <v>10</v>
      </c>
      <c r="AF29" s="7">
        <v>2</v>
      </c>
      <c r="AG29" s="7">
        <v>7</v>
      </c>
      <c r="AH29" s="7">
        <v>9</v>
      </c>
      <c r="AI29" s="7">
        <v>6</v>
      </c>
      <c r="AJ29" s="7">
        <v>3</v>
      </c>
      <c r="AK29" s="7">
        <v>8</v>
      </c>
      <c r="AL29" s="7">
        <v>1</v>
      </c>
      <c r="AM29" s="7">
        <v>5</v>
      </c>
      <c r="AN29" s="7">
        <v>4</v>
      </c>
      <c r="AO29" s="7">
        <v>14</v>
      </c>
    </row>
    <row r="30" spans="2:41" x14ac:dyDescent="0.25">
      <c r="B30" s="7">
        <v>41077</v>
      </c>
      <c r="C30" s="7">
        <v>0</v>
      </c>
      <c r="D30" s="7">
        <v>2005</v>
      </c>
      <c r="E30" s="7">
        <f t="shared" si="0"/>
        <v>20</v>
      </c>
      <c r="F30" s="8">
        <v>45958.927743055552</v>
      </c>
      <c r="G30" s="7" t="s">
        <v>59</v>
      </c>
      <c r="H30" s="7">
        <v>5</v>
      </c>
      <c r="I30" s="7">
        <v>5</v>
      </c>
      <c r="J30" s="7">
        <v>5</v>
      </c>
      <c r="K30" s="7">
        <v>1</v>
      </c>
      <c r="L30" s="7">
        <f t="shared" si="1"/>
        <v>5</v>
      </c>
      <c r="M30" s="7">
        <v>5</v>
      </c>
      <c r="N30" s="7">
        <v>5</v>
      </c>
      <c r="O30" s="7">
        <v>2</v>
      </c>
      <c r="P30" s="7">
        <f t="shared" si="2"/>
        <v>4</v>
      </c>
      <c r="Q30" s="7">
        <v>5</v>
      </c>
      <c r="R30" s="7">
        <v>5</v>
      </c>
      <c r="S30" s="7">
        <v>5</v>
      </c>
      <c r="T30" s="7">
        <f t="shared" si="3"/>
        <v>49</v>
      </c>
      <c r="U30" s="7">
        <v>2</v>
      </c>
      <c r="V30" s="7">
        <v>2</v>
      </c>
      <c r="W30" s="7">
        <v>5</v>
      </c>
      <c r="X30" s="7">
        <v>3</v>
      </c>
      <c r="Y30" s="7">
        <v>2</v>
      </c>
      <c r="Z30" s="7">
        <v>4</v>
      </c>
      <c r="AA30" s="7">
        <v>10</v>
      </c>
      <c r="AB30" s="7">
        <v>4</v>
      </c>
      <c r="AC30" s="7">
        <v>2</v>
      </c>
      <c r="AD30" s="7">
        <v>1</v>
      </c>
      <c r="AE30" s="7">
        <v>8</v>
      </c>
      <c r="AF30" s="7">
        <v>4</v>
      </c>
      <c r="AG30" s="7">
        <v>7</v>
      </c>
      <c r="AH30" s="7">
        <v>5</v>
      </c>
      <c r="AI30" s="7">
        <v>3</v>
      </c>
      <c r="AJ30" s="7">
        <v>2</v>
      </c>
      <c r="AK30" s="7">
        <v>1</v>
      </c>
      <c r="AL30" s="7">
        <v>10</v>
      </c>
      <c r="AM30" s="7">
        <v>6</v>
      </c>
      <c r="AN30" s="7">
        <v>9</v>
      </c>
      <c r="AO30" s="7">
        <v>5</v>
      </c>
    </row>
    <row r="31" spans="2:41" x14ac:dyDescent="0.25">
      <c r="B31" s="7">
        <v>43005</v>
      </c>
      <c r="C31" s="7">
        <v>0</v>
      </c>
      <c r="D31" s="7">
        <v>2005</v>
      </c>
      <c r="E31" s="7">
        <f t="shared" si="0"/>
        <v>20</v>
      </c>
      <c r="F31" s="8">
        <v>45961.666481481479</v>
      </c>
      <c r="G31" s="7">
        <v>4</v>
      </c>
      <c r="H31" s="7">
        <v>2</v>
      </c>
      <c r="I31" s="7">
        <v>1</v>
      </c>
      <c r="J31" s="7">
        <v>4</v>
      </c>
      <c r="K31" s="7">
        <v>4</v>
      </c>
      <c r="L31" s="7">
        <f t="shared" si="1"/>
        <v>2</v>
      </c>
      <c r="M31" s="7">
        <v>2</v>
      </c>
      <c r="N31" s="7">
        <v>2</v>
      </c>
      <c r="O31" s="7">
        <v>5</v>
      </c>
      <c r="P31" s="7">
        <f t="shared" si="2"/>
        <v>1</v>
      </c>
      <c r="Q31" s="7">
        <v>2</v>
      </c>
      <c r="R31" s="7">
        <v>2</v>
      </c>
      <c r="S31" s="7">
        <v>3</v>
      </c>
      <c r="T31" s="7">
        <f t="shared" si="3"/>
        <v>21</v>
      </c>
      <c r="U31" s="7">
        <v>3</v>
      </c>
      <c r="V31" s="7">
        <v>3</v>
      </c>
      <c r="W31" s="7">
        <v>3</v>
      </c>
      <c r="X31" s="7">
        <v>3</v>
      </c>
      <c r="Y31" s="7">
        <v>3</v>
      </c>
      <c r="Z31" s="7">
        <v>4</v>
      </c>
      <c r="AA31" s="7">
        <v>4</v>
      </c>
      <c r="AB31" s="7">
        <v>6</v>
      </c>
      <c r="AC31" s="7">
        <v>2</v>
      </c>
      <c r="AD31" s="7">
        <v>3</v>
      </c>
      <c r="AE31" s="7">
        <v>8</v>
      </c>
      <c r="AF31" s="7">
        <v>10</v>
      </c>
      <c r="AG31" s="7">
        <v>1</v>
      </c>
      <c r="AH31" s="7">
        <v>2</v>
      </c>
      <c r="AI31" s="7">
        <v>9</v>
      </c>
      <c r="AJ31" s="7">
        <v>7</v>
      </c>
      <c r="AK31" s="7">
        <v>3</v>
      </c>
      <c r="AL31" s="7">
        <v>5</v>
      </c>
      <c r="AM31" s="7">
        <v>6</v>
      </c>
      <c r="AN31" s="7">
        <v>4</v>
      </c>
      <c r="AO31" s="7">
        <v>5</v>
      </c>
    </row>
    <row r="32" spans="2:41" x14ac:dyDescent="0.25">
      <c r="B32" s="7">
        <v>46796</v>
      </c>
      <c r="C32" s="7">
        <v>0</v>
      </c>
      <c r="D32" s="7">
        <v>2004</v>
      </c>
      <c r="E32" s="7">
        <f t="shared" si="0"/>
        <v>21</v>
      </c>
      <c r="F32" s="8">
        <v>45977.854108796295</v>
      </c>
      <c r="G32" s="7">
        <v>2</v>
      </c>
      <c r="H32" s="7">
        <v>5</v>
      </c>
      <c r="I32" s="7">
        <v>3</v>
      </c>
      <c r="J32" s="7">
        <v>4</v>
      </c>
      <c r="K32" s="7">
        <v>2</v>
      </c>
      <c r="L32" s="7">
        <f t="shared" si="1"/>
        <v>4</v>
      </c>
      <c r="M32" s="7">
        <v>4</v>
      </c>
      <c r="N32" s="7">
        <v>2</v>
      </c>
      <c r="O32" s="7">
        <v>4</v>
      </c>
      <c r="P32" s="7">
        <f t="shared" si="2"/>
        <v>2</v>
      </c>
      <c r="Q32" s="7">
        <v>4</v>
      </c>
      <c r="R32" s="7">
        <v>1</v>
      </c>
      <c r="S32" s="7">
        <v>4</v>
      </c>
      <c r="T32" s="7">
        <f t="shared" si="3"/>
        <v>33</v>
      </c>
      <c r="U32" s="7">
        <v>4</v>
      </c>
      <c r="V32" s="7">
        <v>4</v>
      </c>
      <c r="W32" s="7">
        <v>8</v>
      </c>
      <c r="X32" s="7">
        <v>3</v>
      </c>
      <c r="Y32" s="7">
        <v>6</v>
      </c>
      <c r="Z32" s="7">
        <v>4</v>
      </c>
      <c r="AA32" s="7">
        <v>5</v>
      </c>
      <c r="AB32" s="7">
        <v>5</v>
      </c>
      <c r="AC32" s="7">
        <v>2</v>
      </c>
      <c r="AD32" s="7">
        <v>1</v>
      </c>
      <c r="AE32" s="7">
        <v>5</v>
      </c>
      <c r="AF32" s="7">
        <v>10</v>
      </c>
      <c r="AG32" s="7">
        <v>1</v>
      </c>
      <c r="AH32" s="7">
        <v>2</v>
      </c>
      <c r="AI32" s="7">
        <v>6</v>
      </c>
      <c r="AJ32" s="7">
        <v>3</v>
      </c>
      <c r="AK32" s="7">
        <v>7</v>
      </c>
      <c r="AL32" s="7">
        <v>8</v>
      </c>
      <c r="AM32" s="7">
        <v>4</v>
      </c>
      <c r="AN32" s="7">
        <v>9</v>
      </c>
      <c r="AO32" s="7">
        <v>72</v>
      </c>
    </row>
    <row r="33" spans="2:41" x14ac:dyDescent="0.25">
      <c r="B33" s="7">
        <v>41835</v>
      </c>
      <c r="C33" s="7">
        <v>0</v>
      </c>
      <c r="D33" s="7">
        <v>2004</v>
      </c>
      <c r="E33" s="7">
        <f t="shared" si="0"/>
        <v>21</v>
      </c>
      <c r="F33" s="8">
        <v>45959.818344907406</v>
      </c>
      <c r="G33" s="7" t="s">
        <v>59</v>
      </c>
      <c r="H33" s="7">
        <v>3</v>
      </c>
      <c r="I33" s="7">
        <v>5</v>
      </c>
      <c r="J33" s="7">
        <v>4</v>
      </c>
      <c r="K33" s="7">
        <v>3</v>
      </c>
      <c r="L33" s="7">
        <f t="shared" si="1"/>
        <v>3</v>
      </c>
      <c r="M33" s="7">
        <v>4</v>
      </c>
      <c r="N33" s="7">
        <v>4</v>
      </c>
      <c r="O33" s="7">
        <v>3</v>
      </c>
      <c r="P33" s="7">
        <f t="shared" si="2"/>
        <v>3</v>
      </c>
      <c r="Q33" s="7">
        <v>4</v>
      </c>
      <c r="R33" s="7">
        <v>2</v>
      </c>
      <c r="S33" s="7">
        <v>2</v>
      </c>
      <c r="T33" s="7">
        <f t="shared" si="3"/>
        <v>34</v>
      </c>
      <c r="U33" s="7">
        <v>4</v>
      </c>
      <c r="V33" s="7">
        <v>3</v>
      </c>
      <c r="W33" s="7">
        <v>4</v>
      </c>
      <c r="X33" s="7">
        <v>4</v>
      </c>
      <c r="Y33" s="7">
        <v>4</v>
      </c>
      <c r="Z33" s="7">
        <v>3</v>
      </c>
      <c r="AA33" s="7">
        <v>10</v>
      </c>
      <c r="AB33" s="7">
        <v>8</v>
      </c>
      <c r="AC33" s="7">
        <v>3</v>
      </c>
      <c r="AD33" s="7">
        <v>4</v>
      </c>
      <c r="AE33" s="7">
        <v>4</v>
      </c>
      <c r="AF33" s="7">
        <v>10</v>
      </c>
      <c r="AG33" s="7">
        <v>9</v>
      </c>
      <c r="AH33" s="7">
        <v>8</v>
      </c>
      <c r="AI33" s="7">
        <v>3</v>
      </c>
      <c r="AJ33" s="7">
        <v>7</v>
      </c>
      <c r="AK33" s="7">
        <v>6</v>
      </c>
      <c r="AL33" s="7">
        <v>2</v>
      </c>
      <c r="AM33" s="7">
        <v>5</v>
      </c>
      <c r="AN33" s="7">
        <v>1</v>
      </c>
      <c r="AO33" s="7">
        <v>70</v>
      </c>
    </row>
    <row r="34" spans="2:41" x14ac:dyDescent="0.25">
      <c r="B34" s="7">
        <v>41457</v>
      </c>
      <c r="C34" s="7">
        <v>0</v>
      </c>
      <c r="D34" s="7">
        <v>2004</v>
      </c>
      <c r="E34" s="7">
        <f t="shared" si="0"/>
        <v>21</v>
      </c>
      <c r="F34" s="8">
        <v>45959.605509259258</v>
      </c>
      <c r="G34" s="7">
        <v>4</v>
      </c>
      <c r="H34" s="7">
        <v>2</v>
      </c>
      <c r="I34" s="7">
        <v>5</v>
      </c>
      <c r="J34" s="7">
        <v>4</v>
      </c>
      <c r="K34" s="7">
        <v>4</v>
      </c>
      <c r="L34" s="7">
        <f t="shared" si="1"/>
        <v>2</v>
      </c>
      <c r="M34" s="7">
        <v>5</v>
      </c>
      <c r="N34" s="7">
        <v>2</v>
      </c>
      <c r="O34" s="7">
        <v>4</v>
      </c>
      <c r="P34" s="7">
        <f t="shared" si="2"/>
        <v>2</v>
      </c>
      <c r="Q34" s="7">
        <v>4</v>
      </c>
      <c r="R34" s="7">
        <v>4</v>
      </c>
      <c r="S34" s="7">
        <v>4</v>
      </c>
      <c r="T34" s="7">
        <f t="shared" si="3"/>
        <v>34</v>
      </c>
      <c r="U34" s="7">
        <v>2</v>
      </c>
      <c r="V34" s="7">
        <v>2</v>
      </c>
      <c r="W34" s="7">
        <v>3</v>
      </c>
      <c r="X34" s="7">
        <v>2</v>
      </c>
      <c r="Y34" s="7">
        <v>2</v>
      </c>
      <c r="Z34" s="7">
        <v>2</v>
      </c>
      <c r="AA34" s="7">
        <v>3</v>
      </c>
      <c r="AB34" s="7">
        <v>5</v>
      </c>
      <c r="AC34" s="7">
        <v>3</v>
      </c>
      <c r="AD34" s="7">
        <v>1</v>
      </c>
      <c r="AE34" s="7">
        <v>2</v>
      </c>
      <c r="AF34" s="7">
        <v>7</v>
      </c>
      <c r="AG34" s="7">
        <v>4</v>
      </c>
      <c r="AH34" s="7">
        <v>10</v>
      </c>
      <c r="AI34" s="7">
        <v>6</v>
      </c>
      <c r="AJ34" s="7">
        <v>3</v>
      </c>
      <c r="AK34" s="7">
        <v>5</v>
      </c>
      <c r="AL34" s="7">
        <v>1</v>
      </c>
      <c r="AM34" s="7">
        <v>9</v>
      </c>
      <c r="AN34" s="7">
        <v>8</v>
      </c>
      <c r="AO34" s="7">
        <v>69</v>
      </c>
    </row>
    <row r="35" spans="2:41" x14ac:dyDescent="0.25">
      <c r="B35" s="7">
        <v>43084</v>
      </c>
      <c r="C35" s="7">
        <v>0</v>
      </c>
      <c r="D35" s="7">
        <v>2004</v>
      </c>
      <c r="E35" s="7">
        <f t="shared" si="0"/>
        <v>21</v>
      </c>
      <c r="F35" s="8">
        <v>45961.767094907409</v>
      </c>
      <c r="G35" s="7">
        <v>1</v>
      </c>
      <c r="H35" s="7">
        <v>4</v>
      </c>
      <c r="I35" s="7">
        <v>3</v>
      </c>
      <c r="J35" s="7">
        <v>5</v>
      </c>
      <c r="K35" s="7">
        <v>2</v>
      </c>
      <c r="L35" s="7">
        <f t="shared" si="1"/>
        <v>4</v>
      </c>
      <c r="M35" s="7">
        <v>4</v>
      </c>
      <c r="N35" s="7">
        <v>5</v>
      </c>
      <c r="O35" s="7">
        <v>3</v>
      </c>
      <c r="P35" s="7">
        <f t="shared" si="2"/>
        <v>3</v>
      </c>
      <c r="Q35" s="7">
        <v>4</v>
      </c>
      <c r="R35" s="7">
        <v>3</v>
      </c>
      <c r="S35" s="7">
        <v>4</v>
      </c>
      <c r="T35" s="7">
        <f t="shared" si="3"/>
        <v>39</v>
      </c>
      <c r="U35" s="7">
        <v>3</v>
      </c>
      <c r="V35" s="7">
        <v>9</v>
      </c>
      <c r="W35" s="7">
        <v>4</v>
      </c>
      <c r="X35" s="7">
        <v>7</v>
      </c>
      <c r="Y35" s="7">
        <v>12</v>
      </c>
      <c r="Z35" s="7">
        <v>5</v>
      </c>
      <c r="AA35" s="7">
        <v>15</v>
      </c>
      <c r="AB35" s="7">
        <v>8</v>
      </c>
      <c r="AC35" s="7">
        <v>4</v>
      </c>
      <c r="AD35" s="7">
        <v>4</v>
      </c>
      <c r="AE35" s="7">
        <v>6</v>
      </c>
      <c r="AF35" s="7">
        <v>10</v>
      </c>
      <c r="AG35" s="7">
        <v>7</v>
      </c>
      <c r="AH35" s="7">
        <v>4</v>
      </c>
      <c r="AI35" s="7">
        <v>3</v>
      </c>
      <c r="AJ35" s="7">
        <v>5</v>
      </c>
      <c r="AK35" s="7">
        <v>9</v>
      </c>
      <c r="AL35" s="7">
        <v>1</v>
      </c>
      <c r="AM35" s="7">
        <v>2</v>
      </c>
      <c r="AN35" s="7">
        <v>8</v>
      </c>
      <c r="AO35" s="7">
        <v>63</v>
      </c>
    </row>
    <row r="36" spans="2:41" x14ac:dyDescent="0.25">
      <c r="B36" s="7">
        <v>46603</v>
      </c>
      <c r="C36" s="7">
        <v>0</v>
      </c>
      <c r="D36" s="7">
        <v>2004</v>
      </c>
      <c r="E36" s="7">
        <f t="shared" si="0"/>
        <v>21</v>
      </c>
      <c r="F36" s="8">
        <v>45974.928113425929</v>
      </c>
      <c r="G36" s="7">
        <v>2</v>
      </c>
      <c r="H36" s="7">
        <v>4</v>
      </c>
      <c r="I36" s="7">
        <v>4</v>
      </c>
      <c r="J36" s="7">
        <v>5</v>
      </c>
      <c r="K36" s="7">
        <v>4</v>
      </c>
      <c r="L36" s="7">
        <f t="shared" si="1"/>
        <v>2</v>
      </c>
      <c r="M36" s="7">
        <v>5</v>
      </c>
      <c r="N36" s="7">
        <v>2</v>
      </c>
      <c r="O36" s="7">
        <v>4</v>
      </c>
      <c r="P36" s="7">
        <f t="shared" si="2"/>
        <v>2</v>
      </c>
      <c r="Q36" s="7">
        <v>4</v>
      </c>
      <c r="R36" s="7">
        <v>4</v>
      </c>
      <c r="S36" s="7">
        <v>4</v>
      </c>
      <c r="T36" s="7">
        <f t="shared" si="3"/>
        <v>36</v>
      </c>
      <c r="U36" s="7">
        <v>3</v>
      </c>
      <c r="V36" s="7">
        <v>5</v>
      </c>
      <c r="W36" s="7">
        <v>4</v>
      </c>
      <c r="X36" s="7">
        <v>3</v>
      </c>
      <c r="Y36" s="7">
        <v>2</v>
      </c>
      <c r="Z36" s="7">
        <v>3</v>
      </c>
      <c r="AA36" s="7">
        <v>11</v>
      </c>
      <c r="AB36" s="7">
        <v>6</v>
      </c>
      <c r="AC36" s="7">
        <v>2</v>
      </c>
      <c r="AD36" s="7">
        <v>2</v>
      </c>
      <c r="AE36" s="7">
        <v>10</v>
      </c>
      <c r="AF36" s="7">
        <v>6</v>
      </c>
      <c r="AG36" s="7">
        <v>3</v>
      </c>
      <c r="AH36" s="7">
        <v>2</v>
      </c>
      <c r="AI36" s="7">
        <v>4</v>
      </c>
      <c r="AJ36" s="7">
        <v>7</v>
      </c>
      <c r="AK36" s="7">
        <v>5</v>
      </c>
      <c r="AL36" s="7">
        <v>1</v>
      </c>
      <c r="AM36" s="7">
        <v>8</v>
      </c>
      <c r="AN36" s="7">
        <v>9</v>
      </c>
      <c r="AO36" s="7">
        <v>63</v>
      </c>
    </row>
    <row r="37" spans="2:41" x14ac:dyDescent="0.25">
      <c r="B37" s="7">
        <v>44834</v>
      </c>
      <c r="C37" s="7">
        <v>0</v>
      </c>
      <c r="D37" s="7">
        <v>2004</v>
      </c>
      <c r="E37" s="7">
        <f t="shared" si="0"/>
        <v>21</v>
      </c>
      <c r="F37" s="8">
        <v>45966.562488425923</v>
      </c>
      <c r="G37" s="7" t="s">
        <v>59</v>
      </c>
      <c r="H37" s="7">
        <v>3</v>
      </c>
      <c r="I37" s="7">
        <v>5</v>
      </c>
      <c r="J37" s="7">
        <v>4</v>
      </c>
      <c r="K37" s="7">
        <v>1</v>
      </c>
      <c r="L37" s="7">
        <f t="shared" si="1"/>
        <v>5</v>
      </c>
      <c r="M37" s="7">
        <v>4</v>
      </c>
      <c r="N37" s="7">
        <v>3</v>
      </c>
      <c r="O37" s="7">
        <v>3</v>
      </c>
      <c r="P37" s="7">
        <f t="shared" si="2"/>
        <v>3</v>
      </c>
      <c r="Q37" s="7">
        <v>4</v>
      </c>
      <c r="R37" s="7">
        <v>3</v>
      </c>
      <c r="S37" s="7">
        <v>4</v>
      </c>
      <c r="T37" s="7">
        <f t="shared" si="3"/>
        <v>38</v>
      </c>
      <c r="U37" s="7">
        <v>4</v>
      </c>
      <c r="V37" s="7">
        <v>6</v>
      </c>
      <c r="W37" s="7">
        <v>2</v>
      </c>
      <c r="X37" s="7">
        <v>8</v>
      </c>
      <c r="Y37" s="7">
        <v>3</v>
      </c>
      <c r="Z37" s="7">
        <v>8</v>
      </c>
      <c r="AA37" s="7">
        <v>10</v>
      </c>
      <c r="AB37" s="7">
        <v>3</v>
      </c>
      <c r="AC37" s="7">
        <v>11</v>
      </c>
      <c r="AD37" s="7">
        <v>2</v>
      </c>
      <c r="AE37" s="7">
        <v>10</v>
      </c>
      <c r="AF37" s="7">
        <v>4</v>
      </c>
      <c r="AG37" s="7">
        <v>9</v>
      </c>
      <c r="AH37" s="7">
        <v>2</v>
      </c>
      <c r="AI37" s="7">
        <v>5</v>
      </c>
      <c r="AJ37" s="7">
        <v>3</v>
      </c>
      <c r="AK37" s="7">
        <v>8</v>
      </c>
      <c r="AL37" s="7">
        <v>7</v>
      </c>
      <c r="AM37" s="7">
        <v>1</v>
      </c>
      <c r="AN37" s="7">
        <v>6</v>
      </c>
      <c r="AO37" s="7">
        <v>60</v>
      </c>
    </row>
    <row r="38" spans="2:41" x14ac:dyDescent="0.25">
      <c r="B38" s="7">
        <v>40804</v>
      </c>
      <c r="C38" s="7">
        <v>0</v>
      </c>
      <c r="D38" s="7">
        <v>2004</v>
      </c>
      <c r="E38" s="7">
        <f t="shared" si="0"/>
        <v>21</v>
      </c>
      <c r="F38" s="8">
        <v>45958.472372685188</v>
      </c>
      <c r="G38" s="7">
        <v>2</v>
      </c>
      <c r="H38" s="7">
        <v>4</v>
      </c>
      <c r="I38" s="7">
        <v>4</v>
      </c>
      <c r="J38" s="7">
        <v>5</v>
      </c>
      <c r="K38" s="7">
        <v>4</v>
      </c>
      <c r="L38" s="7">
        <f t="shared" si="1"/>
        <v>2</v>
      </c>
      <c r="M38" s="7">
        <v>4</v>
      </c>
      <c r="N38" s="7">
        <v>2</v>
      </c>
      <c r="O38" s="7">
        <v>5</v>
      </c>
      <c r="P38" s="7">
        <f t="shared" si="2"/>
        <v>1</v>
      </c>
      <c r="Q38" s="7">
        <v>4</v>
      </c>
      <c r="R38" s="7">
        <v>4</v>
      </c>
      <c r="S38" s="7">
        <v>4</v>
      </c>
      <c r="T38" s="7">
        <f t="shared" si="3"/>
        <v>34</v>
      </c>
      <c r="U38" s="7">
        <v>15</v>
      </c>
      <c r="V38" s="7">
        <v>3</v>
      </c>
      <c r="W38" s="7">
        <v>2</v>
      </c>
      <c r="X38" s="7">
        <v>6</v>
      </c>
      <c r="Y38" s="7">
        <v>4</v>
      </c>
      <c r="Z38" s="7">
        <v>8</v>
      </c>
      <c r="AA38" s="7">
        <v>9</v>
      </c>
      <c r="AB38" s="7">
        <v>5</v>
      </c>
      <c r="AC38" s="7">
        <v>2</v>
      </c>
      <c r="AD38" s="7">
        <v>4</v>
      </c>
      <c r="AE38" s="7">
        <v>4</v>
      </c>
      <c r="AF38" s="7">
        <v>10</v>
      </c>
      <c r="AG38" s="7">
        <v>7</v>
      </c>
      <c r="AH38" s="7">
        <v>3</v>
      </c>
      <c r="AI38" s="7">
        <v>8</v>
      </c>
      <c r="AJ38" s="7">
        <v>9</v>
      </c>
      <c r="AK38" s="7">
        <v>6</v>
      </c>
      <c r="AL38" s="7">
        <v>1</v>
      </c>
      <c r="AM38" s="7">
        <v>2</v>
      </c>
      <c r="AN38" s="7">
        <v>5</v>
      </c>
      <c r="AO38" s="7">
        <v>59</v>
      </c>
    </row>
    <row r="39" spans="2:41" x14ac:dyDescent="0.25">
      <c r="B39" s="7">
        <v>43079</v>
      </c>
      <c r="C39" s="7">
        <v>0</v>
      </c>
      <c r="D39" s="7">
        <v>2004</v>
      </c>
      <c r="E39" s="7">
        <f t="shared" si="0"/>
        <v>21</v>
      </c>
      <c r="F39" s="8">
        <v>45961.777222222219</v>
      </c>
      <c r="G39" s="7">
        <v>2</v>
      </c>
      <c r="H39" s="7">
        <v>2</v>
      </c>
      <c r="I39" s="7">
        <v>5</v>
      </c>
      <c r="J39" s="7">
        <v>2</v>
      </c>
      <c r="K39" s="7">
        <v>2</v>
      </c>
      <c r="L39" s="7">
        <f t="shared" si="1"/>
        <v>4</v>
      </c>
      <c r="M39" s="7">
        <v>4</v>
      </c>
      <c r="N39" s="7">
        <v>2</v>
      </c>
      <c r="O39" s="7">
        <v>4</v>
      </c>
      <c r="P39" s="7">
        <f t="shared" si="2"/>
        <v>2</v>
      </c>
      <c r="Q39" s="7">
        <v>2</v>
      </c>
      <c r="R39" s="7">
        <v>4</v>
      </c>
      <c r="S39" s="7">
        <v>4</v>
      </c>
      <c r="T39" s="7">
        <f t="shared" si="3"/>
        <v>31</v>
      </c>
      <c r="U39" s="7">
        <v>12</v>
      </c>
      <c r="V39" s="7">
        <v>5</v>
      </c>
      <c r="W39" s="7">
        <v>5</v>
      </c>
      <c r="X39" s="7">
        <v>9</v>
      </c>
      <c r="Y39" s="7">
        <v>4</v>
      </c>
      <c r="Z39" s="7">
        <v>6</v>
      </c>
      <c r="AA39" s="7">
        <v>8</v>
      </c>
      <c r="AB39" s="7">
        <v>9</v>
      </c>
      <c r="AC39" s="7">
        <v>9</v>
      </c>
      <c r="AD39" s="7">
        <v>3</v>
      </c>
      <c r="AE39" s="7">
        <v>5</v>
      </c>
      <c r="AF39" s="7">
        <v>2</v>
      </c>
      <c r="AG39" s="7">
        <v>8</v>
      </c>
      <c r="AH39" s="7">
        <v>4</v>
      </c>
      <c r="AI39" s="7">
        <v>3</v>
      </c>
      <c r="AJ39" s="7">
        <v>6</v>
      </c>
      <c r="AK39" s="7">
        <v>10</v>
      </c>
      <c r="AL39" s="7">
        <v>7</v>
      </c>
      <c r="AM39" s="7">
        <v>1</v>
      </c>
      <c r="AN39" s="7">
        <v>9</v>
      </c>
      <c r="AO39" s="7">
        <v>59</v>
      </c>
    </row>
    <row r="40" spans="2:41" x14ac:dyDescent="0.25">
      <c r="B40" s="7">
        <v>45423</v>
      </c>
      <c r="C40" s="7">
        <v>0</v>
      </c>
      <c r="D40" s="7">
        <v>2004</v>
      </c>
      <c r="E40" s="7">
        <f t="shared" si="0"/>
        <v>21</v>
      </c>
      <c r="F40" s="8">
        <v>45968.564363425925</v>
      </c>
      <c r="G40" s="7">
        <v>1</v>
      </c>
      <c r="H40" s="7">
        <v>5</v>
      </c>
      <c r="I40" s="7">
        <v>4</v>
      </c>
      <c r="J40" s="7">
        <v>4</v>
      </c>
      <c r="K40" s="7">
        <v>2</v>
      </c>
      <c r="L40" s="7">
        <f t="shared" si="1"/>
        <v>4</v>
      </c>
      <c r="M40" s="7">
        <v>4</v>
      </c>
      <c r="N40" s="7">
        <v>4</v>
      </c>
      <c r="O40" s="7">
        <v>4</v>
      </c>
      <c r="P40" s="7">
        <f t="shared" si="2"/>
        <v>2</v>
      </c>
      <c r="Q40" s="7">
        <v>4</v>
      </c>
      <c r="R40" s="7">
        <v>4</v>
      </c>
      <c r="S40" s="7">
        <v>3</v>
      </c>
      <c r="T40" s="7">
        <f t="shared" si="3"/>
        <v>38</v>
      </c>
      <c r="U40" s="7">
        <v>7</v>
      </c>
      <c r="V40" s="7">
        <v>9</v>
      </c>
      <c r="W40" s="7">
        <v>5</v>
      </c>
      <c r="X40" s="7">
        <v>15</v>
      </c>
      <c r="Y40" s="7">
        <v>3</v>
      </c>
      <c r="Z40" s="7">
        <v>2</v>
      </c>
      <c r="AA40" s="7">
        <v>9</v>
      </c>
      <c r="AB40" s="7">
        <v>3</v>
      </c>
      <c r="AC40" s="7">
        <v>4</v>
      </c>
      <c r="AD40" s="7">
        <v>7</v>
      </c>
      <c r="AE40" s="7">
        <v>2</v>
      </c>
      <c r="AF40" s="7">
        <v>7</v>
      </c>
      <c r="AG40" s="7">
        <v>1</v>
      </c>
      <c r="AH40" s="7">
        <v>4</v>
      </c>
      <c r="AI40" s="7">
        <v>9</v>
      </c>
      <c r="AJ40" s="7">
        <v>5</v>
      </c>
      <c r="AK40" s="7">
        <v>10</v>
      </c>
      <c r="AL40" s="7">
        <v>3</v>
      </c>
      <c r="AM40" s="7">
        <v>8</v>
      </c>
      <c r="AN40" s="7">
        <v>6</v>
      </c>
      <c r="AO40" s="7">
        <v>55</v>
      </c>
    </row>
    <row r="41" spans="2:41" x14ac:dyDescent="0.25">
      <c r="B41" s="7">
        <v>40928</v>
      </c>
      <c r="C41" s="7">
        <v>0</v>
      </c>
      <c r="D41" s="7">
        <v>2004</v>
      </c>
      <c r="E41" s="7">
        <f t="shared" si="0"/>
        <v>21</v>
      </c>
      <c r="F41" s="8">
        <v>45958.635358796295</v>
      </c>
      <c r="G41" s="7" t="s">
        <v>58</v>
      </c>
      <c r="H41" s="7">
        <v>4</v>
      </c>
      <c r="I41" s="7">
        <v>4</v>
      </c>
      <c r="J41" s="7">
        <v>4</v>
      </c>
      <c r="K41" s="7">
        <v>3</v>
      </c>
      <c r="L41" s="7">
        <f t="shared" si="1"/>
        <v>3</v>
      </c>
      <c r="M41" s="7">
        <v>4</v>
      </c>
      <c r="N41" s="7">
        <v>4</v>
      </c>
      <c r="O41" s="7">
        <v>2</v>
      </c>
      <c r="P41" s="7">
        <f t="shared" si="2"/>
        <v>4</v>
      </c>
      <c r="Q41" s="7">
        <v>4</v>
      </c>
      <c r="R41" s="7">
        <v>4</v>
      </c>
      <c r="S41" s="7">
        <v>3</v>
      </c>
      <c r="T41" s="7">
        <f t="shared" si="3"/>
        <v>38</v>
      </c>
      <c r="U41" s="7">
        <v>2</v>
      </c>
      <c r="V41" s="7">
        <v>3</v>
      </c>
      <c r="W41" s="7">
        <v>2</v>
      </c>
      <c r="X41" s="7">
        <v>3</v>
      </c>
      <c r="Y41" s="7">
        <v>3</v>
      </c>
      <c r="Z41" s="7">
        <v>2</v>
      </c>
      <c r="AA41" s="7">
        <v>10</v>
      </c>
      <c r="AB41" s="7">
        <v>1</v>
      </c>
      <c r="AC41" s="7">
        <v>2</v>
      </c>
      <c r="AD41" s="7">
        <v>5</v>
      </c>
      <c r="AE41" s="7">
        <v>9</v>
      </c>
      <c r="AF41" s="7">
        <v>6</v>
      </c>
      <c r="AG41" s="7">
        <v>8</v>
      </c>
      <c r="AH41" s="7">
        <v>2</v>
      </c>
      <c r="AI41" s="7">
        <v>5</v>
      </c>
      <c r="AJ41" s="7">
        <v>4</v>
      </c>
      <c r="AK41" s="7">
        <v>7</v>
      </c>
      <c r="AL41" s="7">
        <v>10</v>
      </c>
      <c r="AM41" s="7">
        <v>3</v>
      </c>
      <c r="AN41" s="7">
        <v>1</v>
      </c>
      <c r="AO41" s="7">
        <v>53</v>
      </c>
    </row>
    <row r="42" spans="2:41" x14ac:dyDescent="0.25">
      <c r="B42" s="7">
        <v>41169</v>
      </c>
      <c r="C42" s="7">
        <v>0</v>
      </c>
      <c r="D42" s="7">
        <v>2004</v>
      </c>
      <c r="E42" s="7">
        <f t="shared" si="0"/>
        <v>21</v>
      </c>
      <c r="F42" s="8">
        <v>45959.438171296293</v>
      </c>
      <c r="G42" s="7">
        <v>3</v>
      </c>
      <c r="H42" s="7">
        <v>4</v>
      </c>
      <c r="I42" s="7">
        <v>4</v>
      </c>
      <c r="J42" s="7">
        <v>4</v>
      </c>
      <c r="K42" s="7">
        <v>2</v>
      </c>
      <c r="L42" s="7">
        <f t="shared" si="1"/>
        <v>4</v>
      </c>
      <c r="M42" s="7">
        <v>3</v>
      </c>
      <c r="N42" s="7">
        <v>1</v>
      </c>
      <c r="O42" s="7">
        <v>4</v>
      </c>
      <c r="P42" s="7">
        <f t="shared" si="2"/>
        <v>2</v>
      </c>
      <c r="Q42" s="7">
        <v>4</v>
      </c>
      <c r="R42" s="7">
        <v>4</v>
      </c>
      <c r="S42" s="7">
        <v>4</v>
      </c>
      <c r="T42" s="7">
        <f t="shared" si="3"/>
        <v>34</v>
      </c>
      <c r="U42" s="7">
        <v>3</v>
      </c>
      <c r="V42" s="7">
        <v>4</v>
      </c>
      <c r="W42" s="7">
        <v>3</v>
      </c>
      <c r="X42" s="7">
        <v>3</v>
      </c>
      <c r="Y42" s="7">
        <v>4</v>
      </c>
      <c r="Z42" s="7">
        <v>7</v>
      </c>
      <c r="AA42" s="7">
        <v>8</v>
      </c>
      <c r="AB42" s="7">
        <v>4</v>
      </c>
      <c r="AC42" s="7">
        <v>6</v>
      </c>
      <c r="AD42" s="7">
        <v>4</v>
      </c>
      <c r="AE42" s="7">
        <v>7</v>
      </c>
      <c r="AF42" s="7">
        <v>3</v>
      </c>
      <c r="AG42" s="7">
        <v>10</v>
      </c>
      <c r="AH42" s="7">
        <v>2</v>
      </c>
      <c r="AI42" s="7">
        <v>9</v>
      </c>
      <c r="AJ42" s="7">
        <v>1</v>
      </c>
      <c r="AK42" s="7">
        <v>8</v>
      </c>
      <c r="AL42" s="7">
        <v>6</v>
      </c>
      <c r="AM42" s="7">
        <v>4</v>
      </c>
      <c r="AN42" s="7">
        <v>5</v>
      </c>
      <c r="AO42" s="7">
        <v>53</v>
      </c>
    </row>
    <row r="43" spans="2:41" x14ac:dyDescent="0.25">
      <c r="B43" s="7">
        <v>44106</v>
      </c>
      <c r="C43" s="7">
        <v>0</v>
      </c>
      <c r="D43" s="7">
        <v>2004</v>
      </c>
      <c r="E43" s="7">
        <f t="shared" si="0"/>
        <v>21</v>
      </c>
      <c r="F43" s="8">
        <v>45964.729409722226</v>
      </c>
      <c r="G43" s="7">
        <v>4</v>
      </c>
      <c r="H43" s="7">
        <v>1</v>
      </c>
      <c r="I43" s="7">
        <v>5</v>
      </c>
      <c r="J43" s="7">
        <v>4</v>
      </c>
      <c r="K43" s="7">
        <v>4</v>
      </c>
      <c r="L43" s="7">
        <f t="shared" si="1"/>
        <v>2</v>
      </c>
      <c r="M43" s="7">
        <v>4</v>
      </c>
      <c r="N43" s="7">
        <v>2</v>
      </c>
      <c r="O43" s="7">
        <v>5</v>
      </c>
      <c r="P43" s="7">
        <f t="shared" si="2"/>
        <v>1</v>
      </c>
      <c r="Q43" s="7">
        <v>2</v>
      </c>
      <c r="R43" s="7">
        <v>4</v>
      </c>
      <c r="S43" s="7">
        <v>4</v>
      </c>
      <c r="T43" s="7">
        <f t="shared" si="3"/>
        <v>29</v>
      </c>
      <c r="U43" s="7">
        <v>3</v>
      </c>
      <c r="V43" s="7">
        <v>3</v>
      </c>
      <c r="W43" s="7">
        <v>4</v>
      </c>
      <c r="X43" s="7">
        <v>4</v>
      </c>
      <c r="Y43" s="7">
        <v>3</v>
      </c>
      <c r="Z43" s="7">
        <v>10</v>
      </c>
      <c r="AA43" s="7">
        <v>7</v>
      </c>
      <c r="AB43" s="7">
        <v>24</v>
      </c>
      <c r="AC43" s="7">
        <v>4</v>
      </c>
      <c r="AD43" s="7">
        <v>4</v>
      </c>
      <c r="AE43" s="7">
        <v>4</v>
      </c>
      <c r="AF43" s="7">
        <v>5</v>
      </c>
      <c r="AG43" s="7">
        <v>2</v>
      </c>
      <c r="AH43" s="7">
        <v>10</v>
      </c>
      <c r="AI43" s="7">
        <v>8</v>
      </c>
      <c r="AJ43" s="7">
        <v>1</v>
      </c>
      <c r="AK43" s="7">
        <v>9</v>
      </c>
      <c r="AL43" s="7">
        <v>7</v>
      </c>
      <c r="AM43" s="7">
        <v>3</v>
      </c>
      <c r="AN43" s="7">
        <v>6</v>
      </c>
      <c r="AO43" s="7">
        <v>53</v>
      </c>
    </row>
    <row r="44" spans="2:41" x14ac:dyDescent="0.25">
      <c r="B44" s="7">
        <v>40933</v>
      </c>
      <c r="C44" s="7">
        <v>0</v>
      </c>
      <c r="D44" s="7">
        <v>2004</v>
      </c>
      <c r="E44" s="7">
        <f t="shared" si="0"/>
        <v>21</v>
      </c>
      <c r="F44" s="8">
        <v>45958.650370370371</v>
      </c>
      <c r="G44" s="7">
        <v>2</v>
      </c>
      <c r="H44" s="7">
        <v>4</v>
      </c>
      <c r="I44" s="7">
        <v>5</v>
      </c>
      <c r="J44" s="7">
        <v>4</v>
      </c>
      <c r="K44" s="7">
        <v>2</v>
      </c>
      <c r="L44" s="7">
        <f t="shared" si="1"/>
        <v>4</v>
      </c>
      <c r="M44" s="7">
        <v>3</v>
      </c>
      <c r="N44" s="7">
        <v>3</v>
      </c>
      <c r="O44" s="7">
        <v>3</v>
      </c>
      <c r="P44" s="7">
        <f t="shared" si="2"/>
        <v>3</v>
      </c>
      <c r="Q44" s="7">
        <v>4</v>
      </c>
      <c r="R44" s="7">
        <v>4</v>
      </c>
      <c r="S44" s="7">
        <v>4</v>
      </c>
      <c r="T44" s="7">
        <f t="shared" si="3"/>
        <v>38</v>
      </c>
      <c r="U44" s="7">
        <v>4</v>
      </c>
      <c r="V44" s="7">
        <v>5</v>
      </c>
      <c r="W44" s="7">
        <v>6</v>
      </c>
      <c r="X44" s="7">
        <v>3</v>
      </c>
      <c r="Y44" s="7">
        <v>12</v>
      </c>
      <c r="Z44" s="7">
        <v>9</v>
      </c>
      <c r="AA44" s="7">
        <v>10</v>
      </c>
      <c r="AB44" s="7">
        <v>8</v>
      </c>
      <c r="AC44" s="7">
        <v>5</v>
      </c>
      <c r="AD44" s="7">
        <v>5</v>
      </c>
      <c r="AE44" s="7">
        <v>2</v>
      </c>
      <c r="AF44" s="7">
        <v>8</v>
      </c>
      <c r="AG44" s="7">
        <v>6</v>
      </c>
      <c r="AH44" s="7">
        <v>4</v>
      </c>
      <c r="AI44" s="7">
        <v>3</v>
      </c>
      <c r="AJ44" s="7">
        <v>10</v>
      </c>
      <c r="AK44" s="7">
        <v>5</v>
      </c>
      <c r="AL44" s="7">
        <v>9</v>
      </c>
      <c r="AM44" s="7">
        <v>7</v>
      </c>
      <c r="AN44" s="7">
        <v>1</v>
      </c>
      <c r="AO44" s="7">
        <v>52</v>
      </c>
    </row>
    <row r="45" spans="2:41" x14ac:dyDescent="0.25">
      <c r="B45" s="7">
        <v>44112</v>
      </c>
      <c r="C45" s="7">
        <v>0</v>
      </c>
      <c r="D45" s="7">
        <v>2004</v>
      </c>
      <c r="E45" s="7">
        <f t="shared" si="0"/>
        <v>21</v>
      </c>
      <c r="F45" s="8">
        <v>45964.722615740742</v>
      </c>
      <c r="G45" s="7">
        <v>5</v>
      </c>
      <c r="H45" s="7">
        <v>5</v>
      </c>
      <c r="I45" s="7">
        <v>4</v>
      </c>
      <c r="J45" s="7">
        <v>4</v>
      </c>
      <c r="K45" s="7">
        <v>4</v>
      </c>
      <c r="L45" s="7">
        <f t="shared" si="1"/>
        <v>2</v>
      </c>
      <c r="M45" s="7">
        <v>4</v>
      </c>
      <c r="N45" s="7">
        <v>5</v>
      </c>
      <c r="O45" s="7">
        <v>2</v>
      </c>
      <c r="P45" s="7">
        <f t="shared" si="2"/>
        <v>4</v>
      </c>
      <c r="Q45" s="7">
        <v>5</v>
      </c>
      <c r="R45" s="7">
        <v>5</v>
      </c>
      <c r="S45" s="7">
        <v>5</v>
      </c>
      <c r="T45" s="7">
        <f t="shared" si="3"/>
        <v>43</v>
      </c>
      <c r="U45" s="7">
        <v>2</v>
      </c>
      <c r="V45" s="7">
        <v>4</v>
      </c>
      <c r="W45" s="7">
        <v>3</v>
      </c>
      <c r="X45" s="7">
        <v>2</v>
      </c>
      <c r="Y45" s="7">
        <v>5</v>
      </c>
      <c r="Z45" s="7">
        <v>6</v>
      </c>
      <c r="AA45" s="7">
        <v>8</v>
      </c>
      <c r="AB45" s="7">
        <v>3</v>
      </c>
      <c r="AC45" s="7">
        <v>2</v>
      </c>
      <c r="AD45" s="7">
        <v>2</v>
      </c>
      <c r="AE45" s="7">
        <v>8</v>
      </c>
      <c r="AF45" s="7">
        <v>5</v>
      </c>
      <c r="AG45" s="7">
        <v>3</v>
      </c>
      <c r="AH45" s="7">
        <v>2</v>
      </c>
      <c r="AI45" s="7">
        <v>1</v>
      </c>
      <c r="AJ45" s="7">
        <v>4</v>
      </c>
      <c r="AK45" s="7">
        <v>6</v>
      </c>
      <c r="AL45" s="7">
        <v>7</v>
      </c>
      <c r="AM45" s="7">
        <v>10</v>
      </c>
      <c r="AN45" s="7">
        <v>9</v>
      </c>
      <c r="AO45" s="7">
        <v>45</v>
      </c>
    </row>
    <row r="46" spans="2:41" x14ac:dyDescent="0.25">
      <c r="B46" s="7">
        <v>42549</v>
      </c>
      <c r="C46" s="7">
        <v>0</v>
      </c>
      <c r="D46" s="7">
        <v>2004</v>
      </c>
      <c r="E46" s="7">
        <f t="shared" si="0"/>
        <v>21</v>
      </c>
      <c r="F46" s="8">
        <v>45960.649351851855</v>
      </c>
      <c r="G46" s="7">
        <v>5</v>
      </c>
      <c r="H46" s="7">
        <v>1</v>
      </c>
      <c r="I46" s="7">
        <v>4</v>
      </c>
      <c r="J46" s="7">
        <v>1</v>
      </c>
      <c r="K46" s="7">
        <v>2</v>
      </c>
      <c r="L46" s="7">
        <f t="shared" si="1"/>
        <v>4</v>
      </c>
      <c r="M46" s="7">
        <v>3</v>
      </c>
      <c r="N46" s="7">
        <v>4</v>
      </c>
      <c r="O46" s="7">
        <v>5</v>
      </c>
      <c r="P46" s="7">
        <f t="shared" si="2"/>
        <v>1</v>
      </c>
      <c r="Q46" s="7">
        <v>4</v>
      </c>
      <c r="R46" s="7">
        <v>3</v>
      </c>
      <c r="S46" s="7">
        <v>2</v>
      </c>
      <c r="T46" s="7">
        <f t="shared" si="3"/>
        <v>27</v>
      </c>
      <c r="U46" s="7">
        <v>1</v>
      </c>
      <c r="V46" s="7">
        <v>4</v>
      </c>
      <c r="W46" s="7">
        <v>2</v>
      </c>
      <c r="X46" s="7">
        <v>2</v>
      </c>
      <c r="Y46" s="7">
        <v>2</v>
      </c>
      <c r="Z46" s="7">
        <v>2</v>
      </c>
      <c r="AA46" s="7">
        <v>3</v>
      </c>
      <c r="AB46" s="7">
        <v>2</v>
      </c>
      <c r="AC46" s="7">
        <v>2</v>
      </c>
      <c r="AD46" s="7">
        <v>1</v>
      </c>
      <c r="AE46" s="7">
        <v>3</v>
      </c>
      <c r="AF46" s="7">
        <v>2</v>
      </c>
      <c r="AG46" s="7">
        <v>1</v>
      </c>
      <c r="AH46" s="7">
        <v>10</v>
      </c>
      <c r="AI46" s="7">
        <v>5</v>
      </c>
      <c r="AJ46" s="7">
        <v>9</v>
      </c>
      <c r="AK46" s="7">
        <v>8</v>
      </c>
      <c r="AL46" s="7">
        <v>6</v>
      </c>
      <c r="AM46" s="7">
        <v>4</v>
      </c>
      <c r="AN46" s="7">
        <v>7</v>
      </c>
      <c r="AO46" s="7">
        <v>44</v>
      </c>
    </row>
    <row r="47" spans="2:41" x14ac:dyDescent="0.25">
      <c r="B47" s="7">
        <v>45419</v>
      </c>
      <c r="C47" s="7">
        <v>0</v>
      </c>
      <c r="D47" s="7">
        <v>2004</v>
      </c>
      <c r="E47" s="7">
        <f t="shared" si="0"/>
        <v>21</v>
      </c>
      <c r="F47" s="8">
        <v>45968.560428240744</v>
      </c>
      <c r="G47" s="7">
        <v>1</v>
      </c>
      <c r="H47" s="7">
        <v>4</v>
      </c>
      <c r="I47" s="7">
        <v>5</v>
      </c>
      <c r="J47" s="7">
        <v>4</v>
      </c>
      <c r="K47" s="7">
        <v>2</v>
      </c>
      <c r="L47" s="7">
        <f t="shared" si="1"/>
        <v>4</v>
      </c>
      <c r="M47" s="7">
        <v>5</v>
      </c>
      <c r="N47" s="7">
        <v>4</v>
      </c>
      <c r="O47" s="7">
        <v>4</v>
      </c>
      <c r="P47" s="7">
        <f t="shared" si="2"/>
        <v>2</v>
      </c>
      <c r="Q47" s="7">
        <v>5</v>
      </c>
      <c r="R47" s="7">
        <v>4</v>
      </c>
      <c r="S47" s="7">
        <v>4</v>
      </c>
      <c r="T47" s="7">
        <f t="shared" si="3"/>
        <v>41</v>
      </c>
      <c r="U47" s="7">
        <v>5</v>
      </c>
      <c r="V47" s="7">
        <v>11</v>
      </c>
      <c r="W47" s="7">
        <v>8</v>
      </c>
      <c r="X47" s="7">
        <v>10</v>
      </c>
      <c r="Y47" s="7">
        <v>3</v>
      </c>
      <c r="Z47" s="7">
        <v>6</v>
      </c>
      <c r="AA47" s="7">
        <v>11</v>
      </c>
      <c r="AB47" s="7">
        <v>6</v>
      </c>
      <c r="AC47" s="7">
        <v>3</v>
      </c>
      <c r="AD47" s="7">
        <v>8</v>
      </c>
      <c r="AE47" s="7">
        <v>8</v>
      </c>
      <c r="AF47" s="7">
        <v>7</v>
      </c>
      <c r="AG47" s="7">
        <v>9</v>
      </c>
      <c r="AH47" s="7">
        <v>3</v>
      </c>
      <c r="AI47" s="7">
        <v>6</v>
      </c>
      <c r="AJ47" s="7">
        <v>5</v>
      </c>
      <c r="AK47" s="7">
        <v>10</v>
      </c>
      <c r="AL47" s="7">
        <v>1</v>
      </c>
      <c r="AM47" s="7">
        <v>4</v>
      </c>
      <c r="AN47" s="7">
        <v>2</v>
      </c>
      <c r="AO47" s="7">
        <v>36</v>
      </c>
    </row>
    <row r="48" spans="2:41" x14ac:dyDescent="0.25">
      <c r="B48" s="7">
        <v>41288</v>
      </c>
      <c r="C48" s="7">
        <v>0</v>
      </c>
      <c r="D48" s="7">
        <v>2004</v>
      </c>
      <c r="E48" s="7">
        <f t="shared" si="0"/>
        <v>21</v>
      </c>
      <c r="F48" s="8">
        <v>45959.496111111112</v>
      </c>
      <c r="G48" s="7">
        <v>1</v>
      </c>
      <c r="H48" s="7">
        <v>4</v>
      </c>
      <c r="I48" s="7">
        <v>5</v>
      </c>
      <c r="J48" s="7">
        <v>5</v>
      </c>
      <c r="K48" s="7">
        <v>2</v>
      </c>
      <c r="L48" s="7">
        <f t="shared" si="1"/>
        <v>4</v>
      </c>
      <c r="M48" s="7">
        <v>4</v>
      </c>
      <c r="N48" s="7">
        <v>4</v>
      </c>
      <c r="O48" s="7">
        <v>2</v>
      </c>
      <c r="P48" s="7">
        <f t="shared" si="2"/>
        <v>4</v>
      </c>
      <c r="Q48" s="7">
        <v>4</v>
      </c>
      <c r="R48" s="7">
        <v>4</v>
      </c>
      <c r="S48" s="7">
        <v>5</v>
      </c>
      <c r="T48" s="7">
        <f t="shared" si="3"/>
        <v>43</v>
      </c>
      <c r="U48" s="7">
        <v>2</v>
      </c>
      <c r="V48" s="7">
        <v>12</v>
      </c>
      <c r="W48" s="7">
        <v>5</v>
      </c>
      <c r="X48" s="7">
        <v>3</v>
      </c>
      <c r="Y48" s="7">
        <v>3</v>
      </c>
      <c r="Z48" s="7">
        <v>5</v>
      </c>
      <c r="AA48" s="7">
        <v>5</v>
      </c>
      <c r="AB48" s="7">
        <v>3</v>
      </c>
      <c r="AC48" s="7">
        <v>3</v>
      </c>
      <c r="AD48" s="7">
        <v>2</v>
      </c>
      <c r="AE48" s="7">
        <v>8</v>
      </c>
      <c r="AF48" s="7">
        <v>3</v>
      </c>
      <c r="AG48" s="7">
        <v>1</v>
      </c>
      <c r="AH48" s="7">
        <v>2</v>
      </c>
      <c r="AI48" s="7">
        <v>4</v>
      </c>
      <c r="AJ48" s="7">
        <v>5</v>
      </c>
      <c r="AK48" s="7">
        <v>9</v>
      </c>
      <c r="AL48" s="7">
        <v>6</v>
      </c>
      <c r="AM48" s="7">
        <v>7</v>
      </c>
      <c r="AN48" s="7">
        <v>10</v>
      </c>
      <c r="AO48" s="7">
        <v>26</v>
      </c>
    </row>
    <row r="49" spans="2:41" x14ac:dyDescent="0.25">
      <c r="B49" s="7">
        <v>44170</v>
      </c>
      <c r="C49" s="7">
        <v>0</v>
      </c>
      <c r="D49" s="7">
        <v>2004</v>
      </c>
      <c r="E49" s="7">
        <f t="shared" si="0"/>
        <v>21</v>
      </c>
      <c r="F49" s="8">
        <v>45965.927476851852</v>
      </c>
      <c r="G49" s="7">
        <v>2</v>
      </c>
      <c r="H49" s="7">
        <v>4</v>
      </c>
      <c r="I49" s="7">
        <v>4</v>
      </c>
      <c r="J49" s="7">
        <v>5</v>
      </c>
      <c r="K49" s="7">
        <v>1</v>
      </c>
      <c r="L49" s="7">
        <f t="shared" si="1"/>
        <v>5</v>
      </c>
      <c r="M49" s="7">
        <v>5</v>
      </c>
      <c r="N49" s="7">
        <v>4</v>
      </c>
      <c r="O49" s="7">
        <v>2</v>
      </c>
      <c r="P49" s="7">
        <f t="shared" si="2"/>
        <v>4</v>
      </c>
      <c r="Q49" s="7">
        <v>5</v>
      </c>
      <c r="R49" s="7">
        <v>5</v>
      </c>
      <c r="S49" s="7">
        <v>3</v>
      </c>
      <c r="T49" s="7">
        <f t="shared" si="3"/>
        <v>44</v>
      </c>
      <c r="U49" s="7">
        <v>3</v>
      </c>
      <c r="V49" s="7">
        <v>2</v>
      </c>
      <c r="W49" s="7">
        <v>2</v>
      </c>
      <c r="X49" s="7">
        <v>2</v>
      </c>
      <c r="Y49" s="7">
        <v>2</v>
      </c>
      <c r="Z49" s="7">
        <v>2</v>
      </c>
      <c r="AA49" s="7">
        <v>13</v>
      </c>
      <c r="AB49" s="7">
        <v>4</v>
      </c>
      <c r="AC49" s="7">
        <v>1</v>
      </c>
      <c r="AD49" s="7">
        <v>2</v>
      </c>
      <c r="AE49" s="7">
        <v>5</v>
      </c>
      <c r="AF49" s="7">
        <v>10</v>
      </c>
      <c r="AG49" s="7">
        <v>4</v>
      </c>
      <c r="AH49" s="7">
        <v>9</v>
      </c>
      <c r="AI49" s="7">
        <v>6</v>
      </c>
      <c r="AJ49" s="7">
        <v>3</v>
      </c>
      <c r="AK49" s="7">
        <v>1</v>
      </c>
      <c r="AL49" s="7">
        <v>2</v>
      </c>
      <c r="AM49" s="7">
        <v>7</v>
      </c>
      <c r="AN49" s="7">
        <v>8</v>
      </c>
      <c r="AO49" s="7">
        <v>22</v>
      </c>
    </row>
    <row r="50" spans="2:41" x14ac:dyDescent="0.25">
      <c r="B50" s="7">
        <v>43022</v>
      </c>
      <c r="C50" s="7">
        <v>0</v>
      </c>
      <c r="D50" s="7">
        <v>2004</v>
      </c>
      <c r="E50" s="7">
        <f t="shared" si="0"/>
        <v>21</v>
      </c>
      <c r="F50" s="8">
        <v>45961.687893518516</v>
      </c>
      <c r="G50" s="7">
        <v>5</v>
      </c>
      <c r="H50" s="7">
        <v>2</v>
      </c>
      <c r="I50" s="7">
        <v>1</v>
      </c>
      <c r="J50" s="7">
        <v>2</v>
      </c>
      <c r="K50" s="7">
        <v>2</v>
      </c>
      <c r="L50" s="7">
        <f t="shared" si="1"/>
        <v>4</v>
      </c>
      <c r="M50" s="7">
        <v>4</v>
      </c>
      <c r="N50" s="7">
        <v>2</v>
      </c>
      <c r="O50" s="7">
        <v>5</v>
      </c>
      <c r="P50" s="7">
        <f t="shared" si="2"/>
        <v>1</v>
      </c>
      <c r="Q50" s="7">
        <v>4</v>
      </c>
      <c r="R50" s="7">
        <v>2</v>
      </c>
      <c r="S50" s="7">
        <v>2</v>
      </c>
      <c r="T50" s="7">
        <f t="shared" si="3"/>
        <v>24</v>
      </c>
      <c r="U50" s="7">
        <v>3</v>
      </c>
      <c r="V50" s="7">
        <v>7</v>
      </c>
      <c r="W50" s="7">
        <v>4</v>
      </c>
      <c r="X50" s="7">
        <v>5</v>
      </c>
      <c r="Y50" s="7">
        <v>3</v>
      </c>
      <c r="Z50" s="7">
        <v>6</v>
      </c>
      <c r="AA50" s="7">
        <v>5</v>
      </c>
      <c r="AB50" s="7">
        <v>5</v>
      </c>
      <c r="AC50" s="7">
        <v>11</v>
      </c>
      <c r="AD50" s="7">
        <v>4</v>
      </c>
      <c r="AE50" s="7">
        <v>6</v>
      </c>
      <c r="AF50" s="7">
        <v>3</v>
      </c>
      <c r="AG50" s="7">
        <v>1</v>
      </c>
      <c r="AH50" s="7">
        <v>7</v>
      </c>
      <c r="AI50" s="7">
        <v>9</v>
      </c>
      <c r="AJ50" s="7">
        <v>8</v>
      </c>
      <c r="AK50" s="7">
        <v>4</v>
      </c>
      <c r="AL50" s="7">
        <v>2</v>
      </c>
      <c r="AM50" s="7">
        <v>10</v>
      </c>
      <c r="AN50" s="7">
        <v>5</v>
      </c>
      <c r="AO50" s="7">
        <v>10</v>
      </c>
    </row>
    <row r="51" spans="2:41" x14ac:dyDescent="0.25">
      <c r="B51" s="7">
        <v>42327</v>
      </c>
      <c r="C51" s="7">
        <v>0</v>
      </c>
      <c r="D51" s="7">
        <v>2004</v>
      </c>
      <c r="E51" s="7">
        <f t="shared" si="0"/>
        <v>21</v>
      </c>
      <c r="F51" s="8">
        <v>45960.428773148145</v>
      </c>
      <c r="G51" s="7" t="s">
        <v>59</v>
      </c>
      <c r="H51" s="7">
        <v>1</v>
      </c>
      <c r="I51" s="7">
        <v>3</v>
      </c>
      <c r="J51" s="7">
        <v>2</v>
      </c>
      <c r="K51" s="7">
        <v>4</v>
      </c>
      <c r="L51" s="7">
        <f t="shared" si="1"/>
        <v>2</v>
      </c>
      <c r="M51" s="7">
        <v>4</v>
      </c>
      <c r="N51" s="7">
        <v>2</v>
      </c>
      <c r="O51" s="7">
        <v>5</v>
      </c>
      <c r="P51" s="7">
        <f t="shared" si="2"/>
        <v>1</v>
      </c>
      <c r="Q51" s="7">
        <v>2</v>
      </c>
      <c r="R51" s="7">
        <v>4</v>
      </c>
      <c r="S51" s="7">
        <v>2</v>
      </c>
      <c r="T51" s="7">
        <f t="shared" si="3"/>
        <v>23</v>
      </c>
      <c r="U51" s="7">
        <v>2</v>
      </c>
      <c r="V51" s="7">
        <v>4</v>
      </c>
      <c r="W51" s="7">
        <v>3</v>
      </c>
      <c r="X51" s="7">
        <v>3</v>
      </c>
      <c r="Y51" s="7">
        <v>2</v>
      </c>
      <c r="Z51" s="7">
        <v>3</v>
      </c>
      <c r="AA51" s="7">
        <v>7</v>
      </c>
      <c r="AB51" s="7">
        <v>3</v>
      </c>
      <c r="AC51" s="7">
        <v>3</v>
      </c>
      <c r="AD51" s="7">
        <v>2</v>
      </c>
      <c r="AE51" s="7">
        <v>3</v>
      </c>
      <c r="AF51" s="7">
        <v>10</v>
      </c>
      <c r="AG51" s="7">
        <v>4</v>
      </c>
      <c r="AH51" s="7">
        <v>1</v>
      </c>
      <c r="AI51" s="7">
        <v>5</v>
      </c>
      <c r="AJ51" s="7">
        <v>9</v>
      </c>
      <c r="AK51" s="7">
        <v>8</v>
      </c>
      <c r="AL51" s="7">
        <v>6</v>
      </c>
      <c r="AM51" s="7">
        <v>7</v>
      </c>
      <c r="AN51" s="7">
        <v>2</v>
      </c>
      <c r="AO51" s="7">
        <v>5</v>
      </c>
    </row>
    <row r="52" spans="2:41" x14ac:dyDescent="0.25">
      <c r="B52" s="7">
        <v>43756</v>
      </c>
      <c r="C52" s="7">
        <v>0</v>
      </c>
      <c r="D52" s="7">
        <v>2004</v>
      </c>
      <c r="E52" s="7">
        <f t="shared" si="0"/>
        <v>21</v>
      </c>
      <c r="F52" s="8">
        <v>45964.337870370371</v>
      </c>
      <c r="G52" s="7">
        <v>2</v>
      </c>
      <c r="H52" s="7">
        <v>2</v>
      </c>
      <c r="I52" s="7">
        <v>4</v>
      </c>
      <c r="J52" s="7">
        <v>2</v>
      </c>
      <c r="K52" s="7">
        <v>5</v>
      </c>
      <c r="L52" s="7">
        <f t="shared" si="1"/>
        <v>1</v>
      </c>
      <c r="M52" s="7">
        <v>4</v>
      </c>
      <c r="N52" s="7">
        <v>2</v>
      </c>
      <c r="O52" s="7">
        <v>4</v>
      </c>
      <c r="P52" s="7">
        <f t="shared" si="2"/>
        <v>2</v>
      </c>
      <c r="Q52" s="7">
        <v>2</v>
      </c>
      <c r="R52" s="7">
        <v>3</v>
      </c>
      <c r="S52" s="7">
        <v>1</v>
      </c>
      <c r="T52" s="7">
        <f t="shared" si="3"/>
        <v>23</v>
      </c>
      <c r="U52" s="7">
        <v>7</v>
      </c>
      <c r="V52" s="7">
        <v>6</v>
      </c>
      <c r="W52" s="7">
        <v>5</v>
      </c>
      <c r="X52" s="7">
        <v>8</v>
      </c>
      <c r="Y52" s="7">
        <v>6</v>
      </c>
      <c r="Z52" s="7">
        <v>5</v>
      </c>
      <c r="AA52" s="7">
        <v>12</v>
      </c>
      <c r="AB52" s="7">
        <v>3</v>
      </c>
      <c r="AC52" s="7">
        <v>4</v>
      </c>
      <c r="AD52" s="7">
        <v>3</v>
      </c>
      <c r="AE52" s="7">
        <v>9</v>
      </c>
      <c r="AF52" s="7">
        <v>6</v>
      </c>
      <c r="AG52" s="7">
        <v>7</v>
      </c>
      <c r="AH52" s="7">
        <v>1</v>
      </c>
      <c r="AI52" s="7">
        <v>4</v>
      </c>
      <c r="AJ52" s="7">
        <v>5</v>
      </c>
      <c r="AK52" s="7">
        <v>2</v>
      </c>
      <c r="AL52" s="7">
        <v>3</v>
      </c>
      <c r="AM52" s="7">
        <v>8</v>
      </c>
      <c r="AN52" s="7">
        <v>10</v>
      </c>
      <c r="AO52" s="7">
        <v>5</v>
      </c>
    </row>
    <row r="53" spans="2:41" x14ac:dyDescent="0.25">
      <c r="B53" s="7">
        <v>44644</v>
      </c>
      <c r="C53" s="7">
        <v>0</v>
      </c>
      <c r="D53" s="7">
        <v>2003</v>
      </c>
      <c r="E53" s="7">
        <f t="shared" si="0"/>
        <v>22</v>
      </c>
      <c r="F53" s="8">
        <v>45965.817083333335</v>
      </c>
      <c r="G53" s="7">
        <v>4</v>
      </c>
      <c r="H53" s="7">
        <v>3</v>
      </c>
      <c r="I53" s="7">
        <v>4</v>
      </c>
      <c r="J53" s="7">
        <v>4</v>
      </c>
      <c r="K53" s="7">
        <v>2</v>
      </c>
      <c r="L53" s="7">
        <f t="shared" si="1"/>
        <v>4</v>
      </c>
      <c r="M53" s="7">
        <v>2</v>
      </c>
      <c r="N53" s="7">
        <v>2</v>
      </c>
      <c r="O53" s="7">
        <v>4</v>
      </c>
      <c r="P53" s="7">
        <f t="shared" si="2"/>
        <v>2</v>
      </c>
      <c r="Q53" s="7">
        <v>5</v>
      </c>
      <c r="R53" s="7">
        <v>4</v>
      </c>
      <c r="S53" s="7">
        <v>5</v>
      </c>
      <c r="T53" s="7">
        <f t="shared" si="3"/>
        <v>35</v>
      </c>
      <c r="U53" s="7">
        <v>4</v>
      </c>
      <c r="V53" s="7">
        <v>5</v>
      </c>
      <c r="W53" s="7">
        <v>4</v>
      </c>
      <c r="X53" s="7">
        <v>5</v>
      </c>
      <c r="Y53" s="7">
        <v>5</v>
      </c>
      <c r="Z53" s="7">
        <v>4</v>
      </c>
      <c r="AA53" s="7">
        <v>9</v>
      </c>
      <c r="AB53" s="7">
        <v>6</v>
      </c>
      <c r="AC53" s="7">
        <v>3</v>
      </c>
      <c r="AD53" s="7">
        <v>3</v>
      </c>
      <c r="AE53" s="7">
        <v>3</v>
      </c>
      <c r="AF53" s="7">
        <v>8</v>
      </c>
      <c r="AG53" s="7">
        <v>10</v>
      </c>
      <c r="AH53" s="7">
        <v>9</v>
      </c>
      <c r="AI53" s="7">
        <v>6</v>
      </c>
      <c r="AJ53" s="7">
        <v>2</v>
      </c>
      <c r="AK53" s="7">
        <v>7</v>
      </c>
      <c r="AL53" s="7">
        <v>4</v>
      </c>
      <c r="AM53" s="7">
        <v>5</v>
      </c>
      <c r="AN53" s="7">
        <v>1</v>
      </c>
      <c r="AO53" s="7">
        <v>83</v>
      </c>
    </row>
    <row r="54" spans="2:41" x14ac:dyDescent="0.25">
      <c r="B54" s="7">
        <v>44905</v>
      </c>
      <c r="C54" s="7">
        <v>0</v>
      </c>
      <c r="D54" s="7">
        <v>2003</v>
      </c>
      <c r="E54" s="7">
        <f t="shared" si="0"/>
        <v>22</v>
      </c>
      <c r="F54" s="8">
        <v>45966.770775462966</v>
      </c>
      <c r="G54" s="7">
        <v>3</v>
      </c>
      <c r="H54" s="7">
        <v>2</v>
      </c>
      <c r="I54" s="7">
        <v>4</v>
      </c>
      <c r="J54" s="7">
        <v>5</v>
      </c>
      <c r="K54" s="7">
        <v>2</v>
      </c>
      <c r="L54" s="7">
        <f t="shared" si="1"/>
        <v>4</v>
      </c>
      <c r="M54" s="7">
        <v>5</v>
      </c>
      <c r="N54" s="7">
        <v>2</v>
      </c>
      <c r="O54" s="7">
        <v>4</v>
      </c>
      <c r="P54" s="7">
        <f t="shared" si="2"/>
        <v>2</v>
      </c>
      <c r="Q54" s="7">
        <v>2</v>
      </c>
      <c r="R54" s="7">
        <v>5</v>
      </c>
      <c r="S54" s="7">
        <v>3</v>
      </c>
      <c r="T54" s="7">
        <f t="shared" si="3"/>
        <v>34</v>
      </c>
      <c r="U54" s="7">
        <v>3</v>
      </c>
      <c r="V54" s="7">
        <v>2</v>
      </c>
      <c r="W54" s="7">
        <v>4</v>
      </c>
      <c r="X54" s="7">
        <v>2</v>
      </c>
      <c r="Y54" s="7">
        <v>2</v>
      </c>
      <c r="Z54" s="7">
        <v>3</v>
      </c>
      <c r="AA54" s="7">
        <v>5</v>
      </c>
      <c r="AB54" s="7">
        <v>4</v>
      </c>
      <c r="AC54" s="7">
        <v>2</v>
      </c>
      <c r="AD54" s="7">
        <v>2</v>
      </c>
      <c r="AE54" s="7">
        <v>8</v>
      </c>
      <c r="AF54" s="7">
        <v>4</v>
      </c>
      <c r="AG54" s="7">
        <v>1</v>
      </c>
      <c r="AH54" s="7">
        <v>5</v>
      </c>
      <c r="AI54" s="7">
        <v>7</v>
      </c>
      <c r="AJ54" s="7">
        <v>3</v>
      </c>
      <c r="AK54" s="7">
        <v>2</v>
      </c>
      <c r="AL54" s="7">
        <v>10</v>
      </c>
      <c r="AM54" s="7">
        <v>6</v>
      </c>
      <c r="AN54" s="7">
        <v>9</v>
      </c>
      <c r="AO54" s="7">
        <v>75</v>
      </c>
    </row>
    <row r="55" spans="2:41" x14ac:dyDescent="0.25">
      <c r="B55" s="7">
        <v>44220</v>
      </c>
      <c r="C55" s="7">
        <v>0</v>
      </c>
      <c r="D55" s="7">
        <v>2003</v>
      </c>
      <c r="E55" s="7">
        <f t="shared" si="0"/>
        <v>22</v>
      </c>
      <c r="F55" s="8">
        <v>45964.947314814817</v>
      </c>
      <c r="G55" s="7" t="s">
        <v>59</v>
      </c>
      <c r="H55" s="7">
        <v>4</v>
      </c>
      <c r="I55" s="7">
        <v>4</v>
      </c>
      <c r="J55" s="7">
        <v>5</v>
      </c>
      <c r="K55" s="7">
        <v>4</v>
      </c>
      <c r="L55" s="7">
        <f t="shared" si="1"/>
        <v>2</v>
      </c>
      <c r="M55" s="7">
        <v>5</v>
      </c>
      <c r="N55" s="7">
        <v>2</v>
      </c>
      <c r="O55" s="7">
        <v>4</v>
      </c>
      <c r="P55" s="7">
        <f t="shared" si="2"/>
        <v>2</v>
      </c>
      <c r="Q55" s="7">
        <v>4</v>
      </c>
      <c r="R55" s="7">
        <v>3</v>
      </c>
      <c r="S55" s="7">
        <v>4</v>
      </c>
      <c r="T55" s="7">
        <f t="shared" si="3"/>
        <v>35</v>
      </c>
      <c r="U55" s="7">
        <v>2</v>
      </c>
      <c r="V55" s="7">
        <v>2</v>
      </c>
      <c r="W55" s="7">
        <v>3</v>
      </c>
      <c r="X55" s="7">
        <v>3</v>
      </c>
      <c r="Y55" s="7">
        <v>3</v>
      </c>
      <c r="Z55" s="7">
        <v>11</v>
      </c>
      <c r="AA55" s="7">
        <v>8</v>
      </c>
      <c r="AB55" s="7">
        <v>3</v>
      </c>
      <c r="AC55" s="7">
        <v>2</v>
      </c>
      <c r="AD55" s="7">
        <v>2</v>
      </c>
      <c r="AE55" s="7">
        <v>9</v>
      </c>
      <c r="AF55" s="7">
        <v>8</v>
      </c>
      <c r="AG55" s="7">
        <v>5</v>
      </c>
      <c r="AH55" s="7">
        <v>2</v>
      </c>
      <c r="AI55" s="7">
        <v>10</v>
      </c>
      <c r="AJ55" s="7">
        <v>3</v>
      </c>
      <c r="AK55" s="7">
        <v>1</v>
      </c>
      <c r="AL55" s="7">
        <v>4</v>
      </c>
      <c r="AM55" s="7">
        <v>6</v>
      </c>
      <c r="AN55" s="7">
        <v>7</v>
      </c>
      <c r="AO55" s="7">
        <v>64</v>
      </c>
    </row>
    <row r="56" spans="2:41" x14ac:dyDescent="0.25">
      <c r="B56" s="7">
        <v>46416</v>
      </c>
      <c r="C56" s="7">
        <v>0</v>
      </c>
      <c r="D56" s="7">
        <v>2003</v>
      </c>
      <c r="E56" s="7">
        <f t="shared" si="0"/>
        <v>22</v>
      </c>
      <c r="F56" s="8">
        <v>45972.991736111115</v>
      </c>
      <c r="G56" s="7">
        <v>3</v>
      </c>
      <c r="H56" s="7">
        <v>5</v>
      </c>
      <c r="I56" s="7">
        <v>4</v>
      </c>
      <c r="J56" s="7">
        <v>5</v>
      </c>
      <c r="K56" s="7">
        <v>2</v>
      </c>
      <c r="L56" s="7">
        <f t="shared" si="1"/>
        <v>4</v>
      </c>
      <c r="M56" s="7">
        <v>4</v>
      </c>
      <c r="N56" s="7">
        <v>3</v>
      </c>
      <c r="O56" s="7">
        <v>3</v>
      </c>
      <c r="P56" s="7">
        <f t="shared" si="2"/>
        <v>3</v>
      </c>
      <c r="Q56" s="7">
        <v>3</v>
      </c>
      <c r="R56" s="7">
        <v>3</v>
      </c>
      <c r="S56" s="7">
        <v>3</v>
      </c>
      <c r="T56" s="7">
        <f t="shared" si="3"/>
        <v>37</v>
      </c>
      <c r="U56" s="7">
        <v>2</v>
      </c>
      <c r="V56" s="7">
        <v>5</v>
      </c>
      <c r="W56" s="7">
        <v>5</v>
      </c>
      <c r="X56" s="7">
        <v>8</v>
      </c>
      <c r="Y56" s="7">
        <v>5</v>
      </c>
      <c r="Z56" s="7">
        <v>7</v>
      </c>
      <c r="AA56" s="7">
        <v>16</v>
      </c>
      <c r="AB56" s="7">
        <v>5</v>
      </c>
      <c r="AC56" s="7">
        <v>3</v>
      </c>
      <c r="AD56" s="7">
        <v>5</v>
      </c>
      <c r="AE56" s="7">
        <v>8</v>
      </c>
      <c r="AF56" s="7">
        <v>6</v>
      </c>
      <c r="AG56" s="7">
        <v>1</v>
      </c>
      <c r="AH56" s="7">
        <v>2</v>
      </c>
      <c r="AI56" s="7">
        <v>3</v>
      </c>
      <c r="AJ56" s="7">
        <v>5</v>
      </c>
      <c r="AK56" s="7">
        <v>4</v>
      </c>
      <c r="AL56" s="7">
        <v>10</v>
      </c>
      <c r="AM56" s="7">
        <v>9</v>
      </c>
      <c r="AN56" s="7">
        <v>7</v>
      </c>
      <c r="AO56" s="7">
        <v>64</v>
      </c>
    </row>
    <row r="57" spans="2:41" x14ac:dyDescent="0.25">
      <c r="B57" s="7">
        <v>46668</v>
      </c>
      <c r="C57" s="7">
        <v>0</v>
      </c>
      <c r="D57" s="7">
        <v>2003</v>
      </c>
      <c r="E57" s="7">
        <f t="shared" si="0"/>
        <v>22</v>
      </c>
      <c r="F57" s="8">
        <v>45976.345000000001</v>
      </c>
      <c r="G57" s="7" t="s">
        <v>59</v>
      </c>
      <c r="H57" s="7">
        <v>1</v>
      </c>
      <c r="I57" s="7">
        <v>5</v>
      </c>
      <c r="J57" s="7">
        <v>2</v>
      </c>
      <c r="K57" s="7">
        <v>2</v>
      </c>
      <c r="L57" s="7">
        <f t="shared" si="1"/>
        <v>4</v>
      </c>
      <c r="M57" s="7">
        <v>5</v>
      </c>
      <c r="N57" s="7">
        <v>3</v>
      </c>
      <c r="O57" s="7">
        <v>1</v>
      </c>
      <c r="P57" s="7">
        <f t="shared" si="2"/>
        <v>5</v>
      </c>
      <c r="Q57" s="7">
        <v>4</v>
      </c>
      <c r="R57" s="7">
        <v>4</v>
      </c>
      <c r="S57" s="7">
        <v>4</v>
      </c>
      <c r="T57" s="7">
        <f t="shared" si="3"/>
        <v>37</v>
      </c>
      <c r="U57" s="7">
        <v>17</v>
      </c>
      <c r="V57" s="7">
        <v>2</v>
      </c>
      <c r="W57" s="7">
        <v>3</v>
      </c>
      <c r="X57" s="7">
        <v>4</v>
      </c>
      <c r="Y57" s="7">
        <v>3</v>
      </c>
      <c r="Z57" s="7">
        <v>5</v>
      </c>
      <c r="AA57" s="7">
        <v>5</v>
      </c>
      <c r="AB57" s="7">
        <v>3</v>
      </c>
      <c r="AC57" s="7">
        <v>2</v>
      </c>
      <c r="AD57" s="7">
        <v>2</v>
      </c>
      <c r="AE57" s="7">
        <v>8</v>
      </c>
      <c r="AF57" s="7">
        <v>6</v>
      </c>
      <c r="AG57" s="7">
        <v>9</v>
      </c>
      <c r="AH57" s="7">
        <v>3</v>
      </c>
      <c r="AI57" s="7">
        <v>1</v>
      </c>
      <c r="AJ57" s="7">
        <v>4</v>
      </c>
      <c r="AK57" s="7">
        <v>10</v>
      </c>
      <c r="AL57" s="7">
        <v>5</v>
      </c>
      <c r="AM57" s="7">
        <v>7</v>
      </c>
      <c r="AN57" s="7">
        <v>2</v>
      </c>
      <c r="AO57" s="7">
        <v>63</v>
      </c>
    </row>
    <row r="58" spans="2:41" x14ac:dyDescent="0.25">
      <c r="B58" s="7">
        <v>44839</v>
      </c>
      <c r="C58" s="7">
        <v>0</v>
      </c>
      <c r="D58" s="7">
        <v>2003</v>
      </c>
      <c r="E58" s="7">
        <f t="shared" si="0"/>
        <v>22</v>
      </c>
      <c r="F58" s="8">
        <v>45966.667754629627</v>
      </c>
      <c r="G58" s="7">
        <v>2</v>
      </c>
      <c r="H58" s="7">
        <v>1</v>
      </c>
      <c r="I58" s="7">
        <v>5</v>
      </c>
      <c r="J58" s="7">
        <v>5</v>
      </c>
      <c r="K58" s="7">
        <v>3</v>
      </c>
      <c r="L58" s="7">
        <f t="shared" si="1"/>
        <v>3</v>
      </c>
      <c r="M58" s="7">
        <v>5</v>
      </c>
      <c r="N58" s="7">
        <v>5</v>
      </c>
      <c r="O58" s="7">
        <v>3</v>
      </c>
      <c r="P58" s="7">
        <f t="shared" si="2"/>
        <v>3</v>
      </c>
      <c r="Q58" s="7">
        <v>5</v>
      </c>
      <c r="R58" s="7">
        <v>5</v>
      </c>
      <c r="S58" s="7">
        <v>3</v>
      </c>
      <c r="T58" s="7">
        <f t="shared" si="3"/>
        <v>40</v>
      </c>
      <c r="U58" s="7">
        <v>4</v>
      </c>
      <c r="V58" s="7">
        <v>4</v>
      </c>
      <c r="W58" s="7">
        <v>7</v>
      </c>
      <c r="X58" s="7">
        <v>3</v>
      </c>
      <c r="Y58" s="7">
        <v>4</v>
      </c>
      <c r="Z58" s="7">
        <v>3</v>
      </c>
      <c r="AA58" s="7">
        <v>7</v>
      </c>
      <c r="AB58" s="7">
        <v>3</v>
      </c>
      <c r="AC58" s="7">
        <v>2</v>
      </c>
      <c r="AD58" s="7">
        <v>4</v>
      </c>
      <c r="AE58" s="7">
        <v>6</v>
      </c>
      <c r="AF58" s="7">
        <v>10</v>
      </c>
      <c r="AG58" s="7">
        <v>1</v>
      </c>
      <c r="AH58" s="7">
        <v>4</v>
      </c>
      <c r="AI58" s="7">
        <v>2</v>
      </c>
      <c r="AJ58" s="7">
        <v>3</v>
      </c>
      <c r="AK58" s="7">
        <v>7</v>
      </c>
      <c r="AL58" s="7">
        <v>8</v>
      </c>
      <c r="AM58" s="7">
        <v>9</v>
      </c>
      <c r="AN58" s="7">
        <v>5</v>
      </c>
      <c r="AO58" s="7">
        <v>62</v>
      </c>
    </row>
    <row r="59" spans="2:41" x14ac:dyDescent="0.25">
      <c r="B59" s="7">
        <v>45461</v>
      </c>
      <c r="C59" s="7">
        <v>0</v>
      </c>
      <c r="D59" s="7">
        <v>2003</v>
      </c>
      <c r="E59" s="7">
        <f t="shared" si="0"/>
        <v>22</v>
      </c>
      <c r="F59" s="8">
        <v>45968.636238425926</v>
      </c>
      <c r="G59" s="7">
        <v>4</v>
      </c>
      <c r="H59" s="7">
        <v>2</v>
      </c>
      <c r="I59" s="7">
        <v>4</v>
      </c>
      <c r="J59" s="7">
        <v>4</v>
      </c>
      <c r="K59" s="7">
        <v>2</v>
      </c>
      <c r="L59" s="7">
        <f t="shared" si="1"/>
        <v>4</v>
      </c>
      <c r="M59" s="7">
        <v>4</v>
      </c>
      <c r="N59" s="7">
        <v>1</v>
      </c>
      <c r="O59" s="7">
        <v>4</v>
      </c>
      <c r="P59" s="7">
        <f t="shared" si="2"/>
        <v>2</v>
      </c>
      <c r="Q59" s="7">
        <v>3</v>
      </c>
      <c r="R59" s="7">
        <v>5</v>
      </c>
      <c r="S59" s="7">
        <v>4</v>
      </c>
      <c r="T59" s="7">
        <f t="shared" si="3"/>
        <v>33</v>
      </c>
      <c r="U59" s="7">
        <v>5</v>
      </c>
      <c r="V59" s="7">
        <v>4</v>
      </c>
      <c r="W59" s="7">
        <v>3</v>
      </c>
      <c r="X59" s="7">
        <v>2</v>
      </c>
      <c r="Y59" s="7">
        <v>4</v>
      </c>
      <c r="Z59" s="7">
        <v>2</v>
      </c>
      <c r="AA59" s="7">
        <v>9</v>
      </c>
      <c r="AB59" s="7">
        <v>20</v>
      </c>
      <c r="AC59" s="7">
        <v>4</v>
      </c>
      <c r="AD59" s="7">
        <v>5</v>
      </c>
      <c r="AE59" s="7">
        <v>2</v>
      </c>
      <c r="AF59" s="7">
        <v>5</v>
      </c>
      <c r="AG59" s="7">
        <v>4</v>
      </c>
      <c r="AH59" s="7">
        <v>7</v>
      </c>
      <c r="AI59" s="7">
        <v>10</v>
      </c>
      <c r="AJ59" s="7">
        <v>9</v>
      </c>
      <c r="AK59" s="7">
        <v>6</v>
      </c>
      <c r="AL59" s="7">
        <v>3</v>
      </c>
      <c r="AM59" s="7">
        <v>8</v>
      </c>
      <c r="AN59" s="7">
        <v>1</v>
      </c>
      <c r="AO59" s="7">
        <v>62</v>
      </c>
    </row>
    <row r="60" spans="2:41" x14ac:dyDescent="0.25">
      <c r="B60" s="7">
        <v>46792</v>
      </c>
      <c r="C60" s="7">
        <v>0</v>
      </c>
      <c r="D60" s="7">
        <v>2003</v>
      </c>
      <c r="E60" s="7">
        <f t="shared" si="0"/>
        <v>22</v>
      </c>
      <c r="F60" s="8">
        <v>45977.83934027778</v>
      </c>
      <c r="G60" s="7">
        <v>3</v>
      </c>
      <c r="H60" s="7">
        <v>4</v>
      </c>
      <c r="I60" s="7">
        <v>4</v>
      </c>
      <c r="J60" s="7">
        <v>3</v>
      </c>
      <c r="K60" s="7">
        <v>3</v>
      </c>
      <c r="L60" s="7">
        <f t="shared" si="1"/>
        <v>3</v>
      </c>
      <c r="M60" s="7">
        <v>4</v>
      </c>
      <c r="N60" s="7">
        <v>2</v>
      </c>
      <c r="O60" s="7">
        <v>4</v>
      </c>
      <c r="P60" s="7">
        <f t="shared" si="2"/>
        <v>2</v>
      </c>
      <c r="Q60" s="7">
        <v>5</v>
      </c>
      <c r="R60" s="7">
        <v>4</v>
      </c>
      <c r="S60" s="7">
        <v>3</v>
      </c>
      <c r="T60" s="7">
        <f t="shared" si="3"/>
        <v>34</v>
      </c>
      <c r="U60" s="7">
        <v>7</v>
      </c>
      <c r="V60" s="7">
        <v>5</v>
      </c>
      <c r="W60" s="7">
        <v>6</v>
      </c>
      <c r="X60" s="7">
        <v>4</v>
      </c>
      <c r="Y60" s="7">
        <v>7</v>
      </c>
      <c r="Z60" s="7">
        <v>6</v>
      </c>
      <c r="AA60" s="7">
        <v>9</v>
      </c>
      <c r="AB60" s="7">
        <v>12</v>
      </c>
      <c r="AC60" s="7">
        <v>4</v>
      </c>
      <c r="AD60" s="7">
        <v>3</v>
      </c>
      <c r="AE60" s="7">
        <v>6</v>
      </c>
      <c r="AF60" s="7">
        <v>5</v>
      </c>
      <c r="AG60" s="7">
        <v>9</v>
      </c>
      <c r="AH60" s="7">
        <v>8</v>
      </c>
      <c r="AI60" s="7">
        <v>7</v>
      </c>
      <c r="AJ60" s="7">
        <v>1</v>
      </c>
      <c r="AK60" s="7">
        <v>2</v>
      </c>
      <c r="AL60" s="7">
        <v>4</v>
      </c>
      <c r="AM60" s="7">
        <v>10</v>
      </c>
      <c r="AN60" s="7">
        <v>3</v>
      </c>
      <c r="AO60" s="7">
        <v>62</v>
      </c>
    </row>
    <row r="61" spans="2:41" x14ac:dyDescent="0.25">
      <c r="B61" s="7">
        <v>41171</v>
      </c>
      <c r="C61" s="7">
        <v>0</v>
      </c>
      <c r="D61" s="7">
        <v>2003</v>
      </c>
      <c r="E61" s="7">
        <f t="shared" si="0"/>
        <v>22</v>
      </c>
      <c r="F61" s="8">
        <v>45959.453379629631</v>
      </c>
      <c r="G61" s="7">
        <v>3</v>
      </c>
      <c r="H61" s="7">
        <v>4</v>
      </c>
      <c r="I61" s="7">
        <v>4</v>
      </c>
      <c r="J61" s="7">
        <v>5</v>
      </c>
      <c r="K61" s="7">
        <v>3</v>
      </c>
      <c r="L61" s="7">
        <f t="shared" si="1"/>
        <v>3</v>
      </c>
      <c r="M61" s="7">
        <v>2</v>
      </c>
      <c r="N61" s="7">
        <v>4</v>
      </c>
      <c r="O61" s="7">
        <v>4</v>
      </c>
      <c r="P61" s="7">
        <f t="shared" si="2"/>
        <v>2</v>
      </c>
      <c r="Q61" s="7">
        <v>3</v>
      </c>
      <c r="R61" s="7">
        <v>4</v>
      </c>
      <c r="S61" s="7">
        <v>4</v>
      </c>
      <c r="T61" s="7">
        <f t="shared" si="3"/>
        <v>35</v>
      </c>
      <c r="U61" s="7">
        <v>3</v>
      </c>
      <c r="V61" s="7">
        <v>3</v>
      </c>
      <c r="W61" s="7">
        <v>3</v>
      </c>
      <c r="X61" s="7">
        <v>3</v>
      </c>
      <c r="Y61" s="7">
        <v>4</v>
      </c>
      <c r="Z61" s="7">
        <v>8</v>
      </c>
      <c r="AA61" s="7">
        <v>8</v>
      </c>
      <c r="AB61" s="7">
        <v>4</v>
      </c>
      <c r="AC61" s="7">
        <v>2</v>
      </c>
      <c r="AD61" s="7">
        <v>3</v>
      </c>
      <c r="AE61" s="7">
        <v>10</v>
      </c>
      <c r="AF61" s="7">
        <v>3</v>
      </c>
      <c r="AG61" s="7">
        <v>9</v>
      </c>
      <c r="AH61" s="7">
        <v>6</v>
      </c>
      <c r="AI61" s="7">
        <v>2</v>
      </c>
      <c r="AJ61" s="7">
        <v>1</v>
      </c>
      <c r="AK61" s="7">
        <v>4</v>
      </c>
      <c r="AL61" s="7">
        <v>5</v>
      </c>
      <c r="AM61" s="7">
        <v>7</v>
      </c>
      <c r="AN61" s="7">
        <v>8</v>
      </c>
      <c r="AO61" s="7">
        <v>60</v>
      </c>
    </row>
    <row r="62" spans="2:41" x14ac:dyDescent="0.25">
      <c r="B62" s="7">
        <v>40683</v>
      </c>
      <c r="C62" s="7">
        <v>0</v>
      </c>
      <c r="D62" s="7">
        <v>2003</v>
      </c>
      <c r="E62" s="7">
        <f t="shared" si="0"/>
        <v>22</v>
      </c>
      <c r="F62" s="8">
        <v>45960.743842592594</v>
      </c>
      <c r="G62" s="7">
        <v>2</v>
      </c>
      <c r="H62" s="7">
        <v>5</v>
      </c>
      <c r="I62" s="7">
        <v>3</v>
      </c>
      <c r="J62" s="7">
        <v>5</v>
      </c>
      <c r="K62" s="7">
        <v>2</v>
      </c>
      <c r="L62" s="7">
        <f t="shared" si="1"/>
        <v>4</v>
      </c>
      <c r="M62" s="7">
        <v>4</v>
      </c>
      <c r="N62" s="7">
        <v>3</v>
      </c>
      <c r="O62" s="7">
        <v>4</v>
      </c>
      <c r="P62" s="7">
        <f t="shared" si="2"/>
        <v>2</v>
      </c>
      <c r="Q62" s="7">
        <v>4</v>
      </c>
      <c r="R62" s="7">
        <v>4</v>
      </c>
      <c r="S62" s="7">
        <v>4</v>
      </c>
      <c r="T62" s="7">
        <f t="shared" si="3"/>
        <v>38</v>
      </c>
      <c r="U62" s="7">
        <v>3</v>
      </c>
      <c r="V62" s="7">
        <v>4</v>
      </c>
      <c r="W62" s="7">
        <v>7</v>
      </c>
      <c r="X62" s="7">
        <v>2</v>
      </c>
      <c r="Y62" s="7">
        <v>3</v>
      </c>
      <c r="Z62" s="7">
        <v>4</v>
      </c>
      <c r="AA62" s="7">
        <v>9</v>
      </c>
      <c r="AB62" s="7">
        <v>3</v>
      </c>
      <c r="AC62" s="7">
        <v>5</v>
      </c>
      <c r="AD62" s="7">
        <v>3</v>
      </c>
      <c r="AE62" s="7">
        <v>5</v>
      </c>
      <c r="AF62" s="7">
        <v>8</v>
      </c>
      <c r="AG62" s="7">
        <v>10</v>
      </c>
      <c r="AH62" s="7">
        <v>2</v>
      </c>
      <c r="AI62" s="7">
        <v>6</v>
      </c>
      <c r="AJ62" s="7">
        <v>4</v>
      </c>
      <c r="AK62" s="7">
        <v>3</v>
      </c>
      <c r="AL62" s="7">
        <v>9</v>
      </c>
      <c r="AM62" s="7">
        <v>1</v>
      </c>
      <c r="AN62" s="7">
        <v>7</v>
      </c>
      <c r="AO62" s="7">
        <v>59</v>
      </c>
    </row>
    <row r="63" spans="2:41" x14ac:dyDescent="0.25">
      <c r="B63" s="7">
        <v>42863</v>
      </c>
      <c r="C63" s="7">
        <v>0</v>
      </c>
      <c r="D63" s="7">
        <v>2003</v>
      </c>
      <c r="E63" s="7">
        <f t="shared" si="0"/>
        <v>22</v>
      </c>
      <c r="F63" s="8">
        <v>45961.583310185182</v>
      </c>
      <c r="G63" s="7">
        <v>3</v>
      </c>
      <c r="H63" s="7">
        <v>4</v>
      </c>
      <c r="I63" s="7">
        <v>4</v>
      </c>
      <c r="J63" s="7">
        <v>5</v>
      </c>
      <c r="K63" s="7">
        <v>2</v>
      </c>
      <c r="L63" s="7">
        <f t="shared" si="1"/>
        <v>4</v>
      </c>
      <c r="M63" s="7">
        <v>4</v>
      </c>
      <c r="N63" s="7">
        <v>2</v>
      </c>
      <c r="O63" s="7">
        <v>4</v>
      </c>
      <c r="P63" s="7">
        <f t="shared" si="2"/>
        <v>2</v>
      </c>
      <c r="Q63" s="7">
        <v>4</v>
      </c>
      <c r="R63" s="7">
        <v>5</v>
      </c>
      <c r="S63" s="7">
        <v>3</v>
      </c>
      <c r="T63" s="7">
        <f t="shared" si="3"/>
        <v>37</v>
      </c>
      <c r="U63" s="7">
        <v>4</v>
      </c>
      <c r="V63" s="7">
        <v>3</v>
      </c>
      <c r="W63" s="7">
        <v>7</v>
      </c>
      <c r="X63" s="7">
        <v>5</v>
      </c>
      <c r="Y63" s="7">
        <v>3</v>
      </c>
      <c r="Z63" s="7">
        <v>60</v>
      </c>
      <c r="AA63" s="7">
        <v>5</v>
      </c>
      <c r="AB63" s="7">
        <v>75</v>
      </c>
      <c r="AC63" s="7">
        <v>3</v>
      </c>
      <c r="AD63" s="7">
        <v>2</v>
      </c>
      <c r="AE63" s="7">
        <v>10</v>
      </c>
      <c r="AF63" s="7">
        <v>4</v>
      </c>
      <c r="AG63" s="7">
        <v>1</v>
      </c>
      <c r="AH63" s="7">
        <v>3</v>
      </c>
      <c r="AI63" s="7">
        <v>9</v>
      </c>
      <c r="AJ63" s="7">
        <v>5</v>
      </c>
      <c r="AK63" s="7">
        <v>8</v>
      </c>
      <c r="AL63" s="7">
        <v>6</v>
      </c>
      <c r="AM63" s="7">
        <v>7</v>
      </c>
      <c r="AN63" s="7">
        <v>2</v>
      </c>
      <c r="AO63" s="7">
        <v>59</v>
      </c>
    </row>
    <row r="64" spans="2:41" x14ac:dyDescent="0.25">
      <c r="B64" s="7">
        <v>40964</v>
      </c>
      <c r="C64" s="7">
        <v>0</v>
      </c>
      <c r="D64" s="7">
        <v>2003</v>
      </c>
      <c r="E64" s="7">
        <f t="shared" si="0"/>
        <v>22</v>
      </c>
      <c r="F64" s="8">
        <v>45964.629108796296</v>
      </c>
      <c r="G64" s="7">
        <v>2</v>
      </c>
      <c r="H64" s="7">
        <v>4</v>
      </c>
      <c r="I64" s="7">
        <v>5</v>
      </c>
      <c r="J64" s="7">
        <v>5</v>
      </c>
      <c r="K64" s="7">
        <v>3</v>
      </c>
      <c r="L64" s="7">
        <f t="shared" si="1"/>
        <v>3</v>
      </c>
      <c r="M64" s="7">
        <v>5</v>
      </c>
      <c r="N64" s="7">
        <v>2</v>
      </c>
      <c r="O64" s="7">
        <v>4</v>
      </c>
      <c r="P64" s="7">
        <f t="shared" si="2"/>
        <v>2</v>
      </c>
      <c r="Q64" s="7">
        <v>4</v>
      </c>
      <c r="R64" s="7">
        <v>5</v>
      </c>
      <c r="S64" s="7">
        <v>4</v>
      </c>
      <c r="T64" s="7">
        <f t="shared" si="3"/>
        <v>39</v>
      </c>
      <c r="U64" s="7">
        <v>2</v>
      </c>
      <c r="V64" s="7">
        <v>3</v>
      </c>
      <c r="W64" s="7">
        <v>5</v>
      </c>
      <c r="X64" s="7">
        <v>4</v>
      </c>
      <c r="Y64" s="7">
        <v>3</v>
      </c>
      <c r="Z64" s="7">
        <v>5</v>
      </c>
      <c r="AA64" s="7">
        <v>7</v>
      </c>
      <c r="AB64" s="7">
        <v>3</v>
      </c>
      <c r="AC64" s="7">
        <v>2</v>
      </c>
      <c r="AD64" s="7">
        <v>4</v>
      </c>
      <c r="AE64" s="7">
        <v>7</v>
      </c>
      <c r="AF64" s="7">
        <v>2</v>
      </c>
      <c r="AG64" s="7">
        <v>5</v>
      </c>
      <c r="AH64" s="7">
        <v>3</v>
      </c>
      <c r="AI64" s="7">
        <v>8</v>
      </c>
      <c r="AJ64" s="7">
        <v>6</v>
      </c>
      <c r="AK64" s="7">
        <v>9</v>
      </c>
      <c r="AL64" s="7">
        <v>4</v>
      </c>
      <c r="AM64" s="7">
        <v>10</v>
      </c>
      <c r="AN64" s="7">
        <v>1</v>
      </c>
      <c r="AO64" s="7">
        <v>55</v>
      </c>
    </row>
    <row r="65" spans="2:41" x14ac:dyDescent="0.25">
      <c r="B65" s="7">
        <v>41661</v>
      </c>
      <c r="C65" s="7">
        <v>0</v>
      </c>
      <c r="D65" s="7">
        <v>2003</v>
      </c>
      <c r="E65" s="7">
        <f t="shared" si="0"/>
        <v>22</v>
      </c>
      <c r="F65" s="8">
        <v>45959.718935185185</v>
      </c>
      <c r="G65" s="7">
        <v>2</v>
      </c>
      <c r="H65" s="7">
        <v>4</v>
      </c>
      <c r="I65" s="7">
        <v>4</v>
      </c>
      <c r="J65" s="7">
        <v>5</v>
      </c>
      <c r="K65" s="7">
        <v>2</v>
      </c>
      <c r="L65" s="7">
        <f t="shared" si="1"/>
        <v>4</v>
      </c>
      <c r="M65" s="7">
        <v>4</v>
      </c>
      <c r="N65" s="7">
        <v>4</v>
      </c>
      <c r="O65" s="7">
        <v>2</v>
      </c>
      <c r="P65" s="7">
        <f t="shared" si="2"/>
        <v>4</v>
      </c>
      <c r="Q65" s="7">
        <v>3</v>
      </c>
      <c r="R65" s="7">
        <v>3</v>
      </c>
      <c r="S65" s="7">
        <v>4</v>
      </c>
      <c r="T65" s="7">
        <f t="shared" si="3"/>
        <v>39</v>
      </c>
      <c r="U65" s="7">
        <v>28</v>
      </c>
      <c r="V65" s="7">
        <v>4</v>
      </c>
      <c r="W65" s="7">
        <v>3</v>
      </c>
      <c r="X65" s="7">
        <v>158</v>
      </c>
      <c r="Y65" s="7">
        <v>3</v>
      </c>
      <c r="Z65" s="7">
        <v>3</v>
      </c>
      <c r="AA65" s="7">
        <v>9</v>
      </c>
      <c r="AB65" s="7">
        <v>7</v>
      </c>
      <c r="AC65" s="7">
        <v>4</v>
      </c>
      <c r="AD65" s="7">
        <v>1</v>
      </c>
      <c r="AE65" s="7">
        <v>8</v>
      </c>
      <c r="AF65" s="7">
        <v>6</v>
      </c>
      <c r="AG65" s="7">
        <v>7</v>
      </c>
      <c r="AH65" s="7">
        <v>5</v>
      </c>
      <c r="AI65" s="7">
        <v>1</v>
      </c>
      <c r="AJ65" s="7">
        <v>4</v>
      </c>
      <c r="AK65" s="7">
        <v>2</v>
      </c>
      <c r="AL65" s="7">
        <v>9</v>
      </c>
      <c r="AM65" s="7">
        <v>3</v>
      </c>
      <c r="AN65" s="7">
        <v>10</v>
      </c>
      <c r="AO65" s="7">
        <v>54</v>
      </c>
    </row>
    <row r="66" spans="2:41" x14ac:dyDescent="0.25">
      <c r="B66" s="7">
        <v>41418</v>
      </c>
      <c r="C66" s="7">
        <v>0</v>
      </c>
      <c r="D66" s="7">
        <v>2003</v>
      </c>
      <c r="E66" s="7">
        <f t="shared" si="0"/>
        <v>22</v>
      </c>
      <c r="F66" s="8">
        <v>45959.565254629626</v>
      </c>
      <c r="G66" s="7">
        <v>5</v>
      </c>
      <c r="H66" s="7">
        <v>1</v>
      </c>
      <c r="I66" s="7">
        <v>3</v>
      </c>
      <c r="J66" s="7">
        <v>5</v>
      </c>
      <c r="K66" s="7">
        <v>2</v>
      </c>
      <c r="L66" s="7">
        <f t="shared" si="1"/>
        <v>4</v>
      </c>
      <c r="M66" s="7">
        <v>4</v>
      </c>
      <c r="N66" s="7">
        <v>1</v>
      </c>
      <c r="O66" s="7">
        <v>2</v>
      </c>
      <c r="P66" s="7">
        <f t="shared" si="2"/>
        <v>4</v>
      </c>
      <c r="Q66" s="7">
        <v>1</v>
      </c>
      <c r="R66" s="7">
        <v>1</v>
      </c>
      <c r="S66" s="7">
        <v>1</v>
      </c>
      <c r="T66" s="7">
        <f t="shared" si="3"/>
        <v>25</v>
      </c>
      <c r="U66" s="7">
        <v>4</v>
      </c>
      <c r="V66" s="7">
        <v>8</v>
      </c>
      <c r="W66" s="7">
        <v>4</v>
      </c>
      <c r="X66" s="7">
        <v>2</v>
      </c>
      <c r="Y66" s="7">
        <v>5</v>
      </c>
      <c r="Z66" s="7">
        <v>4</v>
      </c>
      <c r="AA66" s="7">
        <v>9</v>
      </c>
      <c r="AB66" s="7">
        <v>7</v>
      </c>
      <c r="AC66" s="7">
        <v>20</v>
      </c>
      <c r="AD66" s="7">
        <v>2</v>
      </c>
      <c r="AE66" s="7">
        <v>5</v>
      </c>
      <c r="AF66" s="7">
        <v>1</v>
      </c>
      <c r="AG66" s="7">
        <v>8</v>
      </c>
      <c r="AH66" s="7">
        <v>3</v>
      </c>
      <c r="AI66" s="7">
        <v>4</v>
      </c>
      <c r="AJ66" s="7">
        <v>10</v>
      </c>
      <c r="AK66" s="7">
        <v>7</v>
      </c>
      <c r="AL66" s="7">
        <v>6</v>
      </c>
      <c r="AM66" s="7">
        <v>2</v>
      </c>
      <c r="AN66" s="7">
        <v>9</v>
      </c>
      <c r="AO66" s="7">
        <v>51</v>
      </c>
    </row>
    <row r="67" spans="2:41" x14ac:dyDescent="0.25">
      <c r="B67" s="7">
        <v>41596</v>
      </c>
      <c r="C67" s="7">
        <v>0</v>
      </c>
      <c r="D67" s="7">
        <v>2003</v>
      </c>
      <c r="E67" s="7">
        <f t="shared" ref="E67:E130" si="4">2025-D67</f>
        <v>22</v>
      </c>
      <c r="F67" s="8">
        <v>45959.684074074074</v>
      </c>
      <c r="G67" s="7">
        <v>2</v>
      </c>
      <c r="H67" s="7">
        <v>4</v>
      </c>
      <c r="I67" s="7">
        <v>4</v>
      </c>
      <c r="J67" s="7">
        <v>4</v>
      </c>
      <c r="K67" s="7">
        <v>3</v>
      </c>
      <c r="L67" s="7">
        <f t="shared" ref="L67:L130" si="5">6-K67</f>
        <v>3</v>
      </c>
      <c r="M67" s="7">
        <v>4</v>
      </c>
      <c r="N67" s="7">
        <v>4</v>
      </c>
      <c r="O67" s="7">
        <v>4</v>
      </c>
      <c r="P67" s="7">
        <f t="shared" ref="P67:P130" si="6">6-O67</f>
        <v>2</v>
      </c>
      <c r="Q67" s="7">
        <v>3</v>
      </c>
      <c r="R67" s="7">
        <v>4</v>
      </c>
      <c r="S67" s="7">
        <v>3</v>
      </c>
      <c r="T67" s="7">
        <f t="shared" ref="T67:T130" si="7">SUM(H67:S67)-K67-O67</f>
        <v>35</v>
      </c>
      <c r="U67" s="7">
        <v>8</v>
      </c>
      <c r="V67" s="7">
        <v>3</v>
      </c>
      <c r="W67" s="7">
        <v>3</v>
      </c>
      <c r="X67" s="7">
        <v>7</v>
      </c>
      <c r="Y67" s="7">
        <v>3</v>
      </c>
      <c r="Z67" s="7">
        <v>21</v>
      </c>
      <c r="AA67" s="7">
        <v>6</v>
      </c>
      <c r="AB67" s="7">
        <v>8</v>
      </c>
      <c r="AC67" s="7">
        <v>5</v>
      </c>
      <c r="AD67" s="7">
        <v>7</v>
      </c>
      <c r="AE67" s="7">
        <v>9</v>
      </c>
      <c r="AF67" s="7">
        <v>1</v>
      </c>
      <c r="AG67" s="7">
        <v>8</v>
      </c>
      <c r="AH67" s="7">
        <v>3</v>
      </c>
      <c r="AI67" s="7">
        <v>7</v>
      </c>
      <c r="AJ67" s="7">
        <v>5</v>
      </c>
      <c r="AK67" s="7">
        <v>2</v>
      </c>
      <c r="AL67" s="7">
        <v>6</v>
      </c>
      <c r="AM67" s="7">
        <v>4</v>
      </c>
      <c r="AN67" s="7">
        <v>10</v>
      </c>
      <c r="AO67" s="7">
        <v>49</v>
      </c>
    </row>
    <row r="68" spans="2:41" x14ac:dyDescent="0.25">
      <c r="B68" s="7">
        <v>43244</v>
      </c>
      <c r="C68" s="7">
        <v>0</v>
      </c>
      <c r="D68" s="7">
        <v>2003</v>
      </c>
      <c r="E68" s="7">
        <f t="shared" si="4"/>
        <v>22</v>
      </c>
      <c r="F68" s="8">
        <v>45962.455405092594</v>
      </c>
      <c r="G68" s="7">
        <v>2</v>
      </c>
      <c r="H68" s="7">
        <v>4</v>
      </c>
      <c r="I68" s="7">
        <v>4</v>
      </c>
      <c r="J68" s="7">
        <v>4</v>
      </c>
      <c r="K68" s="7">
        <v>3</v>
      </c>
      <c r="L68" s="7">
        <f t="shared" si="5"/>
        <v>3</v>
      </c>
      <c r="M68" s="7">
        <v>4</v>
      </c>
      <c r="N68" s="7">
        <v>2</v>
      </c>
      <c r="O68" s="7">
        <v>5</v>
      </c>
      <c r="P68" s="7">
        <f t="shared" si="6"/>
        <v>1</v>
      </c>
      <c r="Q68" s="7">
        <v>4</v>
      </c>
      <c r="R68" s="7">
        <v>3</v>
      </c>
      <c r="S68" s="7">
        <v>3</v>
      </c>
      <c r="T68" s="7">
        <f t="shared" si="7"/>
        <v>32</v>
      </c>
      <c r="U68" s="7">
        <v>4</v>
      </c>
      <c r="V68" s="7">
        <v>3</v>
      </c>
      <c r="W68" s="7">
        <v>3</v>
      </c>
      <c r="X68" s="7">
        <v>4</v>
      </c>
      <c r="Y68" s="7">
        <v>5</v>
      </c>
      <c r="Z68" s="7">
        <v>5</v>
      </c>
      <c r="AA68" s="7">
        <v>8</v>
      </c>
      <c r="AB68" s="7">
        <v>4</v>
      </c>
      <c r="AC68" s="7">
        <v>2</v>
      </c>
      <c r="AD68" s="7">
        <v>1</v>
      </c>
      <c r="AE68" s="7">
        <v>9</v>
      </c>
      <c r="AF68" s="7">
        <v>4</v>
      </c>
      <c r="AG68" s="7">
        <v>8</v>
      </c>
      <c r="AH68" s="7">
        <v>10</v>
      </c>
      <c r="AI68" s="7">
        <v>1</v>
      </c>
      <c r="AJ68" s="7">
        <v>3</v>
      </c>
      <c r="AK68" s="7">
        <v>7</v>
      </c>
      <c r="AL68" s="7">
        <v>2</v>
      </c>
      <c r="AM68" s="7">
        <v>5</v>
      </c>
      <c r="AN68" s="7">
        <v>6</v>
      </c>
      <c r="AO68" s="7">
        <v>46</v>
      </c>
    </row>
    <row r="69" spans="2:41" x14ac:dyDescent="0.25">
      <c r="B69" s="7">
        <v>40702</v>
      </c>
      <c r="C69" s="7">
        <v>0</v>
      </c>
      <c r="D69" s="7">
        <v>2003</v>
      </c>
      <c r="E69" s="7">
        <f t="shared" si="4"/>
        <v>22</v>
      </c>
      <c r="F69" s="8">
        <v>45958.459120370368</v>
      </c>
      <c r="G69" s="7">
        <v>3</v>
      </c>
      <c r="H69" s="7">
        <v>1</v>
      </c>
      <c r="I69" s="7">
        <v>2</v>
      </c>
      <c r="J69" s="7">
        <v>4</v>
      </c>
      <c r="K69" s="7">
        <v>2</v>
      </c>
      <c r="L69" s="7">
        <f t="shared" si="5"/>
        <v>4</v>
      </c>
      <c r="M69" s="7">
        <v>3</v>
      </c>
      <c r="N69" s="7">
        <v>3</v>
      </c>
      <c r="O69" s="7">
        <v>4</v>
      </c>
      <c r="P69" s="7">
        <f t="shared" si="6"/>
        <v>2</v>
      </c>
      <c r="Q69" s="7">
        <v>3</v>
      </c>
      <c r="R69" s="7">
        <v>4</v>
      </c>
      <c r="S69" s="7">
        <v>3</v>
      </c>
      <c r="T69" s="7">
        <f t="shared" si="7"/>
        <v>29</v>
      </c>
      <c r="U69" s="7">
        <v>3</v>
      </c>
      <c r="V69" s="7">
        <v>6</v>
      </c>
      <c r="W69" s="7">
        <v>4</v>
      </c>
      <c r="X69" s="7">
        <v>6</v>
      </c>
      <c r="Y69" s="7">
        <v>7</v>
      </c>
      <c r="Z69" s="7">
        <v>5</v>
      </c>
      <c r="AA69" s="7">
        <v>6</v>
      </c>
      <c r="AB69" s="7">
        <v>4</v>
      </c>
      <c r="AC69" s="7">
        <v>4</v>
      </c>
      <c r="AD69" s="7">
        <v>3</v>
      </c>
      <c r="AE69" s="7">
        <v>3</v>
      </c>
      <c r="AF69" s="7">
        <v>8</v>
      </c>
      <c r="AG69" s="7">
        <v>7</v>
      </c>
      <c r="AH69" s="7">
        <v>1</v>
      </c>
      <c r="AI69" s="7">
        <v>10</v>
      </c>
      <c r="AJ69" s="7">
        <v>4</v>
      </c>
      <c r="AK69" s="7">
        <v>9</v>
      </c>
      <c r="AL69" s="7">
        <v>5</v>
      </c>
      <c r="AM69" s="7">
        <v>2</v>
      </c>
      <c r="AN69" s="7">
        <v>6</v>
      </c>
      <c r="AO69" s="7">
        <v>41</v>
      </c>
    </row>
    <row r="70" spans="2:41" x14ac:dyDescent="0.25">
      <c r="B70" s="7">
        <v>44315</v>
      </c>
      <c r="C70" s="7">
        <v>0</v>
      </c>
      <c r="D70" s="7">
        <v>2003</v>
      </c>
      <c r="E70" s="7">
        <f t="shared" si="4"/>
        <v>22</v>
      </c>
      <c r="F70" s="8">
        <v>45965.449050925927</v>
      </c>
      <c r="G70" s="7">
        <v>1</v>
      </c>
      <c r="H70" s="7">
        <v>4</v>
      </c>
      <c r="I70" s="7">
        <v>4</v>
      </c>
      <c r="J70" s="7">
        <v>4</v>
      </c>
      <c r="K70" s="7">
        <v>2</v>
      </c>
      <c r="L70" s="7">
        <f t="shared" si="5"/>
        <v>4</v>
      </c>
      <c r="M70" s="7">
        <v>4</v>
      </c>
      <c r="N70" s="7">
        <v>4</v>
      </c>
      <c r="O70" s="7">
        <v>2</v>
      </c>
      <c r="P70" s="7">
        <f t="shared" si="6"/>
        <v>4</v>
      </c>
      <c r="Q70" s="7">
        <v>4</v>
      </c>
      <c r="R70" s="7">
        <v>4</v>
      </c>
      <c r="S70" s="7">
        <v>4</v>
      </c>
      <c r="T70" s="7">
        <f t="shared" si="7"/>
        <v>40</v>
      </c>
      <c r="U70" s="7">
        <v>31</v>
      </c>
      <c r="V70" s="7">
        <v>6</v>
      </c>
      <c r="W70" s="7">
        <v>4</v>
      </c>
      <c r="X70" s="7">
        <v>4</v>
      </c>
      <c r="Y70" s="7">
        <v>5</v>
      </c>
      <c r="Z70" s="7">
        <v>7</v>
      </c>
      <c r="AA70" s="7">
        <v>8</v>
      </c>
      <c r="AB70" s="7">
        <v>78</v>
      </c>
      <c r="AC70" s="7">
        <v>3</v>
      </c>
      <c r="AD70" s="7">
        <v>3</v>
      </c>
      <c r="AE70" s="7">
        <v>6</v>
      </c>
      <c r="AF70" s="7">
        <v>10</v>
      </c>
      <c r="AG70" s="7">
        <v>9</v>
      </c>
      <c r="AH70" s="7">
        <v>4</v>
      </c>
      <c r="AI70" s="7">
        <v>2</v>
      </c>
      <c r="AJ70" s="7">
        <v>7</v>
      </c>
      <c r="AK70" s="7">
        <v>3</v>
      </c>
      <c r="AL70" s="7">
        <v>1</v>
      </c>
      <c r="AM70" s="7">
        <v>8</v>
      </c>
      <c r="AN70" s="7">
        <v>5</v>
      </c>
      <c r="AO70" s="7">
        <v>41</v>
      </c>
    </row>
    <row r="71" spans="2:41" x14ac:dyDescent="0.25">
      <c r="B71" s="7">
        <v>40902</v>
      </c>
      <c r="C71" s="7">
        <v>0</v>
      </c>
      <c r="D71" s="7">
        <v>2003</v>
      </c>
      <c r="E71" s="7">
        <f t="shared" si="4"/>
        <v>22</v>
      </c>
      <c r="F71" s="8">
        <v>45958.615949074076</v>
      </c>
      <c r="G71" s="7">
        <v>2</v>
      </c>
      <c r="H71" s="7">
        <v>2</v>
      </c>
      <c r="I71" s="7">
        <v>4</v>
      </c>
      <c r="J71" s="7">
        <v>4</v>
      </c>
      <c r="K71" s="7">
        <v>4</v>
      </c>
      <c r="L71" s="7">
        <f t="shared" si="5"/>
        <v>2</v>
      </c>
      <c r="M71" s="7">
        <v>4</v>
      </c>
      <c r="N71" s="7">
        <v>2</v>
      </c>
      <c r="O71" s="7">
        <v>2</v>
      </c>
      <c r="P71" s="7">
        <f t="shared" si="6"/>
        <v>4</v>
      </c>
      <c r="Q71" s="7">
        <v>2</v>
      </c>
      <c r="R71" s="7">
        <v>2</v>
      </c>
      <c r="S71" s="7">
        <v>2</v>
      </c>
      <c r="T71" s="7">
        <f t="shared" si="7"/>
        <v>28</v>
      </c>
      <c r="U71" s="7">
        <v>3</v>
      </c>
      <c r="V71" s="7">
        <v>5</v>
      </c>
      <c r="W71" s="7">
        <v>6</v>
      </c>
      <c r="X71" s="7">
        <v>5</v>
      </c>
      <c r="Y71" s="7">
        <v>4</v>
      </c>
      <c r="Z71" s="7">
        <v>7</v>
      </c>
      <c r="AA71" s="7">
        <v>4</v>
      </c>
      <c r="AB71" s="7">
        <v>3</v>
      </c>
      <c r="AC71" s="7">
        <v>2</v>
      </c>
      <c r="AD71" s="7">
        <v>1</v>
      </c>
      <c r="AE71" s="7">
        <v>8</v>
      </c>
      <c r="AF71" s="7">
        <v>4</v>
      </c>
      <c r="AG71" s="7">
        <v>6</v>
      </c>
      <c r="AH71" s="7">
        <v>5</v>
      </c>
      <c r="AI71" s="7">
        <v>7</v>
      </c>
      <c r="AJ71" s="7">
        <v>1</v>
      </c>
      <c r="AK71" s="7">
        <v>3</v>
      </c>
      <c r="AL71" s="7">
        <v>2</v>
      </c>
      <c r="AM71" s="7">
        <v>9</v>
      </c>
      <c r="AN71" s="7">
        <v>10</v>
      </c>
      <c r="AO71" s="7">
        <v>29</v>
      </c>
    </row>
    <row r="72" spans="2:41" x14ac:dyDescent="0.25">
      <c r="B72" s="7">
        <v>40955</v>
      </c>
      <c r="C72" s="7">
        <v>0</v>
      </c>
      <c r="D72" s="7">
        <v>2003</v>
      </c>
      <c r="E72" s="7">
        <f t="shared" si="4"/>
        <v>22</v>
      </c>
      <c r="F72" s="8">
        <v>45958.702569444446</v>
      </c>
      <c r="G72" s="7">
        <v>2</v>
      </c>
      <c r="H72" s="7">
        <v>3</v>
      </c>
      <c r="I72" s="7">
        <v>5</v>
      </c>
      <c r="J72" s="7">
        <v>5</v>
      </c>
      <c r="K72" s="7">
        <v>1</v>
      </c>
      <c r="L72" s="7">
        <f t="shared" si="5"/>
        <v>5</v>
      </c>
      <c r="M72" s="7">
        <v>5</v>
      </c>
      <c r="N72" s="7">
        <v>4</v>
      </c>
      <c r="O72" s="7">
        <v>1</v>
      </c>
      <c r="P72" s="7">
        <f t="shared" si="6"/>
        <v>5</v>
      </c>
      <c r="Q72" s="7">
        <v>4</v>
      </c>
      <c r="R72" s="7">
        <v>4</v>
      </c>
      <c r="S72" s="7">
        <v>4</v>
      </c>
      <c r="T72" s="7">
        <f t="shared" si="7"/>
        <v>44</v>
      </c>
      <c r="U72" s="7">
        <v>43</v>
      </c>
      <c r="V72" s="7">
        <v>8</v>
      </c>
      <c r="W72" s="7">
        <v>2</v>
      </c>
      <c r="X72" s="7">
        <v>3</v>
      </c>
      <c r="Y72" s="7">
        <v>4</v>
      </c>
      <c r="Z72" s="7">
        <v>5</v>
      </c>
      <c r="AA72" s="7">
        <v>9</v>
      </c>
      <c r="AB72" s="7">
        <v>8</v>
      </c>
      <c r="AC72" s="7">
        <v>4</v>
      </c>
      <c r="AD72" s="7">
        <v>2</v>
      </c>
      <c r="AE72" s="7">
        <v>4</v>
      </c>
      <c r="AF72" s="7">
        <v>1</v>
      </c>
      <c r="AG72" s="7">
        <v>6</v>
      </c>
      <c r="AH72" s="7">
        <v>10</v>
      </c>
      <c r="AI72" s="7">
        <v>7</v>
      </c>
      <c r="AJ72" s="7">
        <v>5</v>
      </c>
      <c r="AK72" s="7">
        <v>9</v>
      </c>
      <c r="AL72" s="7">
        <v>3</v>
      </c>
      <c r="AM72" s="7">
        <v>2</v>
      </c>
      <c r="AN72" s="7">
        <v>8</v>
      </c>
      <c r="AO72" s="7">
        <v>25</v>
      </c>
    </row>
    <row r="73" spans="2:41" x14ac:dyDescent="0.25">
      <c r="B73" s="7">
        <v>41432</v>
      </c>
      <c r="C73" s="7">
        <v>0</v>
      </c>
      <c r="D73" s="7">
        <v>2003</v>
      </c>
      <c r="E73" s="7">
        <f t="shared" si="4"/>
        <v>22</v>
      </c>
      <c r="F73" s="8">
        <v>45960.362893518519</v>
      </c>
      <c r="G73" s="7">
        <v>3</v>
      </c>
      <c r="H73" s="7">
        <v>3</v>
      </c>
      <c r="I73" s="7">
        <v>3</v>
      </c>
      <c r="J73" s="7">
        <v>3</v>
      </c>
      <c r="K73" s="7">
        <v>3</v>
      </c>
      <c r="L73" s="7">
        <f t="shared" si="5"/>
        <v>3</v>
      </c>
      <c r="M73" s="7">
        <v>2</v>
      </c>
      <c r="N73" s="7">
        <v>3</v>
      </c>
      <c r="O73" s="7">
        <v>4</v>
      </c>
      <c r="P73" s="7">
        <f t="shared" si="6"/>
        <v>2</v>
      </c>
      <c r="Q73" s="7">
        <v>2</v>
      </c>
      <c r="R73" s="7">
        <v>3</v>
      </c>
      <c r="S73" s="7">
        <v>3</v>
      </c>
      <c r="T73" s="7">
        <f t="shared" si="7"/>
        <v>27</v>
      </c>
      <c r="U73" s="7">
        <v>3</v>
      </c>
      <c r="V73" s="7">
        <v>5</v>
      </c>
      <c r="W73" s="7">
        <v>3</v>
      </c>
      <c r="X73" s="7">
        <v>4</v>
      </c>
      <c r="Y73" s="7">
        <v>4</v>
      </c>
      <c r="Z73" s="7">
        <v>4</v>
      </c>
      <c r="AA73" s="7">
        <v>5</v>
      </c>
      <c r="AB73" s="7">
        <v>4</v>
      </c>
      <c r="AC73" s="7">
        <v>3</v>
      </c>
      <c r="AD73" s="7">
        <v>5</v>
      </c>
      <c r="AE73" s="7">
        <v>8</v>
      </c>
      <c r="AF73" s="7">
        <v>1</v>
      </c>
      <c r="AG73" s="7">
        <v>5</v>
      </c>
      <c r="AH73" s="7">
        <v>3</v>
      </c>
      <c r="AI73" s="7">
        <v>4</v>
      </c>
      <c r="AJ73" s="7">
        <v>7</v>
      </c>
      <c r="AK73" s="7">
        <v>2</v>
      </c>
      <c r="AL73" s="7">
        <v>10</v>
      </c>
      <c r="AM73" s="7">
        <v>6</v>
      </c>
      <c r="AN73" s="7">
        <v>9</v>
      </c>
      <c r="AO73" s="7">
        <v>14</v>
      </c>
    </row>
    <row r="74" spans="2:41" x14ac:dyDescent="0.25">
      <c r="B74" s="7">
        <v>43437</v>
      </c>
      <c r="C74" s="7">
        <v>0</v>
      </c>
      <c r="D74" s="7">
        <v>2003</v>
      </c>
      <c r="E74" s="7">
        <f t="shared" si="4"/>
        <v>22</v>
      </c>
      <c r="F74" s="8">
        <v>45962.815717592595</v>
      </c>
      <c r="G74" s="7">
        <v>4</v>
      </c>
      <c r="H74" s="7">
        <v>2</v>
      </c>
      <c r="I74" s="7">
        <v>4</v>
      </c>
      <c r="J74" s="7">
        <v>5</v>
      </c>
      <c r="K74" s="7">
        <v>5</v>
      </c>
      <c r="L74" s="7">
        <f t="shared" si="5"/>
        <v>1</v>
      </c>
      <c r="M74" s="7">
        <v>4</v>
      </c>
      <c r="N74" s="7">
        <v>2</v>
      </c>
      <c r="O74" s="7">
        <v>5</v>
      </c>
      <c r="P74" s="7">
        <f t="shared" si="6"/>
        <v>1</v>
      </c>
      <c r="Q74" s="7">
        <v>1</v>
      </c>
      <c r="R74" s="7">
        <v>3</v>
      </c>
      <c r="S74" s="7">
        <v>2</v>
      </c>
      <c r="T74" s="7">
        <f t="shared" si="7"/>
        <v>25</v>
      </c>
      <c r="U74" s="7">
        <v>3</v>
      </c>
      <c r="V74" s="7">
        <v>5</v>
      </c>
      <c r="W74" s="7">
        <v>3</v>
      </c>
      <c r="X74" s="7">
        <v>3</v>
      </c>
      <c r="Y74" s="7">
        <v>5</v>
      </c>
      <c r="Z74" s="7">
        <v>4</v>
      </c>
      <c r="AA74" s="7">
        <v>9</v>
      </c>
      <c r="AB74" s="7">
        <v>5</v>
      </c>
      <c r="AC74" s="7">
        <v>6</v>
      </c>
      <c r="AD74" s="7">
        <v>3</v>
      </c>
      <c r="AE74" s="7">
        <v>10</v>
      </c>
      <c r="AF74" s="7">
        <v>6</v>
      </c>
      <c r="AG74" s="7">
        <v>3</v>
      </c>
      <c r="AH74" s="7">
        <v>2</v>
      </c>
      <c r="AI74" s="7">
        <v>8</v>
      </c>
      <c r="AJ74" s="7">
        <v>4</v>
      </c>
      <c r="AK74" s="7">
        <v>9</v>
      </c>
      <c r="AL74" s="7">
        <v>7</v>
      </c>
      <c r="AM74" s="7">
        <v>5</v>
      </c>
      <c r="AN74" s="7">
        <v>1</v>
      </c>
      <c r="AO74" s="7">
        <v>12</v>
      </c>
    </row>
    <row r="75" spans="2:41" x14ac:dyDescent="0.25">
      <c r="B75" s="7">
        <v>42662</v>
      </c>
      <c r="C75" s="7">
        <v>0</v>
      </c>
      <c r="D75" s="7">
        <v>2003</v>
      </c>
      <c r="E75" s="7">
        <f t="shared" si="4"/>
        <v>22</v>
      </c>
      <c r="F75" s="8">
        <v>45960.825659722221</v>
      </c>
      <c r="G75" s="7">
        <v>3</v>
      </c>
      <c r="H75" s="7">
        <v>3</v>
      </c>
      <c r="I75" s="7">
        <v>5</v>
      </c>
      <c r="J75" s="7">
        <v>4</v>
      </c>
      <c r="K75" s="7">
        <v>2</v>
      </c>
      <c r="L75" s="7">
        <f t="shared" si="5"/>
        <v>4</v>
      </c>
      <c r="M75" s="7">
        <v>5</v>
      </c>
      <c r="N75" s="7">
        <v>4</v>
      </c>
      <c r="O75" s="7">
        <v>2</v>
      </c>
      <c r="P75" s="7">
        <f t="shared" si="6"/>
        <v>4</v>
      </c>
      <c r="Q75" s="7">
        <v>5</v>
      </c>
      <c r="R75" s="7">
        <v>5</v>
      </c>
      <c r="S75" s="7">
        <v>5</v>
      </c>
      <c r="T75" s="7">
        <f t="shared" si="7"/>
        <v>44</v>
      </c>
      <c r="U75" s="7">
        <v>8</v>
      </c>
      <c r="V75" s="7">
        <v>6</v>
      </c>
      <c r="W75" s="7">
        <v>6</v>
      </c>
      <c r="X75" s="7">
        <v>6</v>
      </c>
      <c r="Y75" s="7">
        <v>4</v>
      </c>
      <c r="Z75" s="7">
        <v>8</v>
      </c>
      <c r="AA75" s="7">
        <v>10</v>
      </c>
      <c r="AB75" s="7">
        <v>6</v>
      </c>
      <c r="AC75" s="7">
        <v>3</v>
      </c>
      <c r="AD75" s="7">
        <v>5</v>
      </c>
      <c r="AE75" s="7">
        <v>7</v>
      </c>
      <c r="AF75" s="7">
        <v>4</v>
      </c>
      <c r="AG75" s="7">
        <v>8</v>
      </c>
      <c r="AH75" s="7">
        <v>5</v>
      </c>
      <c r="AI75" s="7">
        <v>3</v>
      </c>
      <c r="AJ75" s="7">
        <v>6</v>
      </c>
      <c r="AK75" s="7">
        <v>10</v>
      </c>
      <c r="AL75" s="7">
        <v>9</v>
      </c>
      <c r="AM75" s="7">
        <v>2</v>
      </c>
      <c r="AN75" s="7">
        <v>1</v>
      </c>
      <c r="AO75" s="7">
        <v>10</v>
      </c>
    </row>
    <row r="76" spans="2:41" x14ac:dyDescent="0.25">
      <c r="B76" s="7">
        <v>43742</v>
      </c>
      <c r="C76" s="7">
        <v>0</v>
      </c>
      <c r="D76" s="7">
        <v>2003</v>
      </c>
      <c r="E76" s="7">
        <f t="shared" si="4"/>
        <v>22</v>
      </c>
      <c r="F76" s="8">
        <v>45964.027858796297</v>
      </c>
      <c r="G76" s="7">
        <v>3</v>
      </c>
      <c r="H76" s="7">
        <v>1</v>
      </c>
      <c r="I76" s="7">
        <v>2</v>
      </c>
      <c r="J76" s="7">
        <v>4</v>
      </c>
      <c r="K76" s="7">
        <v>4</v>
      </c>
      <c r="L76" s="7">
        <f t="shared" si="5"/>
        <v>2</v>
      </c>
      <c r="M76" s="7">
        <v>1</v>
      </c>
      <c r="N76" s="7">
        <v>3</v>
      </c>
      <c r="O76" s="7">
        <v>5</v>
      </c>
      <c r="P76" s="7">
        <f t="shared" si="6"/>
        <v>1</v>
      </c>
      <c r="Q76" s="7">
        <v>2</v>
      </c>
      <c r="R76" s="7">
        <v>1</v>
      </c>
      <c r="S76" s="7">
        <v>3</v>
      </c>
      <c r="T76" s="7">
        <f t="shared" si="7"/>
        <v>20</v>
      </c>
      <c r="U76" s="7">
        <v>3</v>
      </c>
      <c r="V76" s="7">
        <v>3</v>
      </c>
      <c r="W76" s="7">
        <v>3</v>
      </c>
      <c r="X76" s="7">
        <v>2</v>
      </c>
      <c r="Y76" s="7">
        <v>3</v>
      </c>
      <c r="Z76" s="7">
        <v>3</v>
      </c>
      <c r="AA76" s="7">
        <v>4</v>
      </c>
      <c r="AB76" s="7">
        <v>4</v>
      </c>
      <c r="AC76" s="7">
        <v>2</v>
      </c>
      <c r="AD76" s="7">
        <v>3</v>
      </c>
      <c r="AE76" s="7">
        <v>10</v>
      </c>
      <c r="AF76" s="7">
        <v>6</v>
      </c>
      <c r="AG76" s="7">
        <v>1</v>
      </c>
      <c r="AH76" s="7">
        <v>9</v>
      </c>
      <c r="AI76" s="7">
        <v>3</v>
      </c>
      <c r="AJ76" s="7">
        <v>7</v>
      </c>
      <c r="AK76" s="7">
        <v>4</v>
      </c>
      <c r="AL76" s="7">
        <v>2</v>
      </c>
      <c r="AM76" s="7">
        <v>5</v>
      </c>
      <c r="AN76" s="7">
        <v>8</v>
      </c>
      <c r="AO76" s="7">
        <v>5</v>
      </c>
    </row>
    <row r="77" spans="2:41" x14ac:dyDescent="0.25">
      <c r="B77" s="7">
        <v>41827</v>
      </c>
      <c r="C77" s="7">
        <v>0</v>
      </c>
      <c r="D77" s="7">
        <v>2002</v>
      </c>
      <c r="E77" s="7">
        <f t="shared" si="4"/>
        <v>23</v>
      </c>
      <c r="F77" s="8">
        <v>45959.814814814818</v>
      </c>
      <c r="G77" s="7">
        <v>5</v>
      </c>
      <c r="H77" s="7">
        <v>4</v>
      </c>
      <c r="I77" s="7">
        <v>4</v>
      </c>
      <c r="J77" s="7">
        <v>5</v>
      </c>
      <c r="K77" s="7">
        <v>3</v>
      </c>
      <c r="L77" s="7">
        <f t="shared" si="5"/>
        <v>3</v>
      </c>
      <c r="M77" s="7">
        <v>5</v>
      </c>
      <c r="N77" s="7">
        <v>4</v>
      </c>
      <c r="O77" s="7">
        <v>5</v>
      </c>
      <c r="P77" s="7">
        <f t="shared" si="6"/>
        <v>1</v>
      </c>
      <c r="Q77" s="7">
        <v>4</v>
      </c>
      <c r="R77" s="7">
        <v>2</v>
      </c>
      <c r="S77" s="7">
        <v>1</v>
      </c>
      <c r="T77" s="7">
        <f t="shared" si="7"/>
        <v>33</v>
      </c>
      <c r="U77" s="7">
        <v>4</v>
      </c>
      <c r="V77" s="7">
        <v>3</v>
      </c>
      <c r="W77" s="7">
        <v>4</v>
      </c>
      <c r="X77" s="7">
        <v>3</v>
      </c>
      <c r="Y77" s="7">
        <v>2</v>
      </c>
      <c r="Z77" s="7">
        <v>4</v>
      </c>
      <c r="AA77" s="7">
        <v>3</v>
      </c>
      <c r="AB77" s="7">
        <v>3</v>
      </c>
      <c r="AC77" s="7">
        <v>2</v>
      </c>
      <c r="AD77" s="7">
        <v>1</v>
      </c>
      <c r="AE77" s="7">
        <v>1</v>
      </c>
      <c r="AF77" s="7">
        <v>8</v>
      </c>
      <c r="AG77" s="7">
        <v>4</v>
      </c>
      <c r="AH77" s="7">
        <v>5</v>
      </c>
      <c r="AI77" s="7">
        <v>10</v>
      </c>
      <c r="AJ77" s="7">
        <v>7</v>
      </c>
      <c r="AK77" s="7">
        <v>3</v>
      </c>
      <c r="AL77" s="7">
        <v>6</v>
      </c>
      <c r="AM77" s="7">
        <v>2</v>
      </c>
      <c r="AN77" s="7">
        <v>9</v>
      </c>
      <c r="AO77" s="7">
        <v>76</v>
      </c>
    </row>
    <row r="78" spans="2:41" x14ac:dyDescent="0.25">
      <c r="B78" s="7">
        <v>42903</v>
      </c>
      <c r="C78" s="7">
        <v>0</v>
      </c>
      <c r="D78" s="7">
        <v>2002</v>
      </c>
      <c r="E78" s="7">
        <f t="shared" si="4"/>
        <v>23</v>
      </c>
      <c r="F78" s="8">
        <v>45961.61146990741</v>
      </c>
      <c r="G78" s="7">
        <v>4</v>
      </c>
      <c r="H78" s="7">
        <v>1</v>
      </c>
      <c r="I78" s="7">
        <v>4</v>
      </c>
      <c r="J78" s="7">
        <v>4</v>
      </c>
      <c r="K78" s="7">
        <v>2</v>
      </c>
      <c r="L78" s="7">
        <f t="shared" si="5"/>
        <v>4</v>
      </c>
      <c r="M78" s="7">
        <v>5</v>
      </c>
      <c r="N78" s="7">
        <v>4</v>
      </c>
      <c r="O78" s="7">
        <v>2</v>
      </c>
      <c r="P78" s="7">
        <f t="shared" si="6"/>
        <v>4</v>
      </c>
      <c r="Q78" s="7">
        <v>3</v>
      </c>
      <c r="R78" s="7">
        <v>4</v>
      </c>
      <c r="S78" s="7">
        <v>5</v>
      </c>
      <c r="T78" s="7">
        <f t="shared" si="7"/>
        <v>38</v>
      </c>
      <c r="U78" s="7">
        <v>3</v>
      </c>
      <c r="V78" s="7">
        <v>3</v>
      </c>
      <c r="W78" s="7">
        <v>4</v>
      </c>
      <c r="X78" s="7">
        <v>8</v>
      </c>
      <c r="Y78" s="7">
        <v>2</v>
      </c>
      <c r="Z78" s="7">
        <v>3</v>
      </c>
      <c r="AA78" s="7">
        <v>8</v>
      </c>
      <c r="AB78" s="7">
        <v>3</v>
      </c>
      <c r="AC78" s="7">
        <v>5</v>
      </c>
      <c r="AD78" s="7">
        <v>2</v>
      </c>
      <c r="AE78" s="7">
        <v>10</v>
      </c>
      <c r="AF78" s="7">
        <v>7</v>
      </c>
      <c r="AG78" s="7">
        <v>8</v>
      </c>
      <c r="AH78" s="7">
        <v>1</v>
      </c>
      <c r="AI78" s="7">
        <v>9</v>
      </c>
      <c r="AJ78" s="7">
        <v>6</v>
      </c>
      <c r="AK78" s="7">
        <v>5</v>
      </c>
      <c r="AL78" s="7">
        <v>3</v>
      </c>
      <c r="AM78" s="7">
        <v>2</v>
      </c>
      <c r="AN78" s="7">
        <v>4</v>
      </c>
      <c r="AO78" s="7">
        <v>64</v>
      </c>
    </row>
    <row r="79" spans="2:41" x14ac:dyDescent="0.25">
      <c r="B79" s="7">
        <v>44933</v>
      </c>
      <c r="C79" s="7">
        <v>0</v>
      </c>
      <c r="D79" s="7">
        <v>2002</v>
      </c>
      <c r="E79" s="7">
        <f t="shared" si="4"/>
        <v>23</v>
      </c>
      <c r="F79" s="8">
        <v>45966.917361111111</v>
      </c>
      <c r="G79" s="7">
        <v>4</v>
      </c>
      <c r="H79" s="7">
        <v>2</v>
      </c>
      <c r="I79" s="7">
        <v>4</v>
      </c>
      <c r="J79" s="7">
        <v>4</v>
      </c>
      <c r="K79" s="7">
        <v>3</v>
      </c>
      <c r="L79" s="7">
        <f t="shared" si="5"/>
        <v>3</v>
      </c>
      <c r="M79" s="7">
        <v>5</v>
      </c>
      <c r="N79" s="7">
        <v>2</v>
      </c>
      <c r="O79" s="7">
        <v>2</v>
      </c>
      <c r="P79" s="7">
        <f t="shared" si="6"/>
        <v>4</v>
      </c>
      <c r="Q79" s="7">
        <v>3</v>
      </c>
      <c r="R79" s="7">
        <v>4</v>
      </c>
      <c r="S79" s="7">
        <v>3</v>
      </c>
      <c r="T79" s="7">
        <f t="shared" si="7"/>
        <v>34</v>
      </c>
      <c r="U79" s="7">
        <v>8</v>
      </c>
      <c r="V79" s="7">
        <v>6</v>
      </c>
      <c r="W79" s="7">
        <v>3</v>
      </c>
      <c r="X79" s="7">
        <v>4</v>
      </c>
      <c r="Y79" s="7">
        <v>3</v>
      </c>
      <c r="Z79" s="7">
        <v>3</v>
      </c>
      <c r="AA79" s="7">
        <v>10</v>
      </c>
      <c r="AB79" s="7">
        <v>7</v>
      </c>
      <c r="AC79" s="7">
        <v>3</v>
      </c>
      <c r="AD79" s="7">
        <v>44</v>
      </c>
      <c r="AE79" s="7">
        <v>8</v>
      </c>
      <c r="AF79" s="7">
        <v>5</v>
      </c>
      <c r="AG79" s="7">
        <v>7</v>
      </c>
      <c r="AH79" s="7">
        <v>6</v>
      </c>
      <c r="AI79" s="7">
        <v>2</v>
      </c>
      <c r="AJ79" s="7">
        <v>10</v>
      </c>
      <c r="AK79" s="7">
        <v>4</v>
      </c>
      <c r="AL79" s="7">
        <v>3</v>
      </c>
      <c r="AM79" s="7">
        <v>9</v>
      </c>
      <c r="AN79" s="7">
        <v>1</v>
      </c>
      <c r="AO79" s="7">
        <v>64</v>
      </c>
    </row>
    <row r="80" spans="2:41" x14ac:dyDescent="0.25">
      <c r="B80" s="7">
        <v>45468</v>
      </c>
      <c r="C80" s="7">
        <v>0</v>
      </c>
      <c r="D80" s="7">
        <v>2002</v>
      </c>
      <c r="E80" s="7">
        <f t="shared" si="4"/>
        <v>23</v>
      </c>
      <c r="F80" s="8">
        <v>45968.653078703705</v>
      </c>
      <c r="G80" s="7">
        <v>4</v>
      </c>
      <c r="H80" s="7">
        <v>2</v>
      </c>
      <c r="I80" s="7">
        <v>4</v>
      </c>
      <c r="J80" s="7">
        <v>5</v>
      </c>
      <c r="K80" s="7">
        <v>2</v>
      </c>
      <c r="L80" s="7">
        <f t="shared" si="5"/>
        <v>4</v>
      </c>
      <c r="M80" s="7">
        <v>4</v>
      </c>
      <c r="N80" s="7">
        <v>2</v>
      </c>
      <c r="O80" s="7">
        <v>4</v>
      </c>
      <c r="P80" s="7">
        <f t="shared" si="6"/>
        <v>2</v>
      </c>
      <c r="Q80" s="7">
        <v>4</v>
      </c>
      <c r="R80" s="7">
        <v>5</v>
      </c>
      <c r="S80" s="7">
        <v>4</v>
      </c>
      <c r="T80" s="7">
        <f t="shared" si="7"/>
        <v>36</v>
      </c>
      <c r="U80" s="7">
        <v>5</v>
      </c>
      <c r="V80" s="7">
        <v>10</v>
      </c>
      <c r="W80" s="7">
        <v>3</v>
      </c>
      <c r="X80" s="7">
        <v>3</v>
      </c>
      <c r="Y80" s="7">
        <v>6</v>
      </c>
      <c r="Z80" s="7">
        <v>5</v>
      </c>
      <c r="AA80" s="7">
        <v>10</v>
      </c>
      <c r="AB80" s="7">
        <v>6</v>
      </c>
      <c r="AC80" s="7">
        <v>4</v>
      </c>
      <c r="AD80" s="7">
        <v>2</v>
      </c>
      <c r="AE80" s="7">
        <v>4</v>
      </c>
      <c r="AF80" s="7">
        <v>3</v>
      </c>
      <c r="AG80" s="7">
        <v>9</v>
      </c>
      <c r="AH80" s="7">
        <v>6</v>
      </c>
      <c r="AI80" s="7">
        <v>2</v>
      </c>
      <c r="AJ80" s="7">
        <v>10</v>
      </c>
      <c r="AK80" s="7">
        <v>1</v>
      </c>
      <c r="AL80" s="7">
        <v>7</v>
      </c>
      <c r="AM80" s="7">
        <v>8</v>
      </c>
      <c r="AN80" s="7">
        <v>5</v>
      </c>
      <c r="AO80" s="7">
        <v>63</v>
      </c>
    </row>
    <row r="81" spans="2:41" x14ac:dyDescent="0.25">
      <c r="B81" s="7">
        <v>42105</v>
      </c>
      <c r="C81" s="7">
        <v>0</v>
      </c>
      <c r="D81" s="7">
        <v>2002</v>
      </c>
      <c r="E81" s="7">
        <f t="shared" si="4"/>
        <v>23</v>
      </c>
      <c r="F81" s="8">
        <v>45959.924212962964</v>
      </c>
      <c r="G81" s="7">
        <v>4</v>
      </c>
      <c r="H81" s="7">
        <v>4</v>
      </c>
      <c r="I81" s="7">
        <v>3</v>
      </c>
      <c r="J81" s="7">
        <v>5</v>
      </c>
      <c r="K81" s="7">
        <v>3</v>
      </c>
      <c r="L81" s="7">
        <f t="shared" si="5"/>
        <v>3</v>
      </c>
      <c r="M81" s="7">
        <v>4</v>
      </c>
      <c r="N81" s="7">
        <v>3</v>
      </c>
      <c r="O81" s="7">
        <v>2</v>
      </c>
      <c r="P81" s="7">
        <f t="shared" si="6"/>
        <v>4</v>
      </c>
      <c r="Q81" s="7">
        <v>4</v>
      </c>
      <c r="R81" s="7">
        <v>3</v>
      </c>
      <c r="S81" s="7">
        <v>4</v>
      </c>
      <c r="T81" s="7">
        <f t="shared" si="7"/>
        <v>37</v>
      </c>
      <c r="U81" s="7">
        <v>6</v>
      </c>
      <c r="V81" s="7">
        <v>6</v>
      </c>
      <c r="W81" s="7">
        <v>4</v>
      </c>
      <c r="X81" s="7">
        <v>12</v>
      </c>
      <c r="Y81" s="7">
        <v>4</v>
      </c>
      <c r="Z81" s="7">
        <v>7</v>
      </c>
      <c r="AA81" s="7">
        <v>10</v>
      </c>
      <c r="AB81" s="7">
        <v>8</v>
      </c>
      <c r="AC81" s="7">
        <v>4</v>
      </c>
      <c r="AD81" s="7">
        <v>3</v>
      </c>
      <c r="AE81" s="7">
        <v>5</v>
      </c>
      <c r="AF81" s="7">
        <v>7</v>
      </c>
      <c r="AG81" s="7">
        <v>8</v>
      </c>
      <c r="AH81" s="7">
        <v>1</v>
      </c>
      <c r="AI81" s="7">
        <v>6</v>
      </c>
      <c r="AJ81" s="7">
        <v>3</v>
      </c>
      <c r="AK81" s="7">
        <v>2</v>
      </c>
      <c r="AL81" s="7">
        <v>4</v>
      </c>
      <c r="AM81" s="7">
        <v>10</v>
      </c>
      <c r="AN81" s="7">
        <v>9</v>
      </c>
      <c r="AO81" s="7">
        <v>60</v>
      </c>
    </row>
    <row r="82" spans="2:41" x14ac:dyDescent="0.25">
      <c r="B82" s="7">
        <v>43216</v>
      </c>
      <c r="C82" s="7">
        <v>0</v>
      </c>
      <c r="D82" s="7">
        <v>2002</v>
      </c>
      <c r="E82" s="7">
        <f t="shared" si="4"/>
        <v>23</v>
      </c>
      <c r="F82" s="8">
        <v>45962.382326388892</v>
      </c>
      <c r="G82" s="7">
        <v>2</v>
      </c>
      <c r="H82" s="7">
        <v>4</v>
      </c>
      <c r="I82" s="7">
        <v>5</v>
      </c>
      <c r="J82" s="7">
        <v>4</v>
      </c>
      <c r="K82" s="7">
        <v>3</v>
      </c>
      <c r="L82" s="7">
        <f t="shared" si="5"/>
        <v>3</v>
      </c>
      <c r="M82" s="7">
        <v>3</v>
      </c>
      <c r="N82" s="7">
        <v>3</v>
      </c>
      <c r="O82" s="7">
        <v>4</v>
      </c>
      <c r="P82" s="7">
        <f t="shared" si="6"/>
        <v>2</v>
      </c>
      <c r="Q82" s="7">
        <v>3</v>
      </c>
      <c r="R82" s="7">
        <v>2</v>
      </c>
      <c r="S82" s="7">
        <v>3</v>
      </c>
      <c r="T82" s="7">
        <f t="shared" si="7"/>
        <v>32</v>
      </c>
      <c r="U82" s="7">
        <v>8</v>
      </c>
      <c r="V82" s="7">
        <v>3</v>
      </c>
      <c r="W82" s="7">
        <v>7</v>
      </c>
      <c r="X82" s="7">
        <v>3</v>
      </c>
      <c r="Y82" s="7">
        <v>15</v>
      </c>
      <c r="Z82" s="7">
        <v>5</v>
      </c>
      <c r="AA82" s="7">
        <v>6</v>
      </c>
      <c r="AB82" s="7">
        <v>4</v>
      </c>
      <c r="AC82" s="7">
        <v>4</v>
      </c>
      <c r="AD82" s="7">
        <v>3</v>
      </c>
      <c r="AE82" s="7">
        <v>3</v>
      </c>
      <c r="AF82" s="7">
        <v>4</v>
      </c>
      <c r="AG82" s="7">
        <v>8</v>
      </c>
      <c r="AH82" s="7">
        <v>6</v>
      </c>
      <c r="AI82" s="7">
        <v>2</v>
      </c>
      <c r="AJ82" s="7">
        <v>7</v>
      </c>
      <c r="AK82" s="7">
        <v>1</v>
      </c>
      <c r="AL82" s="7">
        <v>10</v>
      </c>
      <c r="AM82" s="7">
        <v>5</v>
      </c>
      <c r="AN82" s="7">
        <v>9</v>
      </c>
      <c r="AO82" s="7">
        <v>59</v>
      </c>
    </row>
    <row r="83" spans="2:41" x14ac:dyDescent="0.25">
      <c r="B83" s="7">
        <v>46075</v>
      </c>
      <c r="C83" s="7">
        <v>0</v>
      </c>
      <c r="D83" s="7">
        <v>2002</v>
      </c>
      <c r="E83" s="7">
        <f t="shared" si="4"/>
        <v>23</v>
      </c>
      <c r="F83" s="8">
        <v>45971.623402777775</v>
      </c>
      <c r="G83" s="7" t="s">
        <v>59</v>
      </c>
      <c r="H83" s="7">
        <v>4</v>
      </c>
      <c r="I83" s="7">
        <v>4</v>
      </c>
      <c r="J83" s="7">
        <v>5</v>
      </c>
      <c r="K83" s="7">
        <v>2</v>
      </c>
      <c r="L83" s="7">
        <f t="shared" si="5"/>
        <v>4</v>
      </c>
      <c r="M83" s="7">
        <v>2</v>
      </c>
      <c r="N83" s="7">
        <v>2</v>
      </c>
      <c r="O83" s="7">
        <v>4</v>
      </c>
      <c r="P83" s="7">
        <f t="shared" si="6"/>
        <v>2</v>
      </c>
      <c r="Q83" s="7">
        <v>4</v>
      </c>
      <c r="R83" s="7">
        <v>4</v>
      </c>
      <c r="S83" s="7">
        <v>3</v>
      </c>
      <c r="T83" s="7">
        <f t="shared" si="7"/>
        <v>34</v>
      </c>
      <c r="U83" s="7">
        <v>3</v>
      </c>
      <c r="V83" s="7">
        <v>3</v>
      </c>
      <c r="W83" s="7">
        <v>3</v>
      </c>
      <c r="X83" s="7">
        <v>3</v>
      </c>
      <c r="Y83" s="7">
        <v>3</v>
      </c>
      <c r="Z83" s="7">
        <v>3</v>
      </c>
      <c r="AA83" s="7">
        <v>7</v>
      </c>
      <c r="AB83" s="7">
        <v>4</v>
      </c>
      <c r="AC83" s="7">
        <v>2</v>
      </c>
      <c r="AD83" s="7">
        <v>3</v>
      </c>
      <c r="AE83" s="7">
        <v>1</v>
      </c>
      <c r="AF83" s="7">
        <v>5</v>
      </c>
      <c r="AG83" s="7">
        <v>4</v>
      </c>
      <c r="AH83" s="7">
        <v>7</v>
      </c>
      <c r="AI83" s="7">
        <v>8</v>
      </c>
      <c r="AJ83" s="7">
        <v>2</v>
      </c>
      <c r="AK83" s="7">
        <v>3</v>
      </c>
      <c r="AL83" s="7">
        <v>9</v>
      </c>
      <c r="AM83" s="7">
        <v>6</v>
      </c>
      <c r="AN83" s="7">
        <v>10</v>
      </c>
      <c r="AO83" s="7">
        <v>59</v>
      </c>
    </row>
    <row r="84" spans="2:41" x14ac:dyDescent="0.25">
      <c r="B84" s="7">
        <v>41499</v>
      </c>
      <c r="C84" s="7">
        <v>0</v>
      </c>
      <c r="D84" s="7">
        <v>2002</v>
      </c>
      <c r="E84" s="7">
        <f t="shared" si="4"/>
        <v>23</v>
      </c>
      <c r="F84" s="8">
        <v>45959.619606481479</v>
      </c>
      <c r="G84" s="7">
        <v>2</v>
      </c>
      <c r="H84" s="7">
        <v>3</v>
      </c>
      <c r="I84" s="7">
        <v>5</v>
      </c>
      <c r="J84" s="7">
        <v>5</v>
      </c>
      <c r="K84" s="7">
        <v>4</v>
      </c>
      <c r="L84" s="7">
        <f t="shared" si="5"/>
        <v>2</v>
      </c>
      <c r="M84" s="7">
        <v>4</v>
      </c>
      <c r="N84" s="7">
        <v>2</v>
      </c>
      <c r="O84" s="7">
        <v>5</v>
      </c>
      <c r="P84" s="7">
        <f t="shared" si="6"/>
        <v>1</v>
      </c>
      <c r="Q84" s="7">
        <v>2</v>
      </c>
      <c r="R84" s="7">
        <v>4</v>
      </c>
      <c r="S84" s="7">
        <v>2</v>
      </c>
      <c r="T84" s="7">
        <f t="shared" si="7"/>
        <v>30</v>
      </c>
      <c r="U84" s="7">
        <v>4</v>
      </c>
      <c r="V84" s="7">
        <v>4</v>
      </c>
      <c r="W84" s="7">
        <v>3</v>
      </c>
      <c r="X84" s="7">
        <v>3</v>
      </c>
      <c r="Y84" s="7">
        <v>2</v>
      </c>
      <c r="Z84" s="7">
        <v>2</v>
      </c>
      <c r="AA84" s="7">
        <v>23</v>
      </c>
      <c r="AB84" s="7">
        <v>4</v>
      </c>
      <c r="AC84" s="7">
        <v>2</v>
      </c>
      <c r="AD84" s="7">
        <v>2</v>
      </c>
      <c r="AE84" s="7">
        <v>5</v>
      </c>
      <c r="AF84" s="7">
        <v>8</v>
      </c>
      <c r="AG84" s="7">
        <v>7</v>
      </c>
      <c r="AH84" s="7">
        <v>9</v>
      </c>
      <c r="AI84" s="7">
        <v>10</v>
      </c>
      <c r="AJ84" s="7">
        <v>6</v>
      </c>
      <c r="AK84" s="7">
        <v>4</v>
      </c>
      <c r="AL84" s="7">
        <v>2</v>
      </c>
      <c r="AM84" s="7">
        <v>1</v>
      </c>
      <c r="AN84" s="7">
        <v>3</v>
      </c>
      <c r="AO84" s="7">
        <v>54</v>
      </c>
    </row>
    <row r="85" spans="2:41" x14ac:dyDescent="0.25">
      <c r="B85" s="7">
        <v>41532</v>
      </c>
      <c r="C85" s="7">
        <v>0</v>
      </c>
      <c r="D85" s="7">
        <v>2002</v>
      </c>
      <c r="E85" s="7">
        <f t="shared" si="4"/>
        <v>23</v>
      </c>
      <c r="F85" s="8">
        <v>45959.633298611108</v>
      </c>
      <c r="G85" s="7">
        <v>4</v>
      </c>
      <c r="H85" s="7">
        <v>4</v>
      </c>
      <c r="I85" s="7">
        <v>4</v>
      </c>
      <c r="J85" s="7">
        <v>4</v>
      </c>
      <c r="K85" s="7">
        <v>2</v>
      </c>
      <c r="L85" s="7">
        <f t="shared" si="5"/>
        <v>4</v>
      </c>
      <c r="M85" s="7">
        <v>4</v>
      </c>
      <c r="N85" s="7">
        <v>2</v>
      </c>
      <c r="O85" s="7">
        <v>3</v>
      </c>
      <c r="P85" s="7">
        <f t="shared" si="6"/>
        <v>3</v>
      </c>
      <c r="Q85" s="7">
        <v>4</v>
      </c>
      <c r="R85" s="7">
        <v>5</v>
      </c>
      <c r="S85" s="7">
        <v>4</v>
      </c>
      <c r="T85" s="7">
        <f t="shared" si="7"/>
        <v>38</v>
      </c>
      <c r="U85" s="7">
        <v>4</v>
      </c>
      <c r="V85" s="7">
        <v>35</v>
      </c>
      <c r="W85" s="7">
        <v>2</v>
      </c>
      <c r="X85" s="7">
        <v>41</v>
      </c>
      <c r="Y85" s="7">
        <v>2</v>
      </c>
      <c r="Z85" s="7">
        <v>6</v>
      </c>
      <c r="AA85" s="7">
        <v>5</v>
      </c>
      <c r="AB85" s="7">
        <v>3</v>
      </c>
      <c r="AC85" s="7">
        <v>3</v>
      </c>
      <c r="AD85" s="7">
        <v>3</v>
      </c>
      <c r="AE85" s="7">
        <v>10</v>
      </c>
      <c r="AF85" s="7">
        <v>4</v>
      </c>
      <c r="AG85" s="7">
        <v>6</v>
      </c>
      <c r="AH85" s="7">
        <v>5</v>
      </c>
      <c r="AI85" s="7">
        <v>3</v>
      </c>
      <c r="AJ85" s="7">
        <v>2</v>
      </c>
      <c r="AK85" s="7">
        <v>9</v>
      </c>
      <c r="AL85" s="7">
        <v>8</v>
      </c>
      <c r="AM85" s="7">
        <v>7</v>
      </c>
      <c r="AN85" s="7">
        <v>1</v>
      </c>
      <c r="AO85" s="7">
        <v>53</v>
      </c>
    </row>
    <row r="86" spans="2:41" x14ac:dyDescent="0.25">
      <c r="B86" s="7">
        <v>42320</v>
      </c>
      <c r="C86" s="7">
        <v>0</v>
      </c>
      <c r="D86" s="7">
        <v>2002</v>
      </c>
      <c r="E86" s="7">
        <f t="shared" si="4"/>
        <v>23</v>
      </c>
      <c r="F86" s="8">
        <v>45960.497175925928</v>
      </c>
      <c r="G86" s="7">
        <v>5</v>
      </c>
      <c r="H86" s="7">
        <v>2</v>
      </c>
      <c r="I86" s="7">
        <v>4</v>
      </c>
      <c r="J86" s="7">
        <v>4</v>
      </c>
      <c r="K86" s="7">
        <v>2</v>
      </c>
      <c r="L86" s="7">
        <f t="shared" si="5"/>
        <v>4</v>
      </c>
      <c r="M86" s="7">
        <v>4</v>
      </c>
      <c r="N86" s="7">
        <v>1</v>
      </c>
      <c r="O86" s="7">
        <v>4</v>
      </c>
      <c r="P86" s="7">
        <f t="shared" si="6"/>
        <v>2</v>
      </c>
      <c r="Q86" s="7">
        <v>4</v>
      </c>
      <c r="R86" s="7">
        <v>2</v>
      </c>
      <c r="S86" s="7">
        <v>4</v>
      </c>
      <c r="T86" s="7">
        <f t="shared" si="7"/>
        <v>31</v>
      </c>
      <c r="U86" s="7">
        <v>3</v>
      </c>
      <c r="V86" s="7">
        <v>9</v>
      </c>
      <c r="W86" s="7">
        <v>6</v>
      </c>
      <c r="X86" s="7">
        <v>5</v>
      </c>
      <c r="Y86" s="7">
        <v>5</v>
      </c>
      <c r="Z86" s="7">
        <v>8</v>
      </c>
      <c r="AA86" s="7">
        <v>6</v>
      </c>
      <c r="AB86" s="7">
        <v>4</v>
      </c>
      <c r="AC86" s="7">
        <v>5</v>
      </c>
      <c r="AD86" s="7">
        <v>4</v>
      </c>
      <c r="AE86" s="7">
        <v>7</v>
      </c>
      <c r="AF86" s="7">
        <v>5</v>
      </c>
      <c r="AG86" s="7">
        <v>9</v>
      </c>
      <c r="AH86" s="7">
        <v>3</v>
      </c>
      <c r="AI86" s="7">
        <v>1</v>
      </c>
      <c r="AJ86" s="7">
        <v>10</v>
      </c>
      <c r="AK86" s="7">
        <v>4</v>
      </c>
      <c r="AL86" s="7">
        <v>2</v>
      </c>
      <c r="AM86" s="7">
        <v>6</v>
      </c>
      <c r="AN86" s="7">
        <v>8</v>
      </c>
      <c r="AO86" s="7">
        <v>53</v>
      </c>
    </row>
    <row r="87" spans="2:41" x14ac:dyDescent="0.25">
      <c r="B87" s="7">
        <v>44208</v>
      </c>
      <c r="C87" s="7">
        <v>0</v>
      </c>
      <c r="D87" s="7">
        <v>2002</v>
      </c>
      <c r="E87" s="7">
        <f t="shared" si="4"/>
        <v>23</v>
      </c>
      <c r="F87" s="8">
        <v>45965.349247685182</v>
      </c>
      <c r="G87" s="7">
        <v>3</v>
      </c>
      <c r="H87" s="7">
        <v>2</v>
      </c>
      <c r="I87" s="7">
        <v>4</v>
      </c>
      <c r="J87" s="7">
        <v>3</v>
      </c>
      <c r="K87" s="7">
        <v>2</v>
      </c>
      <c r="L87" s="7">
        <f t="shared" si="5"/>
        <v>4</v>
      </c>
      <c r="M87" s="7">
        <v>4</v>
      </c>
      <c r="N87" s="7">
        <v>4</v>
      </c>
      <c r="O87" s="7">
        <v>4</v>
      </c>
      <c r="P87" s="7">
        <f t="shared" si="6"/>
        <v>2</v>
      </c>
      <c r="Q87" s="7">
        <v>4</v>
      </c>
      <c r="R87" s="7">
        <v>4</v>
      </c>
      <c r="S87" s="7">
        <v>4</v>
      </c>
      <c r="T87" s="7">
        <f t="shared" si="7"/>
        <v>35</v>
      </c>
      <c r="U87" s="7">
        <v>5</v>
      </c>
      <c r="V87" s="7">
        <v>5</v>
      </c>
      <c r="W87" s="7">
        <v>13</v>
      </c>
      <c r="X87" s="7">
        <v>7</v>
      </c>
      <c r="Y87" s="7">
        <v>7</v>
      </c>
      <c r="Z87" s="7">
        <v>13</v>
      </c>
      <c r="AA87" s="7">
        <v>7</v>
      </c>
      <c r="AB87" s="7">
        <v>8</v>
      </c>
      <c r="AC87" s="7">
        <v>6</v>
      </c>
      <c r="AD87" s="7">
        <v>3</v>
      </c>
      <c r="AE87" s="7">
        <v>8</v>
      </c>
      <c r="AF87" s="7">
        <v>9</v>
      </c>
      <c r="AG87" s="7">
        <v>2</v>
      </c>
      <c r="AH87" s="7">
        <v>4</v>
      </c>
      <c r="AI87" s="7">
        <v>10</v>
      </c>
      <c r="AJ87" s="7">
        <v>1</v>
      </c>
      <c r="AK87" s="7">
        <v>5</v>
      </c>
      <c r="AL87" s="7">
        <v>7</v>
      </c>
      <c r="AM87" s="7">
        <v>3</v>
      </c>
      <c r="AN87" s="7">
        <v>6</v>
      </c>
      <c r="AO87" s="7">
        <v>53</v>
      </c>
    </row>
    <row r="88" spans="2:41" x14ac:dyDescent="0.25">
      <c r="B88" s="7">
        <v>41364</v>
      </c>
      <c r="C88" s="7">
        <v>0</v>
      </c>
      <c r="D88" s="7">
        <v>2002</v>
      </c>
      <c r="E88" s="7">
        <f t="shared" si="4"/>
        <v>23</v>
      </c>
      <c r="F88" s="8">
        <v>45971.432511574072</v>
      </c>
      <c r="G88" s="7">
        <v>2</v>
      </c>
      <c r="H88" s="7">
        <v>4</v>
      </c>
      <c r="I88" s="7">
        <v>4</v>
      </c>
      <c r="J88" s="7">
        <v>5</v>
      </c>
      <c r="K88" s="7">
        <v>2</v>
      </c>
      <c r="L88" s="7">
        <f t="shared" si="5"/>
        <v>4</v>
      </c>
      <c r="M88" s="7">
        <v>4</v>
      </c>
      <c r="N88" s="7">
        <v>2</v>
      </c>
      <c r="O88" s="7">
        <v>4</v>
      </c>
      <c r="P88" s="7">
        <f t="shared" si="6"/>
        <v>2</v>
      </c>
      <c r="Q88" s="7">
        <v>4</v>
      </c>
      <c r="R88" s="7">
        <v>4</v>
      </c>
      <c r="S88" s="7">
        <v>4</v>
      </c>
      <c r="T88" s="7">
        <f t="shared" si="7"/>
        <v>37</v>
      </c>
      <c r="U88" s="7">
        <v>3</v>
      </c>
      <c r="V88" s="7">
        <v>6</v>
      </c>
      <c r="W88" s="7">
        <v>3</v>
      </c>
      <c r="X88" s="7">
        <v>3</v>
      </c>
      <c r="Y88" s="7">
        <v>3</v>
      </c>
      <c r="Z88" s="7">
        <v>5</v>
      </c>
      <c r="AA88" s="7">
        <v>15</v>
      </c>
      <c r="AB88" s="7">
        <v>3</v>
      </c>
      <c r="AC88" s="7">
        <v>2</v>
      </c>
      <c r="AD88" s="7">
        <v>2</v>
      </c>
      <c r="AE88" s="7">
        <v>9</v>
      </c>
      <c r="AF88" s="7">
        <v>10</v>
      </c>
      <c r="AG88" s="7">
        <v>7</v>
      </c>
      <c r="AH88" s="7">
        <v>5</v>
      </c>
      <c r="AI88" s="7">
        <v>1</v>
      </c>
      <c r="AJ88" s="7">
        <v>8</v>
      </c>
      <c r="AK88" s="7">
        <v>3</v>
      </c>
      <c r="AL88" s="7">
        <v>6</v>
      </c>
      <c r="AM88" s="7">
        <v>4</v>
      </c>
      <c r="AN88" s="7">
        <v>2</v>
      </c>
      <c r="AO88" s="7">
        <v>51</v>
      </c>
    </row>
    <row r="89" spans="2:41" x14ac:dyDescent="0.25">
      <c r="B89" s="7">
        <v>45774</v>
      </c>
      <c r="C89" s="7">
        <v>0</v>
      </c>
      <c r="D89" s="7">
        <v>2002</v>
      </c>
      <c r="E89" s="7">
        <f t="shared" si="4"/>
        <v>23</v>
      </c>
      <c r="F89" s="8">
        <v>45969.829965277779</v>
      </c>
      <c r="G89" s="7">
        <v>2</v>
      </c>
      <c r="H89" s="7">
        <v>4</v>
      </c>
      <c r="I89" s="7">
        <v>4</v>
      </c>
      <c r="J89" s="7">
        <v>5</v>
      </c>
      <c r="K89" s="7">
        <v>4</v>
      </c>
      <c r="L89" s="7">
        <f t="shared" si="5"/>
        <v>2</v>
      </c>
      <c r="M89" s="7">
        <v>4</v>
      </c>
      <c r="N89" s="7">
        <v>3</v>
      </c>
      <c r="O89" s="7">
        <v>4</v>
      </c>
      <c r="P89" s="7">
        <f t="shared" si="6"/>
        <v>2</v>
      </c>
      <c r="Q89" s="7">
        <v>2</v>
      </c>
      <c r="R89" s="7">
        <v>2</v>
      </c>
      <c r="S89" s="7">
        <v>3</v>
      </c>
      <c r="T89" s="7">
        <f t="shared" si="7"/>
        <v>31</v>
      </c>
      <c r="U89" s="7">
        <v>11</v>
      </c>
      <c r="V89" s="7">
        <v>3</v>
      </c>
      <c r="W89" s="7">
        <v>3</v>
      </c>
      <c r="X89" s="7">
        <v>2</v>
      </c>
      <c r="Y89" s="7">
        <v>3</v>
      </c>
      <c r="Z89" s="7">
        <v>5</v>
      </c>
      <c r="AA89" s="7">
        <v>17</v>
      </c>
      <c r="AB89" s="7">
        <v>2</v>
      </c>
      <c r="AC89" s="7">
        <v>2</v>
      </c>
      <c r="AD89" s="7">
        <v>4</v>
      </c>
      <c r="AE89" s="7">
        <v>3</v>
      </c>
      <c r="AF89" s="7">
        <v>6</v>
      </c>
      <c r="AG89" s="7">
        <v>9</v>
      </c>
      <c r="AH89" s="7">
        <v>10</v>
      </c>
      <c r="AI89" s="7">
        <v>1</v>
      </c>
      <c r="AJ89" s="7">
        <v>7</v>
      </c>
      <c r="AK89" s="7">
        <v>4</v>
      </c>
      <c r="AL89" s="7">
        <v>2</v>
      </c>
      <c r="AM89" s="7">
        <v>5</v>
      </c>
      <c r="AN89" s="7">
        <v>8</v>
      </c>
      <c r="AO89" s="7">
        <v>51</v>
      </c>
    </row>
    <row r="90" spans="2:41" x14ac:dyDescent="0.25">
      <c r="B90" s="7">
        <v>44366</v>
      </c>
      <c r="C90" s="7">
        <v>0</v>
      </c>
      <c r="D90" s="7">
        <v>2002</v>
      </c>
      <c r="E90" s="7">
        <f t="shared" si="4"/>
        <v>23</v>
      </c>
      <c r="F90" s="8">
        <v>45965.486145833333</v>
      </c>
      <c r="G90" s="7">
        <v>3</v>
      </c>
      <c r="H90" s="7">
        <v>3</v>
      </c>
      <c r="I90" s="7">
        <v>4</v>
      </c>
      <c r="J90" s="7">
        <v>4</v>
      </c>
      <c r="K90" s="7">
        <v>2</v>
      </c>
      <c r="L90" s="7">
        <f t="shared" si="5"/>
        <v>4</v>
      </c>
      <c r="M90" s="7">
        <v>5</v>
      </c>
      <c r="N90" s="7">
        <v>3</v>
      </c>
      <c r="O90" s="7">
        <v>3</v>
      </c>
      <c r="P90" s="7">
        <f t="shared" si="6"/>
        <v>3</v>
      </c>
      <c r="Q90" s="7">
        <v>4</v>
      </c>
      <c r="R90" s="7">
        <v>5</v>
      </c>
      <c r="S90" s="7">
        <v>4</v>
      </c>
      <c r="T90" s="7">
        <f t="shared" si="7"/>
        <v>39</v>
      </c>
      <c r="U90" s="7">
        <v>2</v>
      </c>
      <c r="V90" s="7">
        <v>3</v>
      </c>
      <c r="W90" s="7">
        <v>5</v>
      </c>
      <c r="X90" s="7">
        <v>4</v>
      </c>
      <c r="Y90" s="7">
        <v>2</v>
      </c>
      <c r="Z90" s="7">
        <v>3</v>
      </c>
      <c r="AA90" s="7">
        <v>5</v>
      </c>
      <c r="AB90" s="7">
        <v>3</v>
      </c>
      <c r="AC90" s="7">
        <v>4</v>
      </c>
      <c r="AD90" s="7">
        <v>3</v>
      </c>
      <c r="AE90" s="7">
        <v>9</v>
      </c>
      <c r="AF90" s="7">
        <v>8</v>
      </c>
      <c r="AG90" s="7">
        <v>6</v>
      </c>
      <c r="AH90" s="7">
        <v>10</v>
      </c>
      <c r="AI90" s="7">
        <v>5</v>
      </c>
      <c r="AJ90" s="7">
        <v>4</v>
      </c>
      <c r="AK90" s="7">
        <v>2</v>
      </c>
      <c r="AL90" s="7">
        <v>7</v>
      </c>
      <c r="AM90" s="7">
        <v>1</v>
      </c>
      <c r="AN90" s="7">
        <v>3</v>
      </c>
      <c r="AO90" s="7">
        <v>48</v>
      </c>
    </row>
    <row r="91" spans="2:41" x14ac:dyDescent="0.25">
      <c r="B91" s="7">
        <v>40708</v>
      </c>
      <c r="C91" s="7">
        <v>0</v>
      </c>
      <c r="D91" s="7">
        <v>2002</v>
      </c>
      <c r="E91" s="7">
        <f t="shared" si="4"/>
        <v>23</v>
      </c>
      <c r="F91" s="8">
        <v>45961.619247685187</v>
      </c>
      <c r="G91" s="7">
        <v>2</v>
      </c>
      <c r="H91" s="7">
        <v>4</v>
      </c>
      <c r="I91" s="7">
        <v>4</v>
      </c>
      <c r="J91" s="7">
        <v>4</v>
      </c>
      <c r="K91" s="7">
        <v>2</v>
      </c>
      <c r="L91" s="7">
        <f t="shared" si="5"/>
        <v>4</v>
      </c>
      <c r="M91" s="7">
        <v>5</v>
      </c>
      <c r="N91" s="7">
        <v>3</v>
      </c>
      <c r="O91" s="7">
        <v>4</v>
      </c>
      <c r="P91" s="7">
        <f t="shared" si="6"/>
        <v>2</v>
      </c>
      <c r="Q91" s="7">
        <v>4</v>
      </c>
      <c r="R91" s="7">
        <v>4</v>
      </c>
      <c r="S91" s="7">
        <v>4</v>
      </c>
      <c r="T91" s="7">
        <f t="shared" si="7"/>
        <v>38</v>
      </c>
      <c r="U91" s="7">
        <v>4</v>
      </c>
      <c r="V91" s="7">
        <v>8</v>
      </c>
      <c r="W91" s="7">
        <v>2</v>
      </c>
      <c r="X91" s="7">
        <v>2</v>
      </c>
      <c r="Y91" s="7">
        <v>24</v>
      </c>
      <c r="Z91" s="7">
        <v>5</v>
      </c>
      <c r="AA91" s="7">
        <v>5</v>
      </c>
      <c r="AB91" s="7">
        <v>2</v>
      </c>
      <c r="AC91" s="7">
        <v>5</v>
      </c>
      <c r="AD91" s="7">
        <v>2</v>
      </c>
      <c r="AE91" s="7">
        <v>10</v>
      </c>
      <c r="AF91" s="7">
        <v>5</v>
      </c>
      <c r="AG91" s="7">
        <v>7</v>
      </c>
      <c r="AH91" s="7">
        <v>8</v>
      </c>
      <c r="AI91" s="7">
        <v>1</v>
      </c>
      <c r="AJ91" s="7">
        <v>2</v>
      </c>
      <c r="AK91" s="7">
        <v>4</v>
      </c>
      <c r="AL91" s="7">
        <v>9</v>
      </c>
      <c r="AM91" s="7">
        <v>3</v>
      </c>
      <c r="AN91" s="7">
        <v>6</v>
      </c>
      <c r="AO91" s="7">
        <v>47</v>
      </c>
    </row>
    <row r="92" spans="2:41" x14ac:dyDescent="0.25">
      <c r="B92" s="7">
        <v>40979</v>
      </c>
      <c r="C92" s="7">
        <v>0</v>
      </c>
      <c r="D92" s="7">
        <v>2002</v>
      </c>
      <c r="E92" s="7">
        <f t="shared" si="4"/>
        <v>23</v>
      </c>
      <c r="F92" s="8">
        <v>45958.729328703703</v>
      </c>
      <c r="G92" s="7">
        <v>2</v>
      </c>
      <c r="H92" s="7">
        <v>3</v>
      </c>
      <c r="I92" s="7">
        <v>5</v>
      </c>
      <c r="J92" s="7">
        <v>4</v>
      </c>
      <c r="K92" s="7">
        <v>3</v>
      </c>
      <c r="L92" s="7">
        <f t="shared" si="5"/>
        <v>3</v>
      </c>
      <c r="M92" s="7">
        <v>5</v>
      </c>
      <c r="N92" s="7">
        <v>4</v>
      </c>
      <c r="O92" s="7">
        <v>3</v>
      </c>
      <c r="P92" s="7">
        <f t="shared" si="6"/>
        <v>3</v>
      </c>
      <c r="Q92" s="7">
        <v>4</v>
      </c>
      <c r="R92" s="7">
        <v>5</v>
      </c>
      <c r="S92" s="7">
        <v>4</v>
      </c>
      <c r="T92" s="7">
        <f t="shared" si="7"/>
        <v>40</v>
      </c>
      <c r="U92" s="7">
        <v>8</v>
      </c>
      <c r="V92" s="7">
        <v>4</v>
      </c>
      <c r="W92" s="7">
        <v>2</v>
      </c>
      <c r="X92" s="7">
        <v>2</v>
      </c>
      <c r="Y92" s="7">
        <v>17</v>
      </c>
      <c r="Z92" s="7">
        <v>7</v>
      </c>
      <c r="AA92" s="7">
        <v>25</v>
      </c>
      <c r="AB92" s="7">
        <v>6</v>
      </c>
      <c r="AC92" s="7">
        <v>2</v>
      </c>
      <c r="AD92" s="7">
        <v>2</v>
      </c>
      <c r="AE92" s="7">
        <v>1</v>
      </c>
      <c r="AF92" s="7">
        <v>4</v>
      </c>
      <c r="AG92" s="7">
        <v>10</v>
      </c>
      <c r="AH92" s="7">
        <v>6</v>
      </c>
      <c r="AI92" s="7">
        <v>7</v>
      </c>
      <c r="AJ92" s="7">
        <v>3</v>
      </c>
      <c r="AK92" s="7">
        <v>5</v>
      </c>
      <c r="AL92" s="7">
        <v>2</v>
      </c>
      <c r="AM92" s="7">
        <v>9</v>
      </c>
      <c r="AN92" s="7">
        <v>8</v>
      </c>
      <c r="AO92" s="7">
        <v>46</v>
      </c>
    </row>
    <row r="93" spans="2:41" x14ac:dyDescent="0.25">
      <c r="B93" s="7">
        <v>45137</v>
      </c>
      <c r="C93" s="7">
        <v>0</v>
      </c>
      <c r="D93" s="7">
        <v>2002</v>
      </c>
      <c r="E93" s="7">
        <f t="shared" si="4"/>
        <v>23</v>
      </c>
      <c r="F93" s="8">
        <v>45967.687488425923</v>
      </c>
      <c r="G93" s="7">
        <v>3</v>
      </c>
      <c r="H93" s="7">
        <v>3</v>
      </c>
      <c r="I93" s="7">
        <v>5</v>
      </c>
      <c r="J93" s="7">
        <v>4</v>
      </c>
      <c r="K93" s="7">
        <v>2</v>
      </c>
      <c r="L93" s="7">
        <f t="shared" si="5"/>
        <v>4</v>
      </c>
      <c r="M93" s="7">
        <v>5</v>
      </c>
      <c r="N93" s="7">
        <v>4</v>
      </c>
      <c r="O93" s="7">
        <v>4</v>
      </c>
      <c r="P93" s="7">
        <f t="shared" si="6"/>
        <v>2</v>
      </c>
      <c r="Q93" s="7">
        <v>4</v>
      </c>
      <c r="R93" s="7">
        <v>4</v>
      </c>
      <c r="S93" s="7">
        <v>4</v>
      </c>
      <c r="T93" s="7">
        <f t="shared" si="7"/>
        <v>39</v>
      </c>
      <c r="U93" s="7">
        <v>6</v>
      </c>
      <c r="V93" s="7">
        <v>5</v>
      </c>
      <c r="W93" s="7">
        <v>4</v>
      </c>
      <c r="X93" s="7">
        <v>2</v>
      </c>
      <c r="Y93" s="7">
        <v>8</v>
      </c>
      <c r="Z93" s="7">
        <v>6</v>
      </c>
      <c r="AA93" s="7">
        <v>5</v>
      </c>
      <c r="AB93" s="7">
        <v>4</v>
      </c>
      <c r="AC93" s="7">
        <v>3</v>
      </c>
      <c r="AD93" s="7">
        <v>5</v>
      </c>
      <c r="AE93" s="7">
        <v>2</v>
      </c>
      <c r="AF93" s="7">
        <v>1</v>
      </c>
      <c r="AG93" s="7">
        <v>3</v>
      </c>
      <c r="AH93" s="7">
        <v>5</v>
      </c>
      <c r="AI93" s="7">
        <v>6</v>
      </c>
      <c r="AJ93" s="7">
        <v>10</v>
      </c>
      <c r="AK93" s="7">
        <v>7</v>
      </c>
      <c r="AL93" s="7">
        <v>8</v>
      </c>
      <c r="AM93" s="7">
        <v>4</v>
      </c>
      <c r="AN93" s="7">
        <v>9</v>
      </c>
      <c r="AO93" s="7">
        <v>46</v>
      </c>
    </row>
    <row r="94" spans="2:41" x14ac:dyDescent="0.25">
      <c r="B94" s="7">
        <v>45484</v>
      </c>
      <c r="C94" s="7">
        <v>0</v>
      </c>
      <c r="D94" s="7">
        <v>2002</v>
      </c>
      <c r="E94" s="7">
        <f t="shared" si="4"/>
        <v>23</v>
      </c>
      <c r="F94" s="8">
        <v>45968.673032407409</v>
      </c>
      <c r="G94" s="7">
        <v>3</v>
      </c>
      <c r="H94" s="7">
        <v>2</v>
      </c>
      <c r="I94" s="7">
        <v>4</v>
      </c>
      <c r="J94" s="7">
        <v>4</v>
      </c>
      <c r="K94" s="7">
        <v>2</v>
      </c>
      <c r="L94" s="7">
        <f t="shared" si="5"/>
        <v>4</v>
      </c>
      <c r="M94" s="7">
        <v>3</v>
      </c>
      <c r="N94" s="7">
        <v>2</v>
      </c>
      <c r="O94" s="7">
        <v>4</v>
      </c>
      <c r="P94" s="7">
        <f t="shared" si="6"/>
        <v>2</v>
      </c>
      <c r="Q94" s="7">
        <v>4</v>
      </c>
      <c r="R94" s="7">
        <v>4</v>
      </c>
      <c r="S94" s="7">
        <v>1</v>
      </c>
      <c r="T94" s="7">
        <f t="shared" si="7"/>
        <v>30</v>
      </c>
      <c r="U94" s="7">
        <v>6</v>
      </c>
      <c r="V94" s="7">
        <v>7</v>
      </c>
      <c r="W94" s="7">
        <v>10</v>
      </c>
      <c r="X94" s="7">
        <v>3</v>
      </c>
      <c r="Y94" s="7">
        <v>21</v>
      </c>
      <c r="Z94" s="7">
        <v>5</v>
      </c>
      <c r="AA94" s="7">
        <v>11</v>
      </c>
      <c r="AB94" s="7">
        <v>4</v>
      </c>
      <c r="AC94" s="7">
        <v>7</v>
      </c>
      <c r="AD94" s="7">
        <v>8</v>
      </c>
      <c r="AE94" s="7">
        <v>6</v>
      </c>
      <c r="AF94" s="7">
        <v>2</v>
      </c>
      <c r="AG94" s="7">
        <v>9</v>
      </c>
      <c r="AH94" s="7">
        <v>10</v>
      </c>
      <c r="AI94" s="7">
        <v>1</v>
      </c>
      <c r="AJ94" s="7">
        <v>3</v>
      </c>
      <c r="AK94" s="7">
        <v>4</v>
      </c>
      <c r="AL94" s="7">
        <v>8</v>
      </c>
      <c r="AM94" s="7">
        <v>5</v>
      </c>
      <c r="AN94" s="7">
        <v>7</v>
      </c>
      <c r="AO94" s="7">
        <v>46</v>
      </c>
    </row>
    <row r="95" spans="2:41" x14ac:dyDescent="0.25">
      <c r="B95" s="7">
        <v>40923</v>
      </c>
      <c r="C95" s="7">
        <v>0</v>
      </c>
      <c r="D95" s="7">
        <v>2002</v>
      </c>
      <c r="E95" s="7">
        <f t="shared" si="4"/>
        <v>23</v>
      </c>
      <c r="F95" s="8">
        <v>45958.64167824074</v>
      </c>
      <c r="G95" s="7">
        <v>2</v>
      </c>
      <c r="H95" s="7">
        <v>2</v>
      </c>
      <c r="I95" s="7">
        <v>4</v>
      </c>
      <c r="J95" s="7">
        <v>4</v>
      </c>
      <c r="K95" s="7">
        <v>3</v>
      </c>
      <c r="L95" s="7">
        <f t="shared" si="5"/>
        <v>3</v>
      </c>
      <c r="M95" s="7">
        <v>4</v>
      </c>
      <c r="N95" s="7">
        <v>1</v>
      </c>
      <c r="O95" s="7">
        <v>4</v>
      </c>
      <c r="P95" s="7">
        <f t="shared" si="6"/>
        <v>2</v>
      </c>
      <c r="Q95" s="7">
        <v>3</v>
      </c>
      <c r="R95" s="7">
        <v>4</v>
      </c>
      <c r="S95" s="7">
        <v>4</v>
      </c>
      <c r="T95" s="7">
        <f t="shared" si="7"/>
        <v>31</v>
      </c>
      <c r="U95" s="7">
        <v>3</v>
      </c>
      <c r="V95" s="7">
        <v>3</v>
      </c>
      <c r="W95" s="7">
        <v>3</v>
      </c>
      <c r="X95" s="7">
        <v>4</v>
      </c>
      <c r="Y95" s="7">
        <v>2</v>
      </c>
      <c r="Z95" s="7">
        <v>3</v>
      </c>
      <c r="AA95" s="7">
        <v>8</v>
      </c>
      <c r="AB95" s="7">
        <v>2</v>
      </c>
      <c r="AC95" s="7">
        <v>1</v>
      </c>
      <c r="AD95" s="7">
        <v>3</v>
      </c>
      <c r="AE95" s="7">
        <v>3</v>
      </c>
      <c r="AF95" s="7">
        <v>10</v>
      </c>
      <c r="AG95" s="7">
        <v>7</v>
      </c>
      <c r="AH95" s="7">
        <v>1</v>
      </c>
      <c r="AI95" s="7">
        <v>9</v>
      </c>
      <c r="AJ95" s="7">
        <v>4</v>
      </c>
      <c r="AK95" s="7">
        <v>2</v>
      </c>
      <c r="AL95" s="7">
        <v>8</v>
      </c>
      <c r="AM95" s="7">
        <v>6</v>
      </c>
      <c r="AN95" s="7">
        <v>5</v>
      </c>
      <c r="AO95" s="7">
        <v>44</v>
      </c>
    </row>
    <row r="96" spans="2:41" x14ac:dyDescent="0.25">
      <c r="B96" s="7">
        <v>45464</v>
      </c>
      <c r="C96" s="7">
        <v>0</v>
      </c>
      <c r="D96" s="7">
        <v>2002</v>
      </c>
      <c r="E96" s="7">
        <f t="shared" si="4"/>
        <v>23</v>
      </c>
      <c r="F96" s="8">
        <v>45968.645196759258</v>
      </c>
      <c r="G96" s="7">
        <v>2</v>
      </c>
      <c r="H96" s="7">
        <v>4</v>
      </c>
      <c r="I96" s="7">
        <v>4</v>
      </c>
      <c r="J96" s="7">
        <v>4</v>
      </c>
      <c r="K96" s="7">
        <v>2</v>
      </c>
      <c r="L96" s="7">
        <f t="shared" si="5"/>
        <v>4</v>
      </c>
      <c r="M96" s="7">
        <v>4</v>
      </c>
      <c r="N96" s="7">
        <v>3</v>
      </c>
      <c r="O96" s="7">
        <v>3</v>
      </c>
      <c r="P96" s="7">
        <f t="shared" si="6"/>
        <v>3</v>
      </c>
      <c r="Q96" s="7">
        <v>4</v>
      </c>
      <c r="R96" s="7">
        <v>4</v>
      </c>
      <c r="S96" s="7">
        <v>4</v>
      </c>
      <c r="T96" s="7">
        <f t="shared" si="7"/>
        <v>38</v>
      </c>
      <c r="U96" s="7">
        <v>2</v>
      </c>
      <c r="V96" s="7">
        <v>4</v>
      </c>
      <c r="W96" s="7">
        <v>2</v>
      </c>
      <c r="X96" s="7">
        <v>5</v>
      </c>
      <c r="Y96" s="7">
        <v>13</v>
      </c>
      <c r="Z96" s="7">
        <v>3</v>
      </c>
      <c r="AA96" s="7">
        <v>6</v>
      </c>
      <c r="AB96" s="7">
        <v>2</v>
      </c>
      <c r="AC96" s="7">
        <v>2</v>
      </c>
      <c r="AD96" s="7">
        <v>3</v>
      </c>
      <c r="AE96" s="7">
        <v>2</v>
      </c>
      <c r="AF96" s="7">
        <v>4</v>
      </c>
      <c r="AG96" s="7">
        <v>7</v>
      </c>
      <c r="AH96" s="7">
        <v>3</v>
      </c>
      <c r="AI96" s="7">
        <v>1</v>
      </c>
      <c r="AJ96" s="7">
        <v>10</v>
      </c>
      <c r="AK96" s="7">
        <v>5</v>
      </c>
      <c r="AL96" s="7">
        <v>9</v>
      </c>
      <c r="AM96" s="7">
        <v>8</v>
      </c>
      <c r="AN96" s="7">
        <v>6</v>
      </c>
      <c r="AO96" s="7">
        <v>44</v>
      </c>
    </row>
    <row r="97" spans="2:41" x14ac:dyDescent="0.25">
      <c r="B97" s="7">
        <v>41723</v>
      </c>
      <c r="C97" s="7">
        <v>0</v>
      </c>
      <c r="D97" s="7">
        <v>2002</v>
      </c>
      <c r="E97" s="7">
        <f t="shared" si="4"/>
        <v>23</v>
      </c>
      <c r="F97" s="8">
        <v>45959.745856481481</v>
      </c>
      <c r="G97" s="7">
        <v>4</v>
      </c>
      <c r="H97" s="7">
        <v>2</v>
      </c>
      <c r="I97" s="7">
        <v>3</v>
      </c>
      <c r="J97" s="7">
        <v>3</v>
      </c>
      <c r="K97" s="7">
        <v>2</v>
      </c>
      <c r="L97" s="7">
        <f t="shared" si="5"/>
        <v>4</v>
      </c>
      <c r="M97" s="7">
        <v>4</v>
      </c>
      <c r="N97" s="7">
        <v>2</v>
      </c>
      <c r="O97" s="7">
        <v>4</v>
      </c>
      <c r="P97" s="7">
        <f t="shared" si="6"/>
        <v>2</v>
      </c>
      <c r="Q97" s="7">
        <v>4</v>
      </c>
      <c r="R97" s="7">
        <v>4</v>
      </c>
      <c r="S97" s="7">
        <v>2</v>
      </c>
      <c r="T97" s="7">
        <f t="shared" si="7"/>
        <v>30</v>
      </c>
      <c r="U97" s="7">
        <v>2</v>
      </c>
      <c r="V97" s="7">
        <v>8</v>
      </c>
      <c r="W97" s="7">
        <v>5</v>
      </c>
      <c r="X97" s="7">
        <v>6</v>
      </c>
      <c r="Y97" s="7">
        <v>3</v>
      </c>
      <c r="Z97" s="7">
        <v>5</v>
      </c>
      <c r="AA97" s="7">
        <v>4</v>
      </c>
      <c r="AB97" s="7">
        <v>4</v>
      </c>
      <c r="AC97" s="7">
        <v>3</v>
      </c>
      <c r="AD97" s="7">
        <v>2</v>
      </c>
      <c r="AE97" s="7">
        <v>9</v>
      </c>
      <c r="AF97" s="7">
        <v>1</v>
      </c>
      <c r="AG97" s="7">
        <v>6</v>
      </c>
      <c r="AH97" s="7">
        <v>10</v>
      </c>
      <c r="AI97" s="7">
        <v>2</v>
      </c>
      <c r="AJ97" s="7">
        <v>4</v>
      </c>
      <c r="AK97" s="7">
        <v>3</v>
      </c>
      <c r="AL97" s="7">
        <v>7</v>
      </c>
      <c r="AM97" s="7">
        <v>5</v>
      </c>
      <c r="AN97" s="7">
        <v>8</v>
      </c>
      <c r="AO97" s="7">
        <v>41</v>
      </c>
    </row>
    <row r="98" spans="2:41" x14ac:dyDescent="0.25">
      <c r="B98" s="7">
        <v>42129</v>
      </c>
      <c r="C98" s="7">
        <v>0</v>
      </c>
      <c r="D98" s="7">
        <v>2002</v>
      </c>
      <c r="E98" s="7">
        <f t="shared" si="4"/>
        <v>23</v>
      </c>
      <c r="F98" s="8">
        <v>45959.941018518519</v>
      </c>
      <c r="G98" s="7">
        <v>2</v>
      </c>
      <c r="H98" s="7">
        <v>4</v>
      </c>
      <c r="I98" s="7">
        <v>4</v>
      </c>
      <c r="J98" s="7">
        <v>4</v>
      </c>
      <c r="K98" s="7">
        <v>1</v>
      </c>
      <c r="L98" s="7">
        <f t="shared" si="5"/>
        <v>5</v>
      </c>
      <c r="M98" s="7">
        <v>5</v>
      </c>
      <c r="N98" s="7">
        <v>3</v>
      </c>
      <c r="O98" s="7">
        <v>4</v>
      </c>
      <c r="P98" s="7">
        <f t="shared" si="6"/>
        <v>2</v>
      </c>
      <c r="Q98" s="7">
        <v>5</v>
      </c>
      <c r="R98" s="7">
        <v>5</v>
      </c>
      <c r="S98" s="7">
        <v>4</v>
      </c>
      <c r="T98" s="7">
        <f t="shared" si="7"/>
        <v>41</v>
      </c>
      <c r="U98" s="7">
        <v>4</v>
      </c>
      <c r="V98" s="7">
        <v>6</v>
      </c>
      <c r="W98" s="7">
        <v>6</v>
      </c>
      <c r="X98" s="7">
        <v>5</v>
      </c>
      <c r="Y98" s="7">
        <v>5</v>
      </c>
      <c r="Z98" s="7">
        <v>5</v>
      </c>
      <c r="AA98" s="7">
        <v>7</v>
      </c>
      <c r="AB98" s="7">
        <v>2</v>
      </c>
      <c r="AC98" s="7">
        <v>2</v>
      </c>
      <c r="AD98" s="7">
        <v>8</v>
      </c>
      <c r="AE98" s="7">
        <v>6</v>
      </c>
      <c r="AF98" s="7">
        <v>2</v>
      </c>
      <c r="AG98" s="7">
        <v>1</v>
      </c>
      <c r="AH98" s="7">
        <v>5</v>
      </c>
      <c r="AI98" s="7">
        <v>8</v>
      </c>
      <c r="AJ98" s="7">
        <v>10</v>
      </c>
      <c r="AK98" s="7">
        <v>3</v>
      </c>
      <c r="AL98" s="7">
        <v>9</v>
      </c>
      <c r="AM98" s="7">
        <v>7</v>
      </c>
      <c r="AN98" s="7">
        <v>4</v>
      </c>
      <c r="AO98" s="7">
        <v>41</v>
      </c>
    </row>
    <row r="99" spans="2:41" x14ac:dyDescent="0.25">
      <c r="B99" s="7">
        <v>40754</v>
      </c>
      <c r="C99" s="7">
        <v>0</v>
      </c>
      <c r="D99" s="7">
        <v>2002</v>
      </c>
      <c r="E99" s="7">
        <f t="shared" si="4"/>
        <v>23</v>
      </c>
      <c r="F99" s="8">
        <v>45959.605300925927</v>
      </c>
      <c r="G99" s="7">
        <v>2</v>
      </c>
      <c r="H99" s="7">
        <v>4</v>
      </c>
      <c r="I99" s="7">
        <v>5</v>
      </c>
      <c r="J99" s="7">
        <v>5</v>
      </c>
      <c r="K99" s="7">
        <v>2</v>
      </c>
      <c r="L99" s="7">
        <f t="shared" si="5"/>
        <v>4</v>
      </c>
      <c r="M99" s="7">
        <v>5</v>
      </c>
      <c r="N99" s="7">
        <v>2</v>
      </c>
      <c r="O99" s="7">
        <v>3</v>
      </c>
      <c r="P99" s="7">
        <f t="shared" si="6"/>
        <v>3</v>
      </c>
      <c r="Q99" s="7">
        <v>4</v>
      </c>
      <c r="R99" s="7">
        <v>5</v>
      </c>
      <c r="S99" s="7">
        <v>5</v>
      </c>
      <c r="T99" s="7">
        <f t="shared" si="7"/>
        <v>42</v>
      </c>
      <c r="U99" s="7">
        <v>35</v>
      </c>
      <c r="V99" s="7">
        <v>4</v>
      </c>
      <c r="W99" s="7">
        <v>6</v>
      </c>
      <c r="X99" s="7">
        <v>4</v>
      </c>
      <c r="Y99" s="7">
        <v>9</v>
      </c>
      <c r="Z99" s="7">
        <v>14</v>
      </c>
      <c r="AA99" s="7">
        <v>12</v>
      </c>
      <c r="AB99" s="7">
        <v>4</v>
      </c>
      <c r="AC99" s="7">
        <v>3</v>
      </c>
      <c r="AD99" s="7">
        <v>6</v>
      </c>
      <c r="AE99" s="7">
        <v>1</v>
      </c>
      <c r="AF99" s="7">
        <v>10</v>
      </c>
      <c r="AG99" s="7">
        <v>3</v>
      </c>
      <c r="AH99" s="7">
        <v>9</v>
      </c>
      <c r="AI99" s="7">
        <v>2</v>
      </c>
      <c r="AJ99" s="7">
        <v>5</v>
      </c>
      <c r="AK99" s="7">
        <v>6</v>
      </c>
      <c r="AL99" s="7">
        <v>4</v>
      </c>
      <c r="AM99" s="7">
        <v>8</v>
      </c>
      <c r="AN99" s="7">
        <v>7</v>
      </c>
      <c r="AO99" s="7">
        <v>34</v>
      </c>
    </row>
    <row r="100" spans="2:41" x14ac:dyDescent="0.25">
      <c r="B100" s="7">
        <v>44186</v>
      </c>
      <c r="C100" s="7">
        <v>0</v>
      </c>
      <c r="D100" s="7">
        <v>2002</v>
      </c>
      <c r="E100" s="7">
        <f t="shared" si="4"/>
        <v>23</v>
      </c>
      <c r="F100" s="8">
        <v>45964.903715277775</v>
      </c>
      <c r="G100" s="7">
        <v>3</v>
      </c>
      <c r="H100" s="7">
        <v>2</v>
      </c>
      <c r="I100" s="7">
        <v>4</v>
      </c>
      <c r="J100" s="7">
        <v>4</v>
      </c>
      <c r="K100" s="7">
        <v>3</v>
      </c>
      <c r="L100" s="7">
        <f t="shared" si="5"/>
        <v>3</v>
      </c>
      <c r="M100" s="7">
        <v>4</v>
      </c>
      <c r="N100" s="7">
        <v>3</v>
      </c>
      <c r="O100" s="7">
        <v>4</v>
      </c>
      <c r="P100" s="7">
        <f t="shared" si="6"/>
        <v>2</v>
      </c>
      <c r="Q100" s="7">
        <v>3</v>
      </c>
      <c r="R100" s="7">
        <v>1</v>
      </c>
      <c r="S100" s="7">
        <v>2</v>
      </c>
      <c r="T100" s="7">
        <f t="shared" si="7"/>
        <v>28</v>
      </c>
      <c r="U100" s="7">
        <v>3</v>
      </c>
      <c r="V100" s="7">
        <v>14</v>
      </c>
      <c r="W100" s="7">
        <v>6</v>
      </c>
      <c r="X100" s="7">
        <v>6</v>
      </c>
      <c r="Y100" s="7">
        <v>3</v>
      </c>
      <c r="Z100" s="7">
        <v>5</v>
      </c>
      <c r="AA100" s="7">
        <v>5</v>
      </c>
      <c r="AB100" s="7">
        <v>5</v>
      </c>
      <c r="AC100" s="7">
        <v>5</v>
      </c>
      <c r="AD100" s="7">
        <v>1</v>
      </c>
      <c r="AE100" s="7">
        <v>9</v>
      </c>
      <c r="AF100" s="7">
        <v>1</v>
      </c>
      <c r="AG100" s="7">
        <v>6</v>
      </c>
      <c r="AH100" s="7">
        <v>2</v>
      </c>
      <c r="AI100" s="7">
        <v>7</v>
      </c>
      <c r="AJ100" s="7">
        <v>8</v>
      </c>
      <c r="AK100" s="7">
        <v>4</v>
      </c>
      <c r="AL100" s="7">
        <v>5</v>
      </c>
      <c r="AM100" s="7">
        <v>10</v>
      </c>
      <c r="AN100" s="7">
        <v>3</v>
      </c>
      <c r="AO100" s="7">
        <v>30</v>
      </c>
    </row>
    <row r="101" spans="2:41" x14ac:dyDescent="0.25">
      <c r="B101" s="7">
        <v>41752</v>
      </c>
      <c r="C101" s="7">
        <v>0</v>
      </c>
      <c r="D101" s="7">
        <v>2002</v>
      </c>
      <c r="E101" s="7">
        <f t="shared" si="4"/>
        <v>23</v>
      </c>
      <c r="F101" s="8">
        <v>45959.785509259258</v>
      </c>
      <c r="G101" s="7">
        <v>3</v>
      </c>
      <c r="H101" s="7">
        <v>4</v>
      </c>
      <c r="I101" s="7">
        <v>2</v>
      </c>
      <c r="J101" s="7">
        <v>2</v>
      </c>
      <c r="K101" s="7">
        <v>3</v>
      </c>
      <c r="L101" s="7">
        <f t="shared" si="5"/>
        <v>3</v>
      </c>
      <c r="M101" s="7">
        <v>2</v>
      </c>
      <c r="N101" s="7">
        <v>4</v>
      </c>
      <c r="O101" s="7">
        <v>4</v>
      </c>
      <c r="P101" s="7">
        <f t="shared" si="6"/>
        <v>2</v>
      </c>
      <c r="Q101" s="7">
        <v>2</v>
      </c>
      <c r="R101" s="7">
        <v>2</v>
      </c>
      <c r="S101" s="7">
        <v>3</v>
      </c>
      <c r="T101" s="7">
        <f t="shared" si="7"/>
        <v>26</v>
      </c>
      <c r="U101" s="7">
        <v>2</v>
      </c>
      <c r="V101" s="7">
        <v>3</v>
      </c>
      <c r="W101" s="7">
        <v>2</v>
      </c>
      <c r="X101" s="7">
        <v>3</v>
      </c>
      <c r="Y101" s="7">
        <v>2</v>
      </c>
      <c r="Z101" s="7">
        <v>3</v>
      </c>
      <c r="AA101" s="7">
        <v>25</v>
      </c>
      <c r="AB101" s="7">
        <v>4</v>
      </c>
      <c r="AC101" s="7">
        <v>3</v>
      </c>
      <c r="AD101" s="7">
        <v>1</v>
      </c>
      <c r="AE101" s="7">
        <v>3</v>
      </c>
      <c r="AF101" s="7">
        <v>8</v>
      </c>
      <c r="AG101" s="7">
        <v>4</v>
      </c>
      <c r="AH101" s="7">
        <v>2</v>
      </c>
      <c r="AI101" s="7">
        <v>7</v>
      </c>
      <c r="AJ101" s="7">
        <v>5</v>
      </c>
      <c r="AK101" s="7">
        <v>6</v>
      </c>
      <c r="AL101" s="7">
        <v>9</v>
      </c>
      <c r="AM101" s="7">
        <v>1</v>
      </c>
      <c r="AN101" s="7">
        <v>10</v>
      </c>
      <c r="AO101" s="7">
        <v>28</v>
      </c>
    </row>
    <row r="102" spans="2:41" x14ac:dyDescent="0.25">
      <c r="B102" s="7">
        <v>43605</v>
      </c>
      <c r="C102" s="7">
        <v>0</v>
      </c>
      <c r="D102" s="7">
        <v>2002</v>
      </c>
      <c r="E102" s="7">
        <f t="shared" si="4"/>
        <v>23</v>
      </c>
      <c r="F102" s="8">
        <v>45963.749791666669</v>
      </c>
      <c r="G102" s="7" t="s">
        <v>59</v>
      </c>
      <c r="H102" s="7">
        <v>2</v>
      </c>
      <c r="I102" s="7">
        <v>3</v>
      </c>
      <c r="J102" s="7">
        <v>2</v>
      </c>
      <c r="K102" s="7">
        <v>2</v>
      </c>
      <c r="L102" s="7">
        <f t="shared" si="5"/>
        <v>4</v>
      </c>
      <c r="M102" s="7">
        <v>2</v>
      </c>
      <c r="N102" s="7">
        <v>2</v>
      </c>
      <c r="O102" s="7">
        <v>2</v>
      </c>
      <c r="P102" s="7">
        <f t="shared" si="6"/>
        <v>4</v>
      </c>
      <c r="Q102" s="7">
        <v>2</v>
      </c>
      <c r="R102" s="7">
        <v>2</v>
      </c>
      <c r="S102" s="7">
        <v>3</v>
      </c>
      <c r="T102" s="7">
        <f t="shared" si="7"/>
        <v>26</v>
      </c>
      <c r="U102" s="7">
        <v>3</v>
      </c>
      <c r="V102" s="7">
        <v>4</v>
      </c>
      <c r="W102" s="7">
        <v>3</v>
      </c>
      <c r="X102" s="7">
        <v>4</v>
      </c>
      <c r="Y102" s="7">
        <v>3</v>
      </c>
      <c r="Z102" s="7">
        <v>4</v>
      </c>
      <c r="AA102" s="7">
        <v>7</v>
      </c>
      <c r="AB102" s="7">
        <v>2</v>
      </c>
      <c r="AC102" s="7">
        <v>10</v>
      </c>
      <c r="AD102" s="7">
        <v>4</v>
      </c>
      <c r="AE102" s="7">
        <v>3</v>
      </c>
      <c r="AF102" s="7">
        <v>8</v>
      </c>
      <c r="AG102" s="7">
        <v>5</v>
      </c>
      <c r="AH102" s="7">
        <v>9</v>
      </c>
      <c r="AI102" s="7">
        <v>6</v>
      </c>
      <c r="AJ102" s="7">
        <v>1</v>
      </c>
      <c r="AK102" s="7">
        <v>10</v>
      </c>
      <c r="AL102" s="7">
        <v>4</v>
      </c>
      <c r="AM102" s="7">
        <v>2</v>
      </c>
      <c r="AN102" s="7">
        <v>7</v>
      </c>
      <c r="AO102" s="7">
        <v>24</v>
      </c>
    </row>
    <row r="103" spans="2:41" x14ac:dyDescent="0.25">
      <c r="B103" s="7">
        <v>45975</v>
      </c>
      <c r="C103" s="7">
        <v>0</v>
      </c>
      <c r="D103" s="7">
        <v>2002</v>
      </c>
      <c r="E103" s="7">
        <f t="shared" si="4"/>
        <v>23</v>
      </c>
      <c r="F103" s="8">
        <v>45970.969895833332</v>
      </c>
      <c r="G103" s="7" t="s">
        <v>59</v>
      </c>
      <c r="H103" s="7">
        <v>5</v>
      </c>
      <c r="I103" s="7">
        <v>5</v>
      </c>
      <c r="J103" s="7">
        <v>5</v>
      </c>
      <c r="K103" s="7">
        <v>2</v>
      </c>
      <c r="L103" s="7">
        <f t="shared" si="5"/>
        <v>4</v>
      </c>
      <c r="M103" s="7">
        <v>5</v>
      </c>
      <c r="N103" s="7">
        <v>3</v>
      </c>
      <c r="O103" s="7">
        <v>4</v>
      </c>
      <c r="P103" s="7">
        <f t="shared" si="6"/>
        <v>2</v>
      </c>
      <c r="Q103" s="7">
        <v>4</v>
      </c>
      <c r="R103" s="7">
        <v>5</v>
      </c>
      <c r="S103" s="7">
        <v>5</v>
      </c>
      <c r="T103" s="7">
        <f t="shared" si="7"/>
        <v>43</v>
      </c>
      <c r="U103" s="7">
        <v>2</v>
      </c>
      <c r="V103" s="7">
        <v>2</v>
      </c>
      <c r="W103" s="7">
        <v>5</v>
      </c>
      <c r="X103" s="7">
        <v>4</v>
      </c>
      <c r="Y103" s="7">
        <v>3</v>
      </c>
      <c r="Z103" s="7">
        <v>3</v>
      </c>
      <c r="AA103" s="7">
        <v>3</v>
      </c>
      <c r="AB103" s="7">
        <v>3</v>
      </c>
      <c r="AC103" s="7">
        <v>2</v>
      </c>
      <c r="AD103" s="7">
        <v>3</v>
      </c>
      <c r="AE103" s="7">
        <v>9</v>
      </c>
      <c r="AF103" s="7">
        <v>7</v>
      </c>
      <c r="AG103" s="7">
        <v>2</v>
      </c>
      <c r="AH103" s="7">
        <v>3</v>
      </c>
      <c r="AI103" s="7">
        <v>6</v>
      </c>
      <c r="AJ103" s="7">
        <v>1</v>
      </c>
      <c r="AK103" s="7">
        <v>8</v>
      </c>
      <c r="AL103" s="7">
        <v>4</v>
      </c>
      <c r="AM103" s="7">
        <v>5</v>
      </c>
      <c r="AN103" s="7">
        <v>10</v>
      </c>
      <c r="AO103" s="7">
        <v>20</v>
      </c>
    </row>
    <row r="104" spans="2:41" x14ac:dyDescent="0.25">
      <c r="B104" s="7">
        <v>42200</v>
      </c>
      <c r="C104" s="7">
        <v>0</v>
      </c>
      <c r="D104" s="7">
        <v>2002</v>
      </c>
      <c r="E104" s="7">
        <f t="shared" si="4"/>
        <v>23</v>
      </c>
      <c r="F104" s="8">
        <v>45960.27306712963</v>
      </c>
      <c r="G104" s="7">
        <v>2</v>
      </c>
      <c r="H104" s="7">
        <v>4</v>
      </c>
      <c r="I104" s="7">
        <v>5</v>
      </c>
      <c r="J104" s="7">
        <v>5</v>
      </c>
      <c r="K104" s="7">
        <v>1</v>
      </c>
      <c r="L104" s="7">
        <f t="shared" si="5"/>
        <v>5</v>
      </c>
      <c r="M104" s="7">
        <v>5</v>
      </c>
      <c r="N104" s="7">
        <v>5</v>
      </c>
      <c r="O104" s="7">
        <v>4</v>
      </c>
      <c r="P104" s="7">
        <f t="shared" si="6"/>
        <v>2</v>
      </c>
      <c r="Q104" s="7">
        <v>5</v>
      </c>
      <c r="R104" s="7">
        <v>4</v>
      </c>
      <c r="S104" s="7">
        <v>5</v>
      </c>
      <c r="T104" s="7">
        <f t="shared" si="7"/>
        <v>45</v>
      </c>
      <c r="U104" s="7">
        <v>2</v>
      </c>
      <c r="V104" s="7">
        <v>2</v>
      </c>
      <c r="W104" s="7">
        <v>3</v>
      </c>
      <c r="X104" s="7">
        <v>2</v>
      </c>
      <c r="Y104" s="7">
        <v>5</v>
      </c>
      <c r="Z104" s="7">
        <v>3</v>
      </c>
      <c r="AA104" s="7">
        <v>5</v>
      </c>
      <c r="AB104" s="7">
        <v>5</v>
      </c>
      <c r="AC104" s="7">
        <v>1</v>
      </c>
      <c r="AD104" s="7">
        <v>3</v>
      </c>
      <c r="AE104" s="7">
        <v>3</v>
      </c>
      <c r="AF104" s="7">
        <v>4</v>
      </c>
      <c r="AG104" s="7">
        <v>1</v>
      </c>
      <c r="AH104" s="7">
        <v>2</v>
      </c>
      <c r="AI104" s="7">
        <v>8</v>
      </c>
      <c r="AJ104" s="7">
        <v>6</v>
      </c>
      <c r="AK104" s="7">
        <v>10</v>
      </c>
      <c r="AL104" s="7">
        <v>5</v>
      </c>
      <c r="AM104" s="7">
        <v>9</v>
      </c>
      <c r="AN104" s="7">
        <v>7</v>
      </c>
      <c r="AO104" s="7">
        <v>5</v>
      </c>
    </row>
    <row r="105" spans="2:41" x14ac:dyDescent="0.25">
      <c r="B105" s="7">
        <v>41662</v>
      </c>
      <c r="C105" s="7">
        <v>0</v>
      </c>
      <c r="D105" s="7">
        <v>2001</v>
      </c>
      <c r="E105" s="7">
        <f t="shared" si="4"/>
        <v>24</v>
      </c>
      <c r="F105" s="8">
        <v>45959.717719907407</v>
      </c>
      <c r="G105" s="7">
        <v>4</v>
      </c>
      <c r="H105" s="7">
        <v>4</v>
      </c>
      <c r="I105" s="7">
        <v>5</v>
      </c>
      <c r="J105" s="7">
        <v>3</v>
      </c>
      <c r="K105" s="7">
        <v>2</v>
      </c>
      <c r="L105" s="7">
        <f t="shared" si="5"/>
        <v>4</v>
      </c>
      <c r="M105" s="7">
        <v>5</v>
      </c>
      <c r="N105" s="7">
        <v>3</v>
      </c>
      <c r="O105" s="7">
        <v>4</v>
      </c>
      <c r="P105" s="7">
        <f t="shared" si="6"/>
        <v>2</v>
      </c>
      <c r="Q105" s="7">
        <v>2</v>
      </c>
      <c r="R105" s="7">
        <v>4</v>
      </c>
      <c r="S105" s="7">
        <v>4</v>
      </c>
      <c r="T105" s="7">
        <f t="shared" si="7"/>
        <v>36</v>
      </c>
      <c r="U105" s="7">
        <v>7</v>
      </c>
      <c r="V105" s="7">
        <v>14</v>
      </c>
      <c r="W105" s="7">
        <v>8</v>
      </c>
      <c r="X105" s="7">
        <v>5</v>
      </c>
      <c r="Y105" s="7">
        <v>6</v>
      </c>
      <c r="Z105" s="7">
        <v>7</v>
      </c>
      <c r="AA105" s="7">
        <v>10</v>
      </c>
      <c r="AB105" s="7">
        <v>4</v>
      </c>
      <c r="AC105" s="7">
        <v>5</v>
      </c>
      <c r="AD105" s="7">
        <v>4</v>
      </c>
      <c r="AE105" s="7">
        <v>3</v>
      </c>
      <c r="AF105" s="7">
        <v>1</v>
      </c>
      <c r="AG105" s="7">
        <v>2</v>
      </c>
      <c r="AH105" s="7">
        <v>7</v>
      </c>
      <c r="AI105" s="7">
        <v>4</v>
      </c>
      <c r="AJ105" s="7">
        <v>8</v>
      </c>
      <c r="AK105" s="7">
        <v>10</v>
      </c>
      <c r="AL105" s="7">
        <v>5</v>
      </c>
      <c r="AM105" s="7">
        <v>9</v>
      </c>
      <c r="AN105" s="7">
        <v>6</v>
      </c>
      <c r="AO105" s="7">
        <v>64</v>
      </c>
    </row>
    <row r="106" spans="2:41" x14ac:dyDescent="0.25">
      <c r="B106" s="7">
        <v>44757</v>
      </c>
      <c r="C106" s="7">
        <v>0</v>
      </c>
      <c r="D106" s="7">
        <v>2001</v>
      </c>
      <c r="E106" s="7">
        <f t="shared" si="4"/>
        <v>24</v>
      </c>
      <c r="F106" s="8">
        <v>45966.420740740738</v>
      </c>
      <c r="G106" s="7">
        <v>2</v>
      </c>
      <c r="H106" s="7">
        <v>4</v>
      </c>
      <c r="I106" s="7">
        <v>4</v>
      </c>
      <c r="J106" s="7">
        <v>5</v>
      </c>
      <c r="K106" s="7">
        <v>2</v>
      </c>
      <c r="L106" s="7">
        <f t="shared" si="5"/>
        <v>4</v>
      </c>
      <c r="M106" s="7">
        <v>4</v>
      </c>
      <c r="N106" s="7">
        <v>3</v>
      </c>
      <c r="O106" s="7">
        <v>2</v>
      </c>
      <c r="P106" s="7">
        <f t="shared" si="6"/>
        <v>4</v>
      </c>
      <c r="Q106" s="7">
        <v>4</v>
      </c>
      <c r="R106" s="7">
        <v>4</v>
      </c>
      <c r="S106" s="7">
        <v>1</v>
      </c>
      <c r="T106" s="7">
        <f t="shared" si="7"/>
        <v>37</v>
      </c>
      <c r="U106" s="7">
        <v>4</v>
      </c>
      <c r="V106" s="7">
        <v>7</v>
      </c>
      <c r="W106" s="7">
        <v>3</v>
      </c>
      <c r="X106" s="7">
        <v>2</v>
      </c>
      <c r="Y106" s="7">
        <v>4</v>
      </c>
      <c r="Z106" s="7">
        <v>10</v>
      </c>
      <c r="AA106" s="7">
        <v>7</v>
      </c>
      <c r="AB106" s="7">
        <v>8</v>
      </c>
      <c r="AC106" s="7">
        <v>3</v>
      </c>
      <c r="AD106" s="7">
        <v>4</v>
      </c>
      <c r="AE106" s="7">
        <v>10</v>
      </c>
      <c r="AF106" s="7">
        <v>7</v>
      </c>
      <c r="AG106" s="7">
        <v>5</v>
      </c>
      <c r="AH106" s="7">
        <v>2</v>
      </c>
      <c r="AI106" s="7">
        <v>3</v>
      </c>
      <c r="AJ106" s="7">
        <v>9</v>
      </c>
      <c r="AK106" s="7">
        <v>1</v>
      </c>
      <c r="AL106" s="7">
        <v>4</v>
      </c>
      <c r="AM106" s="7">
        <v>6</v>
      </c>
      <c r="AN106" s="7">
        <v>8</v>
      </c>
      <c r="AO106" s="7">
        <v>59</v>
      </c>
    </row>
    <row r="107" spans="2:41" x14ac:dyDescent="0.25">
      <c r="B107" s="7">
        <v>45420</v>
      </c>
      <c r="C107" s="7">
        <v>0</v>
      </c>
      <c r="D107" s="7">
        <v>2001</v>
      </c>
      <c r="E107" s="7">
        <f t="shared" si="4"/>
        <v>24</v>
      </c>
      <c r="F107" s="8">
        <v>45968.561122685183</v>
      </c>
      <c r="G107" s="7">
        <v>2</v>
      </c>
      <c r="H107" s="7">
        <v>2</v>
      </c>
      <c r="I107" s="7">
        <v>4</v>
      </c>
      <c r="J107" s="7">
        <v>3</v>
      </c>
      <c r="K107" s="7">
        <v>2</v>
      </c>
      <c r="L107" s="7">
        <f t="shared" si="5"/>
        <v>4</v>
      </c>
      <c r="M107" s="7">
        <v>4</v>
      </c>
      <c r="N107" s="7">
        <v>2</v>
      </c>
      <c r="O107" s="7">
        <v>2</v>
      </c>
      <c r="P107" s="7">
        <f t="shared" si="6"/>
        <v>4</v>
      </c>
      <c r="Q107" s="7">
        <v>4</v>
      </c>
      <c r="R107" s="7">
        <v>4</v>
      </c>
      <c r="S107" s="7">
        <v>4</v>
      </c>
      <c r="T107" s="7">
        <f t="shared" si="7"/>
        <v>35</v>
      </c>
      <c r="U107" s="7">
        <v>3</v>
      </c>
      <c r="V107" s="7">
        <v>4</v>
      </c>
      <c r="W107" s="7">
        <v>6</v>
      </c>
      <c r="X107" s="7">
        <v>6</v>
      </c>
      <c r="Y107" s="7">
        <v>4</v>
      </c>
      <c r="Z107" s="7">
        <v>7</v>
      </c>
      <c r="AA107" s="7">
        <v>15</v>
      </c>
      <c r="AB107" s="7">
        <v>4</v>
      </c>
      <c r="AC107" s="7">
        <v>2</v>
      </c>
      <c r="AD107" s="7">
        <v>3</v>
      </c>
      <c r="AE107" s="7">
        <v>3</v>
      </c>
      <c r="AF107" s="7">
        <v>5</v>
      </c>
      <c r="AG107" s="7">
        <v>6</v>
      </c>
      <c r="AH107" s="7">
        <v>4</v>
      </c>
      <c r="AI107" s="7">
        <v>8</v>
      </c>
      <c r="AJ107" s="7">
        <v>2</v>
      </c>
      <c r="AK107" s="7">
        <v>1</v>
      </c>
      <c r="AL107" s="7">
        <v>7</v>
      </c>
      <c r="AM107" s="7">
        <v>10</v>
      </c>
      <c r="AN107" s="7">
        <v>9</v>
      </c>
      <c r="AO107" s="7">
        <v>58</v>
      </c>
    </row>
    <row r="108" spans="2:41" x14ac:dyDescent="0.25">
      <c r="B108" s="7">
        <v>40697</v>
      </c>
      <c r="C108" s="7">
        <v>0</v>
      </c>
      <c r="D108" s="7">
        <v>2001</v>
      </c>
      <c r="E108" s="7">
        <f t="shared" si="4"/>
        <v>24</v>
      </c>
      <c r="F108" s="8">
        <v>45958.362847222219</v>
      </c>
      <c r="G108" s="7">
        <v>2</v>
      </c>
      <c r="H108" s="7">
        <v>3</v>
      </c>
      <c r="I108" s="7">
        <v>4</v>
      </c>
      <c r="J108" s="7">
        <v>3</v>
      </c>
      <c r="K108" s="7">
        <v>3</v>
      </c>
      <c r="L108" s="7">
        <f t="shared" si="5"/>
        <v>3</v>
      </c>
      <c r="M108" s="7">
        <v>4</v>
      </c>
      <c r="N108" s="7">
        <v>3</v>
      </c>
      <c r="O108" s="7">
        <v>3</v>
      </c>
      <c r="P108" s="7">
        <f t="shared" si="6"/>
        <v>3</v>
      </c>
      <c r="Q108" s="7">
        <v>4</v>
      </c>
      <c r="R108" s="7">
        <v>5</v>
      </c>
      <c r="S108" s="7">
        <v>4</v>
      </c>
      <c r="T108" s="7">
        <f t="shared" si="7"/>
        <v>36</v>
      </c>
      <c r="U108" s="7">
        <v>2</v>
      </c>
      <c r="V108" s="7">
        <v>2</v>
      </c>
      <c r="W108" s="7">
        <v>3</v>
      </c>
      <c r="X108" s="7">
        <v>4</v>
      </c>
      <c r="Y108" s="7">
        <v>3</v>
      </c>
      <c r="Z108" s="7">
        <v>4</v>
      </c>
      <c r="AA108" s="7">
        <v>4</v>
      </c>
      <c r="AB108" s="7">
        <v>3</v>
      </c>
      <c r="AC108" s="7">
        <v>3</v>
      </c>
      <c r="AD108" s="7">
        <v>1</v>
      </c>
      <c r="AE108" s="7">
        <v>5</v>
      </c>
      <c r="AF108" s="7">
        <v>7</v>
      </c>
      <c r="AG108" s="7">
        <v>10</v>
      </c>
      <c r="AH108" s="7">
        <v>2</v>
      </c>
      <c r="AI108" s="7">
        <v>8</v>
      </c>
      <c r="AJ108" s="7">
        <v>4</v>
      </c>
      <c r="AK108" s="7">
        <v>9</v>
      </c>
      <c r="AL108" s="7">
        <v>1</v>
      </c>
      <c r="AM108" s="7">
        <v>6</v>
      </c>
      <c r="AN108" s="7">
        <v>3</v>
      </c>
      <c r="AO108" s="7">
        <v>55</v>
      </c>
    </row>
    <row r="109" spans="2:41" x14ac:dyDescent="0.25">
      <c r="B109" s="7">
        <v>41014</v>
      </c>
      <c r="C109" s="7">
        <v>0</v>
      </c>
      <c r="D109" s="7">
        <v>2001</v>
      </c>
      <c r="E109" s="7">
        <f t="shared" si="4"/>
        <v>24</v>
      </c>
      <c r="F109" s="8">
        <v>45967.942245370374</v>
      </c>
      <c r="G109" s="7">
        <v>4</v>
      </c>
      <c r="H109" s="7">
        <v>2</v>
      </c>
      <c r="I109" s="7">
        <v>4</v>
      </c>
      <c r="J109" s="7">
        <v>1</v>
      </c>
      <c r="K109" s="7">
        <v>4</v>
      </c>
      <c r="L109" s="7">
        <f t="shared" si="5"/>
        <v>2</v>
      </c>
      <c r="M109" s="7">
        <v>2</v>
      </c>
      <c r="N109" s="7">
        <v>2</v>
      </c>
      <c r="O109" s="7">
        <v>5</v>
      </c>
      <c r="P109" s="7">
        <f t="shared" si="6"/>
        <v>1</v>
      </c>
      <c r="Q109" s="7">
        <v>4</v>
      </c>
      <c r="R109" s="7">
        <v>5</v>
      </c>
      <c r="S109" s="7">
        <v>4</v>
      </c>
      <c r="T109" s="7">
        <f t="shared" si="7"/>
        <v>27</v>
      </c>
      <c r="U109" s="7">
        <v>2</v>
      </c>
      <c r="V109" s="7">
        <v>5</v>
      </c>
      <c r="W109" s="7">
        <v>4</v>
      </c>
      <c r="X109" s="7">
        <v>2</v>
      </c>
      <c r="Y109" s="7">
        <v>4</v>
      </c>
      <c r="Z109" s="7">
        <v>4</v>
      </c>
      <c r="AA109" s="7">
        <v>6</v>
      </c>
      <c r="AB109" s="7">
        <v>3</v>
      </c>
      <c r="AC109" s="7">
        <v>3</v>
      </c>
      <c r="AD109" s="7">
        <v>5</v>
      </c>
      <c r="AE109" s="7">
        <v>3</v>
      </c>
      <c r="AF109" s="7">
        <v>7</v>
      </c>
      <c r="AG109" s="7">
        <v>5</v>
      </c>
      <c r="AH109" s="7">
        <v>2</v>
      </c>
      <c r="AI109" s="7">
        <v>6</v>
      </c>
      <c r="AJ109" s="7">
        <v>10</v>
      </c>
      <c r="AK109" s="7">
        <v>1</v>
      </c>
      <c r="AL109" s="7">
        <v>8</v>
      </c>
      <c r="AM109" s="7">
        <v>4</v>
      </c>
      <c r="AN109" s="7">
        <v>9</v>
      </c>
      <c r="AO109" s="7">
        <v>55</v>
      </c>
    </row>
    <row r="110" spans="2:41" x14ac:dyDescent="0.25">
      <c r="B110" s="7">
        <v>43451</v>
      </c>
      <c r="C110" s="7">
        <v>0</v>
      </c>
      <c r="D110" s="7">
        <v>2001</v>
      </c>
      <c r="E110" s="7">
        <f t="shared" si="4"/>
        <v>24</v>
      </c>
      <c r="F110" s="8">
        <v>45970.802777777775</v>
      </c>
      <c r="G110" s="7">
        <v>4</v>
      </c>
      <c r="H110" s="7">
        <v>4</v>
      </c>
      <c r="I110" s="7">
        <v>4</v>
      </c>
      <c r="J110" s="7">
        <v>4</v>
      </c>
      <c r="K110" s="7">
        <v>4</v>
      </c>
      <c r="L110" s="7">
        <f t="shared" si="5"/>
        <v>2</v>
      </c>
      <c r="M110" s="7">
        <v>4</v>
      </c>
      <c r="N110" s="7">
        <v>2</v>
      </c>
      <c r="O110" s="7">
        <v>4</v>
      </c>
      <c r="P110" s="7">
        <f t="shared" si="6"/>
        <v>2</v>
      </c>
      <c r="Q110" s="7">
        <v>4</v>
      </c>
      <c r="R110" s="7">
        <v>4</v>
      </c>
      <c r="S110" s="7">
        <v>4</v>
      </c>
      <c r="T110" s="7">
        <f t="shared" si="7"/>
        <v>34</v>
      </c>
      <c r="U110" s="7">
        <v>5</v>
      </c>
      <c r="V110" s="7">
        <v>5</v>
      </c>
      <c r="W110" s="7">
        <v>3</v>
      </c>
      <c r="X110" s="7">
        <v>4</v>
      </c>
      <c r="Y110" s="7">
        <v>2</v>
      </c>
      <c r="Z110" s="7">
        <v>4</v>
      </c>
      <c r="AA110" s="7">
        <v>4</v>
      </c>
      <c r="AB110" s="7">
        <v>3</v>
      </c>
      <c r="AC110" s="7">
        <v>3</v>
      </c>
      <c r="AD110" s="7">
        <v>1</v>
      </c>
      <c r="AE110" s="7">
        <v>10</v>
      </c>
      <c r="AF110" s="7">
        <v>2</v>
      </c>
      <c r="AG110" s="7">
        <v>3</v>
      </c>
      <c r="AH110" s="7">
        <v>1</v>
      </c>
      <c r="AI110" s="7">
        <v>8</v>
      </c>
      <c r="AJ110" s="7">
        <v>5</v>
      </c>
      <c r="AK110" s="7">
        <v>9</v>
      </c>
      <c r="AL110" s="7">
        <v>7</v>
      </c>
      <c r="AM110" s="7">
        <v>4</v>
      </c>
      <c r="AN110" s="7">
        <v>6</v>
      </c>
      <c r="AO110" s="7">
        <v>53</v>
      </c>
    </row>
    <row r="111" spans="2:41" x14ac:dyDescent="0.25">
      <c r="B111" s="7">
        <v>42171</v>
      </c>
      <c r="C111" s="7">
        <v>0</v>
      </c>
      <c r="D111" s="7">
        <v>2001</v>
      </c>
      <c r="E111" s="7">
        <f t="shared" si="4"/>
        <v>24</v>
      </c>
      <c r="F111" s="8">
        <v>45960.006631944445</v>
      </c>
      <c r="G111" s="7" t="s">
        <v>59</v>
      </c>
      <c r="H111" s="7">
        <v>3</v>
      </c>
      <c r="I111" s="7">
        <v>4</v>
      </c>
      <c r="J111" s="7">
        <v>4</v>
      </c>
      <c r="K111" s="7">
        <v>4</v>
      </c>
      <c r="L111" s="7">
        <f t="shared" si="5"/>
        <v>2</v>
      </c>
      <c r="M111" s="7">
        <v>5</v>
      </c>
      <c r="N111" s="7">
        <v>2</v>
      </c>
      <c r="O111" s="7">
        <v>5</v>
      </c>
      <c r="P111" s="7">
        <f t="shared" si="6"/>
        <v>1</v>
      </c>
      <c r="Q111" s="7">
        <v>2</v>
      </c>
      <c r="R111" s="7">
        <v>3</v>
      </c>
      <c r="S111" s="7">
        <v>4</v>
      </c>
      <c r="T111" s="7">
        <f t="shared" si="7"/>
        <v>30</v>
      </c>
      <c r="U111" s="7">
        <v>3</v>
      </c>
      <c r="V111" s="7">
        <v>2</v>
      </c>
      <c r="W111" s="7">
        <v>3</v>
      </c>
      <c r="X111" s="7">
        <v>8</v>
      </c>
      <c r="Y111" s="7">
        <v>3</v>
      </c>
      <c r="Z111" s="7">
        <v>6</v>
      </c>
      <c r="AA111" s="7">
        <v>10</v>
      </c>
      <c r="AB111" s="7">
        <v>6</v>
      </c>
      <c r="AC111" s="7">
        <v>3</v>
      </c>
      <c r="AD111" s="7">
        <v>4</v>
      </c>
      <c r="AE111" s="7">
        <v>10</v>
      </c>
      <c r="AF111" s="7">
        <v>6</v>
      </c>
      <c r="AG111" s="7">
        <v>3</v>
      </c>
      <c r="AH111" s="7">
        <v>2</v>
      </c>
      <c r="AI111" s="7">
        <v>8</v>
      </c>
      <c r="AJ111" s="7">
        <v>1</v>
      </c>
      <c r="AK111" s="7">
        <v>9</v>
      </c>
      <c r="AL111" s="7">
        <v>4</v>
      </c>
      <c r="AM111" s="7">
        <v>7</v>
      </c>
      <c r="AN111" s="7">
        <v>5</v>
      </c>
      <c r="AO111" s="7">
        <v>52</v>
      </c>
    </row>
    <row r="112" spans="2:41" x14ac:dyDescent="0.25">
      <c r="B112" s="7">
        <v>44988</v>
      </c>
      <c r="C112" s="7">
        <v>0</v>
      </c>
      <c r="D112" s="7">
        <v>2001</v>
      </c>
      <c r="E112" s="7">
        <f t="shared" si="4"/>
        <v>24</v>
      </c>
      <c r="F112" s="8">
        <v>45967.440335648149</v>
      </c>
      <c r="G112" s="7">
        <v>2</v>
      </c>
      <c r="H112" s="7">
        <v>4</v>
      </c>
      <c r="I112" s="7">
        <v>4</v>
      </c>
      <c r="J112" s="7">
        <v>4</v>
      </c>
      <c r="K112" s="7">
        <v>2</v>
      </c>
      <c r="L112" s="7">
        <f t="shared" si="5"/>
        <v>4</v>
      </c>
      <c r="M112" s="7">
        <v>4</v>
      </c>
      <c r="N112" s="7">
        <v>3</v>
      </c>
      <c r="O112" s="7">
        <v>4</v>
      </c>
      <c r="P112" s="7">
        <f t="shared" si="6"/>
        <v>2</v>
      </c>
      <c r="Q112" s="7">
        <v>4</v>
      </c>
      <c r="R112" s="7">
        <v>3</v>
      </c>
      <c r="S112" s="7">
        <v>4</v>
      </c>
      <c r="T112" s="7">
        <f t="shared" si="7"/>
        <v>36</v>
      </c>
      <c r="U112" s="7">
        <v>2</v>
      </c>
      <c r="V112" s="7">
        <v>2</v>
      </c>
      <c r="W112" s="7">
        <v>2</v>
      </c>
      <c r="X112" s="7">
        <v>2</v>
      </c>
      <c r="Y112" s="7">
        <v>2</v>
      </c>
      <c r="Z112" s="7">
        <v>5</v>
      </c>
      <c r="AA112" s="7">
        <v>6</v>
      </c>
      <c r="AB112" s="7">
        <v>4</v>
      </c>
      <c r="AC112" s="7">
        <v>6</v>
      </c>
      <c r="AD112" s="7">
        <v>2</v>
      </c>
      <c r="AE112" s="7">
        <v>8</v>
      </c>
      <c r="AF112" s="7">
        <v>6</v>
      </c>
      <c r="AG112" s="7">
        <v>7</v>
      </c>
      <c r="AH112" s="7">
        <v>9</v>
      </c>
      <c r="AI112" s="7">
        <v>2</v>
      </c>
      <c r="AJ112" s="7">
        <v>5</v>
      </c>
      <c r="AK112" s="7">
        <v>10</v>
      </c>
      <c r="AL112" s="7">
        <v>1</v>
      </c>
      <c r="AM112" s="7">
        <v>4</v>
      </c>
      <c r="AN112" s="7">
        <v>3</v>
      </c>
      <c r="AO112" s="7">
        <v>49</v>
      </c>
    </row>
    <row r="113" spans="2:41" x14ac:dyDescent="0.25">
      <c r="B113" s="7">
        <v>46115</v>
      </c>
      <c r="C113" s="7">
        <v>0</v>
      </c>
      <c r="D113" s="7">
        <v>2001</v>
      </c>
      <c r="E113" s="7">
        <f t="shared" si="4"/>
        <v>24</v>
      </c>
      <c r="F113" s="8">
        <v>45971.760162037041</v>
      </c>
      <c r="G113" s="7">
        <v>2</v>
      </c>
      <c r="H113" s="7">
        <v>2</v>
      </c>
      <c r="I113" s="7">
        <v>4</v>
      </c>
      <c r="J113" s="7">
        <v>2</v>
      </c>
      <c r="K113" s="7">
        <v>3</v>
      </c>
      <c r="L113" s="7">
        <f t="shared" si="5"/>
        <v>3</v>
      </c>
      <c r="M113" s="7">
        <v>4</v>
      </c>
      <c r="N113" s="7">
        <v>2</v>
      </c>
      <c r="O113" s="7">
        <v>4</v>
      </c>
      <c r="P113" s="7">
        <f t="shared" si="6"/>
        <v>2</v>
      </c>
      <c r="Q113" s="7">
        <v>4</v>
      </c>
      <c r="R113" s="7">
        <v>4</v>
      </c>
      <c r="S113" s="7">
        <v>4</v>
      </c>
      <c r="T113" s="7">
        <f t="shared" si="7"/>
        <v>31</v>
      </c>
      <c r="U113" s="7">
        <v>3</v>
      </c>
      <c r="V113" s="7">
        <v>5</v>
      </c>
      <c r="W113" s="7">
        <v>4</v>
      </c>
      <c r="X113" s="7">
        <v>3</v>
      </c>
      <c r="Y113" s="7">
        <v>4</v>
      </c>
      <c r="Z113" s="7">
        <v>4</v>
      </c>
      <c r="AA113" s="7">
        <v>15</v>
      </c>
      <c r="AB113" s="7">
        <v>7</v>
      </c>
      <c r="AC113" s="7">
        <v>2</v>
      </c>
      <c r="AD113" s="7">
        <v>4</v>
      </c>
      <c r="AE113" s="7">
        <v>6</v>
      </c>
      <c r="AF113" s="7">
        <v>2</v>
      </c>
      <c r="AG113" s="7">
        <v>3</v>
      </c>
      <c r="AH113" s="7">
        <v>10</v>
      </c>
      <c r="AI113" s="7">
        <v>5</v>
      </c>
      <c r="AJ113" s="7">
        <v>4</v>
      </c>
      <c r="AK113" s="7">
        <v>9</v>
      </c>
      <c r="AL113" s="7">
        <v>1</v>
      </c>
      <c r="AM113" s="7">
        <v>8</v>
      </c>
      <c r="AN113" s="7">
        <v>7</v>
      </c>
      <c r="AO113" s="7">
        <v>46</v>
      </c>
    </row>
    <row r="114" spans="2:41" x14ac:dyDescent="0.25">
      <c r="B114" s="7">
        <v>46220</v>
      </c>
      <c r="C114" s="7">
        <v>0</v>
      </c>
      <c r="D114" s="7">
        <v>2001</v>
      </c>
      <c r="E114" s="7">
        <f t="shared" si="4"/>
        <v>24</v>
      </c>
      <c r="F114" s="8">
        <v>45973.605266203704</v>
      </c>
      <c r="G114" s="7">
        <v>3</v>
      </c>
      <c r="H114" s="7">
        <v>2</v>
      </c>
      <c r="I114" s="7">
        <v>4</v>
      </c>
      <c r="J114" s="7">
        <v>3</v>
      </c>
      <c r="K114" s="7">
        <v>3</v>
      </c>
      <c r="L114" s="7">
        <f t="shared" si="5"/>
        <v>3</v>
      </c>
      <c r="M114" s="7">
        <v>3</v>
      </c>
      <c r="N114" s="7">
        <v>3</v>
      </c>
      <c r="O114" s="7">
        <v>3</v>
      </c>
      <c r="P114" s="7">
        <f t="shared" si="6"/>
        <v>3</v>
      </c>
      <c r="Q114" s="7">
        <v>4</v>
      </c>
      <c r="R114" s="7">
        <v>4</v>
      </c>
      <c r="S114" s="7">
        <v>3</v>
      </c>
      <c r="T114" s="7">
        <f t="shared" si="7"/>
        <v>32</v>
      </c>
      <c r="U114" s="7">
        <v>6</v>
      </c>
      <c r="V114" s="7">
        <v>8</v>
      </c>
      <c r="W114" s="7">
        <v>5</v>
      </c>
      <c r="X114" s="7">
        <v>4</v>
      </c>
      <c r="Y114" s="7">
        <v>2</v>
      </c>
      <c r="Z114" s="7">
        <v>3</v>
      </c>
      <c r="AA114" s="7">
        <v>6</v>
      </c>
      <c r="AB114" s="7">
        <v>5</v>
      </c>
      <c r="AC114" s="7">
        <v>2</v>
      </c>
      <c r="AD114" s="7">
        <v>3</v>
      </c>
      <c r="AE114" s="7">
        <v>5</v>
      </c>
      <c r="AF114" s="7">
        <v>3</v>
      </c>
      <c r="AG114" s="7">
        <v>10</v>
      </c>
      <c r="AH114" s="7">
        <v>7</v>
      </c>
      <c r="AI114" s="7">
        <v>6</v>
      </c>
      <c r="AJ114" s="7">
        <v>9</v>
      </c>
      <c r="AK114" s="7">
        <v>1</v>
      </c>
      <c r="AL114" s="7">
        <v>2</v>
      </c>
      <c r="AM114" s="7">
        <v>4</v>
      </c>
      <c r="AN114" s="7">
        <v>8</v>
      </c>
      <c r="AO114" s="7">
        <v>46</v>
      </c>
    </row>
    <row r="115" spans="2:41" x14ac:dyDescent="0.25">
      <c r="B115" s="7">
        <v>42784</v>
      </c>
      <c r="C115" s="7">
        <v>0</v>
      </c>
      <c r="D115" s="7">
        <v>2001</v>
      </c>
      <c r="E115" s="7">
        <f t="shared" si="4"/>
        <v>24</v>
      </c>
      <c r="F115" s="8">
        <v>45961.44667824074</v>
      </c>
      <c r="G115" s="7">
        <v>2</v>
      </c>
      <c r="H115" s="7">
        <v>4</v>
      </c>
      <c r="I115" s="7">
        <v>4</v>
      </c>
      <c r="J115" s="7">
        <v>5</v>
      </c>
      <c r="K115" s="7">
        <v>2</v>
      </c>
      <c r="L115" s="7">
        <f t="shared" si="5"/>
        <v>4</v>
      </c>
      <c r="M115" s="7">
        <v>5</v>
      </c>
      <c r="N115" s="7">
        <v>2</v>
      </c>
      <c r="O115" s="7">
        <v>2</v>
      </c>
      <c r="P115" s="7">
        <f t="shared" si="6"/>
        <v>4</v>
      </c>
      <c r="Q115" s="7">
        <v>4</v>
      </c>
      <c r="R115" s="7">
        <v>5</v>
      </c>
      <c r="S115" s="7">
        <v>4</v>
      </c>
      <c r="T115" s="7">
        <f t="shared" si="7"/>
        <v>41</v>
      </c>
      <c r="U115" s="7">
        <v>3</v>
      </c>
      <c r="V115" s="7">
        <v>31</v>
      </c>
      <c r="W115" s="7">
        <v>4</v>
      </c>
      <c r="X115" s="7">
        <v>4</v>
      </c>
      <c r="Y115" s="7">
        <v>4</v>
      </c>
      <c r="Z115" s="7">
        <v>4</v>
      </c>
      <c r="AA115" s="7">
        <v>14</v>
      </c>
      <c r="AB115" s="7">
        <v>2</v>
      </c>
      <c r="AC115" s="7">
        <v>2</v>
      </c>
      <c r="AD115" s="7">
        <v>2</v>
      </c>
      <c r="AE115" s="7">
        <v>10</v>
      </c>
      <c r="AF115" s="7">
        <v>6</v>
      </c>
      <c r="AG115" s="7">
        <v>8</v>
      </c>
      <c r="AH115" s="7">
        <v>4</v>
      </c>
      <c r="AI115" s="7">
        <v>1</v>
      </c>
      <c r="AJ115" s="7">
        <v>7</v>
      </c>
      <c r="AK115" s="7">
        <v>5</v>
      </c>
      <c r="AL115" s="7">
        <v>9</v>
      </c>
      <c r="AM115" s="7">
        <v>3</v>
      </c>
      <c r="AN115" s="7">
        <v>2</v>
      </c>
      <c r="AO115" s="7">
        <v>44</v>
      </c>
    </row>
    <row r="116" spans="2:41" x14ac:dyDescent="0.25">
      <c r="B116" s="7">
        <v>46657</v>
      </c>
      <c r="C116" s="7">
        <v>0</v>
      </c>
      <c r="D116" s="7">
        <v>2001</v>
      </c>
      <c r="E116" s="7">
        <f t="shared" si="4"/>
        <v>24</v>
      </c>
      <c r="F116" s="8">
        <v>45975.937222222223</v>
      </c>
      <c r="G116" s="7" t="s">
        <v>59</v>
      </c>
      <c r="H116" s="7">
        <v>4</v>
      </c>
      <c r="I116" s="7">
        <v>4</v>
      </c>
      <c r="J116" s="7">
        <v>4</v>
      </c>
      <c r="K116" s="7">
        <v>2</v>
      </c>
      <c r="L116" s="7">
        <f t="shared" si="5"/>
        <v>4</v>
      </c>
      <c r="M116" s="7">
        <v>4</v>
      </c>
      <c r="N116" s="7">
        <v>4</v>
      </c>
      <c r="O116" s="7">
        <v>2</v>
      </c>
      <c r="P116" s="7">
        <f t="shared" si="6"/>
        <v>4</v>
      </c>
      <c r="Q116" s="7">
        <v>4</v>
      </c>
      <c r="R116" s="7">
        <v>4</v>
      </c>
      <c r="S116" s="7">
        <v>4</v>
      </c>
      <c r="T116" s="7">
        <f t="shared" si="7"/>
        <v>40</v>
      </c>
      <c r="U116" s="7">
        <v>2</v>
      </c>
      <c r="V116" s="7">
        <v>5</v>
      </c>
      <c r="W116" s="7">
        <v>4</v>
      </c>
      <c r="X116" s="7">
        <v>3</v>
      </c>
      <c r="Y116" s="7">
        <v>2</v>
      </c>
      <c r="Z116" s="7">
        <v>3</v>
      </c>
      <c r="AA116" s="7">
        <v>7</v>
      </c>
      <c r="AB116" s="7">
        <v>3</v>
      </c>
      <c r="AC116" s="7">
        <v>2</v>
      </c>
      <c r="AD116" s="7">
        <v>5</v>
      </c>
      <c r="AE116" s="7">
        <v>8</v>
      </c>
      <c r="AF116" s="7">
        <v>10</v>
      </c>
      <c r="AG116" s="7">
        <v>7</v>
      </c>
      <c r="AH116" s="7">
        <v>9</v>
      </c>
      <c r="AI116" s="7">
        <v>4</v>
      </c>
      <c r="AJ116" s="7">
        <v>3</v>
      </c>
      <c r="AK116" s="7">
        <v>6</v>
      </c>
      <c r="AL116" s="7">
        <v>5</v>
      </c>
      <c r="AM116" s="7">
        <v>2</v>
      </c>
      <c r="AN116" s="7">
        <v>1</v>
      </c>
      <c r="AO116" s="7">
        <v>41</v>
      </c>
    </row>
    <row r="117" spans="2:41" x14ac:dyDescent="0.25">
      <c r="B117" s="7">
        <v>42044</v>
      </c>
      <c r="C117" s="7">
        <v>0</v>
      </c>
      <c r="D117" s="7">
        <v>2001</v>
      </c>
      <c r="E117" s="7">
        <f t="shared" si="4"/>
        <v>24</v>
      </c>
      <c r="F117" s="8">
        <v>45959.900682870371</v>
      </c>
      <c r="G117" s="7">
        <v>2</v>
      </c>
      <c r="H117" s="7">
        <v>4</v>
      </c>
      <c r="I117" s="7">
        <v>5</v>
      </c>
      <c r="J117" s="7">
        <v>4</v>
      </c>
      <c r="K117" s="7">
        <v>2</v>
      </c>
      <c r="L117" s="7">
        <f t="shared" si="5"/>
        <v>4</v>
      </c>
      <c r="M117" s="7">
        <v>4</v>
      </c>
      <c r="N117" s="7">
        <v>4</v>
      </c>
      <c r="O117" s="7">
        <v>3</v>
      </c>
      <c r="P117" s="7">
        <f t="shared" si="6"/>
        <v>3</v>
      </c>
      <c r="Q117" s="7">
        <v>4</v>
      </c>
      <c r="R117" s="7">
        <v>4</v>
      </c>
      <c r="S117" s="7">
        <v>4</v>
      </c>
      <c r="T117" s="7">
        <f t="shared" si="7"/>
        <v>40</v>
      </c>
      <c r="U117" s="7">
        <v>2</v>
      </c>
      <c r="V117" s="7">
        <v>2</v>
      </c>
      <c r="W117" s="7">
        <v>2</v>
      </c>
      <c r="X117" s="7">
        <v>2</v>
      </c>
      <c r="Y117" s="7">
        <v>2</v>
      </c>
      <c r="Z117" s="7">
        <v>1</v>
      </c>
      <c r="AA117" s="7">
        <v>12</v>
      </c>
      <c r="AB117" s="7">
        <v>2</v>
      </c>
      <c r="AC117" s="7">
        <v>1</v>
      </c>
      <c r="AD117" s="7">
        <v>2</v>
      </c>
      <c r="AE117" s="7">
        <v>4</v>
      </c>
      <c r="AF117" s="7">
        <v>3</v>
      </c>
      <c r="AG117" s="7">
        <v>6</v>
      </c>
      <c r="AH117" s="7">
        <v>8</v>
      </c>
      <c r="AI117" s="7">
        <v>2</v>
      </c>
      <c r="AJ117" s="7">
        <v>5</v>
      </c>
      <c r="AK117" s="7">
        <v>1</v>
      </c>
      <c r="AL117" s="7">
        <v>10</v>
      </c>
      <c r="AM117" s="7">
        <v>7</v>
      </c>
      <c r="AN117" s="7">
        <v>9</v>
      </c>
      <c r="AO117" s="7">
        <v>39</v>
      </c>
    </row>
    <row r="118" spans="2:41" x14ac:dyDescent="0.25">
      <c r="B118" s="7">
        <v>43920</v>
      </c>
      <c r="C118" s="7">
        <v>0</v>
      </c>
      <c r="D118" s="7">
        <v>2001</v>
      </c>
      <c r="E118" s="7">
        <f t="shared" si="4"/>
        <v>24</v>
      </c>
      <c r="F118" s="8">
        <v>45964.48332175926</v>
      </c>
      <c r="G118" s="7" t="s">
        <v>59</v>
      </c>
      <c r="H118" s="7">
        <v>2</v>
      </c>
      <c r="I118" s="7">
        <v>4</v>
      </c>
      <c r="J118" s="7">
        <v>4</v>
      </c>
      <c r="K118" s="7">
        <v>4</v>
      </c>
      <c r="L118" s="7">
        <f t="shared" si="5"/>
        <v>2</v>
      </c>
      <c r="M118" s="7">
        <v>2</v>
      </c>
      <c r="N118" s="7">
        <v>1</v>
      </c>
      <c r="O118" s="7">
        <v>4</v>
      </c>
      <c r="P118" s="7">
        <f t="shared" si="6"/>
        <v>2</v>
      </c>
      <c r="Q118" s="7">
        <v>2</v>
      </c>
      <c r="R118" s="7">
        <v>3</v>
      </c>
      <c r="S118" s="7">
        <v>2</v>
      </c>
      <c r="T118" s="7">
        <f t="shared" si="7"/>
        <v>24</v>
      </c>
      <c r="U118" s="7">
        <v>3</v>
      </c>
      <c r="V118" s="7">
        <v>6</v>
      </c>
      <c r="W118" s="7">
        <v>3</v>
      </c>
      <c r="X118" s="7">
        <v>5</v>
      </c>
      <c r="Y118" s="7">
        <v>3</v>
      </c>
      <c r="Z118" s="7">
        <v>2</v>
      </c>
      <c r="AA118" s="7">
        <v>29</v>
      </c>
      <c r="AB118" s="7">
        <v>5</v>
      </c>
      <c r="AC118" s="7">
        <v>6</v>
      </c>
      <c r="AD118" s="7">
        <v>6</v>
      </c>
      <c r="AE118" s="7">
        <v>6</v>
      </c>
      <c r="AF118" s="7">
        <v>10</v>
      </c>
      <c r="AG118" s="7">
        <v>3</v>
      </c>
      <c r="AH118" s="7">
        <v>9</v>
      </c>
      <c r="AI118" s="7">
        <v>8</v>
      </c>
      <c r="AJ118" s="7">
        <v>2</v>
      </c>
      <c r="AK118" s="7">
        <v>5</v>
      </c>
      <c r="AL118" s="7">
        <v>4</v>
      </c>
      <c r="AM118" s="7">
        <v>1</v>
      </c>
      <c r="AN118" s="7">
        <v>7</v>
      </c>
      <c r="AO118" s="7">
        <v>5</v>
      </c>
    </row>
    <row r="119" spans="2:41" x14ac:dyDescent="0.25">
      <c r="B119" s="7">
        <v>45015</v>
      </c>
      <c r="C119" s="7">
        <v>0</v>
      </c>
      <c r="D119" s="7">
        <v>2000</v>
      </c>
      <c r="E119" s="7">
        <f t="shared" si="4"/>
        <v>25</v>
      </c>
      <c r="F119" s="8">
        <v>45967.536412037036</v>
      </c>
      <c r="G119" s="7">
        <v>2</v>
      </c>
      <c r="H119" s="7">
        <v>5</v>
      </c>
      <c r="I119" s="7">
        <v>3</v>
      </c>
      <c r="J119" s="7">
        <v>4</v>
      </c>
      <c r="K119" s="7">
        <v>3</v>
      </c>
      <c r="L119" s="7">
        <f t="shared" si="5"/>
        <v>3</v>
      </c>
      <c r="M119" s="7">
        <v>4</v>
      </c>
      <c r="N119" s="7">
        <v>4</v>
      </c>
      <c r="O119" s="7">
        <v>4</v>
      </c>
      <c r="P119" s="7">
        <f t="shared" si="6"/>
        <v>2</v>
      </c>
      <c r="Q119" s="7">
        <v>2</v>
      </c>
      <c r="R119" s="7">
        <v>4</v>
      </c>
      <c r="S119" s="7">
        <v>4</v>
      </c>
      <c r="T119" s="7">
        <f t="shared" si="7"/>
        <v>35</v>
      </c>
      <c r="U119" s="7">
        <v>5</v>
      </c>
      <c r="V119" s="7">
        <v>4</v>
      </c>
      <c r="W119" s="7">
        <v>4</v>
      </c>
      <c r="X119" s="7">
        <v>5</v>
      </c>
      <c r="Y119" s="7">
        <v>4</v>
      </c>
      <c r="Z119" s="7">
        <v>4</v>
      </c>
      <c r="AA119" s="7">
        <v>9</v>
      </c>
      <c r="AB119" s="7">
        <v>4</v>
      </c>
      <c r="AC119" s="7">
        <v>3</v>
      </c>
      <c r="AD119" s="7">
        <v>3</v>
      </c>
      <c r="AE119" s="7">
        <v>9</v>
      </c>
      <c r="AF119" s="7">
        <v>10</v>
      </c>
      <c r="AG119" s="7">
        <v>2</v>
      </c>
      <c r="AH119" s="7">
        <v>3</v>
      </c>
      <c r="AI119" s="7">
        <v>8</v>
      </c>
      <c r="AJ119" s="7">
        <v>4</v>
      </c>
      <c r="AK119" s="7">
        <v>7</v>
      </c>
      <c r="AL119" s="7">
        <v>1</v>
      </c>
      <c r="AM119" s="7">
        <v>6</v>
      </c>
      <c r="AN119" s="7">
        <v>5</v>
      </c>
      <c r="AO119" s="7">
        <v>70</v>
      </c>
    </row>
    <row r="120" spans="2:41" x14ac:dyDescent="0.25">
      <c r="B120" s="7">
        <v>44829</v>
      </c>
      <c r="C120" s="7">
        <v>0</v>
      </c>
      <c r="D120" s="7">
        <v>2000</v>
      </c>
      <c r="E120" s="7">
        <f t="shared" si="4"/>
        <v>25</v>
      </c>
      <c r="F120" s="8">
        <v>45966.553541666668</v>
      </c>
      <c r="G120" s="7">
        <v>4</v>
      </c>
      <c r="H120" s="7">
        <v>3</v>
      </c>
      <c r="I120" s="7">
        <v>4</v>
      </c>
      <c r="J120" s="7">
        <v>4</v>
      </c>
      <c r="K120" s="7">
        <v>3</v>
      </c>
      <c r="L120" s="7">
        <f t="shared" si="5"/>
        <v>3</v>
      </c>
      <c r="M120" s="7">
        <v>5</v>
      </c>
      <c r="N120" s="7">
        <v>2</v>
      </c>
      <c r="O120" s="7">
        <v>3</v>
      </c>
      <c r="P120" s="7">
        <f t="shared" si="6"/>
        <v>3</v>
      </c>
      <c r="Q120" s="7">
        <v>4</v>
      </c>
      <c r="R120" s="7">
        <v>5</v>
      </c>
      <c r="S120" s="7">
        <v>4</v>
      </c>
      <c r="T120" s="7">
        <f t="shared" si="7"/>
        <v>37</v>
      </c>
      <c r="U120" s="7">
        <v>3</v>
      </c>
      <c r="V120" s="7">
        <v>6</v>
      </c>
      <c r="W120" s="7">
        <v>3</v>
      </c>
      <c r="X120" s="7">
        <v>3</v>
      </c>
      <c r="Y120" s="7">
        <v>3</v>
      </c>
      <c r="Z120" s="7">
        <v>4</v>
      </c>
      <c r="AA120" s="7">
        <v>5</v>
      </c>
      <c r="AB120" s="7">
        <v>12</v>
      </c>
      <c r="AC120" s="7">
        <v>3</v>
      </c>
      <c r="AD120" s="7">
        <v>3</v>
      </c>
      <c r="AE120" s="7">
        <v>5</v>
      </c>
      <c r="AF120" s="7">
        <v>7</v>
      </c>
      <c r="AG120" s="7">
        <v>6</v>
      </c>
      <c r="AH120" s="7">
        <v>9</v>
      </c>
      <c r="AI120" s="7">
        <v>3</v>
      </c>
      <c r="AJ120" s="7">
        <v>4</v>
      </c>
      <c r="AK120" s="7">
        <v>8</v>
      </c>
      <c r="AL120" s="7">
        <v>1</v>
      </c>
      <c r="AM120" s="7">
        <v>10</v>
      </c>
      <c r="AN120" s="7">
        <v>2</v>
      </c>
      <c r="AO120" s="7">
        <v>61</v>
      </c>
    </row>
    <row r="121" spans="2:41" x14ac:dyDescent="0.25">
      <c r="B121" s="7">
        <v>42919</v>
      </c>
      <c r="C121" s="7">
        <v>0</v>
      </c>
      <c r="D121" s="7">
        <v>2000</v>
      </c>
      <c r="E121" s="7">
        <f t="shared" si="4"/>
        <v>25</v>
      </c>
      <c r="F121" s="8">
        <v>45961.616793981484</v>
      </c>
      <c r="G121" s="7">
        <v>2</v>
      </c>
      <c r="H121" s="7">
        <v>4</v>
      </c>
      <c r="I121" s="7">
        <v>4</v>
      </c>
      <c r="J121" s="7">
        <v>5</v>
      </c>
      <c r="K121" s="7">
        <v>2</v>
      </c>
      <c r="L121" s="7">
        <f t="shared" si="5"/>
        <v>4</v>
      </c>
      <c r="M121" s="7">
        <v>4</v>
      </c>
      <c r="N121" s="7">
        <v>4</v>
      </c>
      <c r="O121" s="7">
        <v>2</v>
      </c>
      <c r="P121" s="7">
        <f t="shared" si="6"/>
        <v>4</v>
      </c>
      <c r="Q121" s="7">
        <v>5</v>
      </c>
      <c r="R121" s="7">
        <v>4</v>
      </c>
      <c r="S121" s="7">
        <v>2</v>
      </c>
      <c r="T121" s="7">
        <f t="shared" si="7"/>
        <v>40</v>
      </c>
      <c r="U121" s="7">
        <v>3</v>
      </c>
      <c r="V121" s="7">
        <v>3</v>
      </c>
      <c r="W121" s="7">
        <v>3</v>
      </c>
      <c r="X121" s="7">
        <v>3</v>
      </c>
      <c r="Y121" s="7">
        <v>5</v>
      </c>
      <c r="Z121" s="7">
        <v>4</v>
      </c>
      <c r="AA121" s="7">
        <v>9</v>
      </c>
      <c r="AB121" s="7">
        <v>3</v>
      </c>
      <c r="AC121" s="7">
        <v>3</v>
      </c>
      <c r="AD121" s="7">
        <v>9</v>
      </c>
      <c r="AE121" s="7">
        <v>9</v>
      </c>
      <c r="AF121" s="7">
        <v>7</v>
      </c>
      <c r="AG121" s="7">
        <v>8</v>
      </c>
      <c r="AH121" s="7">
        <v>10</v>
      </c>
      <c r="AI121" s="7">
        <v>1</v>
      </c>
      <c r="AJ121" s="7">
        <v>4</v>
      </c>
      <c r="AK121" s="7">
        <v>2</v>
      </c>
      <c r="AL121" s="7">
        <v>5</v>
      </c>
      <c r="AM121" s="7">
        <v>3</v>
      </c>
      <c r="AN121" s="7">
        <v>6</v>
      </c>
      <c r="AO121" s="7">
        <v>60</v>
      </c>
    </row>
    <row r="122" spans="2:41" x14ac:dyDescent="0.25">
      <c r="B122" s="7">
        <v>41785</v>
      </c>
      <c r="C122" s="7">
        <v>0</v>
      </c>
      <c r="D122" s="7">
        <v>2000</v>
      </c>
      <c r="E122" s="7">
        <f t="shared" si="4"/>
        <v>25</v>
      </c>
      <c r="F122" s="8">
        <v>45959.794965277775</v>
      </c>
      <c r="G122" s="7">
        <v>2</v>
      </c>
      <c r="H122" s="7">
        <v>4</v>
      </c>
      <c r="I122" s="7">
        <v>3</v>
      </c>
      <c r="J122" s="7">
        <v>4</v>
      </c>
      <c r="K122" s="7">
        <v>4</v>
      </c>
      <c r="L122" s="7">
        <f t="shared" si="5"/>
        <v>2</v>
      </c>
      <c r="M122" s="7">
        <v>2</v>
      </c>
      <c r="N122" s="7">
        <v>3</v>
      </c>
      <c r="O122" s="7">
        <v>3</v>
      </c>
      <c r="P122" s="7">
        <f t="shared" si="6"/>
        <v>3</v>
      </c>
      <c r="Q122" s="7">
        <v>3</v>
      </c>
      <c r="R122" s="7">
        <v>2</v>
      </c>
      <c r="S122" s="7">
        <v>3</v>
      </c>
      <c r="T122" s="7">
        <f t="shared" si="7"/>
        <v>29</v>
      </c>
      <c r="U122" s="7">
        <v>4</v>
      </c>
      <c r="V122" s="7">
        <v>10</v>
      </c>
      <c r="W122" s="7">
        <v>2</v>
      </c>
      <c r="X122" s="7">
        <v>3</v>
      </c>
      <c r="Y122" s="7">
        <v>2</v>
      </c>
      <c r="Z122" s="7">
        <v>5</v>
      </c>
      <c r="AA122" s="7">
        <v>5</v>
      </c>
      <c r="AB122" s="7">
        <v>19</v>
      </c>
      <c r="AC122" s="7">
        <v>3</v>
      </c>
      <c r="AD122" s="7">
        <v>2</v>
      </c>
      <c r="AE122" s="7">
        <v>1</v>
      </c>
      <c r="AF122" s="7">
        <v>2</v>
      </c>
      <c r="AG122" s="7">
        <v>7</v>
      </c>
      <c r="AH122" s="7">
        <v>5</v>
      </c>
      <c r="AI122" s="7">
        <v>4</v>
      </c>
      <c r="AJ122" s="7">
        <v>9</v>
      </c>
      <c r="AK122" s="7">
        <v>6</v>
      </c>
      <c r="AL122" s="7">
        <v>3</v>
      </c>
      <c r="AM122" s="7">
        <v>10</v>
      </c>
      <c r="AN122" s="7">
        <v>8</v>
      </c>
      <c r="AO122" s="7">
        <v>39</v>
      </c>
    </row>
    <row r="123" spans="2:41" x14ac:dyDescent="0.25">
      <c r="B123" s="7">
        <v>44132</v>
      </c>
      <c r="C123" s="7">
        <v>0</v>
      </c>
      <c r="D123" s="7">
        <v>2000</v>
      </c>
      <c r="E123" s="7">
        <f t="shared" si="4"/>
        <v>25</v>
      </c>
      <c r="F123" s="8">
        <v>45964.773379629631</v>
      </c>
      <c r="G123" s="7">
        <v>4</v>
      </c>
      <c r="H123" s="7">
        <v>2</v>
      </c>
      <c r="I123" s="7">
        <v>3</v>
      </c>
      <c r="J123" s="7">
        <v>2</v>
      </c>
      <c r="K123" s="7">
        <v>3</v>
      </c>
      <c r="L123" s="7">
        <f t="shared" si="5"/>
        <v>3</v>
      </c>
      <c r="M123" s="7">
        <v>1</v>
      </c>
      <c r="N123" s="7">
        <v>3</v>
      </c>
      <c r="O123" s="7">
        <v>4</v>
      </c>
      <c r="P123" s="7">
        <f t="shared" si="6"/>
        <v>2</v>
      </c>
      <c r="Q123" s="7">
        <v>2</v>
      </c>
      <c r="R123" s="7">
        <v>3</v>
      </c>
      <c r="S123" s="7">
        <v>2</v>
      </c>
      <c r="T123" s="7">
        <f t="shared" si="7"/>
        <v>23</v>
      </c>
      <c r="U123" s="7">
        <v>2</v>
      </c>
      <c r="V123" s="7">
        <v>5</v>
      </c>
      <c r="W123" s="7">
        <v>3</v>
      </c>
      <c r="X123" s="7">
        <v>4</v>
      </c>
      <c r="Y123" s="7">
        <v>4</v>
      </c>
      <c r="Z123" s="7">
        <v>3</v>
      </c>
      <c r="AA123" s="7">
        <v>4</v>
      </c>
      <c r="AB123" s="7">
        <v>2</v>
      </c>
      <c r="AC123" s="7">
        <v>4</v>
      </c>
      <c r="AD123" s="7">
        <v>2</v>
      </c>
      <c r="AE123" s="7">
        <v>6</v>
      </c>
      <c r="AF123" s="7">
        <v>1</v>
      </c>
      <c r="AG123" s="7">
        <v>8</v>
      </c>
      <c r="AH123" s="7">
        <v>4</v>
      </c>
      <c r="AI123" s="7">
        <v>7</v>
      </c>
      <c r="AJ123" s="7">
        <v>10</v>
      </c>
      <c r="AK123" s="7">
        <v>5</v>
      </c>
      <c r="AL123" s="7">
        <v>9</v>
      </c>
      <c r="AM123" s="7">
        <v>3</v>
      </c>
      <c r="AN123" s="7">
        <v>2</v>
      </c>
      <c r="AO123" s="7">
        <v>5</v>
      </c>
    </row>
    <row r="124" spans="2:41" x14ac:dyDescent="0.25">
      <c r="B124" s="7">
        <v>42216</v>
      </c>
      <c r="C124" s="7">
        <v>0</v>
      </c>
      <c r="D124" s="7">
        <v>1999</v>
      </c>
      <c r="E124" s="7">
        <f t="shared" si="4"/>
        <v>26</v>
      </c>
      <c r="F124" s="8">
        <v>45960.29546296296</v>
      </c>
      <c r="G124" s="7" t="s">
        <v>59</v>
      </c>
      <c r="H124" s="7">
        <v>1</v>
      </c>
      <c r="I124" s="7">
        <v>2</v>
      </c>
      <c r="J124" s="7">
        <v>4</v>
      </c>
      <c r="K124" s="7">
        <v>5</v>
      </c>
      <c r="L124" s="7">
        <f t="shared" si="5"/>
        <v>1</v>
      </c>
      <c r="M124" s="7">
        <v>5</v>
      </c>
      <c r="N124" s="7">
        <v>5</v>
      </c>
      <c r="O124" s="7">
        <v>2</v>
      </c>
      <c r="P124" s="7">
        <f t="shared" si="6"/>
        <v>4</v>
      </c>
      <c r="Q124" s="7">
        <v>1</v>
      </c>
      <c r="R124" s="7">
        <v>3</v>
      </c>
      <c r="S124" s="7">
        <v>1</v>
      </c>
      <c r="T124" s="7">
        <f t="shared" si="7"/>
        <v>27</v>
      </c>
      <c r="U124" s="7">
        <v>2</v>
      </c>
      <c r="V124" s="7">
        <v>5</v>
      </c>
      <c r="W124" s="7">
        <v>3</v>
      </c>
      <c r="X124" s="7">
        <v>2</v>
      </c>
      <c r="Y124" s="7">
        <v>4</v>
      </c>
      <c r="Z124" s="7">
        <v>4</v>
      </c>
      <c r="AA124" s="7">
        <v>7</v>
      </c>
      <c r="AB124" s="7">
        <v>2</v>
      </c>
      <c r="AC124" s="7">
        <v>2</v>
      </c>
      <c r="AD124" s="7">
        <v>2</v>
      </c>
      <c r="AE124" s="7">
        <v>7</v>
      </c>
      <c r="AF124" s="7">
        <v>6</v>
      </c>
      <c r="AG124" s="7">
        <v>4</v>
      </c>
      <c r="AH124" s="7">
        <v>5</v>
      </c>
      <c r="AI124" s="7">
        <v>10</v>
      </c>
      <c r="AJ124" s="7">
        <v>2</v>
      </c>
      <c r="AK124" s="7">
        <v>1</v>
      </c>
      <c r="AL124" s="7">
        <v>8</v>
      </c>
      <c r="AM124" s="7">
        <v>3</v>
      </c>
      <c r="AN124" s="7">
        <v>9</v>
      </c>
      <c r="AO124" s="7">
        <v>89</v>
      </c>
    </row>
    <row r="125" spans="2:41" x14ac:dyDescent="0.25">
      <c r="B125" s="7">
        <v>45923</v>
      </c>
      <c r="C125" s="7">
        <v>0</v>
      </c>
      <c r="D125" s="7">
        <v>1999</v>
      </c>
      <c r="E125" s="7">
        <f t="shared" si="4"/>
        <v>26</v>
      </c>
      <c r="F125" s="8">
        <v>45970.809004629627</v>
      </c>
      <c r="G125" s="7" t="s">
        <v>65</v>
      </c>
      <c r="H125" s="7">
        <v>4</v>
      </c>
      <c r="I125" s="7">
        <v>4</v>
      </c>
      <c r="J125" s="7">
        <v>4</v>
      </c>
      <c r="K125" s="7">
        <v>4</v>
      </c>
      <c r="L125" s="7">
        <f t="shared" si="5"/>
        <v>2</v>
      </c>
      <c r="M125" s="7">
        <v>5</v>
      </c>
      <c r="N125" s="7">
        <v>4</v>
      </c>
      <c r="O125" s="7">
        <v>2</v>
      </c>
      <c r="P125" s="7">
        <f t="shared" si="6"/>
        <v>4</v>
      </c>
      <c r="Q125" s="7">
        <v>2</v>
      </c>
      <c r="R125" s="7">
        <v>2</v>
      </c>
      <c r="S125" s="7">
        <v>4</v>
      </c>
      <c r="T125" s="7">
        <f t="shared" si="7"/>
        <v>35</v>
      </c>
      <c r="U125" s="7">
        <v>11</v>
      </c>
      <c r="V125" s="7">
        <v>4</v>
      </c>
      <c r="W125" s="7">
        <v>4</v>
      </c>
      <c r="X125" s="7">
        <v>5</v>
      </c>
      <c r="Y125" s="7">
        <v>5</v>
      </c>
      <c r="Z125" s="7">
        <v>6</v>
      </c>
      <c r="AA125" s="7">
        <v>8</v>
      </c>
      <c r="AB125" s="7">
        <v>3</v>
      </c>
      <c r="AC125" s="7">
        <v>6</v>
      </c>
      <c r="AD125" s="7">
        <v>6</v>
      </c>
      <c r="AE125" s="7">
        <v>1</v>
      </c>
      <c r="AF125" s="7">
        <v>4</v>
      </c>
      <c r="AG125" s="7">
        <v>5</v>
      </c>
      <c r="AH125" s="7">
        <v>6</v>
      </c>
      <c r="AI125" s="7">
        <v>3</v>
      </c>
      <c r="AJ125" s="7">
        <v>7</v>
      </c>
      <c r="AK125" s="7">
        <v>9</v>
      </c>
      <c r="AL125" s="7">
        <v>10</v>
      </c>
      <c r="AM125" s="7">
        <v>8</v>
      </c>
      <c r="AN125" s="7">
        <v>2</v>
      </c>
      <c r="AO125" s="7">
        <v>79</v>
      </c>
    </row>
    <row r="126" spans="2:41" x14ac:dyDescent="0.25">
      <c r="B126" s="7">
        <v>44253</v>
      </c>
      <c r="C126" s="7">
        <v>0</v>
      </c>
      <c r="D126" s="7">
        <v>1999</v>
      </c>
      <c r="E126" s="7">
        <f t="shared" si="4"/>
        <v>26</v>
      </c>
      <c r="F126" s="8">
        <v>45965.355798611112</v>
      </c>
      <c r="G126" s="7">
        <v>3</v>
      </c>
      <c r="H126" s="7">
        <v>1</v>
      </c>
      <c r="I126" s="7">
        <v>3</v>
      </c>
      <c r="J126" s="7">
        <v>5</v>
      </c>
      <c r="K126" s="7">
        <v>1</v>
      </c>
      <c r="L126" s="7">
        <f t="shared" si="5"/>
        <v>5</v>
      </c>
      <c r="M126" s="7">
        <v>4</v>
      </c>
      <c r="N126" s="7">
        <v>4</v>
      </c>
      <c r="O126" s="7">
        <v>4</v>
      </c>
      <c r="P126" s="7">
        <f t="shared" si="6"/>
        <v>2</v>
      </c>
      <c r="Q126" s="7">
        <v>4</v>
      </c>
      <c r="R126" s="7">
        <v>4</v>
      </c>
      <c r="S126" s="7">
        <v>4</v>
      </c>
      <c r="T126" s="7">
        <f t="shared" si="7"/>
        <v>36</v>
      </c>
      <c r="U126" s="7">
        <v>4</v>
      </c>
      <c r="V126" s="7">
        <v>3</v>
      </c>
      <c r="W126" s="7">
        <v>3</v>
      </c>
      <c r="X126" s="7">
        <v>3</v>
      </c>
      <c r="Y126" s="7">
        <v>2</v>
      </c>
      <c r="Z126" s="7">
        <v>5</v>
      </c>
      <c r="AA126" s="7">
        <v>8</v>
      </c>
      <c r="AB126" s="7">
        <v>3</v>
      </c>
      <c r="AC126" s="7">
        <v>2</v>
      </c>
      <c r="AD126" s="7">
        <v>3</v>
      </c>
      <c r="AE126" s="7">
        <v>1</v>
      </c>
      <c r="AF126" s="7">
        <v>9</v>
      </c>
      <c r="AG126" s="7">
        <v>3</v>
      </c>
      <c r="AH126" s="7">
        <v>8</v>
      </c>
      <c r="AI126" s="7">
        <v>2</v>
      </c>
      <c r="AJ126" s="7">
        <v>5</v>
      </c>
      <c r="AK126" s="7">
        <v>6</v>
      </c>
      <c r="AL126" s="7">
        <v>10</v>
      </c>
      <c r="AM126" s="7">
        <v>4</v>
      </c>
      <c r="AN126" s="7">
        <v>7</v>
      </c>
      <c r="AO126" s="7">
        <v>67</v>
      </c>
    </row>
    <row r="127" spans="2:41" x14ac:dyDescent="0.25">
      <c r="B127" s="7">
        <v>45426</v>
      </c>
      <c r="C127" s="7">
        <v>0</v>
      </c>
      <c r="D127" s="7">
        <v>1999</v>
      </c>
      <c r="E127" s="7">
        <f t="shared" si="4"/>
        <v>26</v>
      </c>
      <c r="F127" s="8">
        <v>45968.568819444445</v>
      </c>
      <c r="G127" s="7">
        <v>2</v>
      </c>
      <c r="H127" s="7">
        <v>3</v>
      </c>
      <c r="I127" s="7">
        <v>4</v>
      </c>
      <c r="J127" s="7">
        <v>3</v>
      </c>
      <c r="K127" s="7">
        <v>2</v>
      </c>
      <c r="L127" s="7">
        <f t="shared" si="5"/>
        <v>4</v>
      </c>
      <c r="M127" s="7">
        <v>3</v>
      </c>
      <c r="N127" s="7">
        <v>4</v>
      </c>
      <c r="O127" s="7">
        <v>2</v>
      </c>
      <c r="P127" s="7">
        <f t="shared" si="6"/>
        <v>4</v>
      </c>
      <c r="Q127" s="7">
        <v>4</v>
      </c>
      <c r="R127" s="7">
        <v>4</v>
      </c>
      <c r="S127" s="7">
        <v>2</v>
      </c>
      <c r="T127" s="7">
        <f t="shared" si="7"/>
        <v>35</v>
      </c>
      <c r="U127" s="7">
        <v>20</v>
      </c>
      <c r="V127" s="7">
        <v>5</v>
      </c>
      <c r="W127" s="7">
        <v>4</v>
      </c>
      <c r="X127" s="7">
        <v>4</v>
      </c>
      <c r="Y127" s="7">
        <v>6</v>
      </c>
      <c r="Z127" s="7">
        <v>14</v>
      </c>
      <c r="AA127" s="7">
        <v>24</v>
      </c>
      <c r="AB127" s="7">
        <v>8</v>
      </c>
      <c r="AC127" s="7">
        <v>3</v>
      </c>
      <c r="AD127" s="7">
        <v>4</v>
      </c>
      <c r="AE127" s="7">
        <v>4</v>
      </c>
      <c r="AF127" s="7">
        <v>6</v>
      </c>
      <c r="AG127" s="7">
        <v>8</v>
      </c>
      <c r="AH127" s="7">
        <v>9</v>
      </c>
      <c r="AI127" s="7">
        <v>3</v>
      </c>
      <c r="AJ127" s="7">
        <v>2</v>
      </c>
      <c r="AK127" s="7">
        <v>1</v>
      </c>
      <c r="AL127" s="7">
        <v>10</v>
      </c>
      <c r="AM127" s="7">
        <v>5</v>
      </c>
      <c r="AN127" s="7">
        <v>7</v>
      </c>
      <c r="AO127" s="7">
        <v>64</v>
      </c>
    </row>
    <row r="128" spans="2:41" x14ac:dyDescent="0.25">
      <c r="B128" s="7">
        <v>45411</v>
      </c>
      <c r="C128" s="7">
        <v>0</v>
      </c>
      <c r="D128" s="7">
        <v>1999</v>
      </c>
      <c r="E128" s="7">
        <f t="shared" si="4"/>
        <v>26</v>
      </c>
      <c r="F128" s="8">
        <v>45968.548506944448</v>
      </c>
      <c r="G128" s="7">
        <v>4</v>
      </c>
      <c r="H128" s="7">
        <v>4</v>
      </c>
      <c r="I128" s="7">
        <v>4</v>
      </c>
      <c r="J128" s="7">
        <v>4</v>
      </c>
      <c r="K128" s="7">
        <v>3</v>
      </c>
      <c r="L128" s="7">
        <f t="shared" si="5"/>
        <v>3</v>
      </c>
      <c r="M128" s="7">
        <v>4</v>
      </c>
      <c r="N128" s="7">
        <v>4</v>
      </c>
      <c r="O128" s="7">
        <v>4</v>
      </c>
      <c r="P128" s="7">
        <f t="shared" si="6"/>
        <v>2</v>
      </c>
      <c r="Q128" s="7">
        <v>4</v>
      </c>
      <c r="R128" s="7">
        <v>2</v>
      </c>
      <c r="S128" s="7">
        <v>1</v>
      </c>
      <c r="T128" s="7">
        <f t="shared" si="7"/>
        <v>32</v>
      </c>
      <c r="U128" s="7">
        <v>6</v>
      </c>
      <c r="V128" s="7">
        <v>3</v>
      </c>
      <c r="W128" s="7">
        <v>3</v>
      </c>
      <c r="X128" s="7">
        <v>4</v>
      </c>
      <c r="Y128" s="7">
        <v>4</v>
      </c>
      <c r="Z128" s="7">
        <v>6</v>
      </c>
      <c r="AA128" s="7">
        <v>6</v>
      </c>
      <c r="AB128" s="7">
        <v>18</v>
      </c>
      <c r="AC128" s="7">
        <v>4</v>
      </c>
      <c r="AD128" s="7">
        <v>4</v>
      </c>
      <c r="AE128" s="7">
        <v>10</v>
      </c>
      <c r="AF128" s="7">
        <v>6</v>
      </c>
      <c r="AG128" s="7">
        <v>4</v>
      </c>
      <c r="AH128" s="7">
        <v>2</v>
      </c>
      <c r="AI128" s="7">
        <v>9</v>
      </c>
      <c r="AJ128" s="7">
        <v>8</v>
      </c>
      <c r="AK128" s="7">
        <v>5</v>
      </c>
      <c r="AL128" s="7">
        <v>1</v>
      </c>
      <c r="AM128" s="7">
        <v>7</v>
      </c>
      <c r="AN128" s="7">
        <v>3</v>
      </c>
      <c r="AO128" s="7">
        <v>58</v>
      </c>
    </row>
    <row r="129" spans="2:41" x14ac:dyDescent="0.25">
      <c r="B129" s="7">
        <v>45450</v>
      </c>
      <c r="C129" s="7">
        <v>0</v>
      </c>
      <c r="D129" s="7">
        <v>1999</v>
      </c>
      <c r="E129" s="7">
        <f t="shared" si="4"/>
        <v>26</v>
      </c>
      <c r="F129" s="8">
        <v>45968.61078703704</v>
      </c>
      <c r="G129" s="7">
        <v>1</v>
      </c>
      <c r="H129" s="7">
        <v>4</v>
      </c>
      <c r="I129" s="7">
        <v>2</v>
      </c>
      <c r="J129" s="7">
        <v>5</v>
      </c>
      <c r="K129" s="7">
        <v>2</v>
      </c>
      <c r="L129" s="7">
        <f t="shared" si="5"/>
        <v>4</v>
      </c>
      <c r="M129" s="7">
        <v>5</v>
      </c>
      <c r="N129" s="7">
        <v>4</v>
      </c>
      <c r="O129" s="7">
        <v>3</v>
      </c>
      <c r="P129" s="7">
        <f t="shared" si="6"/>
        <v>3</v>
      </c>
      <c r="Q129" s="7">
        <v>5</v>
      </c>
      <c r="R129" s="7">
        <v>5</v>
      </c>
      <c r="S129" s="7">
        <v>4</v>
      </c>
      <c r="T129" s="7">
        <f t="shared" si="7"/>
        <v>41</v>
      </c>
      <c r="U129" s="7">
        <v>3</v>
      </c>
      <c r="V129" s="7">
        <v>3</v>
      </c>
      <c r="W129" s="7">
        <v>2</v>
      </c>
      <c r="X129" s="7">
        <v>2</v>
      </c>
      <c r="Y129" s="7">
        <v>4</v>
      </c>
      <c r="Z129" s="7">
        <v>3</v>
      </c>
      <c r="AA129" s="7">
        <v>3</v>
      </c>
      <c r="AB129" s="7">
        <v>8</v>
      </c>
      <c r="AC129" s="7">
        <v>2</v>
      </c>
      <c r="AD129" s="7">
        <v>2</v>
      </c>
      <c r="AE129" s="7">
        <v>2</v>
      </c>
      <c r="AF129" s="7">
        <v>7</v>
      </c>
      <c r="AG129" s="7">
        <v>5</v>
      </c>
      <c r="AH129" s="7">
        <v>9</v>
      </c>
      <c r="AI129" s="7">
        <v>4</v>
      </c>
      <c r="AJ129" s="7">
        <v>8</v>
      </c>
      <c r="AK129" s="7">
        <v>6</v>
      </c>
      <c r="AL129" s="7">
        <v>1</v>
      </c>
      <c r="AM129" s="7">
        <v>3</v>
      </c>
      <c r="AN129" s="7">
        <v>10</v>
      </c>
      <c r="AO129" s="7">
        <v>55</v>
      </c>
    </row>
    <row r="130" spans="2:41" x14ac:dyDescent="0.25">
      <c r="B130" s="7">
        <v>46077</v>
      </c>
      <c r="C130" s="7">
        <v>0</v>
      </c>
      <c r="D130" s="7">
        <v>1999</v>
      </c>
      <c r="E130" s="7">
        <f t="shared" si="4"/>
        <v>26</v>
      </c>
      <c r="F130" s="8">
        <v>45971.722118055557</v>
      </c>
      <c r="G130" s="7" t="s">
        <v>67</v>
      </c>
      <c r="H130" s="7">
        <v>3</v>
      </c>
      <c r="I130" s="7">
        <v>4</v>
      </c>
      <c r="J130" s="7">
        <v>4</v>
      </c>
      <c r="K130" s="7">
        <v>2</v>
      </c>
      <c r="L130" s="7">
        <f t="shared" si="5"/>
        <v>4</v>
      </c>
      <c r="M130" s="7">
        <v>2</v>
      </c>
      <c r="N130" s="7">
        <v>3</v>
      </c>
      <c r="O130" s="7">
        <v>4</v>
      </c>
      <c r="P130" s="7">
        <f t="shared" si="6"/>
        <v>2</v>
      </c>
      <c r="Q130" s="7">
        <v>4</v>
      </c>
      <c r="R130" s="7">
        <v>4</v>
      </c>
      <c r="S130" s="7">
        <v>3</v>
      </c>
      <c r="T130" s="7">
        <f t="shared" si="7"/>
        <v>33</v>
      </c>
      <c r="U130" s="7">
        <v>4</v>
      </c>
      <c r="V130" s="7">
        <v>3</v>
      </c>
      <c r="W130" s="7">
        <v>4</v>
      </c>
      <c r="X130" s="7">
        <v>4</v>
      </c>
      <c r="Y130" s="7">
        <v>5</v>
      </c>
      <c r="Z130" s="7">
        <v>5</v>
      </c>
      <c r="AA130" s="7">
        <v>8</v>
      </c>
      <c r="AB130" s="7">
        <v>24</v>
      </c>
      <c r="AC130" s="7">
        <v>3</v>
      </c>
      <c r="AD130" s="7">
        <v>3</v>
      </c>
      <c r="AE130" s="7">
        <v>10</v>
      </c>
      <c r="AF130" s="7">
        <v>2</v>
      </c>
      <c r="AG130" s="7">
        <v>8</v>
      </c>
      <c r="AH130" s="7">
        <v>1</v>
      </c>
      <c r="AI130" s="7">
        <v>4</v>
      </c>
      <c r="AJ130" s="7">
        <v>6</v>
      </c>
      <c r="AK130" s="7">
        <v>3</v>
      </c>
      <c r="AL130" s="7">
        <v>7</v>
      </c>
      <c r="AM130" s="7">
        <v>5</v>
      </c>
      <c r="AN130" s="7">
        <v>9</v>
      </c>
      <c r="AO130" s="7">
        <v>51</v>
      </c>
    </row>
    <row r="131" spans="2:41" x14ac:dyDescent="0.25">
      <c r="B131" s="7">
        <v>41144</v>
      </c>
      <c r="C131" s="7">
        <v>0</v>
      </c>
      <c r="D131" s="7">
        <v>1999</v>
      </c>
      <c r="E131" s="7">
        <f t="shared" ref="E131:E194" si="8">2025-D131</f>
        <v>26</v>
      </c>
      <c r="F131" s="8">
        <v>45959.4137962963</v>
      </c>
      <c r="G131" s="7">
        <v>4</v>
      </c>
      <c r="H131" s="7">
        <v>4</v>
      </c>
      <c r="I131" s="7">
        <v>5</v>
      </c>
      <c r="J131" s="7">
        <v>3</v>
      </c>
      <c r="K131" s="7">
        <v>1</v>
      </c>
      <c r="L131" s="7">
        <f t="shared" ref="L131:L194" si="9">6-K131</f>
        <v>5</v>
      </c>
      <c r="M131" s="7">
        <v>4</v>
      </c>
      <c r="N131" s="7">
        <v>2</v>
      </c>
      <c r="O131" s="7">
        <v>2</v>
      </c>
      <c r="P131" s="7">
        <f t="shared" ref="P131:P194" si="10">6-O131</f>
        <v>4</v>
      </c>
      <c r="Q131" s="7">
        <v>5</v>
      </c>
      <c r="R131" s="7">
        <v>5</v>
      </c>
      <c r="S131" s="7">
        <v>4</v>
      </c>
      <c r="T131" s="7">
        <f t="shared" ref="T131:T194" si="11">SUM(H131:S131)-K131-O131</f>
        <v>41</v>
      </c>
      <c r="U131" s="7">
        <v>3</v>
      </c>
      <c r="V131" s="7">
        <v>2</v>
      </c>
      <c r="W131" s="7">
        <v>3</v>
      </c>
      <c r="X131" s="7">
        <v>3</v>
      </c>
      <c r="Y131" s="7">
        <v>2</v>
      </c>
      <c r="Z131" s="7">
        <v>14</v>
      </c>
      <c r="AA131" s="7">
        <v>9</v>
      </c>
      <c r="AB131" s="7">
        <v>27</v>
      </c>
      <c r="AC131" s="7">
        <v>2</v>
      </c>
      <c r="AD131" s="7">
        <v>2</v>
      </c>
      <c r="AE131" s="7">
        <v>5</v>
      </c>
      <c r="AF131" s="7">
        <v>6</v>
      </c>
      <c r="AG131" s="7">
        <v>4</v>
      </c>
      <c r="AH131" s="7">
        <v>7</v>
      </c>
      <c r="AI131" s="7">
        <v>9</v>
      </c>
      <c r="AJ131" s="7">
        <v>1</v>
      </c>
      <c r="AK131" s="7">
        <v>2</v>
      </c>
      <c r="AL131" s="7">
        <v>3</v>
      </c>
      <c r="AM131" s="7">
        <v>10</v>
      </c>
      <c r="AN131" s="7">
        <v>8</v>
      </c>
      <c r="AO131" s="7">
        <v>46</v>
      </c>
    </row>
    <row r="132" spans="2:41" x14ac:dyDescent="0.25">
      <c r="B132" s="7">
        <v>43741</v>
      </c>
      <c r="C132" s="7">
        <v>0</v>
      </c>
      <c r="D132" s="7">
        <v>1999</v>
      </c>
      <c r="E132" s="7">
        <f t="shared" si="8"/>
        <v>26</v>
      </c>
      <c r="F132" s="8">
        <v>45964.005011574074</v>
      </c>
      <c r="G132" s="7">
        <v>2</v>
      </c>
      <c r="H132" s="7">
        <v>5</v>
      </c>
      <c r="I132" s="7">
        <v>4</v>
      </c>
      <c r="J132" s="7">
        <v>4</v>
      </c>
      <c r="K132" s="7">
        <v>2</v>
      </c>
      <c r="L132" s="7">
        <f t="shared" si="9"/>
        <v>4</v>
      </c>
      <c r="M132" s="7">
        <v>5</v>
      </c>
      <c r="N132" s="7">
        <v>4</v>
      </c>
      <c r="O132" s="7">
        <v>3</v>
      </c>
      <c r="P132" s="7">
        <f t="shared" si="10"/>
        <v>3</v>
      </c>
      <c r="Q132" s="7">
        <v>4</v>
      </c>
      <c r="R132" s="7">
        <v>5</v>
      </c>
      <c r="S132" s="7">
        <v>4</v>
      </c>
      <c r="T132" s="7">
        <f t="shared" si="11"/>
        <v>42</v>
      </c>
      <c r="U132" s="7">
        <v>13</v>
      </c>
      <c r="V132" s="7">
        <v>6</v>
      </c>
      <c r="W132" s="7">
        <v>4</v>
      </c>
      <c r="X132" s="7">
        <v>7</v>
      </c>
      <c r="Y132" s="7">
        <v>4</v>
      </c>
      <c r="Z132" s="7">
        <v>5</v>
      </c>
      <c r="AA132" s="7">
        <v>8</v>
      </c>
      <c r="AB132" s="7">
        <v>7</v>
      </c>
      <c r="AC132" s="7">
        <v>5</v>
      </c>
      <c r="AD132" s="7">
        <v>3</v>
      </c>
      <c r="AE132" s="7">
        <v>1</v>
      </c>
      <c r="AF132" s="7">
        <v>9</v>
      </c>
      <c r="AG132" s="7">
        <v>5</v>
      </c>
      <c r="AH132" s="7">
        <v>10</v>
      </c>
      <c r="AI132" s="7">
        <v>8</v>
      </c>
      <c r="AJ132" s="7">
        <v>4</v>
      </c>
      <c r="AK132" s="7">
        <v>6</v>
      </c>
      <c r="AL132" s="7">
        <v>2</v>
      </c>
      <c r="AM132" s="7">
        <v>7</v>
      </c>
      <c r="AN132" s="7">
        <v>3</v>
      </c>
      <c r="AO132" s="7">
        <v>30</v>
      </c>
    </row>
    <row r="133" spans="2:41" x14ac:dyDescent="0.25">
      <c r="B133" s="7">
        <v>46385</v>
      </c>
      <c r="C133" s="7">
        <v>0</v>
      </c>
      <c r="D133" s="7">
        <v>1999</v>
      </c>
      <c r="E133" s="7">
        <f t="shared" si="8"/>
        <v>26</v>
      </c>
      <c r="F133" s="8">
        <v>45972.971458333333</v>
      </c>
      <c r="G133" s="7" t="s">
        <v>69</v>
      </c>
      <c r="H133" s="7">
        <v>5</v>
      </c>
      <c r="I133" s="7">
        <v>4</v>
      </c>
      <c r="J133" s="7">
        <v>4</v>
      </c>
      <c r="K133" s="7">
        <v>2</v>
      </c>
      <c r="L133" s="7">
        <f t="shared" si="9"/>
        <v>4</v>
      </c>
      <c r="M133" s="7">
        <v>4</v>
      </c>
      <c r="N133" s="7">
        <v>4</v>
      </c>
      <c r="O133" s="7">
        <v>3</v>
      </c>
      <c r="P133" s="7">
        <f t="shared" si="10"/>
        <v>3</v>
      </c>
      <c r="Q133" s="7">
        <v>5</v>
      </c>
      <c r="R133" s="7">
        <v>5</v>
      </c>
      <c r="S133" s="7">
        <v>5</v>
      </c>
      <c r="T133" s="7">
        <f t="shared" si="11"/>
        <v>43</v>
      </c>
      <c r="U133" s="7">
        <v>6</v>
      </c>
      <c r="V133" s="7">
        <v>19</v>
      </c>
      <c r="W133" s="7">
        <v>4</v>
      </c>
      <c r="X133" s="7">
        <v>3</v>
      </c>
      <c r="Y133" s="7">
        <v>3</v>
      </c>
      <c r="Z133" s="7">
        <v>14</v>
      </c>
      <c r="AA133" s="7">
        <v>15</v>
      </c>
      <c r="AB133" s="7">
        <v>5</v>
      </c>
      <c r="AC133" s="7">
        <v>3</v>
      </c>
      <c r="AD133" s="7">
        <v>2</v>
      </c>
      <c r="AE133" s="7">
        <v>7</v>
      </c>
      <c r="AF133" s="7">
        <v>9</v>
      </c>
      <c r="AG133" s="7">
        <v>8</v>
      </c>
      <c r="AH133" s="7">
        <v>2</v>
      </c>
      <c r="AI133" s="7">
        <v>10</v>
      </c>
      <c r="AJ133" s="7">
        <v>6</v>
      </c>
      <c r="AK133" s="7">
        <v>5</v>
      </c>
      <c r="AL133" s="7">
        <v>1</v>
      </c>
      <c r="AM133" s="7">
        <v>3</v>
      </c>
      <c r="AN133" s="7">
        <v>4</v>
      </c>
      <c r="AO133" s="7">
        <v>27</v>
      </c>
    </row>
    <row r="134" spans="2:41" x14ac:dyDescent="0.25">
      <c r="B134" s="7">
        <v>42162</v>
      </c>
      <c r="C134" s="7">
        <v>0</v>
      </c>
      <c r="D134" s="7">
        <v>1999</v>
      </c>
      <c r="E134" s="7">
        <f t="shared" si="8"/>
        <v>26</v>
      </c>
      <c r="F134" s="8">
        <v>45960.031736111108</v>
      </c>
      <c r="G134" s="7">
        <v>2</v>
      </c>
      <c r="H134" s="7">
        <v>4</v>
      </c>
      <c r="I134" s="7">
        <v>5</v>
      </c>
      <c r="J134" s="7">
        <v>4</v>
      </c>
      <c r="K134" s="7">
        <v>2</v>
      </c>
      <c r="L134" s="7">
        <f t="shared" si="9"/>
        <v>4</v>
      </c>
      <c r="M134" s="7">
        <v>4</v>
      </c>
      <c r="N134" s="7">
        <v>4</v>
      </c>
      <c r="O134" s="7">
        <v>2</v>
      </c>
      <c r="P134" s="7">
        <f t="shared" si="10"/>
        <v>4</v>
      </c>
      <c r="Q134" s="7">
        <v>4</v>
      </c>
      <c r="R134" s="7">
        <v>5</v>
      </c>
      <c r="S134" s="7">
        <v>5</v>
      </c>
      <c r="T134" s="7">
        <f t="shared" si="11"/>
        <v>43</v>
      </c>
      <c r="U134" s="7">
        <v>3</v>
      </c>
      <c r="V134" s="7">
        <v>3</v>
      </c>
      <c r="W134" s="7">
        <v>2</v>
      </c>
      <c r="X134" s="7">
        <v>3</v>
      </c>
      <c r="Y134" s="7">
        <v>3</v>
      </c>
      <c r="Z134" s="7">
        <v>3</v>
      </c>
      <c r="AA134" s="7">
        <v>11</v>
      </c>
      <c r="AB134" s="7">
        <v>6</v>
      </c>
      <c r="AC134" s="7">
        <v>2</v>
      </c>
      <c r="AD134" s="7">
        <v>1</v>
      </c>
      <c r="AE134" s="7">
        <v>6</v>
      </c>
      <c r="AF134" s="7">
        <v>1</v>
      </c>
      <c r="AG134" s="7">
        <v>3</v>
      </c>
      <c r="AH134" s="7">
        <v>2</v>
      </c>
      <c r="AI134" s="7">
        <v>9</v>
      </c>
      <c r="AJ134" s="7">
        <v>4</v>
      </c>
      <c r="AK134" s="7">
        <v>7</v>
      </c>
      <c r="AL134" s="7">
        <v>8</v>
      </c>
      <c r="AM134" s="7">
        <v>5</v>
      </c>
      <c r="AN134" s="7">
        <v>10</v>
      </c>
      <c r="AO134" s="7">
        <v>23</v>
      </c>
    </row>
    <row r="135" spans="2:41" x14ac:dyDescent="0.25">
      <c r="B135" s="7">
        <v>46437</v>
      </c>
      <c r="C135" s="7">
        <v>0</v>
      </c>
      <c r="D135" s="7">
        <v>1998</v>
      </c>
      <c r="E135" s="7">
        <f t="shared" si="8"/>
        <v>27</v>
      </c>
      <c r="F135" s="8">
        <v>45972.999976851854</v>
      </c>
      <c r="G135" s="7">
        <v>3</v>
      </c>
      <c r="H135" s="7">
        <v>3</v>
      </c>
      <c r="I135" s="7">
        <v>4</v>
      </c>
      <c r="J135" s="7">
        <v>5</v>
      </c>
      <c r="K135" s="7">
        <v>2</v>
      </c>
      <c r="L135" s="7">
        <f t="shared" si="9"/>
        <v>4</v>
      </c>
      <c r="M135" s="7">
        <v>2</v>
      </c>
      <c r="N135" s="7">
        <v>4</v>
      </c>
      <c r="O135" s="7">
        <v>3</v>
      </c>
      <c r="P135" s="7">
        <f t="shared" si="10"/>
        <v>3</v>
      </c>
      <c r="Q135" s="7">
        <v>4</v>
      </c>
      <c r="R135" s="7">
        <v>2</v>
      </c>
      <c r="S135" s="7">
        <v>2</v>
      </c>
      <c r="T135" s="7">
        <f t="shared" si="11"/>
        <v>33</v>
      </c>
      <c r="U135" s="7">
        <v>3</v>
      </c>
      <c r="V135" s="7">
        <v>3</v>
      </c>
      <c r="W135" s="7">
        <v>6</v>
      </c>
      <c r="X135" s="7">
        <v>6</v>
      </c>
      <c r="Y135" s="7">
        <v>3</v>
      </c>
      <c r="Z135" s="7">
        <v>4</v>
      </c>
      <c r="AA135" s="7">
        <v>5</v>
      </c>
      <c r="AB135" s="7">
        <v>3</v>
      </c>
      <c r="AC135" s="7">
        <v>3</v>
      </c>
      <c r="AD135" s="7">
        <v>2</v>
      </c>
      <c r="AE135" s="7">
        <v>7</v>
      </c>
      <c r="AF135" s="7">
        <v>9</v>
      </c>
      <c r="AG135" s="7">
        <v>1</v>
      </c>
      <c r="AH135" s="7">
        <v>2</v>
      </c>
      <c r="AI135" s="7">
        <v>8</v>
      </c>
      <c r="AJ135" s="7">
        <v>10</v>
      </c>
      <c r="AK135" s="7">
        <v>3</v>
      </c>
      <c r="AL135" s="7">
        <v>6</v>
      </c>
      <c r="AM135" s="7">
        <v>4</v>
      </c>
      <c r="AN135" s="7">
        <v>5</v>
      </c>
      <c r="AO135" s="7">
        <v>69</v>
      </c>
    </row>
    <row r="136" spans="2:41" x14ac:dyDescent="0.25">
      <c r="B136" s="7">
        <v>45656</v>
      </c>
      <c r="C136" s="7">
        <v>0</v>
      </c>
      <c r="D136" s="7">
        <v>1998</v>
      </c>
      <c r="E136" s="7">
        <f t="shared" si="8"/>
        <v>27</v>
      </c>
      <c r="F136" s="8">
        <v>45969.411145833335</v>
      </c>
      <c r="G136" s="7">
        <v>2</v>
      </c>
      <c r="H136" s="7">
        <v>4</v>
      </c>
      <c r="I136" s="7">
        <v>5</v>
      </c>
      <c r="J136" s="7">
        <v>3</v>
      </c>
      <c r="K136" s="7">
        <v>2</v>
      </c>
      <c r="L136" s="7">
        <f t="shared" si="9"/>
        <v>4</v>
      </c>
      <c r="M136" s="7">
        <v>4</v>
      </c>
      <c r="N136" s="7">
        <v>4</v>
      </c>
      <c r="O136" s="7">
        <v>3</v>
      </c>
      <c r="P136" s="7">
        <f t="shared" si="10"/>
        <v>3</v>
      </c>
      <c r="Q136" s="7">
        <v>4</v>
      </c>
      <c r="R136" s="7">
        <v>5</v>
      </c>
      <c r="S136" s="7">
        <v>4</v>
      </c>
      <c r="T136" s="7">
        <f t="shared" si="11"/>
        <v>40</v>
      </c>
      <c r="U136" s="7">
        <v>13</v>
      </c>
      <c r="V136" s="7">
        <v>6</v>
      </c>
      <c r="W136" s="7">
        <v>10</v>
      </c>
      <c r="X136" s="7">
        <v>4</v>
      </c>
      <c r="Y136" s="7">
        <v>8</v>
      </c>
      <c r="Z136" s="7">
        <v>11</v>
      </c>
      <c r="AA136" s="7">
        <v>20</v>
      </c>
      <c r="AB136" s="7">
        <v>9</v>
      </c>
      <c r="AC136" s="7">
        <v>5</v>
      </c>
      <c r="AD136" s="7">
        <v>3</v>
      </c>
      <c r="AE136" s="7">
        <v>1</v>
      </c>
      <c r="AF136" s="7">
        <v>3</v>
      </c>
      <c r="AG136" s="7">
        <v>7</v>
      </c>
      <c r="AH136" s="7">
        <v>6</v>
      </c>
      <c r="AI136" s="7">
        <v>5</v>
      </c>
      <c r="AJ136" s="7">
        <v>4</v>
      </c>
      <c r="AK136" s="7">
        <v>8</v>
      </c>
      <c r="AL136" s="7">
        <v>10</v>
      </c>
      <c r="AM136" s="7">
        <v>2</v>
      </c>
      <c r="AN136" s="7">
        <v>9</v>
      </c>
      <c r="AO136" s="7">
        <v>41</v>
      </c>
    </row>
    <row r="137" spans="2:41" x14ac:dyDescent="0.25">
      <c r="B137" s="7">
        <v>41152</v>
      </c>
      <c r="C137" s="7">
        <v>0</v>
      </c>
      <c r="D137" s="7">
        <v>1998</v>
      </c>
      <c r="E137" s="7">
        <f t="shared" si="8"/>
        <v>27</v>
      </c>
      <c r="F137" s="8">
        <v>45959.432326388887</v>
      </c>
      <c r="G137" s="7">
        <v>3</v>
      </c>
      <c r="H137" s="7">
        <v>2</v>
      </c>
      <c r="I137" s="7">
        <v>2</v>
      </c>
      <c r="J137" s="7">
        <v>4</v>
      </c>
      <c r="K137" s="7">
        <v>2</v>
      </c>
      <c r="L137" s="7">
        <f t="shared" si="9"/>
        <v>4</v>
      </c>
      <c r="M137" s="7">
        <v>3</v>
      </c>
      <c r="N137" s="7">
        <v>2</v>
      </c>
      <c r="O137" s="7">
        <v>4</v>
      </c>
      <c r="P137" s="7">
        <f t="shared" si="10"/>
        <v>2</v>
      </c>
      <c r="Q137" s="7">
        <v>3</v>
      </c>
      <c r="R137" s="7">
        <v>4</v>
      </c>
      <c r="S137" s="7">
        <v>2</v>
      </c>
      <c r="T137" s="7">
        <f t="shared" si="11"/>
        <v>28</v>
      </c>
      <c r="U137" s="7">
        <v>3</v>
      </c>
      <c r="V137" s="7">
        <v>12</v>
      </c>
      <c r="W137" s="7">
        <v>4</v>
      </c>
      <c r="X137" s="7">
        <v>6</v>
      </c>
      <c r="Y137" s="7">
        <v>9</v>
      </c>
      <c r="Z137" s="7">
        <v>4</v>
      </c>
      <c r="AA137" s="7">
        <v>15</v>
      </c>
      <c r="AB137" s="7">
        <v>6</v>
      </c>
      <c r="AC137" s="7">
        <v>4</v>
      </c>
      <c r="AD137" s="7">
        <v>2</v>
      </c>
      <c r="AE137" s="7">
        <v>9</v>
      </c>
      <c r="AF137" s="7">
        <v>3</v>
      </c>
      <c r="AG137" s="7">
        <v>6</v>
      </c>
      <c r="AH137" s="7">
        <v>5</v>
      </c>
      <c r="AI137" s="7">
        <v>1</v>
      </c>
      <c r="AJ137" s="7">
        <v>8</v>
      </c>
      <c r="AK137" s="7">
        <v>4</v>
      </c>
      <c r="AL137" s="7">
        <v>10</v>
      </c>
      <c r="AM137" s="7">
        <v>2</v>
      </c>
      <c r="AN137" s="7">
        <v>7</v>
      </c>
      <c r="AO137" s="7">
        <v>27</v>
      </c>
    </row>
    <row r="138" spans="2:41" x14ac:dyDescent="0.25">
      <c r="B138" s="7">
        <v>45966</v>
      </c>
      <c r="C138" s="7">
        <v>0</v>
      </c>
      <c r="D138" s="7">
        <v>1997</v>
      </c>
      <c r="E138" s="7">
        <f t="shared" si="8"/>
        <v>28</v>
      </c>
      <c r="F138" s="8">
        <v>45970.929745370369</v>
      </c>
      <c r="G138" s="7">
        <v>3</v>
      </c>
      <c r="H138" s="7">
        <v>5</v>
      </c>
      <c r="I138" s="7">
        <v>2</v>
      </c>
      <c r="J138" s="7">
        <v>5</v>
      </c>
      <c r="K138" s="7">
        <v>4</v>
      </c>
      <c r="L138" s="7">
        <f t="shared" si="9"/>
        <v>2</v>
      </c>
      <c r="M138" s="7">
        <v>4</v>
      </c>
      <c r="N138" s="7">
        <v>2</v>
      </c>
      <c r="O138" s="7">
        <v>2</v>
      </c>
      <c r="P138" s="7">
        <f t="shared" si="10"/>
        <v>4</v>
      </c>
      <c r="Q138" s="7">
        <v>2</v>
      </c>
      <c r="R138" s="7">
        <v>5</v>
      </c>
      <c r="S138" s="7">
        <v>1</v>
      </c>
      <c r="T138" s="7">
        <f t="shared" si="11"/>
        <v>32</v>
      </c>
      <c r="U138" s="7">
        <v>3</v>
      </c>
      <c r="V138" s="7">
        <v>10</v>
      </c>
      <c r="W138" s="7">
        <v>3</v>
      </c>
      <c r="X138" s="7">
        <v>3</v>
      </c>
      <c r="Y138" s="7">
        <v>3</v>
      </c>
      <c r="Z138" s="7">
        <v>3</v>
      </c>
      <c r="AA138" s="7">
        <v>7</v>
      </c>
      <c r="AB138" s="7">
        <v>2</v>
      </c>
      <c r="AC138" s="7">
        <v>2</v>
      </c>
      <c r="AD138" s="7">
        <v>3</v>
      </c>
      <c r="AE138" s="7">
        <v>8</v>
      </c>
      <c r="AF138" s="7">
        <v>2</v>
      </c>
      <c r="AG138" s="7">
        <v>1</v>
      </c>
      <c r="AH138" s="7">
        <v>7</v>
      </c>
      <c r="AI138" s="7">
        <v>10</v>
      </c>
      <c r="AJ138" s="7">
        <v>6</v>
      </c>
      <c r="AK138" s="7">
        <v>4</v>
      </c>
      <c r="AL138" s="7">
        <v>9</v>
      </c>
      <c r="AM138" s="7">
        <v>5</v>
      </c>
      <c r="AN138" s="7">
        <v>3</v>
      </c>
      <c r="AO138" s="7">
        <v>95</v>
      </c>
    </row>
    <row r="139" spans="2:41" x14ac:dyDescent="0.25">
      <c r="B139" s="7">
        <v>45951</v>
      </c>
      <c r="C139" s="7">
        <v>0</v>
      </c>
      <c r="D139" s="7">
        <v>1997</v>
      </c>
      <c r="E139" s="7">
        <f t="shared" si="8"/>
        <v>28</v>
      </c>
      <c r="F139" s="8">
        <v>45970.886759259258</v>
      </c>
      <c r="G139" s="7">
        <v>4</v>
      </c>
      <c r="H139" s="7">
        <v>2</v>
      </c>
      <c r="I139" s="7">
        <v>4</v>
      </c>
      <c r="J139" s="7">
        <v>4</v>
      </c>
      <c r="K139" s="7">
        <v>1</v>
      </c>
      <c r="L139" s="7">
        <f t="shared" si="9"/>
        <v>5</v>
      </c>
      <c r="M139" s="7">
        <v>4</v>
      </c>
      <c r="N139" s="7">
        <v>3</v>
      </c>
      <c r="O139" s="7">
        <v>3</v>
      </c>
      <c r="P139" s="7">
        <f t="shared" si="10"/>
        <v>3</v>
      </c>
      <c r="Q139" s="7">
        <v>3</v>
      </c>
      <c r="R139" s="7">
        <v>3</v>
      </c>
      <c r="S139" s="7">
        <v>3</v>
      </c>
      <c r="T139" s="7">
        <f t="shared" si="11"/>
        <v>34</v>
      </c>
      <c r="U139" s="7">
        <v>7</v>
      </c>
      <c r="V139" s="7">
        <v>3</v>
      </c>
      <c r="W139" s="7">
        <v>3</v>
      </c>
      <c r="X139" s="7">
        <v>7</v>
      </c>
      <c r="Y139" s="7">
        <v>6</v>
      </c>
      <c r="Z139" s="7">
        <v>4</v>
      </c>
      <c r="AA139" s="7">
        <v>10</v>
      </c>
      <c r="AB139" s="7">
        <v>7</v>
      </c>
      <c r="AC139" s="7">
        <v>8</v>
      </c>
      <c r="AD139" s="7">
        <v>5</v>
      </c>
      <c r="AE139" s="7">
        <v>8</v>
      </c>
      <c r="AF139" s="7">
        <v>9</v>
      </c>
      <c r="AG139" s="7">
        <v>10</v>
      </c>
      <c r="AH139" s="7">
        <v>1</v>
      </c>
      <c r="AI139" s="7">
        <v>6</v>
      </c>
      <c r="AJ139" s="7">
        <v>2</v>
      </c>
      <c r="AK139" s="7">
        <v>3</v>
      </c>
      <c r="AL139" s="7">
        <v>5</v>
      </c>
      <c r="AM139" s="7">
        <v>7</v>
      </c>
      <c r="AN139" s="7">
        <v>4</v>
      </c>
      <c r="AO139" s="7">
        <v>66</v>
      </c>
    </row>
    <row r="140" spans="2:41" x14ac:dyDescent="0.25">
      <c r="B140" s="7">
        <v>45272</v>
      </c>
      <c r="C140" s="7">
        <v>0</v>
      </c>
      <c r="D140" s="7">
        <v>1997</v>
      </c>
      <c r="E140" s="7">
        <f t="shared" si="8"/>
        <v>28</v>
      </c>
      <c r="F140" s="8">
        <v>45967.976006944446</v>
      </c>
      <c r="G140" s="7">
        <v>2</v>
      </c>
      <c r="H140" s="7">
        <v>4</v>
      </c>
      <c r="I140" s="7">
        <v>5</v>
      </c>
      <c r="J140" s="7">
        <v>4</v>
      </c>
      <c r="K140" s="7">
        <v>4</v>
      </c>
      <c r="L140" s="7">
        <f t="shared" si="9"/>
        <v>2</v>
      </c>
      <c r="M140" s="7">
        <v>3</v>
      </c>
      <c r="N140" s="7">
        <v>2</v>
      </c>
      <c r="O140" s="7">
        <v>4</v>
      </c>
      <c r="P140" s="7">
        <f t="shared" si="10"/>
        <v>2</v>
      </c>
      <c r="Q140" s="7">
        <v>4</v>
      </c>
      <c r="R140" s="7">
        <v>2</v>
      </c>
      <c r="S140" s="7">
        <v>4</v>
      </c>
      <c r="T140" s="7">
        <f t="shared" si="11"/>
        <v>32</v>
      </c>
      <c r="U140" s="7">
        <v>3</v>
      </c>
      <c r="V140" s="7">
        <v>3</v>
      </c>
      <c r="W140" s="7">
        <v>3</v>
      </c>
      <c r="X140" s="7">
        <v>3</v>
      </c>
      <c r="Y140" s="7">
        <v>3</v>
      </c>
      <c r="Z140" s="7">
        <v>3</v>
      </c>
      <c r="AA140" s="7">
        <v>4</v>
      </c>
      <c r="AB140" s="7">
        <v>5</v>
      </c>
      <c r="AC140" s="7">
        <v>2</v>
      </c>
      <c r="AD140" s="7">
        <v>3</v>
      </c>
      <c r="AE140" s="7">
        <v>9</v>
      </c>
      <c r="AF140" s="7">
        <v>7</v>
      </c>
      <c r="AG140" s="7">
        <v>10</v>
      </c>
      <c r="AH140" s="7">
        <v>6</v>
      </c>
      <c r="AI140" s="7">
        <v>2</v>
      </c>
      <c r="AJ140" s="7">
        <v>8</v>
      </c>
      <c r="AK140" s="7">
        <v>5</v>
      </c>
      <c r="AL140" s="7">
        <v>4</v>
      </c>
      <c r="AM140" s="7">
        <v>3</v>
      </c>
      <c r="AN140" s="7">
        <v>1</v>
      </c>
      <c r="AO140" s="7">
        <v>65</v>
      </c>
    </row>
    <row r="141" spans="2:41" x14ac:dyDescent="0.25">
      <c r="B141" s="7">
        <v>41026</v>
      </c>
      <c r="C141" s="7">
        <v>0</v>
      </c>
      <c r="D141" s="7">
        <v>1997</v>
      </c>
      <c r="E141" s="7">
        <f t="shared" si="8"/>
        <v>28</v>
      </c>
      <c r="F141" s="8">
        <v>45977.55673611111</v>
      </c>
      <c r="G141" s="7">
        <v>2</v>
      </c>
      <c r="H141" s="7">
        <v>2</v>
      </c>
      <c r="I141" s="7">
        <v>2</v>
      </c>
      <c r="J141" s="7">
        <v>3</v>
      </c>
      <c r="K141" s="7">
        <v>4</v>
      </c>
      <c r="L141" s="7">
        <f t="shared" si="9"/>
        <v>2</v>
      </c>
      <c r="M141" s="7">
        <v>4</v>
      </c>
      <c r="N141" s="7">
        <v>1</v>
      </c>
      <c r="O141" s="7">
        <v>4</v>
      </c>
      <c r="P141" s="7">
        <f t="shared" si="10"/>
        <v>2</v>
      </c>
      <c r="Q141" s="7">
        <v>1</v>
      </c>
      <c r="R141" s="7">
        <v>5</v>
      </c>
      <c r="S141" s="7">
        <v>4</v>
      </c>
      <c r="T141" s="7">
        <f t="shared" si="11"/>
        <v>26</v>
      </c>
      <c r="U141" s="7">
        <v>14</v>
      </c>
      <c r="V141" s="7">
        <v>6</v>
      </c>
      <c r="W141" s="7">
        <v>5</v>
      </c>
      <c r="X141" s="7">
        <v>5</v>
      </c>
      <c r="Y141" s="7">
        <v>2</v>
      </c>
      <c r="Z141" s="7">
        <v>64</v>
      </c>
      <c r="AA141" s="7">
        <v>8</v>
      </c>
      <c r="AB141" s="7">
        <v>6</v>
      </c>
      <c r="AC141" s="7">
        <v>4</v>
      </c>
      <c r="AD141" s="7">
        <v>3</v>
      </c>
      <c r="AE141" s="7">
        <v>4</v>
      </c>
      <c r="AF141" s="7">
        <v>7</v>
      </c>
      <c r="AG141" s="7">
        <v>10</v>
      </c>
      <c r="AH141" s="7">
        <v>1</v>
      </c>
      <c r="AI141" s="7">
        <v>6</v>
      </c>
      <c r="AJ141" s="7">
        <v>3</v>
      </c>
      <c r="AK141" s="7">
        <v>9</v>
      </c>
      <c r="AL141" s="7">
        <v>8</v>
      </c>
      <c r="AM141" s="7">
        <v>2</v>
      </c>
      <c r="AN141" s="7">
        <v>5</v>
      </c>
      <c r="AO141" s="7">
        <v>48</v>
      </c>
    </row>
    <row r="142" spans="2:41" x14ac:dyDescent="0.25">
      <c r="B142" s="7">
        <v>46473</v>
      </c>
      <c r="C142" s="7">
        <v>0</v>
      </c>
      <c r="D142" s="7">
        <v>1997</v>
      </c>
      <c r="E142" s="7">
        <f t="shared" si="8"/>
        <v>28</v>
      </c>
      <c r="F142" s="8">
        <v>45973.520868055559</v>
      </c>
      <c r="G142" s="7">
        <v>4</v>
      </c>
      <c r="H142" s="7">
        <v>2</v>
      </c>
      <c r="I142" s="7">
        <v>3</v>
      </c>
      <c r="J142" s="7">
        <v>4</v>
      </c>
      <c r="K142" s="7">
        <v>4</v>
      </c>
      <c r="L142" s="7">
        <f t="shared" si="9"/>
        <v>2</v>
      </c>
      <c r="M142" s="7">
        <v>2</v>
      </c>
      <c r="N142" s="7">
        <v>5</v>
      </c>
      <c r="O142" s="7">
        <v>5</v>
      </c>
      <c r="P142" s="7">
        <f t="shared" si="10"/>
        <v>1</v>
      </c>
      <c r="Q142" s="7">
        <v>2</v>
      </c>
      <c r="R142" s="7">
        <v>2</v>
      </c>
      <c r="S142" s="7">
        <v>2</v>
      </c>
      <c r="T142" s="7">
        <f t="shared" si="11"/>
        <v>25</v>
      </c>
      <c r="U142" s="7">
        <v>1</v>
      </c>
      <c r="V142" s="7">
        <v>4</v>
      </c>
      <c r="W142" s="7">
        <v>2</v>
      </c>
      <c r="X142" s="7">
        <v>3</v>
      </c>
      <c r="Y142" s="7">
        <v>1</v>
      </c>
      <c r="Z142" s="7">
        <v>1</v>
      </c>
      <c r="AA142" s="7">
        <v>3</v>
      </c>
      <c r="AB142" s="7">
        <v>3</v>
      </c>
      <c r="AC142" s="7">
        <v>4</v>
      </c>
      <c r="AD142" s="7">
        <v>2</v>
      </c>
      <c r="AE142" s="7">
        <v>6</v>
      </c>
      <c r="AF142" s="7">
        <v>10</v>
      </c>
      <c r="AG142" s="7">
        <v>7</v>
      </c>
      <c r="AH142" s="7">
        <v>2</v>
      </c>
      <c r="AI142" s="7">
        <v>9</v>
      </c>
      <c r="AJ142" s="7">
        <v>3</v>
      </c>
      <c r="AK142" s="7">
        <v>8</v>
      </c>
      <c r="AL142" s="7">
        <v>5</v>
      </c>
      <c r="AM142" s="7">
        <v>1</v>
      </c>
      <c r="AN142" s="7">
        <v>4</v>
      </c>
      <c r="AO142" s="7">
        <v>20</v>
      </c>
    </row>
    <row r="143" spans="2:41" x14ac:dyDescent="0.25">
      <c r="B143" s="7">
        <v>44919</v>
      </c>
      <c r="C143" s="7">
        <v>0</v>
      </c>
      <c r="D143" s="7">
        <v>1997</v>
      </c>
      <c r="E143" s="7">
        <f t="shared" si="8"/>
        <v>28</v>
      </c>
      <c r="F143" s="8">
        <v>45976.624942129631</v>
      </c>
      <c r="G143" s="7">
        <v>2</v>
      </c>
      <c r="H143" s="7">
        <v>4</v>
      </c>
      <c r="I143" s="7">
        <v>5</v>
      </c>
      <c r="J143" s="7">
        <v>4</v>
      </c>
      <c r="K143" s="7">
        <v>1</v>
      </c>
      <c r="L143" s="7">
        <f t="shared" si="9"/>
        <v>5</v>
      </c>
      <c r="M143" s="7">
        <v>5</v>
      </c>
      <c r="N143" s="7">
        <v>4</v>
      </c>
      <c r="O143" s="7">
        <v>2</v>
      </c>
      <c r="P143" s="7">
        <f t="shared" si="10"/>
        <v>4</v>
      </c>
      <c r="Q143" s="7">
        <v>5</v>
      </c>
      <c r="R143" s="7">
        <v>5</v>
      </c>
      <c r="S143" s="7">
        <v>4</v>
      </c>
      <c r="T143" s="7">
        <f t="shared" si="11"/>
        <v>45</v>
      </c>
      <c r="U143" s="7">
        <v>3</v>
      </c>
      <c r="V143" s="7">
        <v>2</v>
      </c>
      <c r="W143" s="7">
        <v>3</v>
      </c>
      <c r="X143" s="7">
        <v>3</v>
      </c>
      <c r="Y143" s="7">
        <v>3</v>
      </c>
      <c r="Z143" s="7">
        <v>5</v>
      </c>
      <c r="AA143" s="7">
        <v>6</v>
      </c>
      <c r="AB143" s="7">
        <v>2</v>
      </c>
      <c r="AC143" s="7">
        <v>2</v>
      </c>
      <c r="AD143" s="7">
        <v>2</v>
      </c>
      <c r="AE143" s="7">
        <v>6</v>
      </c>
      <c r="AF143" s="7">
        <v>4</v>
      </c>
      <c r="AG143" s="7">
        <v>5</v>
      </c>
      <c r="AH143" s="7">
        <v>10</v>
      </c>
      <c r="AI143" s="7">
        <v>3</v>
      </c>
      <c r="AJ143" s="7">
        <v>1</v>
      </c>
      <c r="AK143" s="7">
        <v>2</v>
      </c>
      <c r="AL143" s="7">
        <v>8</v>
      </c>
      <c r="AM143" s="7">
        <v>9</v>
      </c>
      <c r="AN143" s="7">
        <v>7</v>
      </c>
      <c r="AO143" s="7">
        <v>5</v>
      </c>
    </row>
    <row r="144" spans="2:41" x14ac:dyDescent="0.25">
      <c r="B144" s="7">
        <v>45434</v>
      </c>
      <c r="C144" s="7">
        <v>0</v>
      </c>
      <c r="D144" s="7">
        <v>1996</v>
      </c>
      <c r="E144" s="7">
        <f t="shared" si="8"/>
        <v>29</v>
      </c>
      <c r="F144" s="8">
        <v>45968.586215277777</v>
      </c>
      <c r="G144" s="7">
        <v>4</v>
      </c>
      <c r="H144" s="7">
        <v>1</v>
      </c>
      <c r="I144" s="7">
        <v>5</v>
      </c>
      <c r="J144" s="7">
        <v>4</v>
      </c>
      <c r="K144" s="7">
        <v>3</v>
      </c>
      <c r="L144" s="7">
        <f t="shared" si="9"/>
        <v>3</v>
      </c>
      <c r="M144" s="7">
        <v>4</v>
      </c>
      <c r="N144" s="7">
        <v>2</v>
      </c>
      <c r="O144" s="7">
        <v>5</v>
      </c>
      <c r="P144" s="7">
        <f t="shared" si="10"/>
        <v>1</v>
      </c>
      <c r="Q144" s="7">
        <v>4</v>
      </c>
      <c r="R144" s="7">
        <v>5</v>
      </c>
      <c r="S144" s="7">
        <v>4</v>
      </c>
      <c r="T144" s="7">
        <f t="shared" si="11"/>
        <v>33</v>
      </c>
      <c r="U144" s="7">
        <v>3</v>
      </c>
      <c r="V144" s="7">
        <v>3</v>
      </c>
      <c r="W144" s="7">
        <v>3</v>
      </c>
      <c r="X144" s="7">
        <v>4</v>
      </c>
      <c r="Y144" s="7">
        <v>5</v>
      </c>
      <c r="Z144" s="7">
        <v>4</v>
      </c>
      <c r="AA144" s="7">
        <v>4</v>
      </c>
      <c r="AB144" s="7">
        <v>4</v>
      </c>
      <c r="AC144" s="7">
        <v>2</v>
      </c>
      <c r="AD144" s="7">
        <v>8</v>
      </c>
      <c r="AE144" s="7">
        <v>10</v>
      </c>
      <c r="AF144" s="7">
        <v>8</v>
      </c>
      <c r="AG144" s="7">
        <v>2</v>
      </c>
      <c r="AH144" s="7">
        <v>4</v>
      </c>
      <c r="AI144" s="7">
        <v>1</v>
      </c>
      <c r="AJ144" s="7">
        <v>5</v>
      </c>
      <c r="AK144" s="7">
        <v>7</v>
      </c>
      <c r="AL144" s="7">
        <v>9</v>
      </c>
      <c r="AM144" s="7">
        <v>3</v>
      </c>
      <c r="AN144" s="7">
        <v>6</v>
      </c>
      <c r="AO144" s="7">
        <v>73</v>
      </c>
    </row>
    <row r="145" spans="2:41" x14ac:dyDescent="0.25">
      <c r="B145" s="7">
        <v>44689</v>
      </c>
      <c r="C145" s="7">
        <v>0</v>
      </c>
      <c r="D145" s="7">
        <v>1996</v>
      </c>
      <c r="E145" s="7">
        <f t="shared" si="8"/>
        <v>29</v>
      </c>
      <c r="F145" s="8">
        <v>45965.929375</v>
      </c>
      <c r="G145" s="7">
        <v>4</v>
      </c>
      <c r="H145" s="7">
        <v>4</v>
      </c>
      <c r="I145" s="7">
        <v>3</v>
      </c>
      <c r="J145" s="7">
        <v>2</v>
      </c>
      <c r="K145" s="7">
        <v>4</v>
      </c>
      <c r="L145" s="7">
        <f t="shared" si="9"/>
        <v>2</v>
      </c>
      <c r="M145" s="7">
        <v>4</v>
      </c>
      <c r="N145" s="7">
        <v>3</v>
      </c>
      <c r="O145" s="7">
        <v>3</v>
      </c>
      <c r="P145" s="7">
        <f t="shared" si="10"/>
        <v>3</v>
      </c>
      <c r="Q145" s="7">
        <v>4</v>
      </c>
      <c r="R145" s="7">
        <v>4</v>
      </c>
      <c r="S145" s="7">
        <v>4</v>
      </c>
      <c r="T145" s="7">
        <f t="shared" si="11"/>
        <v>33</v>
      </c>
      <c r="U145" s="7">
        <v>2</v>
      </c>
      <c r="V145" s="7">
        <v>2</v>
      </c>
      <c r="W145" s="7">
        <v>3</v>
      </c>
      <c r="X145" s="7">
        <v>2</v>
      </c>
      <c r="Y145" s="7">
        <v>2</v>
      </c>
      <c r="Z145" s="7">
        <v>1</v>
      </c>
      <c r="AA145" s="7">
        <v>8</v>
      </c>
      <c r="AB145" s="7">
        <v>3</v>
      </c>
      <c r="AC145" s="7">
        <v>1</v>
      </c>
      <c r="AD145" s="7">
        <v>2</v>
      </c>
      <c r="AE145" s="7">
        <v>10</v>
      </c>
      <c r="AF145" s="7">
        <v>4</v>
      </c>
      <c r="AG145" s="7">
        <v>7</v>
      </c>
      <c r="AH145" s="7">
        <v>2</v>
      </c>
      <c r="AI145" s="7">
        <v>8</v>
      </c>
      <c r="AJ145" s="7">
        <v>9</v>
      </c>
      <c r="AK145" s="7">
        <v>1</v>
      </c>
      <c r="AL145" s="7">
        <v>6</v>
      </c>
      <c r="AM145" s="7">
        <v>5</v>
      </c>
      <c r="AN145" s="7">
        <v>3</v>
      </c>
      <c r="AO145" s="7">
        <v>56</v>
      </c>
    </row>
    <row r="146" spans="2:41" x14ac:dyDescent="0.25">
      <c r="B146" s="7">
        <v>45960</v>
      </c>
      <c r="C146" s="7">
        <v>0</v>
      </c>
      <c r="D146" s="7">
        <v>1996</v>
      </c>
      <c r="E146" s="7">
        <f t="shared" si="8"/>
        <v>29</v>
      </c>
      <c r="F146" s="8">
        <v>45970.918738425928</v>
      </c>
      <c r="G146" s="7">
        <v>1</v>
      </c>
      <c r="H146" s="7">
        <v>4</v>
      </c>
      <c r="I146" s="7">
        <v>5</v>
      </c>
      <c r="J146" s="7">
        <v>5</v>
      </c>
      <c r="K146" s="7">
        <v>1</v>
      </c>
      <c r="L146" s="7">
        <f t="shared" si="9"/>
        <v>5</v>
      </c>
      <c r="M146" s="7">
        <v>5</v>
      </c>
      <c r="N146" s="7">
        <v>4</v>
      </c>
      <c r="O146" s="7">
        <v>1</v>
      </c>
      <c r="P146" s="7">
        <f t="shared" si="10"/>
        <v>5</v>
      </c>
      <c r="Q146" s="7">
        <v>2</v>
      </c>
      <c r="R146" s="7">
        <v>4</v>
      </c>
      <c r="S146" s="7">
        <v>4</v>
      </c>
      <c r="T146" s="7">
        <f t="shared" si="11"/>
        <v>43</v>
      </c>
      <c r="U146" s="7">
        <v>3</v>
      </c>
      <c r="V146" s="7">
        <v>2</v>
      </c>
      <c r="W146" s="7">
        <v>3</v>
      </c>
      <c r="X146" s="7">
        <v>8</v>
      </c>
      <c r="Y146" s="7">
        <v>4</v>
      </c>
      <c r="Z146" s="7">
        <v>11</v>
      </c>
      <c r="AA146" s="7">
        <v>9</v>
      </c>
      <c r="AB146" s="7">
        <v>3</v>
      </c>
      <c r="AC146" s="7">
        <v>3</v>
      </c>
      <c r="AD146" s="7">
        <v>7</v>
      </c>
      <c r="AE146" s="7">
        <v>2</v>
      </c>
      <c r="AF146" s="7">
        <v>8</v>
      </c>
      <c r="AG146" s="7">
        <v>10</v>
      </c>
      <c r="AH146" s="7">
        <v>9</v>
      </c>
      <c r="AI146" s="7">
        <v>7</v>
      </c>
      <c r="AJ146" s="7">
        <v>5</v>
      </c>
      <c r="AK146" s="7">
        <v>3</v>
      </c>
      <c r="AL146" s="7">
        <v>6</v>
      </c>
      <c r="AM146" s="7">
        <v>4</v>
      </c>
      <c r="AN146" s="7">
        <v>1</v>
      </c>
      <c r="AO146" s="7">
        <v>44</v>
      </c>
    </row>
    <row r="147" spans="2:41" x14ac:dyDescent="0.25">
      <c r="B147" s="7">
        <v>42276</v>
      </c>
      <c r="C147" s="7">
        <v>0</v>
      </c>
      <c r="D147" s="7">
        <v>1996</v>
      </c>
      <c r="E147" s="7">
        <f t="shared" si="8"/>
        <v>29</v>
      </c>
      <c r="F147" s="8">
        <v>45960.371030092596</v>
      </c>
      <c r="G147" s="7">
        <v>4</v>
      </c>
      <c r="H147" s="7">
        <v>2</v>
      </c>
      <c r="I147" s="7">
        <v>2</v>
      </c>
      <c r="J147" s="7">
        <v>4</v>
      </c>
      <c r="K147" s="7">
        <v>4</v>
      </c>
      <c r="L147" s="7">
        <f t="shared" si="9"/>
        <v>2</v>
      </c>
      <c r="M147" s="7">
        <v>4</v>
      </c>
      <c r="N147" s="7">
        <v>2</v>
      </c>
      <c r="O147" s="7">
        <v>5</v>
      </c>
      <c r="P147" s="7">
        <f t="shared" si="10"/>
        <v>1</v>
      </c>
      <c r="Q147" s="7">
        <v>4</v>
      </c>
      <c r="R147" s="7">
        <v>4</v>
      </c>
      <c r="S147" s="7">
        <v>2</v>
      </c>
      <c r="T147" s="7">
        <f t="shared" si="11"/>
        <v>27</v>
      </c>
      <c r="U147" s="7">
        <v>3</v>
      </c>
      <c r="V147" s="7">
        <v>6</v>
      </c>
      <c r="W147" s="7">
        <v>5</v>
      </c>
      <c r="X147" s="7">
        <v>4</v>
      </c>
      <c r="Y147" s="7">
        <v>4</v>
      </c>
      <c r="Z147" s="7">
        <v>4</v>
      </c>
      <c r="AA147" s="7">
        <v>11</v>
      </c>
      <c r="AB147" s="7">
        <v>5</v>
      </c>
      <c r="AC147" s="7">
        <v>4</v>
      </c>
      <c r="AD147" s="7">
        <v>5</v>
      </c>
      <c r="AE147" s="7">
        <v>10</v>
      </c>
      <c r="AF147" s="7">
        <v>4</v>
      </c>
      <c r="AG147" s="7">
        <v>1</v>
      </c>
      <c r="AH147" s="7">
        <v>5</v>
      </c>
      <c r="AI147" s="7">
        <v>7</v>
      </c>
      <c r="AJ147" s="7">
        <v>8</v>
      </c>
      <c r="AK147" s="7">
        <v>9</v>
      </c>
      <c r="AL147" s="7">
        <v>6</v>
      </c>
      <c r="AM147" s="7">
        <v>3</v>
      </c>
      <c r="AN147" s="7">
        <v>2</v>
      </c>
      <c r="AO147" s="7">
        <v>18</v>
      </c>
    </row>
    <row r="148" spans="2:41" x14ac:dyDescent="0.25">
      <c r="B148" s="7">
        <v>44005</v>
      </c>
      <c r="C148" s="7">
        <v>0</v>
      </c>
      <c r="D148" s="7">
        <v>1996</v>
      </c>
      <c r="E148" s="7">
        <f t="shared" si="8"/>
        <v>29</v>
      </c>
      <c r="F148" s="8">
        <v>45964.636805555558</v>
      </c>
      <c r="G148" s="7">
        <v>4</v>
      </c>
      <c r="H148" s="7">
        <v>3</v>
      </c>
      <c r="I148" s="7">
        <v>4</v>
      </c>
      <c r="J148" s="7">
        <v>4</v>
      </c>
      <c r="K148" s="7">
        <v>5</v>
      </c>
      <c r="L148" s="7">
        <f t="shared" si="9"/>
        <v>1</v>
      </c>
      <c r="M148" s="7">
        <v>2</v>
      </c>
      <c r="N148" s="7">
        <v>2</v>
      </c>
      <c r="O148" s="7">
        <v>4</v>
      </c>
      <c r="P148" s="7">
        <f t="shared" si="10"/>
        <v>2</v>
      </c>
      <c r="Q148" s="7">
        <v>2</v>
      </c>
      <c r="R148" s="7">
        <v>3</v>
      </c>
      <c r="S148" s="7">
        <v>2</v>
      </c>
      <c r="T148" s="7">
        <f t="shared" si="11"/>
        <v>25</v>
      </c>
      <c r="U148" s="7">
        <v>6</v>
      </c>
      <c r="V148" s="7">
        <v>5</v>
      </c>
      <c r="W148" s="7">
        <v>4</v>
      </c>
      <c r="X148" s="7">
        <v>2</v>
      </c>
      <c r="Y148" s="7">
        <v>5</v>
      </c>
      <c r="Z148" s="7">
        <v>4</v>
      </c>
      <c r="AA148" s="7">
        <v>9</v>
      </c>
      <c r="AB148" s="7">
        <v>4</v>
      </c>
      <c r="AC148" s="7">
        <v>4</v>
      </c>
      <c r="AD148" s="7">
        <v>1</v>
      </c>
      <c r="AE148" s="7">
        <v>5</v>
      </c>
      <c r="AF148" s="7">
        <v>7</v>
      </c>
      <c r="AG148" s="7">
        <v>6</v>
      </c>
      <c r="AH148" s="7">
        <v>9</v>
      </c>
      <c r="AI148" s="7">
        <v>2</v>
      </c>
      <c r="AJ148" s="7">
        <v>3</v>
      </c>
      <c r="AK148" s="7">
        <v>8</v>
      </c>
      <c r="AL148" s="7">
        <v>1</v>
      </c>
      <c r="AM148" s="7">
        <v>10</v>
      </c>
      <c r="AN148" s="7">
        <v>4</v>
      </c>
      <c r="AO148" s="7">
        <v>5</v>
      </c>
    </row>
    <row r="149" spans="2:41" x14ac:dyDescent="0.25">
      <c r="B149" s="7">
        <v>45689</v>
      </c>
      <c r="C149" s="7">
        <v>0</v>
      </c>
      <c r="D149" s="7">
        <v>1995</v>
      </c>
      <c r="E149" s="7">
        <f t="shared" si="8"/>
        <v>30</v>
      </c>
      <c r="F149" s="8">
        <v>45969.505196759259</v>
      </c>
      <c r="G149" s="7" t="s">
        <v>59</v>
      </c>
      <c r="H149" s="7">
        <v>4</v>
      </c>
      <c r="I149" s="7">
        <v>5</v>
      </c>
      <c r="J149" s="7">
        <v>4</v>
      </c>
      <c r="K149" s="7">
        <v>2</v>
      </c>
      <c r="L149" s="7">
        <f t="shared" si="9"/>
        <v>4</v>
      </c>
      <c r="M149" s="7">
        <v>4</v>
      </c>
      <c r="N149" s="7">
        <v>3</v>
      </c>
      <c r="O149" s="7">
        <v>4</v>
      </c>
      <c r="P149" s="7">
        <f t="shared" si="10"/>
        <v>2</v>
      </c>
      <c r="Q149" s="7">
        <v>2</v>
      </c>
      <c r="R149" s="7">
        <v>4</v>
      </c>
      <c r="S149" s="7">
        <v>3</v>
      </c>
      <c r="T149" s="7">
        <f t="shared" si="11"/>
        <v>35</v>
      </c>
      <c r="U149" s="7">
        <v>4</v>
      </c>
      <c r="V149" s="7">
        <v>7</v>
      </c>
      <c r="W149" s="7">
        <v>3</v>
      </c>
      <c r="X149" s="7">
        <v>5</v>
      </c>
      <c r="Y149" s="7">
        <v>4</v>
      </c>
      <c r="Z149" s="7">
        <v>5</v>
      </c>
      <c r="AA149" s="7">
        <v>14</v>
      </c>
      <c r="AB149" s="7">
        <v>9</v>
      </c>
      <c r="AC149" s="7">
        <v>2</v>
      </c>
      <c r="AD149" s="7">
        <v>2</v>
      </c>
      <c r="AE149" s="7">
        <v>10</v>
      </c>
      <c r="AF149" s="7">
        <v>4</v>
      </c>
      <c r="AG149" s="7">
        <v>5</v>
      </c>
      <c r="AH149" s="7">
        <v>3</v>
      </c>
      <c r="AI149" s="7">
        <v>8</v>
      </c>
      <c r="AJ149" s="7">
        <v>2</v>
      </c>
      <c r="AK149" s="7">
        <v>6</v>
      </c>
      <c r="AL149" s="7">
        <v>1</v>
      </c>
      <c r="AM149" s="7">
        <v>9</v>
      </c>
      <c r="AN149" s="7">
        <v>7</v>
      </c>
      <c r="AO149" s="7">
        <v>60</v>
      </c>
    </row>
    <row r="150" spans="2:41" x14ac:dyDescent="0.25">
      <c r="B150" s="7">
        <v>40994</v>
      </c>
      <c r="C150" s="7">
        <v>0</v>
      </c>
      <c r="D150" s="7">
        <v>1995</v>
      </c>
      <c r="E150" s="7">
        <f t="shared" si="8"/>
        <v>30</v>
      </c>
      <c r="F150" s="8">
        <v>45958.744039351855</v>
      </c>
      <c r="G150" s="7">
        <v>3</v>
      </c>
      <c r="H150" s="7">
        <v>3</v>
      </c>
      <c r="I150" s="7">
        <v>3</v>
      </c>
      <c r="J150" s="7">
        <v>4</v>
      </c>
      <c r="K150" s="7">
        <v>4</v>
      </c>
      <c r="L150" s="7">
        <f t="shared" si="9"/>
        <v>2</v>
      </c>
      <c r="M150" s="7">
        <v>1</v>
      </c>
      <c r="N150" s="7">
        <v>3</v>
      </c>
      <c r="O150" s="7">
        <v>3</v>
      </c>
      <c r="P150" s="7">
        <f t="shared" si="10"/>
        <v>3</v>
      </c>
      <c r="Q150" s="7">
        <v>1</v>
      </c>
      <c r="R150" s="7">
        <v>4</v>
      </c>
      <c r="S150" s="7">
        <v>1</v>
      </c>
      <c r="T150" s="7">
        <f t="shared" si="11"/>
        <v>25</v>
      </c>
      <c r="U150" s="7">
        <v>6</v>
      </c>
      <c r="V150" s="7">
        <v>3</v>
      </c>
      <c r="W150" s="7">
        <v>5</v>
      </c>
      <c r="X150" s="7">
        <v>4</v>
      </c>
      <c r="Y150" s="7">
        <v>4</v>
      </c>
      <c r="Z150" s="7">
        <v>3</v>
      </c>
      <c r="AA150" s="7">
        <v>8</v>
      </c>
      <c r="AB150" s="7">
        <v>5</v>
      </c>
      <c r="AC150" s="7">
        <v>3</v>
      </c>
      <c r="AD150" s="7">
        <v>2</v>
      </c>
      <c r="AE150" s="7">
        <v>10</v>
      </c>
      <c r="AF150" s="7">
        <v>6</v>
      </c>
      <c r="AG150" s="7">
        <v>1</v>
      </c>
      <c r="AH150" s="7">
        <v>7</v>
      </c>
      <c r="AI150" s="7">
        <v>2</v>
      </c>
      <c r="AJ150" s="7">
        <v>8</v>
      </c>
      <c r="AK150" s="7">
        <v>5</v>
      </c>
      <c r="AL150" s="7">
        <v>9</v>
      </c>
      <c r="AM150" s="7">
        <v>3</v>
      </c>
      <c r="AN150" s="7">
        <v>4</v>
      </c>
      <c r="AO150" s="7">
        <v>28</v>
      </c>
    </row>
    <row r="151" spans="2:41" x14ac:dyDescent="0.25">
      <c r="B151" s="7">
        <v>42333</v>
      </c>
      <c r="C151" s="7">
        <v>0</v>
      </c>
      <c r="D151" s="7">
        <v>1995</v>
      </c>
      <c r="E151" s="7">
        <f t="shared" si="8"/>
        <v>30</v>
      </c>
      <c r="F151" s="8">
        <v>45960.440324074072</v>
      </c>
      <c r="G151" s="7">
        <v>4</v>
      </c>
      <c r="H151" s="7">
        <v>2</v>
      </c>
      <c r="I151" s="7">
        <v>2</v>
      </c>
      <c r="J151" s="7">
        <v>2</v>
      </c>
      <c r="K151" s="7">
        <v>4</v>
      </c>
      <c r="L151" s="7">
        <f t="shared" si="9"/>
        <v>2</v>
      </c>
      <c r="M151" s="7">
        <v>5</v>
      </c>
      <c r="N151" s="7">
        <v>1</v>
      </c>
      <c r="O151" s="7">
        <v>5</v>
      </c>
      <c r="P151" s="7">
        <f t="shared" si="10"/>
        <v>1</v>
      </c>
      <c r="Q151" s="7">
        <v>4</v>
      </c>
      <c r="R151" s="7">
        <v>2</v>
      </c>
      <c r="S151" s="7">
        <v>2</v>
      </c>
      <c r="T151" s="7">
        <f t="shared" si="11"/>
        <v>23</v>
      </c>
      <c r="U151" s="7">
        <v>2</v>
      </c>
      <c r="V151" s="7">
        <v>2</v>
      </c>
      <c r="W151" s="7">
        <v>2</v>
      </c>
      <c r="X151" s="7">
        <v>6</v>
      </c>
      <c r="Y151" s="7">
        <v>2</v>
      </c>
      <c r="Z151" s="7">
        <v>3</v>
      </c>
      <c r="AA151" s="7">
        <v>4</v>
      </c>
      <c r="AB151" s="7">
        <v>5</v>
      </c>
      <c r="AC151" s="7">
        <v>2</v>
      </c>
      <c r="AD151" s="7">
        <v>3</v>
      </c>
      <c r="AE151" s="7">
        <v>3</v>
      </c>
      <c r="AF151" s="7">
        <v>6</v>
      </c>
      <c r="AG151" s="7">
        <v>10</v>
      </c>
      <c r="AH151" s="7">
        <v>1</v>
      </c>
      <c r="AI151" s="7">
        <v>8</v>
      </c>
      <c r="AJ151" s="7">
        <v>7</v>
      </c>
      <c r="AK151" s="7">
        <v>2</v>
      </c>
      <c r="AL151" s="7">
        <v>9</v>
      </c>
      <c r="AM151" s="7">
        <v>5</v>
      </c>
      <c r="AN151" s="7">
        <v>4</v>
      </c>
      <c r="AO151" s="7">
        <v>10</v>
      </c>
    </row>
    <row r="152" spans="2:41" x14ac:dyDescent="0.25">
      <c r="B152" s="7">
        <v>44432</v>
      </c>
      <c r="C152" s="7">
        <v>0</v>
      </c>
      <c r="D152" s="7">
        <v>1995</v>
      </c>
      <c r="E152" s="7">
        <f t="shared" si="8"/>
        <v>30</v>
      </c>
      <c r="F152" s="8">
        <v>45965.567511574074</v>
      </c>
      <c r="G152" s="7">
        <v>5</v>
      </c>
      <c r="H152" s="7">
        <v>2</v>
      </c>
      <c r="I152" s="7">
        <v>2</v>
      </c>
      <c r="J152" s="7">
        <v>3</v>
      </c>
      <c r="K152" s="7">
        <v>4</v>
      </c>
      <c r="L152" s="7">
        <f t="shared" si="9"/>
        <v>2</v>
      </c>
      <c r="M152" s="7">
        <v>4</v>
      </c>
      <c r="N152" s="7">
        <v>2</v>
      </c>
      <c r="O152" s="7">
        <v>4</v>
      </c>
      <c r="P152" s="7">
        <f t="shared" si="10"/>
        <v>2</v>
      </c>
      <c r="Q152" s="7">
        <v>3</v>
      </c>
      <c r="R152" s="7">
        <v>2</v>
      </c>
      <c r="S152" s="7">
        <v>2</v>
      </c>
      <c r="T152" s="7">
        <f t="shared" si="11"/>
        <v>24</v>
      </c>
      <c r="U152" s="7">
        <v>3</v>
      </c>
      <c r="V152" s="7">
        <v>4</v>
      </c>
      <c r="W152" s="7">
        <v>6</v>
      </c>
      <c r="X152" s="7">
        <v>2</v>
      </c>
      <c r="Y152" s="7">
        <v>2</v>
      </c>
      <c r="Z152" s="7">
        <v>7</v>
      </c>
      <c r="AA152" s="7">
        <v>5</v>
      </c>
      <c r="AB152" s="7">
        <v>2</v>
      </c>
      <c r="AC152" s="7">
        <v>2</v>
      </c>
      <c r="AD152" s="7">
        <v>4</v>
      </c>
      <c r="AE152" s="7">
        <v>8</v>
      </c>
      <c r="AF152" s="7">
        <v>5</v>
      </c>
      <c r="AG152" s="7">
        <v>1</v>
      </c>
      <c r="AH152" s="7">
        <v>9</v>
      </c>
      <c r="AI152" s="7">
        <v>4</v>
      </c>
      <c r="AJ152" s="7">
        <v>7</v>
      </c>
      <c r="AK152" s="7">
        <v>6</v>
      </c>
      <c r="AL152" s="7">
        <v>2</v>
      </c>
      <c r="AM152" s="7">
        <v>10</v>
      </c>
      <c r="AN152" s="7">
        <v>3</v>
      </c>
      <c r="AO152" s="7">
        <v>5</v>
      </c>
    </row>
    <row r="153" spans="2:41" x14ac:dyDescent="0.25">
      <c r="B153" s="7">
        <v>43272</v>
      </c>
      <c r="C153" s="7">
        <v>0</v>
      </c>
      <c r="D153" s="7">
        <v>1994</v>
      </c>
      <c r="E153" s="7">
        <f t="shared" si="8"/>
        <v>31</v>
      </c>
      <c r="F153" s="8">
        <v>45962.713472222225</v>
      </c>
      <c r="G153" s="7">
        <v>3</v>
      </c>
      <c r="H153" s="7">
        <v>3</v>
      </c>
      <c r="I153" s="7">
        <v>4</v>
      </c>
      <c r="J153" s="7">
        <v>4</v>
      </c>
      <c r="K153" s="7">
        <v>2</v>
      </c>
      <c r="L153" s="7">
        <f t="shared" si="9"/>
        <v>4</v>
      </c>
      <c r="M153" s="7">
        <v>4</v>
      </c>
      <c r="N153" s="7">
        <v>3</v>
      </c>
      <c r="O153" s="7">
        <v>4</v>
      </c>
      <c r="P153" s="7">
        <f t="shared" si="10"/>
        <v>2</v>
      </c>
      <c r="Q153" s="7">
        <v>3</v>
      </c>
      <c r="R153" s="7">
        <v>5</v>
      </c>
      <c r="S153" s="7">
        <v>4</v>
      </c>
      <c r="T153" s="7">
        <f t="shared" si="11"/>
        <v>36</v>
      </c>
      <c r="U153" s="7">
        <v>36</v>
      </c>
      <c r="V153" s="7">
        <v>7</v>
      </c>
      <c r="W153" s="7">
        <v>4</v>
      </c>
      <c r="X153" s="7">
        <v>3</v>
      </c>
      <c r="Y153" s="7">
        <v>92</v>
      </c>
      <c r="Z153" s="7">
        <v>5</v>
      </c>
      <c r="AA153" s="7">
        <v>8</v>
      </c>
      <c r="AB153" s="7">
        <v>6</v>
      </c>
      <c r="AC153" s="7">
        <v>4</v>
      </c>
      <c r="AD153" s="7">
        <v>4</v>
      </c>
      <c r="AE153" s="7">
        <v>9</v>
      </c>
      <c r="AF153" s="7">
        <v>5</v>
      </c>
      <c r="AG153" s="7">
        <v>10</v>
      </c>
      <c r="AH153" s="7">
        <v>4</v>
      </c>
      <c r="AI153" s="7">
        <v>1</v>
      </c>
      <c r="AJ153" s="7">
        <v>8</v>
      </c>
      <c r="AK153" s="7">
        <v>6</v>
      </c>
      <c r="AL153" s="7">
        <v>7</v>
      </c>
      <c r="AM153" s="7">
        <v>3</v>
      </c>
      <c r="AN153" s="7">
        <v>2</v>
      </c>
      <c r="AO153" s="7">
        <v>55</v>
      </c>
    </row>
    <row r="154" spans="2:41" x14ac:dyDescent="0.25">
      <c r="B154" s="7">
        <v>41459</v>
      </c>
      <c r="C154" s="7">
        <v>0</v>
      </c>
      <c r="D154" s="7">
        <v>1993</v>
      </c>
      <c r="E154" s="7">
        <f t="shared" si="8"/>
        <v>32</v>
      </c>
      <c r="F154" s="8">
        <v>45964.724328703705</v>
      </c>
      <c r="G154" s="7">
        <v>2</v>
      </c>
      <c r="H154" s="7">
        <v>4</v>
      </c>
      <c r="I154" s="7">
        <v>4</v>
      </c>
      <c r="J154" s="7">
        <v>4</v>
      </c>
      <c r="K154" s="7">
        <v>3</v>
      </c>
      <c r="L154" s="7">
        <f t="shared" si="9"/>
        <v>3</v>
      </c>
      <c r="M154" s="7">
        <v>4</v>
      </c>
      <c r="N154" s="7">
        <v>4</v>
      </c>
      <c r="O154" s="7">
        <v>3</v>
      </c>
      <c r="P154" s="7">
        <f t="shared" si="10"/>
        <v>3</v>
      </c>
      <c r="Q154" s="7">
        <v>4</v>
      </c>
      <c r="R154" s="7">
        <v>4</v>
      </c>
      <c r="S154" s="7">
        <v>3</v>
      </c>
      <c r="T154" s="7">
        <f t="shared" si="11"/>
        <v>37</v>
      </c>
      <c r="U154" s="7">
        <v>2</v>
      </c>
      <c r="V154" s="7">
        <v>4</v>
      </c>
      <c r="W154" s="7">
        <v>3</v>
      </c>
      <c r="X154" s="7">
        <v>2</v>
      </c>
      <c r="Y154" s="7">
        <v>4</v>
      </c>
      <c r="Z154" s="7">
        <v>3</v>
      </c>
      <c r="AA154" s="7">
        <v>5</v>
      </c>
      <c r="AB154" s="7">
        <v>3</v>
      </c>
      <c r="AC154" s="7">
        <v>1</v>
      </c>
      <c r="AD154" s="7">
        <v>5</v>
      </c>
      <c r="AE154" s="7">
        <v>9</v>
      </c>
      <c r="AF154" s="7">
        <v>5</v>
      </c>
      <c r="AG154" s="7">
        <v>7</v>
      </c>
      <c r="AH154" s="7">
        <v>6</v>
      </c>
      <c r="AI154" s="7">
        <v>2</v>
      </c>
      <c r="AJ154" s="7">
        <v>10</v>
      </c>
      <c r="AK154" s="7">
        <v>4</v>
      </c>
      <c r="AL154" s="7">
        <v>8</v>
      </c>
      <c r="AM154" s="7">
        <v>3</v>
      </c>
      <c r="AN154" s="7">
        <v>1</v>
      </c>
      <c r="AO154" s="7">
        <v>49</v>
      </c>
    </row>
    <row r="155" spans="2:41" x14ac:dyDescent="0.25">
      <c r="B155" s="7">
        <v>44654</v>
      </c>
      <c r="C155" s="7">
        <v>0</v>
      </c>
      <c r="D155" s="7">
        <v>1992</v>
      </c>
      <c r="E155" s="7">
        <f t="shared" si="8"/>
        <v>33</v>
      </c>
      <c r="F155" s="8">
        <v>45965.852662037039</v>
      </c>
      <c r="G155" s="7" t="s">
        <v>64</v>
      </c>
      <c r="H155" s="7">
        <v>4</v>
      </c>
      <c r="I155" s="7">
        <v>4</v>
      </c>
      <c r="J155" s="7">
        <v>3</v>
      </c>
      <c r="K155" s="7">
        <v>4</v>
      </c>
      <c r="L155" s="7">
        <f t="shared" si="9"/>
        <v>2</v>
      </c>
      <c r="M155" s="7">
        <v>5</v>
      </c>
      <c r="N155" s="7">
        <v>2</v>
      </c>
      <c r="O155" s="7">
        <v>4</v>
      </c>
      <c r="P155" s="7">
        <f t="shared" si="10"/>
        <v>2</v>
      </c>
      <c r="Q155" s="7">
        <v>2</v>
      </c>
      <c r="R155" s="7">
        <v>4</v>
      </c>
      <c r="S155" s="7">
        <v>4</v>
      </c>
      <c r="T155" s="7">
        <f t="shared" si="11"/>
        <v>32</v>
      </c>
      <c r="U155" s="7">
        <v>3</v>
      </c>
      <c r="V155" s="7">
        <v>3</v>
      </c>
      <c r="W155" s="7">
        <v>4</v>
      </c>
      <c r="X155" s="7">
        <v>3</v>
      </c>
      <c r="Y155" s="7">
        <v>2</v>
      </c>
      <c r="Z155" s="7">
        <v>2</v>
      </c>
      <c r="AA155" s="7">
        <v>6</v>
      </c>
      <c r="AB155" s="7">
        <v>3</v>
      </c>
      <c r="AC155" s="7">
        <v>4</v>
      </c>
      <c r="AD155" s="7">
        <v>2</v>
      </c>
      <c r="AE155" s="7">
        <v>2</v>
      </c>
      <c r="AF155" s="7">
        <v>8</v>
      </c>
      <c r="AG155" s="7">
        <v>10</v>
      </c>
      <c r="AH155" s="7">
        <v>9</v>
      </c>
      <c r="AI155" s="7">
        <v>7</v>
      </c>
      <c r="AJ155" s="7">
        <v>3</v>
      </c>
      <c r="AK155" s="7">
        <v>4</v>
      </c>
      <c r="AL155" s="7">
        <v>5</v>
      </c>
      <c r="AM155" s="7">
        <v>1</v>
      </c>
      <c r="AN155" s="7">
        <v>6</v>
      </c>
      <c r="AO155" s="7">
        <v>62</v>
      </c>
    </row>
    <row r="156" spans="2:41" x14ac:dyDescent="0.25">
      <c r="B156" s="7">
        <v>44138</v>
      </c>
      <c r="C156" s="7">
        <v>0</v>
      </c>
      <c r="D156" s="7">
        <v>1992</v>
      </c>
      <c r="E156" s="7">
        <f t="shared" si="8"/>
        <v>33</v>
      </c>
      <c r="F156" s="8">
        <v>45964.773182870369</v>
      </c>
      <c r="G156" s="7">
        <v>1</v>
      </c>
      <c r="H156" s="7">
        <v>4</v>
      </c>
      <c r="I156" s="7">
        <v>5</v>
      </c>
      <c r="J156" s="7">
        <v>5</v>
      </c>
      <c r="K156" s="7">
        <v>1</v>
      </c>
      <c r="L156" s="7">
        <f t="shared" si="9"/>
        <v>5</v>
      </c>
      <c r="M156" s="7">
        <v>4</v>
      </c>
      <c r="N156" s="7">
        <v>2</v>
      </c>
      <c r="O156" s="7">
        <v>3</v>
      </c>
      <c r="P156" s="7">
        <f t="shared" si="10"/>
        <v>3</v>
      </c>
      <c r="Q156" s="7">
        <v>5</v>
      </c>
      <c r="R156" s="7">
        <v>4</v>
      </c>
      <c r="S156" s="7">
        <v>3</v>
      </c>
      <c r="T156" s="7">
        <f t="shared" si="11"/>
        <v>40</v>
      </c>
      <c r="U156" s="7">
        <v>7</v>
      </c>
      <c r="V156" s="7">
        <v>24</v>
      </c>
      <c r="W156" s="7">
        <v>9</v>
      </c>
      <c r="X156" s="7">
        <v>3</v>
      </c>
      <c r="Y156" s="7">
        <v>69</v>
      </c>
      <c r="Z156" s="7">
        <v>58</v>
      </c>
      <c r="AA156" s="7">
        <v>31</v>
      </c>
      <c r="AB156" s="7">
        <v>6</v>
      </c>
      <c r="AC156" s="7">
        <v>5</v>
      </c>
      <c r="AD156" s="7">
        <v>22</v>
      </c>
      <c r="AE156" s="7">
        <v>4</v>
      </c>
      <c r="AF156" s="7">
        <v>2</v>
      </c>
      <c r="AG156" s="7">
        <v>5</v>
      </c>
      <c r="AH156" s="7">
        <v>3</v>
      </c>
      <c r="AI156" s="7">
        <v>6</v>
      </c>
      <c r="AJ156" s="7">
        <v>1</v>
      </c>
      <c r="AK156" s="7">
        <v>9</v>
      </c>
      <c r="AL156" s="7">
        <v>8</v>
      </c>
      <c r="AM156" s="7">
        <v>7</v>
      </c>
      <c r="AN156" s="7">
        <v>10</v>
      </c>
      <c r="AO156" s="7">
        <v>59</v>
      </c>
    </row>
    <row r="157" spans="2:41" x14ac:dyDescent="0.25">
      <c r="B157" s="7">
        <v>41006</v>
      </c>
      <c r="C157" s="7">
        <v>0</v>
      </c>
      <c r="D157" s="7">
        <v>1992</v>
      </c>
      <c r="E157" s="7">
        <f t="shared" si="8"/>
        <v>33</v>
      </c>
      <c r="F157" s="8">
        <v>45958.766863425924</v>
      </c>
      <c r="G157" s="7">
        <v>3</v>
      </c>
      <c r="H157" s="7">
        <v>4</v>
      </c>
      <c r="I157" s="7">
        <v>3</v>
      </c>
      <c r="J157" s="7">
        <v>4</v>
      </c>
      <c r="K157" s="7">
        <v>2</v>
      </c>
      <c r="L157" s="7">
        <f t="shared" si="9"/>
        <v>4</v>
      </c>
      <c r="M157" s="7">
        <v>5</v>
      </c>
      <c r="N157" s="7">
        <v>3</v>
      </c>
      <c r="O157" s="7">
        <v>2</v>
      </c>
      <c r="P157" s="7">
        <f t="shared" si="10"/>
        <v>4</v>
      </c>
      <c r="Q157" s="7">
        <v>4</v>
      </c>
      <c r="R157" s="7">
        <v>5</v>
      </c>
      <c r="S157" s="7">
        <v>4</v>
      </c>
      <c r="T157" s="7">
        <f t="shared" si="11"/>
        <v>40</v>
      </c>
      <c r="U157" s="7">
        <v>3</v>
      </c>
      <c r="V157" s="7">
        <v>5</v>
      </c>
      <c r="W157" s="7">
        <v>8</v>
      </c>
      <c r="X157" s="7">
        <v>5</v>
      </c>
      <c r="Y157" s="7">
        <v>5</v>
      </c>
      <c r="Z157" s="7">
        <v>13</v>
      </c>
      <c r="AA157" s="7">
        <v>7</v>
      </c>
      <c r="AB157" s="7">
        <v>3</v>
      </c>
      <c r="AC157" s="7">
        <v>2</v>
      </c>
      <c r="AD157" s="7">
        <v>4</v>
      </c>
      <c r="AE157" s="7">
        <v>10</v>
      </c>
      <c r="AF157" s="7">
        <v>3</v>
      </c>
      <c r="AG157" s="7">
        <v>5</v>
      </c>
      <c r="AH157" s="7">
        <v>9</v>
      </c>
      <c r="AI157" s="7">
        <v>1</v>
      </c>
      <c r="AJ157" s="7">
        <v>8</v>
      </c>
      <c r="AK157" s="7">
        <v>7</v>
      </c>
      <c r="AL157" s="7">
        <v>4</v>
      </c>
      <c r="AM157" s="7">
        <v>2</v>
      </c>
      <c r="AN157" s="7">
        <v>6</v>
      </c>
      <c r="AO157" s="7">
        <v>52</v>
      </c>
    </row>
    <row r="158" spans="2:41" x14ac:dyDescent="0.25">
      <c r="B158" s="7">
        <v>43944</v>
      </c>
      <c r="C158" s="7">
        <v>0</v>
      </c>
      <c r="D158" s="7">
        <v>1992</v>
      </c>
      <c r="E158" s="7">
        <f t="shared" si="8"/>
        <v>33</v>
      </c>
      <c r="F158" s="8">
        <v>45964.529942129629</v>
      </c>
      <c r="G158" s="7" t="s">
        <v>62</v>
      </c>
      <c r="H158" s="7">
        <v>3</v>
      </c>
      <c r="I158" s="7">
        <v>4</v>
      </c>
      <c r="J158" s="7">
        <v>3</v>
      </c>
      <c r="K158" s="7">
        <v>3</v>
      </c>
      <c r="L158" s="7">
        <f t="shared" si="9"/>
        <v>3</v>
      </c>
      <c r="M158" s="7">
        <v>4</v>
      </c>
      <c r="N158" s="7">
        <v>4</v>
      </c>
      <c r="O158" s="7">
        <v>4</v>
      </c>
      <c r="P158" s="7">
        <f t="shared" si="10"/>
        <v>2</v>
      </c>
      <c r="Q158" s="7">
        <v>4</v>
      </c>
      <c r="R158" s="7">
        <v>3</v>
      </c>
      <c r="S158" s="7">
        <v>4</v>
      </c>
      <c r="T158" s="7">
        <f t="shared" si="11"/>
        <v>34</v>
      </c>
      <c r="U158" s="7">
        <v>6</v>
      </c>
      <c r="V158" s="7">
        <v>3</v>
      </c>
      <c r="W158" s="7">
        <v>5</v>
      </c>
      <c r="X158" s="7">
        <v>4</v>
      </c>
      <c r="Y158" s="7">
        <v>4</v>
      </c>
      <c r="Z158" s="7">
        <v>7</v>
      </c>
      <c r="AA158" s="7">
        <v>6</v>
      </c>
      <c r="AB158" s="7">
        <v>2</v>
      </c>
      <c r="AC158" s="7">
        <v>3</v>
      </c>
      <c r="AD158" s="7">
        <v>2</v>
      </c>
      <c r="AE158" s="7">
        <v>10</v>
      </c>
      <c r="AF158" s="7">
        <v>7</v>
      </c>
      <c r="AG158" s="7">
        <v>8</v>
      </c>
      <c r="AH158" s="7">
        <v>2</v>
      </c>
      <c r="AI158" s="7">
        <v>3</v>
      </c>
      <c r="AJ158" s="7">
        <v>1</v>
      </c>
      <c r="AK158" s="7">
        <v>4</v>
      </c>
      <c r="AL158" s="7">
        <v>6</v>
      </c>
      <c r="AM158" s="7">
        <v>5</v>
      </c>
      <c r="AN158" s="7">
        <v>9</v>
      </c>
      <c r="AO158" s="7">
        <v>50</v>
      </c>
    </row>
    <row r="159" spans="2:41" x14ac:dyDescent="0.25">
      <c r="B159" s="7">
        <v>44011</v>
      </c>
      <c r="C159" s="7">
        <v>0</v>
      </c>
      <c r="D159" s="7">
        <v>1991</v>
      </c>
      <c r="E159" s="7">
        <f t="shared" si="8"/>
        <v>34</v>
      </c>
      <c r="F159" s="8">
        <v>45964.595682870371</v>
      </c>
      <c r="G159" s="7">
        <v>2</v>
      </c>
      <c r="H159" s="7">
        <v>2</v>
      </c>
      <c r="I159" s="7">
        <v>4</v>
      </c>
      <c r="J159" s="7">
        <v>5</v>
      </c>
      <c r="K159" s="7">
        <v>2</v>
      </c>
      <c r="L159" s="7">
        <f t="shared" si="9"/>
        <v>4</v>
      </c>
      <c r="M159" s="7">
        <v>4</v>
      </c>
      <c r="N159" s="7">
        <v>4</v>
      </c>
      <c r="O159" s="7">
        <v>4</v>
      </c>
      <c r="P159" s="7">
        <f t="shared" si="10"/>
        <v>2</v>
      </c>
      <c r="Q159" s="7">
        <v>4</v>
      </c>
      <c r="R159" s="7">
        <v>2</v>
      </c>
      <c r="S159" s="7">
        <v>2</v>
      </c>
      <c r="T159" s="7">
        <f t="shared" si="11"/>
        <v>33</v>
      </c>
      <c r="U159" s="7">
        <v>3</v>
      </c>
      <c r="V159" s="7">
        <v>3</v>
      </c>
      <c r="W159" s="7">
        <v>4</v>
      </c>
      <c r="X159" s="7">
        <v>2</v>
      </c>
      <c r="Y159" s="7">
        <v>3</v>
      </c>
      <c r="Z159" s="7">
        <v>3</v>
      </c>
      <c r="AA159" s="7">
        <v>3</v>
      </c>
      <c r="AB159" s="7">
        <v>2</v>
      </c>
      <c r="AC159" s="7">
        <v>2</v>
      </c>
      <c r="AD159" s="7">
        <v>2</v>
      </c>
      <c r="AE159" s="7">
        <v>6</v>
      </c>
      <c r="AF159" s="7">
        <v>8</v>
      </c>
      <c r="AG159" s="7">
        <v>4</v>
      </c>
      <c r="AH159" s="7">
        <v>9</v>
      </c>
      <c r="AI159" s="7">
        <v>3</v>
      </c>
      <c r="AJ159" s="7">
        <v>1</v>
      </c>
      <c r="AK159" s="7">
        <v>7</v>
      </c>
      <c r="AL159" s="7">
        <v>10</v>
      </c>
      <c r="AM159" s="7">
        <v>2</v>
      </c>
      <c r="AN159" s="7">
        <v>5</v>
      </c>
      <c r="AO159" s="7">
        <v>63</v>
      </c>
    </row>
    <row r="160" spans="2:41" x14ac:dyDescent="0.25">
      <c r="B160" s="7">
        <v>42249</v>
      </c>
      <c r="C160" s="7">
        <v>0</v>
      </c>
      <c r="D160" s="7">
        <v>1991</v>
      </c>
      <c r="E160" s="7">
        <f t="shared" si="8"/>
        <v>34</v>
      </c>
      <c r="F160" s="8">
        <v>45965.569050925929</v>
      </c>
      <c r="G160" s="7">
        <v>2</v>
      </c>
      <c r="H160" s="7">
        <v>4</v>
      </c>
      <c r="I160" s="7">
        <v>4</v>
      </c>
      <c r="J160" s="7">
        <v>2</v>
      </c>
      <c r="K160" s="7">
        <v>2</v>
      </c>
      <c r="L160" s="7">
        <f t="shared" si="9"/>
        <v>4</v>
      </c>
      <c r="M160" s="7">
        <v>5</v>
      </c>
      <c r="N160" s="7">
        <v>3</v>
      </c>
      <c r="O160" s="7">
        <v>3</v>
      </c>
      <c r="P160" s="7">
        <f t="shared" si="10"/>
        <v>3</v>
      </c>
      <c r="Q160" s="7">
        <v>5</v>
      </c>
      <c r="R160" s="7">
        <v>4</v>
      </c>
      <c r="S160" s="7">
        <v>3</v>
      </c>
      <c r="T160" s="7">
        <f t="shared" si="11"/>
        <v>37</v>
      </c>
      <c r="U160" s="7">
        <v>8</v>
      </c>
      <c r="V160" s="7">
        <v>4</v>
      </c>
      <c r="W160" s="7">
        <v>3</v>
      </c>
      <c r="X160" s="7">
        <v>8</v>
      </c>
      <c r="Y160" s="7">
        <v>7</v>
      </c>
      <c r="Z160" s="7">
        <v>5</v>
      </c>
      <c r="AA160" s="7">
        <v>8</v>
      </c>
      <c r="AB160" s="7">
        <v>3</v>
      </c>
      <c r="AC160" s="7">
        <v>3</v>
      </c>
      <c r="AD160" s="7">
        <v>3</v>
      </c>
      <c r="AE160" s="7">
        <v>6</v>
      </c>
      <c r="AF160" s="7">
        <v>4</v>
      </c>
      <c r="AG160" s="7">
        <v>7</v>
      </c>
      <c r="AH160" s="7">
        <v>1</v>
      </c>
      <c r="AI160" s="7">
        <v>2</v>
      </c>
      <c r="AJ160" s="7">
        <v>3</v>
      </c>
      <c r="AK160" s="7">
        <v>5</v>
      </c>
      <c r="AL160" s="7">
        <v>9</v>
      </c>
      <c r="AM160" s="7">
        <v>8</v>
      </c>
      <c r="AN160" s="7">
        <v>10</v>
      </c>
      <c r="AO160" s="7">
        <v>62</v>
      </c>
    </row>
    <row r="161" spans="2:41" x14ac:dyDescent="0.25">
      <c r="B161" s="7">
        <v>46509</v>
      </c>
      <c r="C161" s="7">
        <v>0</v>
      </c>
      <c r="D161" s="7">
        <v>1990</v>
      </c>
      <c r="E161" s="7">
        <f t="shared" si="8"/>
        <v>35</v>
      </c>
      <c r="F161" s="8">
        <v>45973.690127314818</v>
      </c>
      <c r="G161" s="7">
        <v>2</v>
      </c>
      <c r="H161" s="7">
        <v>4</v>
      </c>
      <c r="I161" s="7">
        <v>3</v>
      </c>
      <c r="J161" s="7">
        <v>4</v>
      </c>
      <c r="K161" s="7">
        <v>2</v>
      </c>
      <c r="L161" s="7">
        <f t="shared" si="9"/>
        <v>4</v>
      </c>
      <c r="M161" s="7">
        <v>4</v>
      </c>
      <c r="N161" s="7">
        <v>3</v>
      </c>
      <c r="O161" s="7">
        <v>2</v>
      </c>
      <c r="P161" s="7">
        <f t="shared" si="10"/>
        <v>4</v>
      </c>
      <c r="Q161" s="7">
        <v>4</v>
      </c>
      <c r="R161" s="7">
        <v>4</v>
      </c>
      <c r="S161" s="7">
        <v>3</v>
      </c>
      <c r="T161" s="7">
        <f t="shared" si="11"/>
        <v>37</v>
      </c>
      <c r="U161" s="7">
        <v>2</v>
      </c>
      <c r="V161" s="7">
        <v>3</v>
      </c>
      <c r="W161" s="7">
        <v>2</v>
      </c>
      <c r="X161" s="7">
        <v>3</v>
      </c>
      <c r="Y161" s="7">
        <v>3</v>
      </c>
      <c r="Z161" s="7">
        <v>2</v>
      </c>
      <c r="AA161" s="7">
        <v>4</v>
      </c>
      <c r="AB161" s="7">
        <v>13</v>
      </c>
      <c r="AC161" s="7">
        <v>2</v>
      </c>
      <c r="AD161" s="7">
        <v>3</v>
      </c>
      <c r="AE161" s="7">
        <v>3</v>
      </c>
      <c r="AF161" s="7">
        <v>4</v>
      </c>
      <c r="AG161" s="7">
        <v>5</v>
      </c>
      <c r="AH161" s="7">
        <v>6</v>
      </c>
      <c r="AI161" s="7">
        <v>10</v>
      </c>
      <c r="AJ161" s="7">
        <v>8</v>
      </c>
      <c r="AK161" s="7">
        <v>9</v>
      </c>
      <c r="AL161" s="7">
        <v>2</v>
      </c>
      <c r="AM161" s="7">
        <v>7</v>
      </c>
      <c r="AN161" s="7">
        <v>1</v>
      </c>
      <c r="AO161" s="7">
        <v>56</v>
      </c>
    </row>
    <row r="162" spans="2:41" x14ac:dyDescent="0.25">
      <c r="B162" s="7">
        <v>45108</v>
      </c>
      <c r="C162" s="7">
        <v>0</v>
      </c>
      <c r="D162" s="7">
        <v>1990</v>
      </c>
      <c r="E162" s="7">
        <f t="shared" si="8"/>
        <v>35</v>
      </c>
      <c r="F162" s="8">
        <v>45967.653240740743</v>
      </c>
      <c r="G162" s="7" t="s">
        <v>59</v>
      </c>
      <c r="H162" s="7">
        <v>4</v>
      </c>
      <c r="I162" s="7">
        <v>3</v>
      </c>
      <c r="J162" s="7">
        <v>3</v>
      </c>
      <c r="K162" s="7">
        <v>4</v>
      </c>
      <c r="L162" s="7">
        <f t="shared" si="9"/>
        <v>2</v>
      </c>
      <c r="M162" s="7">
        <v>3</v>
      </c>
      <c r="N162" s="7">
        <v>4</v>
      </c>
      <c r="O162" s="7">
        <v>4</v>
      </c>
      <c r="P162" s="7">
        <f t="shared" si="10"/>
        <v>2</v>
      </c>
      <c r="Q162" s="7">
        <v>4</v>
      </c>
      <c r="R162" s="7">
        <v>3</v>
      </c>
      <c r="S162" s="7">
        <v>3</v>
      </c>
      <c r="T162" s="7">
        <f t="shared" si="11"/>
        <v>31</v>
      </c>
      <c r="U162" s="7">
        <v>10</v>
      </c>
      <c r="V162" s="7">
        <v>6</v>
      </c>
      <c r="W162" s="7">
        <v>4</v>
      </c>
      <c r="X162" s="7">
        <v>7</v>
      </c>
      <c r="Y162" s="7">
        <v>4</v>
      </c>
      <c r="Z162" s="7">
        <v>9</v>
      </c>
      <c r="AA162" s="7">
        <v>10</v>
      </c>
      <c r="AB162" s="7">
        <v>9</v>
      </c>
      <c r="AC162" s="7">
        <v>5</v>
      </c>
      <c r="AD162" s="7">
        <v>2</v>
      </c>
      <c r="AE162" s="7">
        <v>1</v>
      </c>
      <c r="AF162" s="7">
        <v>5</v>
      </c>
      <c r="AG162" s="7">
        <v>8</v>
      </c>
      <c r="AH162" s="7">
        <v>7</v>
      </c>
      <c r="AI162" s="7">
        <v>3</v>
      </c>
      <c r="AJ162" s="7">
        <v>6</v>
      </c>
      <c r="AK162" s="7">
        <v>4</v>
      </c>
      <c r="AL162" s="7">
        <v>2</v>
      </c>
      <c r="AM162" s="7">
        <v>9</v>
      </c>
      <c r="AN162" s="7">
        <v>10</v>
      </c>
      <c r="AO162" s="7">
        <v>47</v>
      </c>
    </row>
    <row r="163" spans="2:41" x14ac:dyDescent="0.25">
      <c r="B163" s="7">
        <v>45053</v>
      </c>
      <c r="C163" s="7">
        <v>0</v>
      </c>
      <c r="D163" s="7">
        <v>1990</v>
      </c>
      <c r="E163" s="7">
        <f t="shared" si="8"/>
        <v>35</v>
      </c>
      <c r="F163" s="8">
        <v>45967.606932870367</v>
      </c>
      <c r="G163" s="7">
        <v>2</v>
      </c>
      <c r="H163" s="7">
        <v>5</v>
      </c>
      <c r="I163" s="7">
        <v>5</v>
      </c>
      <c r="J163" s="7">
        <v>5</v>
      </c>
      <c r="K163" s="7">
        <v>2</v>
      </c>
      <c r="L163" s="7">
        <f t="shared" si="9"/>
        <v>4</v>
      </c>
      <c r="M163" s="7">
        <v>5</v>
      </c>
      <c r="N163" s="7">
        <v>4</v>
      </c>
      <c r="O163" s="7">
        <v>2</v>
      </c>
      <c r="P163" s="7">
        <f t="shared" si="10"/>
        <v>4</v>
      </c>
      <c r="Q163" s="7">
        <v>5</v>
      </c>
      <c r="R163" s="7">
        <v>5</v>
      </c>
      <c r="S163" s="7">
        <v>5</v>
      </c>
      <c r="T163" s="7">
        <f t="shared" si="11"/>
        <v>47</v>
      </c>
      <c r="U163" s="7">
        <v>6</v>
      </c>
      <c r="V163" s="7">
        <v>5</v>
      </c>
      <c r="W163" s="7">
        <v>4</v>
      </c>
      <c r="X163" s="7">
        <v>3</v>
      </c>
      <c r="Y163" s="7">
        <v>3</v>
      </c>
      <c r="Z163" s="7">
        <v>4</v>
      </c>
      <c r="AA163" s="7">
        <v>7</v>
      </c>
      <c r="AB163" s="7">
        <v>3</v>
      </c>
      <c r="AC163" s="7">
        <v>3</v>
      </c>
      <c r="AD163" s="7">
        <v>2</v>
      </c>
      <c r="AE163" s="7">
        <v>7</v>
      </c>
      <c r="AF163" s="7">
        <v>9</v>
      </c>
      <c r="AG163" s="7">
        <v>8</v>
      </c>
      <c r="AH163" s="7">
        <v>4</v>
      </c>
      <c r="AI163" s="7">
        <v>5</v>
      </c>
      <c r="AJ163" s="7">
        <v>3</v>
      </c>
      <c r="AK163" s="7">
        <v>6</v>
      </c>
      <c r="AL163" s="7">
        <v>2</v>
      </c>
      <c r="AM163" s="7">
        <v>1</v>
      </c>
      <c r="AN163" s="7">
        <v>10</v>
      </c>
      <c r="AO163" s="7">
        <v>5</v>
      </c>
    </row>
    <row r="164" spans="2:41" x14ac:dyDescent="0.25">
      <c r="B164" s="7">
        <v>46176</v>
      </c>
      <c r="C164" s="7">
        <v>0</v>
      </c>
      <c r="D164" s="7">
        <v>1989</v>
      </c>
      <c r="E164" s="7">
        <f t="shared" si="8"/>
        <v>36</v>
      </c>
      <c r="F164" s="8">
        <v>45972.44798611111</v>
      </c>
      <c r="G164" s="7">
        <v>4</v>
      </c>
      <c r="H164" s="7">
        <v>3</v>
      </c>
      <c r="I164" s="7">
        <v>5</v>
      </c>
      <c r="J164" s="7">
        <v>4</v>
      </c>
      <c r="K164" s="7">
        <v>2</v>
      </c>
      <c r="L164" s="7">
        <f t="shared" si="9"/>
        <v>4</v>
      </c>
      <c r="M164" s="7">
        <v>5</v>
      </c>
      <c r="N164" s="7">
        <v>3</v>
      </c>
      <c r="O164" s="7">
        <v>4</v>
      </c>
      <c r="P164" s="7">
        <f t="shared" si="10"/>
        <v>2</v>
      </c>
      <c r="Q164" s="7">
        <v>2</v>
      </c>
      <c r="R164" s="7">
        <v>4</v>
      </c>
      <c r="S164" s="7">
        <v>4</v>
      </c>
      <c r="T164" s="7">
        <f t="shared" si="11"/>
        <v>36</v>
      </c>
      <c r="U164" s="7">
        <v>4</v>
      </c>
      <c r="V164" s="7">
        <v>4</v>
      </c>
      <c r="W164" s="7">
        <v>5</v>
      </c>
      <c r="X164" s="7">
        <v>6</v>
      </c>
      <c r="Y164" s="7">
        <v>7</v>
      </c>
      <c r="Z164" s="7">
        <v>4</v>
      </c>
      <c r="AA164" s="7">
        <v>105</v>
      </c>
      <c r="AB164" s="7">
        <v>7</v>
      </c>
      <c r="AC164" s="7">
        <v>4</v>
      </c>
      <c r="AD164" s="7">
        <v>9</v>
      </c>
      <c r="AE164" s="7">
        <v>2</v>
      </c>
      <c r="AF164" s="7">
        <v>4</v>
      </c>
      <c r="AG164" s="7">
        <v>7</v>
      </c>
      <c r="AH164" s="7">
        <v>9</v>
      </c>
      <c r="AI164" s="7">
        <v>5</v>
      </c>
      <c r="AJ164" s="7">
        <v>6</v>
      </c>
      <c r="AK164" s="7">
        <v>1</v>
      </c>
      <c r="AL164" s="7">
        <v>8</v>
      </c>
      <c r="AM164" s="7">
        <v>10</v>
      </c>
      <c r="AN164" s="7">
        <v>3</v>
      </c>
      <c r="AO164" s="7">
        <v>64</v>
      </c>
    </row>
    <row r="165" spans="2:41" x14ac:dyDescent="0.25">
      <c r="B165" s="7">
        <v>41008</v>
      </c>
      <c r="C165" s="7">
        <v>0</v>
      </c>
      <c r="D165" s="7">
        <v>1989</v>
      </c>
      <c r="E165" s="7">
        <f t="shared" si="8"/>
        <v>36</v>
      </c>
      <c r="F165" s="8">
        <v>45970.871805555558</v>
      </c>
      <c r="G165" s="7">
        <v>2</v>
      </c>
      <c r="H165" s="7">
        <v>5</v>
      </c>
      <c r="I165" s="7">
        <v>5</v>
      </c>
      <c r="J165" s="7">
        <v>5</v>
      </c>
      <c r="K165" s="7">
        <v>2</v>
      </c>
      <c r="L165" s="7">
        <f t="shared" si="9"/>
        <v>4</v>
      </c>
      <c r="M165" s="7">
        <v>5</v>
      </c>
      <c r="N165" s="7">
        <v>4</v>
      </c>
      <c r="O165" s="7">
        <v>2</v>
      </c>
      <c r="P165" s="7">
        <f t="shared" si="10"/>
        <v>4</v>
      </c>
      <c r="Q165" s="7">
        <v>4</v>
      </c>
      <c r="R165" s="7">
        <v>4</v>
      </c>
      <c r="S165" s="7">
        <v>5</v>
      </c>
      <c r="T165" s="7">
        <f t="shared" si="11"/>
        <v>45</v>
      </c>
      <c r="U165" s="7">
        <v>4</v>
      </c>
      <c r="V165" s="7">
        <v>29</v>
      </c>
      <c r="W165" s="7">
        <v>7</v>
      </c>
      <c r="X165" s="7">
        <v>2</v>
      </c>
      <c r="Y165" s="7">
        <v>9</v>
      </c>
      <c r="Z165" s="7">
        <v>11</v>
      </c>
      <c r="AA165" s="7">
        <v>19</v>
      </c>
      <c r="AB165" s="7">
        <v>2</v>
      </c>
      <c r="AC165" s="7">
        <v>7</v>
      </c>
      <c r="AD165" s="7">
        <v>7</v>
      </c>
      <c r="AE165" s="7">
        <v>5</v>
      </c>
      <c r="AF165" s="7">
        <v>6</v>
      </c>
      <c r="AG165" s="7">
        <v>10</v>
      </c>
      <c r="AH165" s="7">
        <v>3</v>
      </c>
      <c r="AI165" s="7">
        <v>8</v>
      </c>
      <c r="AJ165" s="7">
        <v>9</v>
      </c>
      <c r="AK165" s="7">
        <v>2</v>
      </c>
      <c r="AL165" s="7">
        <v>4</v>
      </c>
      <c r="AM165" s="7">
        <v>1</v>
      </c>
      <c r="AN165" s="7">
        <v>7</v>
      </c>
      <c r="AO165" s="7">
        <v>5</v>
      </c>
    </row>
    <row r="166" spans="2:41" x14ac:dyDescent="0.25">
      <c r="B166" s="7">
        <v>42179</v>
      </c>
      <c r="C166" s="7">
        <v>0</v>
      </c>
      <c r="D166" s="7">
        <v>1988</v>
      </c>
      <c r="E166" s="7">
        <f t="shared" si="8"/>
        <v>37</v>
      </c>
      <c r="F166" s="8">
        <v>45960.043865740743</v>
      </c>
      <c r="G166" s="7">
        <v>3</v>
      </c>
      <c r="H166" s="7">
        <v>3</v>
      </c>
      <c r="I166" s="7">
        <v>4</v>
      </c>
      <c r="J166" s="7">
        <v>4</v>
      </c>
      <c r="K166" s="7">
        <v>1</v>
      </c>
      <c r="L166" s="7">
        <f t="shared" si="9"/>
        <v>5</v>
      </c>
      <c r="M166" s="7">
        <v>4</v>
      </c>
      <c r="N166" s="7">
        <v>4</v>
      </c>
      <c r="O166" s="7">
        <v>4</v>
      </c>
      <c r="P166" s="7">
        <f t="shared" si="10"/>
        <v>2</v>
      </c>
      <c r="Q166" s="7">
        <v>5</v>
      </c>
      <c r="R166" s="7">
        <v>4</v>
      </c>
      <c r="S166" s="7">
        <v>4</v>
      </c>
      <c r="T166" s="7">
        <f t="shared" si="11"/>
        <v>39</v>
      </c>
      <c r="U166" s="7">
        <v>7</v>
      </c>
      <c r="V166" s="7">
        <v>3</v>
      </c>
      <c r="W166" s="7">
        <v>3</v>
      </c>
      <c r="X166" s="7">
        <v>6</v>
      </c>
      <c r="Y166" s="7">
        <v>9</v>
      </c>
      <c r="Z166" s="7">
        <v>27</v>
      </c>
      <c r="AA166" s="7">
        <v>9</v>
      </c>
      <c r="AB166" s="7">
        <v>4</v>
      </c>
      <c r="AC166" s="7">
        <v>3</v>
      </c>
      <c r="AD166" s="7">
        <v>3</v>
      </c>
      <c r="AE166" s="7">
        <v>6</v>
      </c>
      <c r="AF166" s="7">
        <v>10</v>
      </c>
      <c r="AG166" s="7">
        <v>5</v>
      </c>
      <c r="AH166" s="7">
        <v>1</v>
      </c>
      <c r="AI166" s="7">
        <v>2</v>
      </c>
      <c r="AJ166" s="7">
        <v>8</v>
      </c>
      <c r="AK166" s="7">
        <v>9</v>
      </c>
      <c r="AL166" s="7">
        <v>3</v>
      </c>
      <c r="AM166" s="7">
        <v>4</v>
      </c>
      <c r="AN166" s="7">
        <v>7</v>
      </c>
      <c r="AO166" s="7">
        <v>56</v>
      </c>
    </row>
    <row r="167" spans="2:41" x14ac:dyDescent="0.25">
      <c r="B167" s="7">
        <v>46170</v>
      </c>
      <c r="C167" s="7">
        <v>0</v>
      </c>
      <c r="D167" s="7">
        <v>1988</v>
      </c>
      <c r="E167" s="7">
        <f t="shared" si="8"/>
        <v>37</v>
      </c>
      <c r="F167" s="8">
        <v>45972.432349537034</v>
      </c>
      <c r="G167" s="7">
        <v>4</v>
      </c>
      <c r="H167" s="7">
        <v>3</v>
      </c>
      <c r="I167" s="7">
        <v>4</v>
      </c>
      <c r="J167" s="7">
        <v>4</v>
      </c>
      <c r="K167" s="7">
        <v>2</v>
      </c>
      <c r="L167" s="7">
        <f t="shared" si="9"/>
        <v>4</v>
      </c>
      <c r="M167" s="7">
        <v>5</v>
      </c>
      <c r="N167" s="7">
        <v>4</v>
      </c>
      <c r="O167" s="7">
        <v>4</v>
      </c>
      <c r="P167" s="7">
        <f t="shared" si="10"/>
        <v>2</v>
      </c>
      <c r="Q167" s="7">
        <v>4</v>
      </c>
      <c r="R167" s="7">
        <v>4</v>
      </c>
      <c r="S167" s="7">
        <v>4</v>
      </c>
      <c r="T167" s="7">
        <f t="shared" si="11"/>
        <v>38</v>
      </c>
      <c r="U167" s="7">
        <v>8</v>
      </c>
      <c r="V167" s="7">
        <v>3</v>
      </c>
      <c r="W167" s="7">
        <v>11</v>
      </c>
      <c r="X167" s="7">
        <v>8</v>
      </c>
      <c r="Y167" s="7">
        <v>2</v>
      </c>
      <c r="Z167" s="7">
        <v>5</v>
      </c>
      <c r="AA167" s="7">
        <v>8</v>
      </c>
      <c r="AB167" s="7">
        <v>5</v>
      </c>
      <c r="AC167" s="7">
        <v>3</v>
      </c>
      <c r="AD167" s="7">
        <v>3</v>
      </c>
      <c r="AE167" s="7">
        <v>10</v>
      </c>
      <c r="AF167" s="7">
        <v>9</v>
      </c>
      <c r="AG167" s="7">
        <v>1</v>
      </c>
      <c r="AH167" s="7">
        <v>2</v>
      </c>
      <c r="AI167" s="7">
        <v>8</v>
      </c>
      <c r="AJ167" s="7">
        <v>5</v>
      </c>
      <c r="AK167" s="7">
        <v>3</v>
      </c>
      <c r="AL167" s="7">
        <v>7</v>
      </c>
      <c r="AM167" s="7">
        <v>4</v>
      </c>
      <c r="AN167" s="7">
        <v>6</v>
      </c>
      <c r="AO167" s="7">
        <v>48</v>
      </c>
    </row>
    <row r="168" spans="2:41" x14ac:dyDescent="0.25">
      <c r="B168" s="7">
        <v>45021</v>
      </c>
      <c r="C168" s="7">
        <v>0</v>
      </c>
      <c r="D168" s="7">
        <v>1987</v>
      </c>
      <c r="E168" s="7">
        <f t="shared" si="8"/>
        <v>38</v>
      </c>
      <c r="F168" s="8">
        <v>45976.501354166663</v>
      </c>
      <c r="G168" s="7" t="s">
        <v>59</v>
      </c>
      <c r="H168" s="7">
        <v>2</v>
      </c>
      <c r="I168" s="7">
        <v>4</v>
      </c>
      <c r="J168" s="7">
        <v>4</v>
      </c>
      <c r="K168" s="7">
        <v>2</v>
      </c>
      <c r="L168" s="7">
        <f t="shared" si="9"/>
        <v>4</v>
      </c>
      <c r="M168" s="7">
        <v>5</v>
      </c>
      <c r="N168" s="7">
        <v>4</v>
      </c>
      <c r="O168" s="7">
        <v>3</v>
      </c>
      <c r="P168" s="7">
        <f t="shared" si="10"/>
        <v>3</v>
      </c>
      <c r="Q168" s="7">
        <v>4</v>
      </c>
      <c r="R168" s="7">
        <v>4</v>
      </c>
      <c r="S168" s="7">
        <v>4</v>
      </c>
      <c r="T168" s="7">
        <f t="shared" si="11"/>
        <v>38</v>
      </c>
      <c r="U168" s="7">
        <v>2</v>
      </c>
      <c r="V168" s="7">
        <v>13</v>
      </c>
      <c r="W168" s="7">
        <v>3</v>
      </c>
      <c r="X168" s="7">
        <v>3</v>
      </c>
      <c r="Y168" s="7">
        <v>2</v>
      </c>
      <c r="Z168" s="7">
        <v>5</v>
      </c>
      <c r="AA168" s="7">
        <v>7</v>
      </c>
      <c r="AB168" s="7">
        <v>2</v>
      </c>
      <c r="AC168" s="7">
        <v>2</v>
      </c>
      <c r="AD168" s="7">
        <v>2</v>
      </c>
      <c r="AE168" s="7">
        <v>9</v>
      </c>
      <c r="AF168" s="7">
        <v>1</v>
      </c>
      <c r="AG168" s="7">
        <v>10</v>
      </c>
      <c r="AH168" s="7">
        <v>5</v>
      </c>
      <c r="AI168" s="7">
        <v>6</v>
      </c>
      <c r="AJ168" s="7">
        <v>8</v>
      </c>
      <c r="AK168" s="7">
        <v>7</v>
      </c>
      <c r="AL168" s="7">
        <v>3</v>
      </c>
      <c r="AM168" s="7">
        <v>4</v>
      </c>
      <c r="AN168" s="7">
        <v>2</v>
      </c>
      <c r="AO168" s="7">
        <v>54</v>
      </c>
    </row>
    <row r="169" spans="2:41" x14ac:dyDescent="0.25">
      <c r="B169" s="7">
        <v>44303</v>
      </c>
      <c r="C169" s="7">
        <v>0</v>
      </c>
      <c r="D169" s="7">
        <v>1987</v>
      </c>
      <c r="E169" s="7">
        <f t="shared" si="8"/>
        <v>38</v>
      </c>
      <c r="F169" s="8">
        <v>45965.442673611113</v>
      </c>
      <c r="G169" s="7">
        <v>2</v>
      </c>
      <c r="H169" s="7">
        <v>4</v>
      </c>
      <c r="I169" s="7">
        <v>3</v>
      </c>
      <c r="J169" s="7">
        <v>4</v>
      </c>
      <c r="K169" s="7">
        <v>2</v>
      </c>
      <c r="L169" s="7">
        <f t="shared" si="9"/>
        <v>4</v>
      </c>
      <c r="M169" s="7">
        <v>4</v>
      </c>
      <c r="N169" s="7">
        <v>3</v>
      </c>
      <c r="O169" s="7">
        <v>3</v>
      </c>
      <c r="P169" s="7">
        <f t="shared" si="10"/>
        <v>3</v>
      </c>
      <c r="Q169" s="7">
        <v>4</v>
      </c>
      <c r="R169" s="7">
        <v>4</v>
      </c>
      <c r="S169" s="7">
        <v>4</v>
      </c>
      <c r="T169" s="7">
        <f t="shared" si="11"/>
        <v>37</v>
      </c>
      <c r="U169" s="7">
        <v>4</v>
      </c>
      <c r="V169" s="7">
        <v>5</v>
      </c>
      <c r="W169" s="7">
        <v>2</v>
      </c>
      <c r="X169" s="7">
        <v>3</v>
      </c>
      <c r="Y169" s="7">
        <v>2</v>
      </c>
      <c r="Z169" s="7">
        <v>5</v>
      </c>
      <c r="AA169" s="7">
        <v>5</v>
      </c>
      <c r="AB169" s="7">
        <v>4</v>
      </c>
      <c r="AC169" s="7">
        <v>4</v>
      </c>
      <c r="AD169" s="7">
        <v>2</v>
      </c>
      <c r="AE169" s="7">
        <v>6</v>
      </c>
      <c r="AF169" s="7">
        <v>8</v>
      </c>
      <c r="AG169" s="7">
        <v>2</v>
      </c>
      <c r="AH169" s="7">
        <v>10</v>
      </c>
      <c r="AI169" s="7">
        <v>9</v>
      </c>
      <c r="AJ169" s="7">
        <v>4</v>
      </c>
      <c r="AK169" s="7">
        <v>5</v>
      </c>
      <c r="AL169" s="7">
        <v>1</v>
      </c>
      <c r="AM169" s="7">
        <v>3</v>
      </c>
      <c r="AN169" s="7">
        <v>7</v>
      </c>
      <c r="AO169" s="7">
        <v>50</v>
      </c>
    </row>
    <row r="170" spans="2:41" x14ac:dyDescent="0.25">
      <c r="B170" s="7">
        <v>46000</v>
      </c>
      <c r="C170" s="7">
        <v>0</v>
      </c>
      <c r="D170" s="7">
        <v>1987</v>
      </c>
      <c r="E170" s="7">
        <f t="shared" si="8"/>
        <v>38</v>
      </c>
      <c r="F170" s="8">
        <v>45971.384398148148</v>
      </c>
      <c r="G170" s="7" t="s">
        <v>66</v>
      </c>
      <c r="H170" s="7">
        <v>4</v>
      </c>
      <c r="I170" s="7">
        <v>5</v>
      </c>
      <c r="J170" s="7">
        <v>4</v>
      </c>
      <c r="K170" s="7">
        <v>1</v>
      </c>
      <c r="L170" s="7">
        <f t="shared" si="9"/>
        <v>5</v>
      </c>
      <c r="M170" s="7">
        <v>4</v>
      </c>
      <c r="N170" s="7">
        <v>4</v>
      </c>
      <c r="O170" s="7">
        <v>1</v>
      </c>
      <c r="P170" s="7">
        <f t="shared" si="10"/>
        <v>5</v>
      </c>
      <c r="Q170" s="7">
        <v>5</v>
      </c>
      <c r="R170" s="7">
        <v>5</v>
      </c>
      <c r="S170" s="7">
        <v>5</v>
      </c>
      <c r="T170" s="7">
        <f t="shared" si="11"/>
        <v>46</v>
      </c>
      <c r="U170" s="7">
        <v>2</v>
      </c>
      <c r="V170" s="7">
        <v>3</v>
      </c>
      <c r="W170" s="7">
        <v>3</v>
      </c>
      <c r="X170" s="7">
        <v>2</v>
      </c>
      <c r="Y170" s="7">
        <v>8</v>
      </c>
      <c r="Z170" s="7">
        <v>2</v>
      </c>
      <c r="AA170" s="7">
        <v>14</v>
      </c>
      <c r="AB170" s="7">
        <v>3</v>
      </c>
      <c r="AC170" s="7">
        <v>2</v>
      </c>
      <c r="AD170" s="7">
        <v>2</v>
      </c>
      <c r="AE170" s="7">
        <v>8</v>
      </c>
      <c r="AF170" s="7">
        <v>3</v>
      </c>
      <c r="AG170" s="7">
        <v>4</v>
      </c>
      <c r="AH170" s="7">
        <v>7</v>
      </c>
      <c r="AI170" s="7">
        <v>1</v>
      </c>
      <c r="AJ170" s="7">
        <v>5</v>
      </c>
      <c r="AK170" s="7">
        <v>2</v>
      </c>
      <c r="AL170" s="7">
        <v>9</v>
      </c>
      <c r="AM170" s="7">
        <v>10</v>
      </c>
      <c r="AN170" s="7">
        <v>6</v>
      </c>
      <c r="AO170" s="7">
        <v>5</v>
      </c>
    </row>
    <row r="171" spans="2:41" x14ac:dyDescent="0.25">
      <c r="B171" s="7">
        <v>44745</v>
      </c>
      <c r="C171" s="7">
        <v>0</v>
      </c>
      <c r="D171" s="7">
        <v>1986</v>
      </c>
      <c r="E171" s="7">
        <f t="shared" si="8"/>
        <v>39</v>
      </c>
      <c r="F171" s="8">
        <v>45966.406284722223</v>
      </c>
      <c r="G171" s="7">
        <v>3</v>
      </c>
      <c r="H171" s="7">
        <v>4</v>
      </c>
      <c r="I171" s="7">
        <v>5</v>
      </c>
      <c r="J171" s="7">
        <v>4</v>
      </c>
      <c r="K171" s="7">
        <v>2</v>
      </c>
      <c r="L171" s="7">
        <f t="shared" si="9"/>
        <v>4</v>
      </c>
      <c r="M171" s="7">
        <v>4</v>
      </c>
      <c r="N171" s="7">
        <v>2</v>
      </c>
      <c r="O171" s="7">
        <v>3</v>
      </c>
      <c r="P171" s="7">
        <f t="shared" si="10"/>
        <v>3</v>
      </c>
      <c r="Q171" s="7">
        <v>4</v>
      </c>
      <c r="R171" s="7">
        <v>4</v>
      </c>
      <c r="S171" s="7">
        <v>3</v>
      </c>
      <c r="T171" s="7">
        <f t="shared" si="11"/>
        <v>37</v>
      </c>
      <c r="U171" s="7">
        <v>5</v>
      </c>
      <c r="V171" s="7">
        <v>6</v>
      </c>
      <c r="W171" s="7">
        <v>4</v>
      </c>
      <c r="X171" s="7">
        <v>5</v>
      </c>
      <c r="Y171" s="7">
        <v>8</v>
      </c>
      <c r="Z171" s="7">
        <v>5</v>
      </c>
      <c r="AA171" s="7">
        <v>9</v>
      </c>
      <c r="AB171" s="7">
        <v>7</v>
      </c>
      <c r="AC171" s="7">
        <v>4</v>
      </c>
      <c r="AD171" s="7">
        <v>4</v>
      </c>
      <c r="AE171" s="7">
        <v>8</v>
      </c>
      <c r="AF171" s="7">
        <v>6</v>
      </c>
      <c r="AG171" s="7">
        <v>7</v>
      </c>
      <c r="AH171" s="7">
        <v>2</v>
      </c>
      <c r="AI171" s="7">
        <v>3</v>
      </c>
      <c r="AJ171" s="7">
        <v>1</v>
      </c>
      <c r="AK171" s="7">
        <v>5</v>
      </c>
      <c r="AL171" s="7">
        <v>4</v>
      </c>
      <c r="AM171" s="7">
        <v>9</v>
      </c>
      <c r="AN171" s="7">
        <v>10</v>
      </c>
      <c r="AO171" s="7">
        <v>55</v>
      </c>
    </row>
    <row r="172" spans="2:41" x14ac:dyDescent="0.25">
      <c r="B172" s="7">
        <v>45561</v>
      </c>
      <c r="C172" s="7">
        <v>0</v>
      </c>
      <c r="D172" s="7">
        <v>1985</v>
      </c>
      <c r="E172" s="7">
        <f t="shared" si="8"/>
        <v>40</v>
      </c>
      <c r="F172" s="8">
        <v>45968.842939814815</v>
      </c>
      <c r="G172" s="7">
        <v>2</v>
      </c>
      <c r="H172" s="7">
        <v>4</v>
      </c>
      <c r="I172" s="7">
        <v>2</v>
      </c>
      <c r="J172" s="7">
        <v>4</v>
      </c>
      <c r="K172" s="7">
        <v>2</v>
      </c>
      <c r="L172" s="7">
        <f t="shared" si="9"/>
        <v>4</v>
      </c>
      <c r="M172" s="7">
        <v>4</v>
      </c>
      <c r="N172" s="7">
        <v>4</v>
      </c>
      <c r="O172" s="7">
        <v>2</v>
      </c>
      <c r="P172" s="7">
        <f t="shared" si="10"/>
        <v>4</v>
      </c>
      <c r="Q172" s="7">
        <v>4</v>
      </c>
      <c r="R172" s="7">
        <v>4</v>
      </c>
      <c r="S172" s="7">
        <v>5</v>
      </c>
      <c r="T172" s="7">
        <f t="shared" si="11"/>
        <v>39</v>
      </c>
      <c r="U172" s="7">
        <v>4</v>
      </c>
      <c r="V172" s="7">
        <v>7</v>
      </c>
      <c r="W172" s="7">
        <v>3</v>
      </c>
      <c r="X172" s="7">
        <v>5</v>
      </c>
      <c r="Y172" s="7">
        <v>3</v>
      </c>
      <c r="Z172" s="7">
        <v>18</v>
      </c>
      <c r="AA172" s="7">
        <v>5</v>
      </c>
      <c r="AB172" s="7">
        <v>2</v>
      </c>
      <c r="AC172" s="7">
        <v>2</v>
      </c>
      <c r="AD172" s="7">
        <v>2</v>
      </c>
      <c r="AE172" s="7">
        <v>5</v>
      </c>
      <c r="AF172" s="7">
        <v>4</v>
      </c>
      <c r="AG172" s="7">
        <v>9</v>
      </c>
      <c r="AH172" s="7">
        <v>1</v>
      </c>
      <c r="AI172" s="7">
        <v>2</v>
      </c>
      <c r="AJ172" s="7">
        <v>7</v>
      </c>
      <c r="AK172" s="7">
        <v>8</v>
      </c>
      <c r="AL172" s="7">
        <v>6</v>
      </c>
      <c r="AM172" s="7">
        <v>3</v>
      </c>
      <c r="AN172" s="7">
        <v>10</v>
      </c>
      <c r="AO172" s="7">
        <v>68</v>
      </c>
    </row>
    <row r="173" spans="2:41" x14ac:dyDescent="0.25">
      <c r="B173" s="7">
        <v>46691</v>
      </c>
      <c r="C173" s="7">
        <v>0</v>
      </c>
      <c r="D173" s="7">
        <v>1985</v>
      </c>
      <c r="E173" s="7">
        <f t="shared" si="8"/>
        <v>40</v>
      </c>
      <c r="F173" s="8">
        <v>45976.572604166664</v>
      </c>
      <c r="G173" s="7">
        <v>3</v>
      </c>
      <c r="H173" s="7">
        <v>3</v>
      </c>
      <c r="I173" s="7">
        <v>4</v>
      </c>
      <c r="J173" s="7">
        <v>4</v>
      </c>
      <c r="K173" s="7">
        <v>3</v>
      </c>
      <c r="L173" s="7">
        <f t="shared" si="9"/>
        <v>3</v>
      </c>
      <c r="M173" s="7">
        <v>3</v>
      </c>
      <c r="N173" s="7">
        <v>2</v>
      </c>
      <c r="O173" s="7">
        <v>4</v>
      </c>
      <c r="P173" s="7">
        <f t="shared" si="10"/>
        <v>2</v>
      </c>
      <c r="Q173" s="7">
        <v>4</v>
      </c>
      <c r="R173" s="7">
        <v>5</v>
      </c>
      <c r="S173" s="7">
        <v>3</v>
      </c>
      <c r="T173" s="7">
        <f t="shared" si="11"/>
        <v>33</v>
      </c>
      <c r="U173" s="7">
        <v>4</v>
      </c>
      <c r="V173" s="7">
        <v>10</v>
      </c>
      <c r="W173" s="7">
        <v>3</v>
      </c>
      <c r="X173" s="7">
        <v>3</v>
      </c>
      <c r="Y173" s="7">
        <v>5</v>
      </c>
      <c r="Z173" s="7">
        <v>4</v>
      </c>
      <c r="AA173" s="7">
        <v>63</v>
      </c>
      <c r="AB173" s="7">
        <v>15</v>
      </c>
      <c r="AC173" s="7">
        <v>3</v>
      </c>
      <c r="AD173" s="7">
        <v>3</v>
      </c>
      <c r="AE173" s="7">
        <v>5</v>
      </c>
      <c r="AF173" s="7">
        <v>2</v>
      </c>
      <c r="AG173" s="7">
        <v>6</v>
      </c>
      <c r="AH173" s="7">
        <v>4</v>
      </c>
      <c r="AI173" s="7">
        <v>9</v>
      </c>
      <c r="AJ173" s="7">
        <v>3</v>
      </c>
      <c r="AK173" s="7">
        <v>10</v>
      </c>
      <c r="AL173" s="7">
        <v>1</v>
      </c>
      <c r="AM173" s="7">
        <v>8</v>
      </c>
      <c r="AN173" s="7">
        <v>7</v>
      </c>
      <c r="AO173" s="7">
        <v>58</v>
      </c>
    </row>
    <row r="174" spans="2:41" x14ac:dyDescent="0.25">
      <c r="B174" s="7">
        <v>45871</v>
      </c>
      <c r="C174" s="7">
        <v>0</v>
      </c>
      <c r="D174" s="7">
        <v>1985</v>
      </c>
      <c r="E174" s="7">
        <f t="shared" si="8"/>
        <v>40</v>
      </c>
      <c r="F174" s="8">
        <v>45970.577592592592</v>
      </c>
      <c r="G174" s="7">
        <v>2</v>
      </c>
      <c r="H174" s="7">
        <v>5</v>
      </c>
      <c r="I174" s="7">
        <v>4</v>
      </c>
      <c r="J174" s="7">
        <v>4</v>
      </c>
      <c r="K174" s="7">
        <v>3</v>
      </c>
      <c r="L174" s="7">
        <f t="shared" si="9"/>
        <v>3</v>
      </c>
      <c r="M174" s="7">
        <v>4</v>
      </c>
      <c r="N174" s="7">
        <v>4</v>
      </c>
      <c r="O174" s="7">
        <v>4</v>
      </c>
      <c r="P174" s="7">
        <f t="shared" si="10"/>
        <v>2</v>
      </c>
      <c r="Q174" s="7">
        <v>5</v>
      </c>
      <c r="R174" s="7">
        <v>4</v>
      </c>
      <c r="S174" s="7">
        <v>4</v>
      </c>
      <c r="T174" s="7">
        <f t="shared" si="11"/>
        <v>39</v>
      </c>
      <c r="U174" s="7">
        <v>5</v>
      </c>
      <c r="V174" s="7">
        <v>4</v>
      </c>
      <c r="W174" s="7">
        <v>6</v>
      </c>
      <c r="X174" s="7">
        <v>3</v>
      </c>
      <c r="Y174" s="7">
        <v>4</v>
      </c>
      <c r="Z174" s="7">
        <v>3</v>
      </c>
      <c r="AA174" s="7">
        <v>15</v>
      </c>
      <c r="AB174" s="7">
        <v>2</v>
      </c>
      <c r="AC174" s="7">
        <v>12</v>
      </c>
      <c r="AD174" s="7">
        <v>3</v>
      </c>
      <c r="AE174" s="7">
        <v>6</v>
      </c>
      <c r="AF174" s="7">
        <v>7</v>
      </c>
      <c r="AG174" s="7">
        <v>5</v>
      </c>
      <c r="AH174" s="7">
        <v>10</v>
      </c>
      <c r="AI174" s="7">
        <v>9</v>
      </c>
      <c r="AJ174" s="7">
        <v>3</v>
      </c>
      <c r="AK174" s="7">
        <v>2</v>
      </c>
      <c r="AL174" s="7">
        <v>8</v>
      </c>
      <c r="AM174" s="7">
        <v>4</v>
      </c>
      <c r="AN174" s="7">
        <v>1</v>
      </c>
      <c r="AO174" s="7">
        <v>57</v>
      </c>
    </row>
    <row r="175" spans="2:41" x14ac:dyDescent="0.25">
      <c r="B175" s="7">
        <v>45916</v>
      </c>
      <c r="C175" s="7">
        <v>0</v>
      </c>
      <c r="D175" s="7">
        <v>1984</v>
      </c>
      <c r="E175" s="7">
        <f t="shared" si="8"/>
        <v>41</v>
      </c>
      <c r="F175" s="8">
        <v>45970.766284722224</v>
      </c>
      <c r="G175" s="7" t="s">
        <v>59</v>
      </c>
      <c r="H175" s="7">
        <v>4</v>
      </c>
      <c r="I175" s="7">
        <v>4</v>
      </c>
      <c r="J175" s="7">
        <v>4</v>
      </c>
      <c r="K175" s="7">
        <v>3</v>
      </c>
      <c r="L175" s="7">
        <f t="shared" si="9"/>
        <v>3</v>
      </c>
      <c r="M175" s="7">
        <v>3</v>
      </c>
      <c r="N175" s="7">
        <v>4</v>
      </c>
      <c r="O175" s="7">
        <v>5</v>
      </c>
      <c r="P175" s="7">
        <f t="shared" si="10"/>
        <v>1</v>
      </c>
      <c r="Q175" s="7">
        <v>4</v>
      </c>
      <c r="R175" s="7">
        <v>3</v>
      </c>
      <c r="S175" s="7">
        <v>2</v>
      </c>
      <c r="T175" s="7">
        <f t="shared" si="11"/>
        <v>32</v>
      </c>
      <c r="U175" s="7">
        <v>2</v>
      </c>
      <c r="V175" s="7">
        <v>3</v>
      </c>
      <c r="W175" s="7">
        <v>3</v>
      </c>
      <c r="X175" s="7">
        <v>3</v>
      </c>
      <c r="Y175" s="7">
        <v>4</v>
      </c>
      <c r="Z175" s="7">
        <v>4</v>
      </c>
      <c r="AA175" s="7">
        <v>3</v>
      </c>
      <c r="AB175" s="7">
        <v>2</v>
      </c>
      <c r="AC175" s="7">
        <v>2</v>
      </c>
      <c r="AD175" s="7">
        <v>2</v>
      </c>
      <c r="AE175" s="7">
        <v>5</v>
      </c>
      <c r="AF175" s="7">
        <v>1</v>
      </c>
      <c r="AG175" s="7">
        <v>8</v>
      </c>
      <c r="AH175" s="7">
        <v>3</v>
      </c>
      <c r="AI175" s="7">
        <v>9</v>
      </c>
      <c r="AJ175" s="7">
        <v>2</v>
      </c>
      <c r="AK175" s="7">
        <v>6</v>
      </c>
      <c r="AL175" s="7">
        <v>7</v>
      </c>
      <c r="AM175" s="7">
        <v>4</v>
      </c>
      <c r="AN175" s="7">
        <v>10</v>
      </c>
      <c r="AO175" s="7">
        <v>53</v>
      </c>
    </row>
    <row r="176" spans="2:41" x14ac:dyDescent="0.25">
      <c r="B176" s="7">
        <v>42442</v>
      </c>
      <c r="C176" s="7">
        <v>0</v>
      </c>
      <c r="D176" s="7">
        <v>1984</v>
      </c>
      <c r="E176" s="7">
        <f t="shared" si="8"/>
        <v>41</v>
      </c>
      <c r="F176" s="8">
        <v>45960.566087962965</v>
      </c>
      <c r="G176" s="7">
        <v>1</v>
      </c>
      <c r="H176" s="7">
        <v>5</v>
      </c>
      <c r="I176" s="7">
        <v>5</v>
      </c>
      <c r="J176" s="7">
        <v>5</v>
      </c>
      <c r="K176" s="7">
        <v>5</v>
      </c>
      <c r="L176" s="7">
        <f t="shared" si="9"/>
        <v>1</v>
      </c>
      <c r="M176" s="7">
        <v>5</v>
      </c>
      <c r="N176" s="7">
        <v>5</v>
      </c>
      <c r="O176" s="7">
        <v>2</v>
      </c>
      <c r="P176" s="7">
        <f t="shared" si="10"/>
        <v>4</v>
      </c>
      <c r="Q176" s="7">
        <v>5</v>
      </c>
      <c r="R176" s="7">
        <v>5</v>
      </c>
      <c r="S176" s="7">
        <v>5</v>
      </c>
      <c r="T176" s="7">
        <f t="shared" si="11"/>
        <v>45</v>
      </c>
      <c r="U176" s="7">
        <v>3</v>
      </c>
      <c r="V176" s="7">
        <v>4</v>
      </c>
      <c r="W176" s="7">
        <v>5</v>
      </c>
      <c r="X176" s="7">
        <v>3</v>
      </c>
      <c r="Y176" s="7">
        <v>3</v>
      </c>
      <c r="Z176" s="7">
        <v>5</v>
      </c>
      <c r="AA176" s="7">
        <v>12</v>
      </c>
      <c r="AB176" s="7">
        <v>2</v>
      </c>
      <c r="AC176" s="7">
        <v>4</v>
      </c>
      <c r="AD176" s="7">
        <v>1</v>
      </c>
      <c r="AE176" s="7">
        <v>6</v>
      </c>
      <c r="AF176" s="7">
        <v>4</v>
      </c>
      <c r="AG176" s="7">
        <v>1</v>
      </c>
      <c r="AH176" s="7">
        <v>7</v>
      </c>
      <c r="AI176" s="7">
        <v>10</v>
      </c>
      <c r="AJ176" s="7">
        <v>3</v>
      </c>
      <c r="AK176" s="7">
        <v>2</v>
      </c>
      <c r="AL176" s="7">
        <v>9</v>
      </c>
      <c r="AM176" s="7">
        <v>8</v>
      </c>
      <c r="AN176" s="7">
        <v>5</v>
      </c>
      <c r="AO176" s="7">
        <v>5</v>
      </c>
    </row>
    <row r="177" spans="2:41" x14ac:dyDescent="0.25">
      <c r="B177" s="7">
        <v>40854</v>
      </c>
      <c r="C177" s="7">
        <v>0</v>
      </c>
      <c r="D177" s="7">
        <v>1983</v>
      </c>
      <c r="E177" s="7">
        <f t="shared" si="8"/>
        <v>42</v>
      </c>
      <c r="F177" s="8">
        <v>45962.741516203707</v>
      </c>
      <c r="G177" s="7">
        <v>2</v>
      </c>
      <c r="H177" s="7">
        <v>4</v>
      </c>
      <c r="I177" s="7">
        <v>3</v>
      </c>
      <c r="J177" s="7">
        <v>4</v>
      </c>
      <c r="K177" s="7">
        <v>2</v>
      </c>
      <c r="L177" s="7">
        <f t="shared" si="9"/>
        <v>4</v>
      </c>
      <c r="M177" s="7">
        <v>4</v>
      </c>
      <c r="N177" s="7">
        <v>3</v>
      </c>
      <c r="O177" s="7">
        <v>2</v>
      </c>
      <c r="P177" s="7">
        <f t="shared" si="10"/>
        <v>4</v>
      </c>
      <c r="Q177" s="7">
        <v>4</v>
      </c>
      <c r="R177" s="7">
        <v>4</v>
      </c>
      <c r="S177" s="7">
        <v>4</v>
      </c>
      <c r="T177" s="7">
        <f t="shared" si="11"/>
        <v>38</v>
      </c>
      <c r="U177" s="7">
        <v>3</v>
      </c>
      <c r="V177" s="7">
        <v>5</v>
      </c>
      <c r="W177" s="7">
        <v>3</v>
      </c>
      <c r="X177" s="7">
        <v>3</v>
      </c>
      <c r="Y177" s="7">
        <v>2</v>
      </c>
      <c r="Z177" s="7">
        <v>3</v>
      </c>
      <c r="AA177" s="7">
        <v>4</v>
      </c>
      <c r="AB177" s="7">
        <v>2</v>
      </c>
      <c r="AC177" s="7">
        <v>2</v>
      </c>
      <c r="AD177" s="7">
        <v>2</v>
      </c>
      <c r="AE177" s="7">
        <v>1</v>
      </c>
      <c r="AF177" s="7">
        <v>7</v>
      </c>
      <c r="AG177" s="7">
        <v>10</v>
      </c>
      <c r="AH177" s="7">
        <v>6</v>
      </c>
      <c r="AI177" s="7">
        <v>2</v>
      </c>
      <c r="AJ177" s="7">
        <v>3</v>
      </c>
      <c r="AK177" s="7">
        <v>5</v>
      </c>
      <c r="AL177" s="7">
        <v>4</v>
      </c>
      <c r="AM177" s="7">
        <v>8</v>
      </c>
      <c r="AN177" s="7">
        <v>9</v>
      </c>
      <c r="AO177" s="7">
        <v>53</v>
      </c>
    </row>
    <row r="178" spans="2:41" x14ac:dyDescent="0.25">
      <c r="B178" s="7">
        <v>46512</v>
      </c>
      <c r="C178" s="7">
        <v>0</v>
      </c>
      <c r="D178" s="7">
        <v>1982</v>
      </c>
      <c r="E178" s="7">
        <f t="shared" si="8"/>
        <v>43</v>
      </c>
      <c r="F178" s="8">
        <v>45973.702256944445</v>
      </c>
      <c r="G178" s="7">
        <v>2</v>
      </c>
      <c r="H178" s="7">
        <v>3</v>
      </c>
      <c r="I178" s="7">
        <v>5</v>
      </c>
      <c r="J178" s="7">
        <v>5</v>
      </c>
      <c r="K178" s="7">
        <v>4</v>
      </c>
      <c r="L178" s="7">
        <f t="shared" si="9"/>
        <v>2</v>
      </c>
      <c r="M178" s="7">
        <v>5</v>
      </c>
      <c r="N178" s="7">
        <v>4</v>
      </c>
      <c r="O178" s="7">
        <v>5</v>
      </c>
      <c r="P178" s="7">
        <f t="shared" si="10"/>
        <v>1</v>
      </c>
      <c r="Q178" s="7">
        <v>3</v>
      </c>
      <c r="R178" s="7">
        <v>5</v>
      </c>
      <c r="S178" s="7">
        <v>4</v>
      </c>
      <c r="T178" s="7">
        <f t="shared" si="11"/>
        <v>37</v>
      </c>
      <c r="U178" s="7">
        <v>4</v>
      </c>
      <c r="V178" s="7">
        <v>4</v>
      </c>
      <c r="W178" s="7">
        <v>3</v>
      </c>
      <c r="X178" s="7">
        <v>3</v>
      </c>
      <c r="Y178" s="7">
        <v>4</v>
      </c>
      <c r="Z178" s="7">
        <v>4</v>
      </c>
      <c r="AA178" s="7">
        <v>5</v>
      </c>
      <c r="AB178" s="7">
        <v>3</v>
      </c>
      <c r="AC178" s="7">
        <v>3</v>
      </c>
      <c r="AD178" s="7">
        <v>2</v>
      </c>
      <c r="AE178" s="7">
        <v>7</v>
      </c>
      <c r="AF178" s="7">
        <v>5</v>
      </c>
      <c r="AG178" s="7">
        <v>4</v>
      </c>
      <c r="AH178" s="7">
        <v>9</v>
      </c>
      <c r="AI178" s="7">
        <v>1</v>
      </c>
      <c r="AJ178" s="7">
        <v>6</v>
      </c>
      <c r="AK178" s="7">
        <v>10</v>
      </c>
      <c r="AL178" s="7">
        <v>8</v>
      </c>
      <c r="AM178" s="7">
        <v>2</v>
      </c>
      <c r="AN178" s="7">
        <v>3</v>
      </c>
      <c r="AO178" s="7">
        <v>78</v>
      </c>
    </row>
    <row r="179" spans="2:41" x14ac:dyDescent="0.25">
      <c r="B179" s="7">
        <v>45095</v>
      </c>
      <c r="C179" s="7">
        <v>0</v>
      </c>
      <c r="D179" s="7">
        <v>1982</v>
      </c>
      <c r="E179" s="7">
        <f t="shared" si="8"/>
        <v>43</v>
      </c>
      <c r="F179" s="8">
        <v>45967.644733796296</v>
      </c>
      <c r="G179" s="7" t="s">
        <v>59</v>
      </c>
      <c r="H179" s="7">
        <v>3</v>
      </c>
      <c r="I179" s="7">
        <v>5</v>
      </c>
      <c r="J179" s="7">
        <v>4</v>
      </c>
      <c r="K179" s="7">
        <v>2</v>
      </c>
      <c r="L179" s="7">
        <f t="shared" si="9"/>
        <v>4</v>
      </c>
      <c r="M179" s="7">
        <v>4</v>
      </c>
      <c r="N179" s="7">
        <v>4</v>
      </c>
      <c r="O179" s="7">
        <v>4</v>
      </c>
      <c r="P179" s="7">
        <f t="shared" si="10"/>
        <v>2</v>
      </c>
      <c r="Q179" s="7">
        <v>4</v>
      </c>
      <c r="R179" s="7">
        <v>5</v>
      </c>
      <c r="S179" s="7">
        <v>4</v>
      </c>
      <c r="T179" s="7">
        <f t="shared" si="11"/>
        <v>39</v>
      </c>
      <c r="U179" s="7">
        <v>3</v>
      </c>
      <c r="V179" s="7">
        <v>8</v>
      </c>
      <c r="W179" s="7">
        <v>4</v>
      </c>
      <c r="X179" s="7">
        <v>2</v>
      </c>
      <c r="Y179" s="7">
        <v>3</v>
      </c>
      <c r="Z179" s="7">
        <v>4</v>
      </c>
      <c r="AA179" s="7">
        <v>8</v>
      </c>
      <c r="AB179" s="7">
        <v>2</v>
      </c>
      <c r="AC179" s="7">
        <v>1</v>
      </c>
      <c r="AD179" s="7">
        <v>2</v>
      </c>
      <c r="AE179" s="7">
        <v>8</v>
      </c>
      <c r="AF179" s="7">
        <v>1</v>
      </c>
      <c r="AG179" s="7">
        <v>2</v>
      </c>
      <c r="AH179" s="7">
        <v>5</v>
      </c>
      <c r="AI179" s="7">
        <v>9</v>
      </c>
      <c r="AJ179" s="7">
        <v>7</v>
      </c>
      <c r="AK179" s="7">
        <v>4</v>
      </c>
      <c r="AL179" s="7">
        <v>10</v>
      </c>
      <c r="AM179" s="7">
        <v>3</v>
      </c>
      <c r="AN179" s="7">
        <v>6</v>
      </c>
      <c r="AO179" s="7">
        <v>48</v>
      </c>
    </row>
    <row r="180" spans="2:41" x14ac:dyDescent="0.25">
      <c r="B180" s="7">
        <v>43081</v>
      </c>
      <c r="C180" s="7">
        <v>0</v>
      </c>
      <c r="D180" s="7">
        <v>1982</v>
      </c>
      <c r="E180" s="7">
        <f t="shared" si="8"/>
        <v>43</v>
      </c>
      <c r="F180" s="8">
        <v>45961.754247685189</v>
      </c>
      <c r="G180" s="7">
        <v>1</v>
      </c>
      <c r="H180" s="7">
        <v>3</v>
      </c>
      <c r="I180" s="7">
        <v>4</v>
      </c>
      <c r="J180" s="7">
        <v>4</v>
      </c>
      <c r="K180" s="7">
        <v>2</v>
      </c>
      <c r="L180" s="7">
        <f t="shared" si="9"/>
        <v>4</v>
      </c>
      <c r="M180" s="7">
        <v>4</v>
      </c>
      <c r="N180" s="7">
        <v>4</v>
      </c>
      <c r="O180" s="7">
        <v>2</v>
      </c>
      <c r="P180" s="7">
        <f t="shared" si="10"/>
        <v>4</v>
      </c>
      <c r="Q180" s="7">
        <v>4</v>
      </c>
      <c r="R180" s="7">
        <v>5</v>
      </c>
      <c r="S180" s="7">
        <v>4</v>
      </c>
      <c r="T180" s="7">
        <f t="shared" si="11"/>
        <v>40</v>
      </c>
      <c r="U180" s="7">
        <v>3</v>
      </c>
      <c r="V180" s="7">
        <v>4</v>
      </c>
      <c r="W180" s="7">
        <v>4</v>
      </c>
      <c r="X180" s="7">
        <v>3</v>
      </c>
      <c r="Y180" s="7">
        <v>3</v>
      </c>
      <c r="Z180" s="7">
        <v>4</v>
      </c>
      <c r="AA180" s="7">
        <v>7</v>
      </c>
      <c r="AB180" s="7">
        <v>5</v>
      </c>
      <c r="AC180" s="7">
        <v>5</v>
      </c>
      <c r="AD180" s="7">
        <v>3</v>
      </c>
      <c r="AE180" s="7">
        <v>6</v>
      </c>
      <c r="AF180" s="7">
        <v>5</v>
      </c>
      <c r="AG180" s="7">
        <v>7</v>
      </c>
      <c r="AH180" s="7">
        <v>8</v>
      </c>
      <c r="AI180" s="7">
        <v>4</v>
      </c>
      <c r="AJ180" s="7">
        <v>9</v>
      </c>
      <c r="AK180" s="7">
        <v>10</v>
      </c>
      <c r="AL180" s="7">
        <v>2</v>
      </c>
      <c r="AM180" s="7">
        <v>1</v>
      </c>
      <c r="AN180" s="7">
        <v>3</v>
      </c>
      <c r="AO180" s="7">
        <v>46</v>
      </c>
    </row>
    <row r="181" spans="2:41" x14ac:dyDescent="0.25">
      <c r="B181" s="7">
        <v>41087</v>
      </c>
      <c r="C181" s="7">
        <v>0</v>
      </c>
      <c r="D181" s="7">
        <v>1981</v>
      </c>
      <c r="E181" s="7">
        <f t="shared" si="8"/>
        <v>44</v>
      </c>
      <c r="F181" s="8">
        <v>45958.97934027778</v>
      </c>
      <c r="G181" s="7">
        <v>2</v>
      </c>
      <c r="H181" s="7">
        <v>4</v>
      </c>
      <c r="I181" s="7">
        <v>4</v>
      </c>
      <c r="J181" s="7">
        <v>4</v>
      </c>
      <c r="K181" s="7">
        <v>3</v>
      </c>
      <c r="L181" s="7">
        <f t="shared" si="9"/>
        <v>3</v>
      </c>
      <c r="M181" s="7">
        <v>4</v>
      </c>
      <c r="N181" s="7">
        <v>4</v>
      </c>
      <c r="O181" s="7">
        <v>2</v>
      </c>
      <c r="P181" s="7">
        <f t="shared" si="10"/>
        <v>4</v>
      </c>
      <c r="Q181" s="7">
        <v>3</v>
      </c>
      <c r="R181" s="7">
        <v>4</v>
      </c>
      <c r="S181" s="7">
        <v>3</v>
      </c>
      <c r="T181" s="7">
        <f t="shared" si="11"/>
        <v>37</v>
      </c>
      <c r="U181" s="7">
        <v>2</v>
      </c>
      <c r="V181" s="7">
        <v>3</v>
      </c>
      <c r="W181" s="7">
        <v>6</v>
      </c>
      <c r="X181" s="7">
        <v>3</v>
      </c>
      <c r="Y181" s="7">
        <v>2</v>
      </c>
      <c r="Z181" s="7">
        <v>6</v>
      </c>
      <c r="AA181" s="7">
        <v>4</v>
      </c>
      <c r="AB181" s="7">
        <v>4</v>
      </c>
      <c r="AC181" s="7">
        <v>2</v>
      </c>
      <c r="AD181" s="7">
        <v>7</v>
      </c>
      <c r="AE181" s="7">
        <v>10</v>
      </c>
      <c r="AF181" s="7">
        <v>8</v>
      </c>
      <c r="AG181" s="7">
        <v>2</v>
      </c>
      <c r="AH181" s="7">
        <v>9</v>
      </c>
      <c r="AI181" s="7">
        <v>4</v>
      </c>
      <c r="AJ181" s="7">
        <v>1</v>
      </c>
      <c r="AK181" s="7">
        <v>7</v>
      </c>
      <c r="AL181" s="7">
        <v>5</v>
      </c>
      <c r="AM181" s="7">
        <v>3</v>
      </c>
      <c r="AN181" s="7">
        <v>6</v>
      </c>
      <c r="AO181" s="7">
        <v>55</v>
      </c>
    </row>
    <row r="182" spans="2:41" x14ac:dyDescent="0.25">
      <c r="B182" s="7">
        <v>43831</v>
      </c>
      <c r="C182" s="7">
        <v>0</v>
      </c>
      <c r="D182" s="7">
        <v>1981</v>
      </c>
      <c r="E182" s="7">
        <f t="shared" si="8"/>
        <v>44</v>
      </c>
      <c r="F182" s="8">
        <v>45964.43236111111</v>
      </c>
      <c r="G182" s="7">
        <v>1</v>
      </c>
      <c r="H182" s="7">
        <v>4</v>
      </c>
      <c r="I182" s="7">
        <v>4</v>
      </c>
      <c r="J182" s="7">
        <v>4</v>
      </c>
      <c r="K182" s="7">
        <v>2</v>
      </c>
      <c r="L182" s="7">
        <f t="shared" si="9"/>
        <v>4</v>
      </c>
      <c r="M182" s="7">
        <v>4</v>
      </c>
      <c r="N182" s="7">
        <v>4</v>
      </c>
      <c r="O182" s="7">
        <v>3</v>
      </c>
      <c r="P182" s="7">
        <f t="shared" si="10"/>
        <v>3</v>
      </c>
      <c r="Q182" s="7">
        <v>4</v>
      </c>
      <c r="R182" s="7">
        <v>4</v>
      </c>
      <c r="S182" s="7">
        <v>4</v>
      </c>
      <c r="T182" s="7">
        <f t="shared" si="11"/>
        <v>39</v>
      </c>
      <c r="U182" s="7">
        <v>4</v>
      </c>
      <c r="V182" s="7">
        <v>3</v>
      </c>
      <c r="W182" s="7">
        <v>3</v>
      </c>
      <c r="X182" s="7">
        <v>7</v>
      </c>
      <c r="Y182" s="7">
        <v>11</v>
      </c>
      <c r="Z182" s="7">
        <v>5</v>
      </c>
      <c r="AA182" s="7">
        <v>25</v>
      </c>
      <c r="AB182" s="7">
        <v>4</v>
      </c>
      <c r="AC182" s="7">
        <v>2</v>
      </c>
      <c r="AD182" s="7">
        <v>2</v>
      </c>
      <c r="AE182" s="7">
        <v>2</v>
      </c>
      <c r="AF182" s="7">
        <v>7</v>
      </c>
      <c r="AG182" s="7">
        <v>6</v>
      </c>
      <c r="AH182" s="7">
        <v>8</v>
      </c>
      <c r="AI182" s="7">
        <v>9</v>
      </c>
      <c r="AJ182" s="7">
        <v>3</v>
      </c>
      <c r="AK182" s="7">
        <v>1</v>
      </c>
      <c r="AL182" s="7">
        <v>4</v>
      </c>
      <c r="AM182" s="7">
        <v>5</v>
      </c>
      <c r="AN182" s="7">
        <v>10</v>
      </c>
      <c r="AO182" s="7">
        <v>42</v>
      </c>
    </row>
    <row r="183" spans="2:41" x14ac:dyDescent="0.25">
      <c r="B183" s="7">
        <v>41105</v>
      </c>
      <c r="C183" s="7">
        <v>0</v>
      </c>
      <c r="D183" s="7">
        <v>1981</v>
      </c>
      <c r="E183" s="7">
        <f t="shared" si="8"/>
        <v>44</v>
      </c>
      <c r="F183" s="8">
        <v>45959.319502314815</v>
      </c>
      <c r="G183" s="7">
        <v>3</v>
      </c>
      <c r="H183" s="7">
        <v>1</v>
      </c>
      <c r="I183" s="7">
        <v>3</v>
      </c>
      <c r="J183" s="7">
        <v>5</v>
      </c>
      <c r="K183" s="7">
        <v>4</v>
      </c>
      <c r="L183" s="7">
        <f t="shared" si="9"/>
        <v>2</v>
      </c>
      <c r="M183" s="7">
        <v>4</v>
      </c>
      <c r="N183" s="7">
        <v>1</v>
      </c>
      <c r="O183" s="7">
        <v>3</v>
      </c>
      <c r="P183" s="7">
        <f t="shared" si="10"/>
        <v>3</v>
      </c>
      <c r="Q183" s="7">
        <v>3</v>
      </c>
      <c r="R183" s="7">
        <v>4</v>
      </c>
      <c r="S183" s="7">
        <v>2</v>
      </c>
      <c r="T183" s="7">
        <f t="shared" si="11"/>
        <v>28</v>
      </c>
      <c r="U183" s="7">
        <v>4</v>
      </c>
      <c r="V183" s="7">
        <v>5</v>
      </c>
      <c r="W183" s="7">
        <v>4</v>
      </c>
      <c r="X183" s="7">
        <v>3</v>
      </c>
      <c r="Y183" s="7">
        <v>7</v>
      </c>
      <c r="Z183" s="7">
        <v>3</v>
      </c>
      <c r="AA183" s="7">
        <v>7</v>
      </c>
      <c r="AB183" s="7">
        <v>4</v>
      </c>
      <c r="AC183" s="7">
        <v>3</v>
      </c>
      <c r="AD183" s="7">
        <v>3</v>
      </c>
      <c r="AE183" s="7">
        <v>5</v>
      </c>
      <c r="AF183" s="7">
        <v>6</v>
      </c>
      <c r="AG183" s="7">
        <v>10</v>
      </c>
      <c r="AH183" s="7">
        <v>7</v>
      </c>
      <c r="AI183" s="7">
        <v>9</v>
      </c>
      <c r="AJ183" s="7">
        <v>3</v>
      </c>
      <c r="AK183" s="7">
        <v>1</v>
      </c>
      <c r="AL183" s="7">
        <v>8</v>
      </c>
      <c r="AM183" s="7">
        <v>4</v>
      </c>
      <c r="AN183" s="7">
        <v>2</v>
      </c>
      <c r="AO183" s="7">
        <v>40</v>
      </c>
    </row>
    <row r="184" spans="2:41" x14ac:dyDescent="0.25">
      <c r="B184" s="7">
        <v>45828</v>
      </c>
      <c r="C184" s="7">
        <v>0</v>
      </c>
      <c r="D184" s="7">
        <v>1980</v>
      </c>
      <c r="E184" s="7">
        <f t="shared" si="8"/>
        <v>45</v>
      </c>
      <c r="F184" s="8">
        <v>45970.397604166668</v>
      </c>
      <c r="G184" s="7">
        <v>2</v>
      </c>
      <c r="H184" s="7">
        <v>4</v>
      </c>
      <c r="I184" s="7">
        <v>5</v>
      </c>
      <c r="J184" s="7">
        <v>2</v>
      </c>
      <c r="K184" s="7">
        <v>2</v>
      </c>
      <c r="L184" s="7">
        <f t="shared" si="9"/>
        <v>4</v>
      </c>
      <c r="M184" s="7">
        <v>4</v>
      </c>
      <c r="N184" s="7">
        <v>3</v>
      </c>
      <c r="O184" s="7">
        <v>2</v>
      </c>
      <c r="P184" s="7">
        <f t="shared" si="10"/>
        <v>4</v>
      </c>
      <c r="Q184" s="7">
        <v>4</v>
      </c>
      <c r="R184" s="7">
        <v>4</v>
      </c>
      <c r="S184" s="7">
        <v>4</v>
      </c>
      <c r="T184" s="7">
        <f t="shared" si="11"/>
        <v>38</v>
      </c>
      <c r="U184" s="7">
        <v>2</v>
      </c>
      <c r="V184" s="7">
        <v>7</v>
      </c>
      <c r="W184" s="7">
        <v>4</v>
      </c>
      <c r="X184" s="7">
        <v>5</v>
      </c>
      <c r="Y184" s="7">
        <v>5</v>
      </c>
      <c r="Z184" s="7">
        <v>9</v>
      </c>
      <c r="AA184" s="7">
        <v>8</v>
      </c>
      <c r="AB184" s="7">
        <v>6</v>
      </c>
      <c r="AC184" s="7">
        <v>2</v>
      </c>
      <c r="AD184" s="7">
        <v>3</v>
      </c>
      <c r="AE184" s="7">
        <v>4</v>
      </c>
      <c r="AF184" s="7">
        <v>5</v>
      </c>
      <c r="AG184" s="7">
        <v>2</v>
      </c>
      <c r="AH184" s="7">
        <v>1</v>
      </c>
      <c r="AI184" s="7">
        <v>6</v>
      </c>
      <c r="AJ184" s="7">
        <v>10</v>
      </c>
      <c r="AK184" s="7">
        <v>9</v>
      </c>
      <c r="AL184" s="7">
        <v>3</v>
      </c>
      <c r="AM184" s="7">
        <v>8</v>
      </c>
      <c r="AN184" s="7">
        <v>7</v>
      </c>
      <c r="AO184" s="7">
        <v>51</v>
      </c>
    </row>
    <row r="185" spans="2:41" x14ac:dyDescent="0.25">
      <c r="B185" s="7">
        <v>45281</v>
      </c>
      <c r="C185" s="7">
        <v>0</v>
      </c>
      <c r="D185" s="7">
        <v>1980</v>
      </c>
      <c r="E185" s="7">
        <f t="shared" si="8"/>
        <v>45</v>
      </c>
      <c r="F185" s="8">
        <v>45967.902939814812</v>
      </c>
      <c r="G185" s="7">
        <v>2</v>
      </c>
      <c r="H185" s="7">
        <v>4</v>
      </c>
      <c r="I185" s="7">
        <v>5</v>
      </c>
      <c r="J185" s="7">
        <v>5</v>
      </c>
      <c r="K185" s="7">
        <v>2</v>
      </c>
      <c r="L185" s="7">
        <f t="shared" si="9"/>
        <v>4</v>
      </c>
      <c r="M185" s="7">
        <v>4</v>
      </c>
      <c r="N185" s="7">
        <v>4</v>
      </c>
      <c r="O185" s="7">
        <v>5</v>
      </c>
      <c r="P185" s="7">
        <f t="shared" si="10"/>
        <v>1</v>
      </c>
      <c r="Q185" s="7">
        <v>5</v>
      </c>
      <c r="R185" s="7">
        <v>5</v>
      </c>
      <c r="S185" s="7">
        <v>4</v>
      </c>
      <c r="T185" s="7">
        <f t="shared" si="11"/>
        <v>41</v>
      </c>
      <c r="U185" s="7">
        <v>3</v>
      </c>
      <c r="V185" s="7">
        <v>3</v>
      </c>
      <c r="W185" s="7">
        <v>2</v>
      </c>
      <c r="X185" s="7">
        <v>3</v>
      </c>
      <c r="Y185" s="7">
        <v>3</v>
      </c>
      <c r="Z185" s="7">
        <v>8</v>
      </c>
      <c r="AA185" s="7">
        <v>5</v>
      </c>
      <c r="AB185" s="7">
        <v>3</v>
      </c>
      <c r="AC185" s="7">
        <v>2</v>
      </c>
      <c r="AD185" s="7">
        <v>4</v>
      </c>
      <c r="AE185" s="7">
        <v>9</v>
      </c>
      <c r="AF185" s="7">
        <v>3</v>
      </c>
      <c r="AG185" s="7">
        <v>6</v>
      </c>
      <c r="AH185" s="7">
        <v>4</v>
      </c>
      <c r="AI185" s="7">
        <v>5</v>
      </c>
      <c r="AJ185" s="7">
        <v>10</v>
      </c>
      <c r="AK185" s="7">
        <v>8</v>
      </c>
      <c r="AL185" s="7">
        <v>7</v>
      </c>
      <c r="AM185" s="7">
        <v>2</v>
      </c>
      <c r="AN185" s="7">
        <v>1</v>
      </c>
      <c r="AO185" s="7">
        <v>47</v>
      </c>
    </row>
    <row r="186" spans="2:41" x14ac:dyDescent="0.25">
      <c r="B186" s="7">
        <v>44949</v>
      </c>
      <c r="C186" s="7">
        <v>0</v>
      </c>
      <c r="D186" s="7">
        <v>1980</v>
      </c>
      <c r="E186" s="7">
        <f t="shared" si="8"/>
        <v>45</v>
      </c>
      <c r="F186" s="8">
        <v>45967.108032407406</v>
      </c>
      <c r="G186" s="7">
        <v>3</v>
      </c>
      <c r="H186" s="7">
        <v>2</v>
      </c>
      <c r="I186" s="7">
        <v>2</v>
      </c>
      <c r="J186" s="7">
        <v>4</v>
      </c>
      <c r="K186" s="7">
        <v>3</v>
      </c>
      <c r="L186" s="7">
        <f t="shared" si="9"/>
        <v>3</v>
      </c>
      <c r="M186" s="7">
        <v>4</v>
      </c>
      <c r="N186" s="7">
        <v>2</v>
      </c>
      <c r="O186" s="7">
        <v>5</v>
      </c>
      <c r="P186" s="7">
        <f t="shared" si="10"/>
        <v>1</v>
      </c>
      <c r="Q186" s="7">
        <v>2</v>
      </c>
      <c r="R186" s="7">
        <v>2</v>
      </c>
      <c r="S186" s="7">
        <v>2</v>
      </c>
      <c r="T186" s="7">
        <f t="shared" si="11"/>
        <v>24</v>
      </c>
      <c r="U186" s="7">
        <v>5</v>
      </c>
      <c r="V186" s="7">
        <v>4</v>
      </c>
      <c r="W186" s="7">
        <v>4</v>
      </c>
      <c r="X186" s="7">
        <v>5</v>
      </c>
      <c r="Y186" s="7">
        <v>4</v>
      </c>
      <c r="Z186" s="7">
        <v>7</v>
      </c>
      <c r="AA186" s="7">
        <v>5</v>
      </c>
      <c r="AB186" s="7">
        <v>4</v>
      </c>
      <c r="AC186" s="7">
        <v>3</v>
      </c>
      <c r="AD186" s="7">
        <v>3</v>
      </c>
      <c r="AE186" s="7">
        <v>2</v>
      </c>
      <c r="AF186" s="7">
        <v>9</v>
      </c>
      <c r="AG186" s="7">
        <v>3</v>
      </c>
      <c r="AH186" s="7">
        <v>4</v>
      </c>
      <c r="AI186" s="7">
        <v>7</v>
      </c>
      <c r="AJ186" s="7">
        <v>6</v>
      </c>
      <c r="AK186" s="7">
        <v>1</v>
      </c>
      <c r="AL186" s="7">
        <v>8</v>
      </c>
      <c r="AM186" s="7">
        <v>5</v>
      </c>
      <c r="AN186" s="7">
        <v>10</v>
      </c>
      <c r="AO186" s="7">
        <v>5</v>
      </c>
    </row>
    <row r="187" spans="2:41" x14ac:dyDescent="0.25">
      <c r="B187" s="7">
        <v>44944</v>
      </c>
      <c r="C187" s="7">
        <v>0</v>
      </c>
      <c r="D187" s="7">
        <v>1979</v>
      </c>
      <c r="E187" s="7">
        <f t="shared" si="8"/>
        <v>46</v>
      </c>
      <c r="F187" s="8">
        <v>45966.996145833335</v>
      </c>
      <c r="G187" s="7">
        <v>5</v>
      </c>
      <c r="H187" s="7">
        <v>2</v>
      </c>
      <c r="I187" s="7">
        <v>4</v>
      </c>
      <c r="J187" s="7">
        <v>4</v>
      </c>
      <c r="K187" s="7">
        <v>1</v>
      </c>
      <c r="L187" s="7">
        <f t="shared" si="9"/>
        <v>5</v>
      </c>
      <c r="M187" s="7">
        <v>4</v>
      </c>
      <c r="N187" s="7">
        <v>2</v>
      </c>
      <c r="O187" s="7">
        <v>5</v>
      </c>
      <c r="P187" s="7">
        <f t="shared" si="10"/>
        <v>1</v>
      </c>
      <c r="Q187" s="7">
        <v>4</v>
      </c>
      <c r="R187" s="7">
        <v>4</v>
      </c>
      <c r="S187" s="7">
        <v>2</v>
      </c>
      <c r="T187" s="7">
        <f t="shared" si="11"/>
        <v>32</v>
      </c>
      <c r="U187" s="7">
        <v>26</v>
      </c>
      <c r="V187" s="7">
        <v>10</v>
      </c>
      <c r="W187" s="7">
        <v>15</v>
      </c>
      <c r="X187" s="7">
        <v>15</v>
      </c>
      <c r="Y187" s="7">
        <v>31</v>
      </c>
      <c r="Z187" s="7">
        <v>12</v>
      </c>
      <c r="AA187" s="7">
        <v>12</v>
      </c>
      <c r="AB187" s="7">
        <v>13</v>
      </c>
      <c r="AC187" s="7">
        <v>35</v>
      </c>
      <c r="AD187" s="7">
        <v>72</v>
      </c>
      <c r="AE187" s="7">
        <v>1</v>
      </c>
      <c r="AF187" s="7">
        <v>9</v>
      </c>
      <c r="AG187" s="7">
        <v>3</v>
      </c>
      <c r="AH187" s="7">
        <v>5</v>
      </c>
      <c r="AI187" s="7">
        <v>4</v>
      </c>
      <c r="AJ187" s="7">
        <v>2</v>
      </c>
      <c r="AK187" s="7">
        <v>7</v>
      </c>
      <c r="AL187" s="7">
        <v>10</v>
      </c>
      <c r="AM187" s="7">
        <v>8</v>
      </c>
      <c r="AN187" s="7">
        <v>6</v>
      </c>
      <c r="AO187" s="7">
        <v>68</v>
      </c>
    </row>
    <row r="188" spans="2:41" x14ac:dyDescent="0.25">
      <c r="B188" s="7">
        <v>43043</v>
      </c>
      <c r="C188" s="7">
        <v>0</v>
      </c>
      <c r="D188" s="7">
        <v>1979</v>
      </c>
      <c r="E188" s="7">
        <f t="shared" si="8"/>
        <v>46</v>
      </c>
      <c r="F188" s="8">
        <v>45961.721099537041</v>
      </c>
      <c r="G188" s="7" t="s">
        <v>59</v>
      </c>
      <c r="H188" s="7">
        <v>4</v>
      </c>
      <c r="I188" s="7">
        <v>4</v>
      </c>
      <c r="J188" s="7">
        <v>4</v>
      </c>
      <c r="K188" s="7">
        <v>2</v>
      </c>
      <c r="L188" s="7">
        <f t="shared" si="9"/>
        <v>4</v>
      </c>
      <c r="M188" s="7">
        <v>4</v>
      </c>
      <c r="N188" s="7">
        <v>4</v>
      </c>
      <c r="O188" s="7">
        <v>3</v>
      </c>
      <c r="P188" s="7">
        <f t="shared" si="10"/>
        <v>3</v>
      </c>
      <c r="Q188" s="7">
        <v>4</v>
      </c>
      <c r="R188" s="7">
        <v>4</v>
      </c>
      <c r="S188" s="7">
        <v>4</v>
      </c>
      <c r="T188" s="7">
        <f t="shared" si="11"/>
        <v>39</v>
      </c>
      <c r="U188" s="7">
        <v>3</v>
      </c>
      <c r="V188" s="7">
        <v>7</v>
      </c>
      <c r="W188" s="7">
        <v>5</v>
      </c>
      <c r="X188" s="7">
        <v>3</v>
      </c>
      <c r="Y188" s="7">
        <v>5</v>
      </c>
      <c r="Z188" s="7">
        <v>22</v>
      </c>
      <c r="AA188" s="7">
        <v>54</v>
      </c>
      <c r="AB188" s="7">
        <v>5</v>
      </c>
      <c r="AC188" s="7">
        <v>5</v>
      </c>
      <c r="AD188" s="7">
        <v>2</v>
      </c>
      <c r="AE188" s="7">
        <v>3</v>
      </c>
      <c r="AF188" s="7">
        <v>1</v>
      </c>
      <c r="AG188" s="7">
        <v>8</v>
      </c>
      <c r="AH188" s="7">
        <v>9</v>
      </c>
      <c r="AI188" s="7">
        <v>7</v>
      </c>
      <c r="AJ188" s="7">
        <v>10</v>
      </c>
      <c r="AK188" s="7">
        <v>6</v>
      </c>
      <c r="AL188" s="7">
        <v>4</v>
      </c>
      <c r="AM188" s="7">
        <v>5</v>
      </c>
      <c r="AN188" s="7">
        <v>2</v>
      </c>
      <c r="AO188" s="7">
        <v>42</v>
      </c>
    </row>
    <row r="189" spans="2:41" x14ac:dyDescent="0.25">
      <c r="B189" s="7">
        <v>45741</v>
      </c>
      <c r="C189" s="7">
        <v>0</v>
      </c>
      <c r="D189" s="7">
        <v>1979</v>
      </c>
      <c r="E189" s="7">
        <f t="shared" si="8"/>
        <v>46</v>
      </c>
      <c r="F189" s="8">
        <v>45969.691608796296</v>
      </c>
      <c r="G189" s="7">
        <v>2</v>
      </c>
      <c r="H189" s="7">
        <v>3</v>
      </c>
      <c r="I189" s="7">
        <v>5</v>
      </c>
      <c r="J189" s="7">
        <v>4</v>
      </c>
      <c r="K189" s="7">
        <v>2</v>
      </c>
      <c r="L189" s="7">
        <f t="shared" si="9"/>
        <v>4</v>
      </c>
      <c r="M189" s="7">
        <v>5</v>
      </c>
      <c r="N189" s="7">
        <v>4</v>
      </c>
      <c r="O189" s="7">
        <v>3</v>
      </c>
      <c r="P189" s="7">
        <f t="shared" si="10"/>
        <v>3</v>
      </c>
      <c r="Q189" s="7">
        <v>4</v>
      </c>
      <c r="R189" s="7">
        <v>4</v>
      </c>
      <c r="S189" s="7">
        <v>4</v>
      </c>
      <c r="T189" s="7">
        <f t="shared" si="11"/>
        <v>40</v>
      </c>
      <c r="U189" s="7">
        <v>13</v>
      </c>
      <c r="V189" s="7">
        <v>8</v>
      </c>
      <c r="W189" s="7">
        <v>9</v>
      </c>
      <c r="X189" s="7">
        <v>4</v>
      </c>
      <c r="Y189" s="7">
        <v>33</v>
      </c>
      <c r="Z189" s="7">
        <v>5</v>
      </c>
      <c r="AA189" s="7">
        <v>12</v>
      </c>
      <c r="AB189" s="7">
        <v>5</v>
      </c>
      <c r="AC189" s="7">
        <v>2</v>
      </c>
      <c r="AD189" s="7">
        <v>4</v>
      </c>
      <c r="AE189" s="7">
        <v>6</v>
      </c>
      <c r="AF189" s="7">
        <v>1</v>
      </c>
      <c r="AG189" s="7">
        <v>9</v>
      </c>
      <c r="AH189" s="7">
        <v>3</v>
      </c>
      <c r="AI189" s="7">
        <v>7</v>
      </c>
      <c r="AJ189" s="7">
        <v>8</v>
      </c>
      <c r="AK189" s="7">
        <v>10</v>
      </c>
      <c r="AL189" s="7">
        <v>2</v>
      </c>
      <c r="AM189" s="7">
        <v>5</v>
      </c>
      <c r="AN189" s="7">
        <v>4</v>
      </c>
      <c r="AO189" s="7">
        <v>41</v>
      </c>
    </row>
    <row r="190" spans="2:41" x14ac:dyDescent="0.25">
      <c r="B190" s="7">
        <v>46712</v>
      </c>
      <c r="C190" s="7">
        <v>0</v>
      </c>
      <c r="D190" s="7">
        <v>1978</v>
      </c>
      <c r="E190" s="7">
        <f t="shared" si="8"/>
        <v>47</v>
      </c>
      <c r="F190" s="8">
        <v>45976.779872685183</v>
      </c>
      <c r="G190" s="7">
        <v>3</v>
      </c>
      <c r="H190" s="7">
        <v>2</v>
      </c>
      <c r="I190" s="7">
        <v>4</v>
      </c>
      <c r="J190" s="7">
        <v>3</v>
      </c>
      <c r="K190" s="7">
        <v>3</v>
      </c>
      <c r="L190" s="7">
        <f t="shared" si="9"/>
        <v>3</v>
      </c>
      <c r="M190" s="7">
        <v>4</v>
      </c>
      <c r="N190" s="7">
        <v>2</v>
      </c>
      <c r="O190" s="7">
        <v>4</v>
      </c>
      <c r="P190" s="7">
        <f t="shared" si="10"/>
        <v>2</v>
      </c>
      <c r="Q190" s="7">
        <v>4</v>
      </c>
      <c r="R190" s="7">
        <v>5</v>
      </c>
      <c r="S190" s="7">
        <v>3</v>
      </c>
      <c r="T190" s="7">
        <f t="shared" si="11"/>
        <v>32</v>
      </c>
      <c r="U190" s="7">
        <v>3</v>
      </c>
      <c r="V190" s="7">
        <v>5</v>
      </c>
      <c r="W190" s="7">
        <v>6</v>
      </c>
      <c r="X190" s="7">
        <v>5</v>
      </c>
      <c r="Y190" s="7">
        <v>4</v>
      </c>
      <c r="Z190" s="7">
        <v>10</v>
      </c>
      <c r="AA190" s="7">
        <v>9</v>
      </c>
      <c r="AB190" s="7">
        <v>4</v>
      </c>
      <c r="AC190" s="7">
        <v>8</v>
      </c>
      <c r="AD190" s="7">
        <v>6</v>
      </c>
      <c r="AE190" s="7">
        <v>5</v>
      </c>
      <c r="AF190" s="7">
        <v>3</v>
      </c>
      <c r="AG190" s="7">
        <v>2</v>
      </c>
      <c r="AH190" s="7">
        <v>6</v>
      </c>
      <c r="AI190" s="7">
        <v>4</v>
      </c>
      <c r="AJ190" s="7">
        <v>8</v>
      </c>
      <c r="AK190" s="7">
        <v>9</v>
      </c>
      <c r="AL190" s="7">
        <v>10</v>
      </c>
      <c r="AM190" s="7">
        <v>1</v>
      </c>
      <c r="AN190" s="7">
        <v>7</v>
      </c>
      <c r="AO190" s="7">
        <v>57</v>
      </c>
    </row>
    <row r="191" spans="2:41" x14ac:dyDescent="0.25">
      <c r="B191" s="7">
        <v>44959</v>
      </c>
      <c r="C191" s="7">
        <v>0</v>
      </c>
      <c r="D191" s="7">
        <v>1978</v>
      </c>
      <c r="E191" s="7">
        <f t="shared" si="8"/>
        <v>47</v>
      </c>
      <c r="F191" s="8">
        <v>45967.355428240742</v>
      </c>
      <c r="G191" s="7">
        <v>4</v>
      </c>
      <c r="H191" s="7">
        <v>3</v>
      </c>
      <c r="I191" s="7">
        <v>3</v>
      </c>
      <c r="J191" s="7">
        <v>3</v>
      </c>
      <c r="K191" s="7">
        <v>3</v>
      </c>
      <c r="L191" s="7">
        <f t="shared" si="9"/>
        <v>3</v>
      </c>
      <c r="M191" s="7">
        <v>2</v>
      </c>
      <c r="N191" s="7">
        <v>3</v>
      </c>
      <c r="O191" s="7">
        <v>5</v>
      </c>
      <c r="P191" s="7">
        <f t="shared" si="10"/>
        <v>1</v>
      </c>
      <c r="Q191" s="7">
        <v>1</v>
      </c>
      <c r="R191" s="7">
        <v>1</v>
      </c>
      <c r="S191" s="7">
        <v>1</v>
      </c>
      <c r="T191" s="7">
        <f t="shared" si="11"/>
        <v>21</v>
      </c>
      <c r="U191" s="7">
        <v>5</v>
      </c>
      <c r="V191" s="7">
        <v>7</v>
      </c>
      <c r="W191" s="7">
        <v>4</v>
      </c>
      <c r="X191" s="7">
        <v>3</v>
      </c>
      <c r="Y191" s="7">
        <v>3</v>
      </c>
      <c r="Z191" s="7">
        <v>5</v>
      </c>
      <c r="AA191" s="7">
        <v>5</v>
      </c>
      <c r="AB191" s="7">
        <v>3</v>
      </c>
      <c r="AC191" s="7">
        <v>6</v>
      </c>
      <c r="AD191" s="7">
        <v>2</v>
      </c>
      <c r="AE191" s="7">
        <v>8</v>
      </c>
      <c r="AF191" s="7">
        <v>3</v>
      </c>
      <c r="AG191" s="7">
        <v>2</v>
      </c>
      <c r="AH191" s="7">
        <v>4</v>
      </c>
      <c r="AI191" s="7">
        <v>10</v>
      </c>
      <c r="AJ191" s="7">
        <v>6</v>
      </c>
      <c r="AK191" s="7">
        <v>5</v>
      </c>
      <c r="AL191" s="7">
        <v>1</v>
      </c>
      <c r="AM191" s="7">
        <v>9</v>
      </c>
      <c r="AN191" s="7">
        <v>7</v>
      </c>
      <c r="AO191" s="7">
        <v>5</v>
      </c>
    </row>
    <row r="192" spans="2:41" x14ac:dyDescent="0.25">
      <c r="B192" s="7">
        <v>42464</v>
      </c>
      <c r="C192" s="7">
        <v>0</v>
      </c>
      <c r="D192" s="7">
        <v>1977</v>
      </c>
      <c r="E192" s="7">
        <f t="shared" si="8"/>
        <v>48</v>
      </c>
      <c r="F192" s="8">
        <v>45960.593622685185</v>
      </c>
      <c r="G192" s="7">
        <v>2</v>
      </c>
      <c r="H192" s="7">
        <v>5</v>
      </c>
      <c r="I192" s="7">
        <v>5</v>
      </c>
      <c r="J192" s="7">
        <v>5</v>
      </c>
      <c r="K192" s="7">
        <v>2</v>
      </c>
      <c r="L192" s="7">
        <f t="shared" si="9"/>
        <v>4</v>
      </c>
      <c r="M192" s="7">
        <v>2</v>
      </c>
      <c r="N192" s="7">
        <v>4</v>
      </c>
      <c r="O192" s="7">
        <v>2</v>
      </c>
      <c r="P192" s="7">
        <f t="shared" si="10"/>
        <v>4</v>
      </c>
      <c r="Q192" s="7">
        <v>4</v>
      </c>
      <c r="R192" s="7">
        <v>4</v>
      </c>
      <c r="S192" s="7">
        <v>4</v>
      </c>
      <c r="T192" s="7">
        <f t="shared" si="11"/>
        <v>41</v>
      </c>
      <c r="U192" s="7">
        <v>3</v>
      </c>
      <c r="V192" s="7">
        <v>6</v>
      </c>
      <c r="W192" s="7">
        <v>5</v>
      </c>
      <c r="X192" s="7">
        <v>6</v>
      </c>
      <c r="Y192" s="7">
        <v>8</v>
      </c>
      <c r="Z192" s="7">
        <v>7</v>
      </c>
      <c r="AA192" s="7">
        <v>20</v>
      </c>
      <c r="AB192" s="7">
        <v>7</v>
      </c>
      <c r="AC192" s="7">
        <v>3</v>
      </c>
      <c r="AD192" s="7">
        <v>3</v>
      </c>
      <c r="AE192" s="7">
        <v>7</v>
      </c>
      <c r="AF192" s="7">
        <v>3</v>
      </c>
      <c r="AG192" s="7">
        <v>5</v>
      </c>
      <c r="AH192" s="7">
        <v>10</v>
      </c>
      <c r="AI192" s="7">
        <v>8</v>
      </c>
      <c r="AJ192" s="7">
        <v>4</v>
      </c>
      <c r="AK192" s="7">
        <v>1</v>
      </c>
      <c r="AL192" s="7">
        <v>2</v>
      </c>
      <c r="AM192" s="7">
        <v>9</v>
      </c>
      <c r="AN192" s="7">
        <v>6</v>
      </c>
      <c r="AO192" s="7">
        <v>53</v>
      </c>
    </row>
    <row r="193" spans="2:41" x14ac:dyDescent="0.25">
      <c r="B193" s="7">
        <v>44327</v>
      </c>
      <c r="C193" s="7">
        <v>0</v>
      </c>
      <c r="D193" s="7">
        <v>1977</v>
      </c>
      <c r="E193" s="7">
        <f t="shared" si="8"/>
        <v>48</v>
      </c>
      <c r="F193" s="8">
        <v>45965.493101851855</v>
      </c>
      <c r="G193" s="7">
        <v>2</v>
      </c>
      <c r="H193" s="7">
        <v>3</v>
      </c>
      <c r="I193" s="7">
        <v>4</v>
      </c>
      <c r="J193" s="7">
        <v>4</v>
      </c>
      <c r="K193" s="7">
        <v>2</v>
      </c>
      <c r="L193" s="7">
        <f t="shared" si="9"/>
        <v>4</v>
      </c>
      <c r="M193" s="7">
        <v>4</v>
      </c>
      <c r="N193" s="7">
        <v>4</v>
      </c>
      <c r="O193" s="7">
        <v>3</v>
      </c>
      <c r="P193" s="7">
        <f t="shared" si="10"/>
        <v>3</v>
      </c>
      <c r="Q193" s="7">
        <v>4</v>
      </c>
      <c r="R193" s="7">
        <v>3</v>
      </c>
      <c r="S193" s="7">
        <v>4</v>
      </c>
      <c r="T193" s="7">
        <f t="shared" si="11"/>
        <v>37</v>
      </c>
      <c r="U193" s="7">
        <v>3</v>
      </c>
      <c r="V193" s="7">
        <v>4</v>
      </c>
      <c r="W193" s="7">
        <v>7</v>
      </c>
      <c r="X193" s="7">
        <v>4</v>
      </c>
      <c r="Y193" s="7">
        <v>3</v>
      </c>
      <c r="Z193" s="7">
        <v>8</v>
      </c>
      <c r="AA193" s="7">
        <v>13</v>
      </c>
      <c r="AB193" s="7">
        <v>5</v>
      </c>
      <c r="AC193" s="7">
        <v>5</v>
      </c>
      <c r="AD193" s="7">
        <v>3</v>
      </c>
      <c r="AE193" s="7">
        <v>9</v>
      </c>
      <c r="AF193" s="7">
        <v>6</v>
      </c>
      <c r="AG193" s="7">
        <v>1</v>
      </c>
      <c r="AH193" s="7">
        <v>2</v>
      </c>
      <c r="AI193" s="7">
        <v>7</v>
      </c>
      <c r="AJ193" s="7">
        <v>10</v>
      </c>
      <c r="AK193" s="7">
        <v>4</v>
      </c>
      <c r="AL193" s="7">
        <v>8</v>
      </c>
      <c r="AM193" s="7">
        <v>3</v>
      </c>
      <c r="AN193" s="7">
        <v>5</v>
      </c>
      <c r="AO193" s="7">
        <v>50</v>
      </c>
    </row>
    <row r="194" spans="2:41" x14ac:dyDescent="0.25">
      <c r="B194" s="7">
        <v>46167</v>
      </c>
      <c r="C194" s="7">
        <v>0</v>
      </c>
      <c r="D194" s="7">
        <v>1977</v>
      </c>
      <c r="E194" s="7">
        <f t="shared" si="8"/>
        <v>48</v>
      </c>
      <c r="F194" s="8">
        <v>45972.473958333336</v>
      </c>
      <c r="G194" s="7">
        <v>5</v>
      </c>
      <c r="H194" s="7">
        <v>2</v>
      </c>
      <c r="I194" s="7">
        <v>2</v>
      </c>
      <c r="J194" s="7">
        <v>4</v>
      </c>
      <c r="K194" s="7">
        <v>5</v>
      </c>
      <c r="L194" s="7">
        <f t="shared" si="9"/>
        <v>1</v>
      </c>
      <c r="M194" s="7">
        <v>4</v>
      </c>
      <c r="N194" s="7">
        <v>2</v>
      </c>
      <c r="O194" s="7">
        <v>4</v>
      </c>
      <c r="P194" s="7">
        <f t="shared" si="10"/>
        <v>2</v>
      </c>
      <c r="Q194" s="7">
        <v>2</v>
      </c>
      <c r="R194" s="7">
        <v>3</v>
      </c>
      <c r="S194" s="7">
        <v>2</v>
      </c>
      <c r="T194" s="7">
        <f t="shared" si="11"/>
        <v>24</v>
      </c>
      <c r="U194" s="7">
        <v>5</v>
      </c>
      <c r="V194" s="7">
        <v>15</v>
      </c>
      <c r="W194" s="7">
        <v>55</v>
      </c>
      <c r="X194" s="7">
        <v>3</v>
      </c>
      <c r="Y194" s="7">
        <v>4</v>
      </c>
      <c r="Z194" s="7">
        <v>5</v>
      </c>
      <c r="AA194" s="7">
        <v>5</v>
      </c>
      <c r="AB194" s="7">
        <v>4</v>
      </c>
      <c r="AC194" s="7">
        <v>8</v>
      </c>
      <c r="AD194" s="7">
        <v>4</v>
      </c>
      <c r="AE194" s="7">
        <v>3</v>
      </c>
      <c r="AF194" s="7">
        <v>9</v>
      </c>
      <c r="AG194" s="7">
        <v>2</v>
      </c>
      <c r="AH194" s="7">
        <v>7</v>
      </c>
      <c r="AI194" s="7">
        <v>6</v>
      </c>
      <c r="AJ194" s="7">
        <v>10</v>
      </c>
      <c r="AK194" s="7">
        <v>4</v>
      </c>
      <c r="AL194" s="7">
        <v>1</v>
      </c>
      <c r="AM194" s="7">
        <v>8</v>
      </c>
      <c r="AN194" s="7">
        <v>5</v>
      </c>
      <c r="AO194" s="7">
        <v>5</v>
      </c>
    </row>
    <row r="195" spans="2:41" x14ac:dyDescent="0.25">
      <c r="B195" s="7">
        <v>43924</v>
      </c>
      <c r="C195" s="7">
        <v>0</v>
      </c>
      <c r="D195" s="7">
        <v>1976</v>
      </c>
      <c r="E195" s="7">
        <f t="shared" ref="E195:E258" si="12">2025-D195</f>
        <v>49</v>
      </c>
      <c r="F195" s="8">
        <v>45964.514490740738</v>
      </c>
      <c r="G195" s="7" t="s">
        <v>61</v>
      </c>
      <c r="H195" s="7">
        <v>4</v>
      </c>
      <c r="I195" s="7">
        <v>5</v>
      </c>
      <c r="J195" s="7">
        <v>4</v>
      </c>
      <c r="K195" s="7">
        <v>2</v>
      </c>
      <c r="L195" s="7">
        <f t="shared" ref="L195:L258" si="13">6-K195</f>
        <v>4</v>
      </c>
      <c r="M195" s="7">
        <v>5</v>
      </c>
      <c r="N195" s="7">
        <v>4</v>
      </c>
      <c r="O195" s="7">
        <v>2</v>
      </c>
      <c r="P195" s="7">
        <f t="shared" ref="P195:P258" si="14">6-O195</f>
        <v>4</v>
      </c>
      <c r="Q195" s="7">
        <v>3</v>
      </c>
      <c r="R195" s="7">
        <v>4</v>
      </c>
      <c r="S195" s="7">
        <v>3</v>
      </c>
      <c r="T195" s="7">
        <f t="shared" ref="T195:T258" si="15">SUM(H195:S195)-K195-O195</f>
        <v>40</v>
      </c>
      <c r="U195" s="7">
        <v>6</v>
      </c>
      <c r="V195" s="7">
        <v>9</v>
      </c>
      <c r="W195" s="7">
        <v>3</v>
      </c>
      <c r="X195" s="7">
        <v>21</v>
      </c>
      <c r="Y195" s="7">
        <v>4</v>
      </c>
      <c r="Z195" s="7">
        <v>6</v>
      </c>
      <c r="AA195" s="7">
        <v>28</v>
      </c>
      <c r="AB195" s="7">
        <v>7</v>
      </c>
      <c r="AC195" s="7">
        <v>5</v>
      </c>
      <c r="AD195" s="7">
        <v>10</v>
      </c>
      <c r="AE195" s="7">
        <v>1</v>
      </c>
      <c r="AF195" s="7">
        <v>5</v>
      </c>
      <c r="AG195" s="7">
        <v>7</v>
      </c>
      <c r="AH195" s="7">
        <v>6</v>
      </c>
      <c r="AI195" s="7">
        <v>10</v>
      </c>
      <c r="AJ195" s="7">
        <v>9</v>
      </c>
      <c r="AK195" s="7">
        <v>4</v>
      </c>
      <c r="AL195" s="7">
        <v>8</v>
      </c>
      <c r="AM195" s="7">
        <v>2</v>
      </c>
      <c r="AN195" s="7">
        <v>3</v>
      </c>
      <c r="AO195" s="7">
        <v>51</v>
      </c>
    </row>
    <row r="196" spans="2:41" x14ac:dyDescent="0.25">
      <c r="B196" s="7">
        <v>43680</v>
      </c>
      <c r="C196" s="7">
        <v>0</v>
      </c>
      <c r="D196" s="7">
        <v>1975</v>
      </c>
      <c r="E196" s="7">
        <f t="shared" si="12"/>
        <v>50</v>
      </c>
      <c r="F196" s="8">
        <v>45963.834907407407</v>
      </c>
      <c r="G196" s="7">
        <v>3</v>
      </c>
      <c r="H196" s="7">
        <v>4</v>
      </c>
      <c r="I196" s="7">
        <v>4</v>
      </c>
      <c r="J196" s="7">
        <v>4</v>
      </c>
      <c r="K196" s="7">
        <v>5</v>
      </c>
      <c r="L196" s="7">
        <f t="shared" si="13"/>
        <v>1</v>
      </c>
      <c r="M196" s="7">
        <v>5</v>
      </c>
      <c r="N196" s="7">
        <v>2</v>
      </c>
      <c r="O196" s="7">
        <v>3</v>
      </c>
      <c r="P196" s="7">
        <f t="shared" si="14"/>
        <v>3</v>
      </c>
      <c r="Q196" s="7">
        <v>5</v>
      </c>
      <c r="R196" s="7">
        <v>5</v>
      </c>
      <c r="S196" s="7">
        <v>4</v>
      </c>
      <c r="T196" s="7">
        <f t="shared" si="15"/>
        <v>37</v>
      </c>
      <c r="U196" s="7">
        <v>1</v>
      </c>
      <c r="V196" s="7">
        <v>38</v>
      </c>
      <c r="W196" s="7">
        <v>14</v>
      </c>
      <c r="X196" s="7">
        <v>22</v>
      </c>
      <c r="Y196" s="7">
        <v>7</v>
      </c>
      <c r="Z196" s="7">
        <v>63</v>
      </c>
      <c r="AA196" s="7">
        <v>24</v>
      </c>
      <c r="AB196" s="7">
        <v>6</v>
      </c>
      <c r="AC196" s="7">
        <v>5</v>
      </c>
      <c r="AD196" s="7">
        <v>4</v>
      </c>
      <c r="AE196" s="7">
        <v>2</v>
      </c>
      <c r="AF196" s="7">
        <v>1</v>
      </c>
      <c r="AG196" s="7">
        <v>7</v>
      </c>
      <c r="AH196" s="7">
        <v>4</v>
      </c>
      <c r="AI196" s="7">
        <v>6</v>
      </c>
      <c r="AJ196" s="7">
        <v>3</v>
      </c>
      <c r="AK196" s="7">
        <v>5</v>
      </c>
      <c r="AL196" s="7">
        <v>10</v>
      </c>
      <c r="AM196" s="7">
        <v>8</v>
      </c>
      <c r="AN196" s="7">
        <v>9</v>
      </c>
      <c r="AO196" s="7">
        <v>69</v>
      </c>
    </row>
    <row r="197" spans="2:41" x14ac:dyDescent="0.25">
      <c r="B197" s="7">
        <v>43855</v>
      </c>
      <c r="C197" s="7">
        <v>0</v>
      </c>
      <c r="D197" s="7">
        <v>1975</v>
      </c>
      <c r="E197" s="7">
        <f t="shared" si="12"/>
        <v>50</v>
      </c>
      <c r="F197" s="8">
        <v>45964.419791666667</v>
      </c>
      <c r="G197" s="7">
        <v>2</v>
      </c>
      <c r="H197" s="7">
        <v>4</v>
      </c>
      <c r="I197" s="7">
        <v>3</v>
      </c>
      <c r="J197" s="7">
        <v>4</v>
      </c>
      <c r="K197" s="7">
        <v>2</v>
      </c>
      <c r="L197" s="7">
        <f t="shared" si="13"/>
        <v>4</v>
      </c>
      <c r="M197" s="7">
        <v>4</v>
      </c>
      <c r="N197" s="7">
        <v>4</v>
      </c>
      <c r="O197" s="7">
        <v>2</v>
      </c>
      <c r="P197" s="7">
        <f t="shared" si="14"/>
        <v>4</v>
      </c>
      <c r="Q197" s="7">
        <v>3</v>
      </c>
      <c r="R197" s="7">
        <v>4</v>
      </c>
      <c r="S197" s="7">
        <v>4</v>
      </c>
      <c r="T197" s="7">
        <f t="shared" si="15"/>
        <v>38</v>
      </c>
      <c r="U197" s="7">
        <v>2</v>
      </c>
      <c r="V197" s="7">
        <v>4</v>
      </c>
      <c r="W197" s="7">
        <v>5</v>
      </c>
      <c r="X197" s="7">
        <v>2</v>
      </c>
      <c r="Y197" s="7">
        <v>4</v>
      </c>
      <c r="Z197" s="7">
        <v>3</v>
      </c>
      <c r="AA197" s="7">
        <v>4</v>
      </c>
      <c r="AB197" s="7">
        <v>6</v>
      </c>
      <c r="AC197" s="7">
        <v>3</v>
      </c>
      <c r="AD197" s="7">
        <v>2</v>
      </c>
      <c r="AE197" s="7">
        <v>3</v>
      </c>
      <c r="AF197" s="7">
        <v>7</v>
      </c>
      <c r="AG197" s="7">
        <v>1</v>
      </c>
      <c r="AH197" s="7">
        <v>4</v>
      </c>
      <c r="AI197" s="7">
        <v>5</v>
      </c>
      <c r="AJ197" s="7">
        <v>2</v>
      </c>
      <c r="AK197" s="7">
        <v>10</v>
      </c>
      <c r="AL197" s="7">
        <v>8</v>
      </c>
      <c r="AM197" s="7">
        <v>6</v>
      </c>
      <c r="AN197" s="7">
        <v>9</v>
      </c>
      <c r="AO197" s="7">
        <v>55</v>
      </c>
    </row>
    <row r="198" spans="2:41" x14ac:dyDescent="0.25">
      <c r="B198" s="7">
        <v>42559</v>
      </c>
      <c r="C198" s="7">
        <v>0</v>
      </c>
      <c r="D198" s="7">
        <v>1975</v>
      </c>
      <c r="E198" s="7">
        <f t="shared" si="12"/>
        <v>50</v>
      </c>
      <c r="F198" s="8">
        <v>45960.66505787037</v>
      </c>
      <c r="G198" s="7">
        <v>2</v>
      </c>
      <c r="H198" s="7">
        <v>4</v>
      </c>
      <c r="I198" s="7">
        <v>4</v>
      </c>
      <c r="J198" s="7">
        <v>5</v>
      </c>
      <c r="K198" s="7">
        <v>2</v>
      </c>
      <c r="L198" s="7">
        <f t="shared" si="13"/>
        <v>4</v>
      </c>
      <c r="M198" s="7">
        <v>4</v>
      </c>
      <c r="N198" s="7">
        <v>4</v>
      </c>
      <c r="O198" s="7">
        <v>4</v>
      </c>
      <c r="P198" s="7">
        <f t="shared" si="14"/>
        <v>2</v>
      </c>
      <c r="Q198" s="7">
        <v>4</v>
      </c>
      <c r="R198" s="7">
        <v>4</v>
      </c>
      <c r="S198" s="7">
        <v>4</v>
      </c>
      <c r="T198" s="7">
        <f t="shared" si="15"/>
        <v>39</v>
      </c>
      <c r="U198" s="7">
        <v>5</v>
      </c>
      <c r="V198" s="7">
        <v>3</v>
      </c>
      <c r="W198" s="7">
        <v>6</v>
      </c>
      <c r="X198" s="7">
        <v>92</v>
      </c>
      <c r="Y198" s="7">
        <v>4</v>
      </c>
      <c r="Z198" s="7">
        <v>4</v>
      </c>
      <c r="AA198" s="7">
        <v>17</v>
      </c>
      <c r="AB198" s="7">
        <v>4</v>
      </c>
      <c r="AC198" s="7">
        <v>3</v>
      </c>
      <c r="AD198" s="7">
        <v>2</v>
      </c>
      <c r="AE198" s="7">
        <v>7</v>
      </c>
      <c r="AF198" s="7">
        <v>5</v>
      </c>
      <c r="AG198" s="7">
        <v>2</v>
      </c>
      <c r="AH198" s="7">
        <v>1</v>
      </c>
      <c r="AI198" s="7">
        <v>3</v>
      </c>
      <c r="AJ198" s="7">
        <v>6</v>
      </c>
      <c r="AK198" s="7">
        <v>10</v>
      </c>
      <c r="AL198" s="7">
        <v>9</v>
      </c>
      <c r="AM198" s="7">
        <v>8</v>
      </c>
      <c r="AN198" s="7">
        <v>4</v>
      </c>
      <c r="AO198" s="7">
        <v>43</v>
      </c>
    </row>
    <row r="199" spans="2:41" x14ac:dyDescent="0.25">
      <c r="B199" s="7">
        <v>45438</v>
      </c>
      <c r="C199" s="7">
        <v>0</v>
      </c>
      <c r="D199" s="7">
        <v>1974</v>
      </c>
      <c r="E199" s="7">
        <f t="shared" si="12"/>
        <v>51</v>
      </c>
      <c r="F199" s="8">
        <v>45968.593831018516</v>
      </c>
      <c r="G199" s="7">
        <v>2</v>
      </c>
      <c r="H199" s="7">
        <v>4</v>
      </c>
      <c r="I199" s="7">
        <v>5</v>
      </c>
      <c r="J199" s="7">
        <v>4</v>
      </c>
      <c r="K199" s="7">
        <v>3</v>
      </c>
      <c r="L199" s="7">
        <f t="shared" si="13"/>
        <v>3</v>
      </c>
      <c r="M199" s="7">
        <v>5</v>
      </c>
      <c r="N199" s="7">
        <v>4</v>
      </c>
      <c r="O199" s="7">
        <v>4</v>
      </c>
      <c r="P199" s="7">
        <f t="shared" si="14"/>
        <v>2</v>
      </c>
      <c r="Q199" s="7">
        <v>4</v>
      </c>
      <c r="R199" s="7">
        <v>3</v>
      </c>
      <c r="S199" s="7">
        <v>4</v>
      </c>
      <c r="T199" s="7">
        <f t="shared" si="15"/>
        <v>38</v>
      </c>
      <c r="U199" s="7">
        <v>15</v>
      </c>
      <c r="V199" s="7">
        <v>7</v>
      </c>
      <c r="W199" s="7">
        <v>11</v>
      </c>
      <c r="X199" s="7">
        <v>11</v>
      </c>
      <c r="Y199" s="7">
        <v>7</v>
      </c>
      <c r="Z199" s="7">
        <v>14</v>
      </c>
      <c r="AA199" s="7">
        <v>22</v>
      </c>
      <c r="AB199" s="7">
        <v>8</v>
      </c>
      <c r="AC199" s="7">
        <v>5</v>
      </c>
      <c r="AD199" s="7">
        <v>9</v>
      </c>
      <c r="AE199" s="7">
        <v>1</v>
      </c>
      <c r="AF199" s="7">
        <v>8</v>
      </c>
      <c r="AG199" s="7">
        <v>4</v>
      </c>
      <c r="AH199" s="7">
        <v>9</v>
      </c>
      <c r="AI199" s="7">
        <v>6</v>
      </c>
      <c r="AJ199" s="7">
        <v>10</v>
      </c>
      <c r="AK199" s="7">
        <v>2</v>
      </c>
      <c r="AL199" s="7">
        <v>7</v>
      </c>
      <c r="AM199" s="7">
        <v>5</v>
      </c>
      <c r="AN199" s="7">
        <v>3</v>
      </c>
      <c r="AO199" s="7">
        <v>56</v>
      </c>
    </row>
    <row r="200" spans="2:41" x14ac:dyDescent="0.25">
      <c r="B200" s="7">
        <v>45999</v>
      </c>
      <c r="C200" s="7">
        <v>0</v>
      </c>
      <c r="D200" s="7">
        <v>1974</v>
      </c>
      <c r="E200" s="7">
        <f t="shared" si="12"/>
        <v>51</v>
      </c>
      <c r="F200" s="8">
        <v>45971.404456018521</v>
      </c>
      <c r="G200" s="7">
        <v>2</v>
      </c>
      <c r="H200" s="7">
        <v>4</v>
      </c>
      <c r="I200" s="7">
        <v>4</v>
      </c>
      <c r="J200" s="7">
        <v>5</v>
      </c>
      <c r="K200" s="7">
        <v>2</v>
      </c>
      <c r="L200" s="7">
        <f t="shared" si="13"/>
        <v>4</v>
      </c>
      <c r="M200" s="7">
        <v>4</v>
      </c>
      <c r="N200" s="7">
        <v>4</v>
      </c>
      <c r="O200" s="7">
        <v>2</v>
      </c>
      <c r="P200" s="7">
        <f t="shared" si="14"/>
        <v>4</v>
      </c>
      <c r="Q200" s="7">
        <v>2</v>
      </c>
      <c r="R200" s="7">
        <v>4</v>
      </c>
      <c r="S200" s="7">
        <v>4</v>
      </c>
      <c r="T200" s="7">
        <f t="shared" si="15"/>
        <v>39</v>
      </c>
      <c r="U200" s="7">
        <v>11</v>
      </c>
      <c r="V200" s="7">
        <v>3</v>
      </c>
      <c r="W200" s="7">
        <v>5</v>
      </c>
      <c r="X200" s="7">
        <v>7</v>
      </c>
      <c r="Y200" s="7">
        <v>3</v>
      </c>
      <c r="Z200" s="7">
        <v>3</v>
      </c>
      <c r="AA200" s="7">
        <v>7</v>
      </c>
      <c r="AB200" s="7">
        <v>3</v>
      </c>
      <c r="AC200" s="7">
        <v>6</v>
      </c>
      <c r="AD200" s="7">
        <v>2</v>
      </c>
      <c r="AE200" s="7">
        <v>3</v>
      </c>
      <c r="AF200" s="7">
        <v>8</v>
      </c>
      <c r="AG200" s="7">
        <v>10</v>
      </c>
      <c r="AH200" s="7">
        <v>1</v>
      </c>
      <c r="AI200" s="7">
        <v>5</v>
      </c>
      <c r="AJ200" s="7">
        <v>6</v>
      </c>
      <c r="AK200" s="7">
        <v>2</v>
      </c>
      <c r="AL200" s="7">
        <v>4</v>
      </c>
      <c r="AM200" s="7">
        <v>7</v>
      </c>
      <c r="AN200" s="7">
        <v>9</v>
      </c>
      <c r="AO200" s="7">
        <v>56</v>
      </c>
    </row>
    <row r="201" spans="2:41" x14ac:dyDescent="0.25">
      <c r="B201" s="7">
        <v>46589</v>
      </c>
      <c r="C201" s="7">
        <v>0</v>
      </c>
      <c r="D201" s="7">
        <v>1974</v>
      </c>
      <c r="E201" s="7">
        <f t="shared" si="12"/>
        <v>51</v>
      </c>
      <c r="F201" s="8">
        <v>45974.808657407404</v>
      </c>
      <c r="G201" s="7">
        <v>1</v>
      </c>
      <c r="H201" s="7">
        <v>4</v>
      </c>
      <c r="I201" s="7">
        <v>4</v>
      </c>
      <c r="J201" s="7">
        <v>4</v>
      </c>
      <c r="K201" s="7">
        <v>3</v>
      </c>
      <c r="L201" s="7">
        <f t="shared" si="13"/>
        <v>3</v>
      </c>
      <c r="M201" s="7">
        <v>4</v>
      </c>
      <c r="N201" s="7">
        <v>3</v>
      </c>
      <c r="O201" s="7">
        <v>2</v>
      </c>
      <c r="P201" s="7">
        <f t="shared" si="14"/>
        <v>4</v>
      </c>
      <c r="Q201" s="7">
        <v>3</v>
      </c>
      <c r="R201" s="7">
        <v>4</v>
      </c>
      <c r="S201" s="7">
        <v>4</v>
      </c>
      <c r="T201" s="7">
        <f t="shared" si="15"/>
        <v>37</v>
      </c>
      <c r="U201" s="7">
        <v>4</v>
      </c>
      <c r="V201" s="7">
        <v>18</v>
      </c>
      <c r="W201" s="7">
        <v>3</v>
      </c>
      <c r="X201" s="7">
        <v>5</v>
      </c>
      <c r="Y201" s="7">
        <v>3</v>
      </c>
      <c r="Z201" s="7">
        <v>7</v>
      </c>
      <c r="AA201" s="7">
        <v>6</v>
      </c>
      <c r="AB201" s="7">
        <v>6</v>
      </c>
      <c r="AC201" s="7">
        <v>3</v>
      </c>
      <c r="AD201" s="7">
        <v>2</v>
      </c>
      <c r="AE201" s="7">
        <v>7</v>
      </c>
      <c r="AF201" s="7">
        <v>3</v>
      </c>
      <c r="AG201" s="7">
        <v>10</v>
      </c>
      <c r="AH201" s="7">
        <v>8</v>
      </c>
      <c r="AI201" s="7">
        <v>6</v>
      </c>
      <c r="AJ201" s="7">
        <v>5</v>
      </c>
      <c r="AK201" s="7">
        <v>2</v>
      </c>
      <c r="AL201" s="7">
        <v>1</v>
      </c>
      <c r="AM201" s="7">
        <v>4</v>
      </c>
      <c r="AN201" s="7">
        <v>9</v>
      </c>
      <c r="AO201" s="7">
        <v>52</v>
      </c>
    </row>
    <row r="202" spans="2:41" x14ac:dyDescent="0.25">
      <c r="B202" s="7">
        <v>41781</v>
      </c>
      <c r="C202" s="7">
        <v>0</v>
      </c>
      <c r="D202" s="7">
        <v>1974</v>
      </c>
      <c r="E202" s="7">
        <f t="shared" si="12"/>
        <v>51</v>
      </c>
      <c r="F202" s="8">
        <v>45959.806145833332</v>
      </c>
      <c r="G202" s="7">
        <v>1</v>
      </c>
      <c r="H202" s="7">
        <v>4</v>
      </c>
      <c r="I202" s="7">
        <v>5</v>
      </c>
      <c r="J202" s="7">
        <v>4</v>
      </c>
      <c r="K202" s="7">
        <v>2</v>
      </c>
      <c r="L202" s="7">
        <f t="shared" si="13"/>
        <v>4</v>
      </c>
      <c r="M202" s="7">
        <v>4</v>
      </c>
      <c r="N202" s="7">
        <v>4</v>
      </c>
      <c r="O202" s="7">
        <v>3</v>
      </c>
      <c r="P202" s="7">
        <f t="shared" si="14"/>
        <v>3</v>
      </c>
      <c r="Q202" s="7">
        <v>3</v>
      </c>
      <c r="R202" s="7">
        <v>4</v>
      </c>
      <c r="S202" s="7">
        <v>4</v>
      </c>
      <c r="T202" s="7">
        <f t="shared" si="15"/>
        <v>39</v>
      </c>
      <c r="U202" s="7">
        <v>3</v>
      </c>
      <c r="V202" s="7">
        <v>3</v>
      </c>
      <c r="W202" s="7">
        <v>4</v>
      </c>
      <c r="X202" s="7">
        <v>3</v>
      </c>
      <c r="Y202" s="7">
        <v>2</v>
      </c>
      <c r="Z202" s="7">
        <v>3</v>
      </c>
      <c r="AA202" s="7">
        <v>6</v>
      </c>
      <c r="AB202" s="7">
        <v>3</v>
      </c>
      <c r="AC202" s="7">
        <v>2</v>
      </c>
      <c r="AD202" s="7">
        <v>2</v>
      </c>
      <c r="AE202" s="7">
        <v>4</v>
      </c>
      <c r="AF202" s="7">
        <v>1</v>
      </c>
      <c r="AG202" s="7">
        <v>2</v>
      </c>
      <c r="AH202" s="7">
        <v>3</v>
      </c>
      <c r="AI202" s="7">
        <v>8</v>
      </c>
      <c r="AJ202" s="7">
        <v>5</v>
      </c>
      <c r="AK202" s="7">
        <v>9</v>
      </c>
      <c r="AL202" s="7">
        <v>10</v>
      </c>
      <c r="AM202" s="7">
        <v>7</v>
      </c>
      <c r="AN202" s="7">
        <v>6</v>
      </c>
      <c r="AO202" s="7">
        <v>46</v>
      </c>
    </row>
    <row r="203" spans="2:41" x14ac:dyDescent="0.25">
      <c r="B203" s="7">
        <v>42809</v>
      </c>
      <c r="C203" s="7">
        <v>0</v>
      </c>
      <c r="D203" s="7">
        <v>1973</v>
      </c>
      <c r="E203" s="7">
        <f t="shared" si="12"/>
        <v>52</v>
      </c>
      <c r="F203" s="8">
        <v>45961.4924537037</v>
      </c>
      <c r="G203" s="7">
        <v>2</v>
      </c>
      <c r="H203" s="7">
        <v>4</v>
      </c>
      <c r="I203" s="7">
        <v>4</v>
      </c>
      <c r="J203" s="7">
        <v>3</v>
      </c>
      <c r="K203" s="7">
        <v>1</v>
      </c>
      <c r="L203" s="7">
        <f t="shared" si="13"/>
        <v>5</v>
      </c>
      <c r="M203" s="7">
        <v>4</v>
      </c>
      <c r="N203" s="7">
        <v>4</v>
      </c>
      <c r="O203" s="7">
        <v>4</v>
      </c>
      <c r="P203" s="7">
        <f t="shared" si="14"/>
        <v>2</v>
      </c>
      <c r="Q203" s="7">
        <v>4</v>
      </c>
      <c r="R203" s="7">
        <v>4</v>
      </c>
      <c r="S203" s="7">
        <v>4</v>
      </c>
      <c r="T203" s="7">
        <f t="shared" si="15"/>
        <v>38</v>
      </c>
      <c r="U203" s="7">
        <v>15</v>
      </c>
      <c r="V203" s="7">
        <v>6</v>
      </c>
      <c r="W203" s="7">
        <v>24</v>
      </c>
      <c r="X203" s="7">
        <v>15</v>
      </c>
      <c r="Y203" s="7">
        <v>7</v>
      </c>
      <c r="Z203" s="7">
        <v>7</v>
      </c>
      <c r="AA203" s="7">
        <v>19</v>
      </c>
      <c r="AB203" s="7">
        <v>10</v>
      </c>
      <c r="AC203" s="7">
        <v>5</v>
      </c>
      <c r="AD203" s="7">
        <v>15</v>
      </c>
      <c r="AE203" s="7">
        <v>3</v>
      </c>
      <c r="AF203" s="7">
        <v>5</v>
      </c>
      <c r="AG203" s="7">
        <v>1</v>
      </c>
      <c r="AH203" s="7">
        <v>9</v>
      </c>
      <c r="AI203" s="7">
        <v>7</v>
      </c>
      <c r="AJ203" s="7">
        <v>10</v>
      </c>
      <c r="AK203" s="7">
        <v>4</v>
      </c>
      <c r="AL203" s="7">
        <v>8</v>
      </c>
      <c r="AM203" s="7">
        <v>6</v>
      </c>
      <c r="AN203" s="7">
        <v>2</v>
      </c>
      <c r="AO203" s="7">
        <v>53</v>
      </c>
    </row>
    <row r="204" spans="2:41" x14ac:dyDescent="0.25">
      <c r="B204" s="7">
        <v>40898</v>
      </c>
      <c r="C204" s="7">
        <v>0</v>
      </c>
      <c r="D204" s="7">
        <v>1972</v>
      </c>
      <c r="E204" s="7">
        <f t="shared" si="12"/>
        <v>53</v>
      </c>
      <c r="F204" s="8">
        <v>45958.578622685185</v>
      </c>
      <c r="G204" s="7">
        <v>4</v>
      </c>
      <c r="H204" s="7">
        <v>3</v>
      </c>
      <c r="I204" s="7">
        <v>5</v>
      </c>
      <c r="J204" s="7">
        <v>4</v>
      </c>
      <c r="K204" s="7">
        <v>4</v>
      </c>
      <c r="L204" s="7">
        <f t="shared" si="13"/>
        <v>2</v>
      </c>
      <c r="M204" s="7">
        <v>4</v>
      </c>
      <c r="N204" s="7">
        <v>3</v>
      </c>
      <c r="O204" s="7">
        <v>5</v>
      </c>
      <c r="P204" s="7">
        <f t="shared" si="14"/>
        <v>1</v>
      </c>
      <c r="Q204" s="7">
        <v>4</v>
      </c>
      <c r="R204" s="7">
        <v>5</v>
      </c>
      <c r="S204" s="7">
        <v>4</v>
      </c>
      <c r="T204" s="7">
        <f t="shared" si="15"/>
        <v>35</v>
      </c>
      <c r="U204" s="7">
        <v>2</v>
      </c>
      <c r="V204" s="7">
        <v>2</v>
      </c>
      <c r="W204" s="7">
        <v>2</v>
      </c>
      <c r="X204" s="7">
        <v>3</v>
      </c>
      <c r="Y204" s="7">
        <v>3</v>
      </c>
      <c r="Z204" s="7">
        <v>7</v>
      </c>
      <c r="AA204" s="7">
        <v>7</v>
      </c>
      <c r="AB204" s="7">
        <v>3</v>
      </c>
      <c r="AC204" s="7">
        <v>2</v>
      </c>
      <c r="AD204" s="7">
        <v>5</v>
      </c>
      <c r="AE204" s="7">
        <v>7</v>
      </c>
      <c r="AF204" s="7">
        <v>6</v>
      </c>
      <c r="AG204" s="7">
        <v>10</v>
      </c>
      <c r="AH204" s="7">
        <v>2</v>
      </c>
      <c r="AI204" s="7">
        <v>4</v>
      </c>
      <c r="AJ204" s="7">
        <v>9</v>
      </c>
      <c r="AK204" s="7">
        <v>1</v>
      </c>
      <c r="AL204" s="7">
        <v>5</v>
      </c>
      <c r="AM204" s="7">
        <v>8</v>
      </c>
      <c r="AN204" s="7">
        <v>3</v>
      </c>
      <c r="AO204" s="7">
        <v>72</v>
      </c>
    </row>
    <row r="205" spans="2:41" x14ac:dyDescent="0.25">
      <c r="B205" s="7">
        <v>42110</v>
      </c>
      <c r="C205" s="7">
        <v>0</v>
      </c>
      <c r="D205" s="7">
        <v>1972</v>
      </c>
      <c r="E205" s="7">
        <f t="shared" si="12"/>
        <v>53</v>
      </c>
      <c r="F205" s="8">
        <v>45959.962164351855</v>
      </c>
      <c r="G205" s="7">
        <v>3</v>
      </c>
      <c r="H205" s="7">
        <v>2</v>
      </c>
      <c r="I205" s="7">
        <v>4</v>
      </c>
      <c r="J205" s="7">
        <v>4</v>
      </c>
      <c r="K205" s="7">
        <v>2</v>
      </c>
      <c r="L205" s="7">
        <f t="shared" si="13"/>
        <v>4</v>
      </c>
      <c r="M205" s="7">
        <v>5</v>
      </c>
      <c r="N205" s="7">
        <v>2</v>
      </c>
      <c r="O205" s="7">
        <v>4</v>
      </c>
      <c r="P205" s="7">
        <f t="shared" si="14"/>
        <v>2</v>
      </c>
      <c r="Q205" s="7">
        <v>4</v>
      </c>
      <c r="R205" s="7">
        <v>3</v>
      </c>
      <c r="S205" s="7">
        <v>4</v>
      </c>
      <c r="T205" s="7">
        <f t="shared" si="15"/>
        <v>34</v>
      </c>
      <c r="U205" s="7">
        <v>4</v>
      </c>
      <c r="V205" s="7">
        <v>11</v>
      </c>
      <c r="W205" s="7">
        <v>6</v>
      </c>
      <c r="X205" s="7">
        <v>8</v>
      </c>
      <c r="Y205" s="7">
        <v>3</v>
      </c>
      <c r="Z205" s="7">
        <v>4</v>
      </c>
      <c r="AA205" s="7">
        <v>7</v>
      </c>
      <c r="AB205" s="7">
        <v>8</v>
      </c>
      <c r="AC205" s="7">
        <v>4</v>
      </c>
      <c r="AD205" s="7">
        <v>5</v>
      </c>
      <c r="AE205" s="7">
        <v>6</v>
      </c>
      <c r="AF205" s="7">
        <v>2</v>
      </c>
      <c r="AG205" s="7">
        <v>8</v>
      </c>
      <c r="AH205" s="7">
        <v>1</v>
      </c>
      <c r="AI205" s="7">
        <v>10</v>
      </c>
      <c r="AJ205" s="7">
        <v>9</v>
      </c>
      <c r="AK205" s="7">
        <v>4</v>
      </c>
      <c r="AL205" s="7">
        <v>3</v>
      </c>
      <c r="AM205" s="7">
        <v>5</v>
      </c>
      <c r="AN205" s="7">
        <v>7</v>
      </c>
      <c r="AO205" s="7">
        <v>61</v>
      </c>
    </row>
    <row r="206" spans="2:41" x14ac:dyDescent="0.25">
      <c r="B206" s="7">
        <v>44631</v>
      </c>
      <c r="C206" s="7">
        <v>0</v>
      </c>
      <c r="D206" s="7">
        <v>1971</v>
      </c>
      <c r="E206" s="7">
        <f t="shared" si="12"/>
        <v>54</v>
      </c>
      <c r="F206" s="8">
        <v>45965.796574074076</v>
      </c>
      <c r="G206" s="7">
        <v>2</v>
      </c>
      <c r="H206" s="7">
        <v>4</v>
      </c>
      <c r="I206" s="7">
        <v>4</v>
      </c>
      <c r="J206" s="7">
        <v>4</v>
      </c>
      <c r="K206" s="7">
        <v>3</v>
      </c>
      <c r="L206" s="7">
        <f t="shared" si="13"/>
        <v>3</v>
      </c>
      <c r="M206" s="7">
        <v>4</v>
      </c>
      <c r="N206" s="7">
        <v>4</v>
      </c>
      <c r="O206" s="7">
        <v>2</v>
      </c>
      <c r="P206" s="7">
        <f t="shared" si="14"/>
        <v>4</v>
      </c>
      <c r="Q206" s="7">
        <v>3</v>
      </c>
      <c r="R206" s="7">
        <v>4</v>
      </c>
      <c r="S206" s="7">
        <v>4</v>
      </c>
      <c r="T206" s="7">
        <f t="shared" si="15"/>
        <v>38</v>
      </c>
      <c r="U206" s="7">
        <v>1</v>
      </c>
      <c r="V206" s="7">
        <v>9</v>
      </c>
      <c r="W206" s="7">
        <v>3</v>
      </c>
      <c r="X206" s="7">
        <v>6</v>
      </c>
      <c r="Y206" s="7">
        <v>2</v>
      </c>
      <c r="Z206" s="7">
        <v>2</v>
      </c>
      <c r="AA206" s="7">
        <v>6</v>
      </c>
      <c r="AB206" s="7">
        <v>2</v>
      </c>
      <c r="AC206" s="7">
        <v>2</v>
      </c>
      <c r="AD206" s="7">
        <v>2</v>
      </c>
      <c r="AE206" s="7">
        <v>5</v>
      </c>
      <c r="AF206" s="7">
        <v>6</v>
      </c>
      <c r="AG206" s="7">
        <v>8</v>
      </c>
      <c r="AH206" s="7">
        <v>7</v>
      </c>
      <c r="AI206" s="7">
        <v>4</v>
      </c>
      <c r="AJ206" s="7">
        <v>3</v>
      </c>
      <c r="AK206" s="7">
        <v>1</v>
      </c>
      <c r="AL206" s="7">
        <v>9</v>
      </c>
      <c r="AM206" s="7">
        <v>10</v>
      </c>
      <c r="AN206" s="7">
        <v>2</v>
      </c>
      <c r="AO206" s="7">
        <v>52</v>
      </c>
    </row>
    <row r="207" spans="2:41" x14ac:dyDescent="0.25">
      <c r="B207" s="7">
        <v>43093</v>
      </c>
      <c r="C207" s="7">
        <v>0</v>
      </c>
      <c r="D207" s="7">
        <v>1970</v>
      </c>
      <c r="E207" s="7">
        <f t="shared" si="12"/>
        <v>55</v>
      </c>
      <c r="F207" s="8">
        <v>45961.785601851851</v>
      </c>
      <c r="G207" s="7" t="s">
        <v>59</v>
      </c>
      <c r="H207" s="7">
        <v>4</v>
      </c>
      <c r="I207" s="7">
        <v>4</v>
      </c>
      <c r="J207" s="7">
        <v>4</v>
      </c>
      <c r="K207" s="7">
        <v>2</v>
      </c>
      <c r="L207" s="7">
        <f t="shared" si="13"/>
        <v>4</v>
      </c>
      <c r="M207" s="7">
        <v>5</v>
      </c>
      <c r="N207" s="7">
        <v>4</v>
      </c>
      <c r="O207" s="7">
        <v>4</v>
      </c>
      <c r="P207" s="7">
        <f t="shared" si="14"/>
        <v>2</v>
      </c>
      <c r="Q207" s="7">
        <v>4</v>
      </c>
      <c r="R207" s="7">
        <v>4</v>
      </c>
      <c r="S207" s="7">
        <v>3</v>
      </c>
      <c r="T207" s="7">
        <f t="shared" si="15"/>
        <v>38</v>
      </c>
      <c r="U207" s="7">
        <v>4</v>
      </c>
      <c r="V207" s="7">
        <v>4</v>
      </c>
      <c r="W207" s="7">
        <v>3</v>
      </c>
      <c r="X207" s="7">
        <v>2</v>
      </c>
      <c r="Y207" s="7">
        <v>4</v>
      </c>
      <c r="Z207" s="7">
        <v>5</v>
      </c>
      <c r="AA207" s="7">
        <v>9</v>
      </c>
      <c r="AB207" s="7">
        <v>4</v>
      </c>
      <c r="AC207" s="7">
        <v>4</v>
      </c>
      <c r="AD207" s="7">
        <v>3</v>
      </c>
      <c r="AE207" s="7">
        <v>7</v>
      </c>
      <c r="AF207" s="7">
        <v>6</v>
      </c>
      <c r="AG207" s="7">
        <v>2</v>
      </c>
      <c r="AH207" s="7">
        <v>3</v>
      </c>
      <c r="AI207" s="7">
        <v>5</v>
      </c>
      <c r="AJ207" s="7">
        <v>1</v>
      </c>
      <c r="AK207" s="7">
        <v>9</v>
      </c>
      <c r="AL207" s="7">
        <v>4</v>
      </c>
      <c r="AM207" s="7">
        <v>8</v>
      </c>
      <c r="AN207" s="7">
        <v>10</v>
      </c>
      <c r="AO207" s="7">
        <v>51</v>
      </c>
    </row>
    <row r="208" spans="2:41" x14ac:dyDescent="0.25">
      <c r="B208" s="7">
        <v>45855</v>
      </c>
      <c r="C208" s="7">
        <v>0</v>
      </c>
      <c r="D208" s="7">
        <v>1970</v>
      </c>
      <c r="E208" s="7">
        <f t="shared" si="12"/>
        <v>55</v>
      </c>
      <c r="F208" s="8">
        <v>45970.526678240742</v>
      </c>
      <c r="G208" s="7" t="s">
        <v>59</v>
      </c>
      <c r="H208" s="7">
        <v>3</v>
      </c>
      <c r="I208" s="7">
        <v>4</v>
      </c>
      <c r="J208" s="7">
        <v>4</v>
      </c>
      <c r="K208" s="7">
        <v>3</v>
      </c>
      <c r="L208" s="7">
        <f t="shared" si="13"/>
        <v>3</v>
      </c>
      <c r="M208" s="7">
        <v>4</v>
      </c>
      <c r="N208" s="7">
        <v>2</v>
      </c>
      <c r="O208" s="7">
        <v>3</v>
      </c>
      <c r="P208" s="7">
        <f t="shared" si="14"/>
        <v>3</v>
      </c>
      <c r="Q208" s="7">
        <v>3</v>
      </c>
      <c r="R208" s="7">
        <v>4</v>
      </c>
      <c r="S208" s="7">
        <v>4</v>
      </c>
      <c r="T208" s="7">
        <f t="shared" si="15"/>
        <v>34</v>
      </c>
      <c r="U208" s="7">
        <v>4</v>
      </c>
      <c r="V208" s="7">
        <v>8</v>
      </c>
      <c r="W208" s="7">
        <v>13</v>
      </c>
      <c r="X208" s="7">
        <v>7</v>
      </c>
      <c r="Y208" s="7">
        <v>4</v>
      </c>
      <c r="Z208" s="7">
        <v>11</v>
      </c>
      <c r="AA208" s="7">
        <v>7</v>
      </c>
      <c r="AB208" s="7">
        <v>5</v>
      </c>
      <c r="AC208" s="7">
        <v>4</v>
      </c>
      <c r="AD208" s="7">
        <v>9</v>
      </c>
      <c r="AE208" s="7">
        <v>5</v>
      </c>
      <c r="AF208" s="7">
        <v>3</v>
      </c>
      <c r="AG208" s="7">
        <v>1</v>
      </c>
      <c r="AH208" s="7">
        <v>7</v>
      </c>
      <c r="AI208" s="7">
        <v>8</v>
      </c>
      <c r="AJ208" s="7">
        <v>4</v>
      </c>
      <c r="AK208" s="7">
        <v>6</v>
      </c>
      <c r="AL208" s="7">
        <v>10</v>
      </c>
      <c r="AM208" s="7">
        <v>9</v>
      </c>
      <c r="AN208" s="7">
        <v>2</v>
      </c>
      <c r="AO208" s="7">
        <v>48</v>
      </c>
    </row>
    <row r="209" spans="2:41" x14ac:dyDescent="0.25">
      <c r="B209" s="7">
        <v>42793</v>
      </c>
      <c r="C209" s="7">
        <v>1</v>
      </c>
      <c r="D209" s="7">
        <v>2006</v>
      </c>
      <c r="E209" s="7">
        <f t="shared" si="12"/>
        <v>19</v>
      </c>
      <c r="F209" s="8">
        <v>45961.446886574071</v>
      </c>
      <c r="G209" s="7" t="s">
        <v>59</v>
      </c>
      <c r="H209" s="7">
        <v>2</v>
      </c>
      <c r="I209" s="7">
        <v>5</v>
      </c>
      <c r="J209" s="7">
        <v>5</v>
      </c>
      <c r="K209" s="7">
        <v>3</v>
      </c>
      <c r="L209" s="7">
        <f t="shared" si="13"/>
        <v>3</v>
      </c>
      <c r="M209" s="7">
        <v>5</v>
      </c>
      <c r="N209" s="7">
        <v>3</v>
      </c>
      <c r="O209" s="7">
        <v>4</v>
      </c>
      <c r="P209" s="7">
        <f t="shared" si="14"/>
        <v>2</v>
      </c>
      <c r="Q209" s="7">
        <v>4</v>
      </c>
      <c r="R209" s="7">
        <v>4</v>
      </c>
      <c r="S209" s="7">
        <v>4</v>
      </c>
      <c r="T209" s="7">
        <f t="shared" si="15"/>
        <v>37</v>
      </c>
      <c r="U209" s="7">
        <v>2</v>
      </c>
      <c r="V209" s="7">
        <v>7</v>
      </c>
      <c r="W209" s="7">
        <v>2</v>
      </c>
      <c r="X209" s="7">
        <v>17</v>
      </c>
      <c r="Y209" s="7">
        <v>2</v>
      </c>
      <c r="Z209" s="7">
        <v>5</v>
      </c>
      <c r="AA209" s="7">
        <v>108</v>
      </c>
      <c r="AB209" s="7">
        <v>6</v>
      </c>
      <c r="AC209" s="7">
        <v>2</v>
      </c>
      <c r="AD209" s="7">
        <v>2</v>
      </c>
      <c r="AE209" s="7">
        <v>10</v>
      </c>
      <c r="AF209" s="7">
        <v>6</v>
      </c>
      <c r="AG209" s="7">
        <v>3</v>
      </c>
      <c r="AH209" s="7">
        <v>1</v>
      </c>
      <c r="AI209" s="7">
        <v>4</v>
      </c>
      <c r="AJ209" s="7">
        <v>7</v>
      </c>
      <c r="AK209" s="7">
        <v>9</v>
      </c>
      <c r="AL209" s="7">
        <v>2</v>
      </c>
      <c r="AM209" s="7">
        <v>5</v>
      </c>
      <c r="AN209" s="7">
        <v>8</v>
      </c>
      <c r="AO209" s="7">
        <v>61</v>
      </c>
    </row>
    <row r="210" spans="2:41" x14ac:dyDescent="0.25">
      <c r="B210" s="7">
        <v>40918</v>
      </c>
      <c r="C210" s="7">
        <v>1</v>
      </c>
      <c r="D210" s="7">
        <v>2006</v>
      </c>
      <c r="E210" s="7">
        <f t="shared" si="12"/>
        <v>19</v>
      </c>
      <c r="F210" s="8">
        <v>45958.629641203705</v>
      </c>
      <c r="G210" s="7">
        <v>1</v>
      </c>
      <c r="H210" s="7">
        <v>4</v>
      </c>
      <c r="I210" s="7">
        <v>5</v>
      </c>
      <c r="J210" s="7">
        <v>5</v>
      </c>
      <c r="K210" s="7">
        <v>1</v>
      </c>
      <c r="L210" s="7">
        <f t="shared" si="13"/>
        <v>5</v>
      </c>
      <c r="M210" s="7">
        <v>5</v>
      </c>
      <c r="N210" s="7">
        <v>5</v>
      </c>
      <c r="O210" s="7">
        <v>3</v>
      </c>
      <c r="P210" s="7">
        <f t="shared" si="14"/>
        <v>3</v>
      </c>
      <c r="Q210" s="7">
        <v>4</v>
      </c>
      <c r="R210" s="7">
        <v>3</v>
      </c>
      <c r="S210" s="7">
        <v>5</v>
      </c>
      <c r="T210" s="7">
        <f t="shared" si="15"/>
        <v>44</v>
      </c>
      <c r="U210" s="7">
        <v>5</v>
      </c>
      <c r="V210" s="7">
        <v>3</v>
      </c>
      <c r="W210" s="7">
        <v>1</v>
      </c>
      <c r="X210" s="7">
        <v>2</v>
      </c>
      <c r="Y210" s="7">
        <v>2</v>
      </c>
      <c r="Z210" s="7">
        <v>4</v>
      </c>
      <c r="AA210" s="7">
        <v>7</v>
      </c>
      <c r="AB210" s="7">
        <v>5</v>
      </c>
      <c r="AC210" s="7">
        <v>5</v>
      </c>
      <c r="AD210" s="7">
        <v>2</v>
      </c>
      <c r="AE210" s="7">
        <v>6</v>
      </c>
      <c r="AF210" s="7">
        <v>7</v>
      </c>
      <c r="AG210" s="7">
        <v>5</v>
      </c>
      <c r="AH210" s="7">
        <v>3</v>
      </c>
      <c r="AI210" s="7">
        <v>8</v>
      </c>
      <c r="AJ210" s="7">
        <v>4</v>
      </c>
      <c r="AK210" s="7">
        <v>10</v>
      </c>
      <c r="AL210" s="7">
        <v>9</v>
      </c>
      <c r="AM210" s="7">
        <v>2</v>
      </c>
      <c r="AN210" s="7">
        <v>1</v>
      </c>
      <c r="AO210" s="7">
        <v>21</v>
      </c>
    </row>
    <row r="211" spans="2:41" x14ac:dyDescent="0.25">
      <c r="B211" s="7">
        <v>42383</v>
      </c>
      <c r="C211" s="7">
        <v>1</v>
      </c>
      <c r="D211" s="7">
        <v>2006</v>
      </c>
      <c r="E211" s="7">
        <f t="shared" si="12"/>
        <v>19</v>
      </c>
      <c r="F211" s="8">
        <v>45960.495300925926</v>
      </c>
      <c r="G211" s="7">
        <v>4</v>
      </c>
      <c r="H211" s="7">
        <v>2</v>
      </c>
      <c r="I211" s="7">
        <v>3</v>
      </c>
      <c r="J211" s="7">
        <v>2</v>
      </c>
      <c r="K211" s="7">
        <v>5</v>
      </c>
      <c r="L211" s="7">
        <f t="shared" si="13"/>
        <v>1</v>
      </c>
      <c r="M211" s="7">
        <v>2</v>
      </c>
      <c r="N211" s="7">
        <v>2</v>
      </c>
      <c r="O211" s="7">
        <v>5</v>
      </c>
      <c r="P211" s="7">
        <f t="shared" si="14"/>
        <v>1</v>
      </c>
      <c r="Q211" s="7">
        <v>3</v>
      </c>
      <c r="R211" s="7">
        <v>3</v>
      </c>
      <c r="S211" s="7">
        <v>3</v>
      </c>
      <c r="T211" s="7">
        <f t="shared" si="15"/>
        <v>22</v>
      </c>
      <c r="U211" s="7">
        <v>2</v>
      </c>
      <c r="V211" s="7">
        <v>4</v>
      </c>
      <c r="W211" s="7">
        <v>4</v>
      </c>
      <c r="X211" s="7">
        <v>4</v>
      </c>
      <c r="Y211" s="7">
        <v>3</v>
      </c>
      <c r="Z211" s="7">
        <v>19</v>
      </c>
      <c r="AA211" s="7">
        <v>7</v>
      </c>
      <c r="AB211" s="7">
        <v>4</v>
      </c>
      <c r="AC211" s="7">
        <v>1</v>
      </c>
      <c r="AD211" s="7">
        <v>3</v>
      </c>
      <c r="AE211" s="7">
        <v>3</v>
      </c>
      <c r="AF211" s="7">
        <v>6</v>
      </c>
      <c r="AG211" s="7">
        <v>5</v>
      </c>
      <c r="AH211" s="7">
        <v>9</v>
      </c>
      <c r="AI211" s="7">
        <v>8</v>
      </c>
      <c r="AJ211" s="7">
        <v>1</v>
      </c>
      <c r="AK211" s="7">
        <v>2</v>
      </c>
      <c r="AL211" s="7">
        <v>7</v>
      </c>
      <c r="AM211" s="7">
        <v>10</v>
      </c>
      <c r="AN211" s="7">
        <v>4</v>
      </c>
      <c r="AO211" s="7">
        <v>5</v>
      </c>
    </row>
    <row r="212" spans="2:41" x14ac:dyDescent="0.25">
      <c r="B212" s="7">
        <v>45505</v>
      </c>
      <c r="C212" s="7">
        <v>1</v>
      </c>
      <c r="D212" s="7">
        <v>2005</v>
      </c>
      <c r="E212" s="7">
        <f t="shared" si="12"/>
        <v>20</v>
      </c>
      <c r="F212" s="8">
        <v>45968.719201388885</v>
      </c>
      <c r="G212" s="7">
        <v>3</v>
      </c>
      <c r="H212" s="7">
        <v>5</v>
      </c>
      <c r="I212" s="7">
        <v>1</v>
      </c>
      <c r="J212" s="7">
        <v>5</v>
      </c>
      <c r="K212" s="7">
        <v>2</v>
      </c>
      <c r="L212" s="7">
        <f t="shared" si="13"/>
        <v>4</v>
      </c>
      <c r="M212" s="7">
        <v>4</v>
      </c>
      <c r="N212" s="7">
        <v>4</v>
      </c>
      <c r="O212" s="7">
        <v>1</v>
      </c>
      <c r="P212" s="7">
        <f t="shared" si="14"/>
        <v>5</v>
      </c>
      <c r="Q212" s="7">
        <v>5</v>
      </c>
      <c r="R212" s="7">
        <v>1</v>
      </c>
      <c r="S212" s="7">
        <v>4</v>
      </c>
      <c r="T212" s="7">
        <f t="shared" si="15"/>
        <v>38</v>
      </c>
      <c r="U212" s="7">
        <v>1</v>
      </c>
      <c r="V212" s="7">
        <v>3</v>
      </c>
      <c r="W212" s="7">
        <v>3</v>
      </c>
      <c r="X212" s="7">
        <v>1</v>
      </c>
      <c r="Y212" s="7">
        <v>2</v>
      </c>
      <c r="Z212" s="7">
        <v>5</v>
      </c>
      <c r="AA212" s="7">
        <v>1</v>
      </c>
      <c r="AB212" s="7">
        <v>4</v>
      </c>
      <c r="AC212" s="7">
        <v>2</v>
      </c>
      <c r="AD212" s="7">
        <v>2</v>
      </c>
      <c r="AE212" s="7">
        <v>6</v>
      </c>
      <c r="AF212" s="7">
        <v>8</v>
      </c>
      <c r="AG212" s="7">
        <v>5</v>
      </c>
      <c r="AH212" s="7">
        <v>10</v>
      </c>
      <c r="AI212" s="7">
        <v>2</v>
      </c>
      <c r="AJ212" s="7">
        <v>9</v>
      </c>
      <c r="AK212" s="7">
        <v>4</v>
      </c>
      <c r="AL212" s="7">
        <v>7</v>
      </c>
      <c r="AM212" s="7">
        <v>3</v>
      </c>
      <c r="AN212" s="7">
        <v>1</v>
      </c>
      <c r="AO212" s="7">
        <v>86</v>
      </c>
    </row>
    <row r="213" spans="2:41" x14ac:dyDescent="0.25">
      <c r="B213" s="7">
        <v>45572</v>
      </c>
      <c r="C213" s="7">
        <v>1</v>
      </c>
      <c r="D213" s="7">
        <v>2005</v>
      </c>
      <c r="E213" s="7">
        <f t="shared" si="12"/>
        <v>20</v>
      </c>
      <c r="F213" s="8">
        <v>45968.864270833335</v>
      </c>
      <c r="G213" s="7">
        <v>2</v>
      </c>
      <c r="H213" s="7">
        <v>2</v>
      </c>
      <c r="I213" s="7">
        <v>5</v>
      </c>
      <c r="J213" s="7">
        <v>4</v>
      </c>
      <c r="K213" s="7">
        <v>3</v>
      </c>
      <c r="L213" s="7">
        <f t="shared" si="13"/>
        <v>3</v>
      </c>
      <c r="M213" s="7">
        <v>4</v>
      </c>
      <c r="N213" s="7">
        <v>2</v>
      </c>
      <c r="O213" s="7">
        <v>4</v>
      </c>
      <c r="P213" s="7">
        <f t="shared" si="14"/>
        <v>2</v>
      </c>
      <c r="Q213" s="7">
        <v>4</v>
      </c>
      <c r="R213" s="7">
        <v>5</v>
      </c>
      <c r="S213" s="7">
        <v>5</v>
      </c>
      <c r="T213" s="7">
        <f t="shared" si="15"/>
        <v>36</v>
      </c>
      <c r="U213" s="7">
        <v>4</v>
      </c>
      <c r="V213" s="7">
        <v>3</v>
      </c>
      <c r="W213" s="7">
        <v>2</v>
      </c>
      <c r="X213" s="7">
        <v>2</v>
      </c>
      <c r="Y213" s="7">
        <v>3</v>
      </c>
      <c r="Z213" s="7">
        <v>4</v>
      </c>
      <c r="AA213" s="7">
        <v>5</v>
      </c>
      <c r="AB213" s="7">
        <v>3</v>
      </c>
      <c r="AC213" s="7">
        <v>1</v>
      </c>
      <c r="AD213" s="7">
        <v>3</v>
      </c>
      <c r="AE213" s="7">
        <v>10</v>
      </c>
      <c r="AF213" s="7">
        <v>1</v>
      </c>
      <c r="AG213" s="7">
        <v>4</v>
      </c>
      <c r="AH213" s="7">
        <v>9</v>
      </c>
      <c r="AI213" s="7">
        <v>2</v>
      </c>
      <c r="AJ213" s="7">
        <v>5</v>
      </c>
      <c r="AK213" s="7">
        <v>8</v>
      </c>
      <c r="AL213" s="7">
        <v>3</v>
      </c>
      <c r="AM213" s="7">
        <v>7</v>
      </c>
      <c r="AN213" s="7">
        <v>6</v>
      </c>
      <c r="AO213" s="7">
        <v>79</v>
      </c>
    </row>
    <row r="214" spans="2:41" x14ac:dyDescent="0.25">
      <c r="B214" s="7">
        <v>46467</v>
      </c>
      <c r="C214" s="7">
        <v>1</v>
      </c>
      <c r="D214" s="7">
        <v>2005</v>
      </c>
      <c r="E214" s="7">
        <f t="shared" si="12"/>
        <v>20</v>
      </c>
      <c r="F214" s="8">
        <v>45973.476979166669</v>
      </c>
      <c r="G214" s="7" t="s">
        <v>59</v>
      </c>
      <c r="H214" s="7">
        <v>4</v>
      </c>
      <c r="I214" s="7">
        <v>5</v>
      </c>
      <c r="J214" s="7">
        <v>5</v>
      </c>
      <c r="K214" s="7">
        <v>4</v>
      </c>
      <c r="L214" s="7">
        <f t="shared" si="13"/>
        <v>2</v>
      </c>
      <c r="M214" s="7">
        <v>4</v>
      </c>
      <c r="N214" s="7">
        <v>4</v>
      </c>
      <c r="O214" s="7">
        <v>2</v>
      </c>
      <c r="P214" s="7">
        <f t="shared" si="14"/>
        <v>4</v>
      </c>
      <c r="Q214" s="7">
        <v>2</v>
      </c>
      <c r="R214" s="7">
        <v>4</v>
      </c>
      <c r="S214" s="7">
        <v>2</v>
      </c>
      <c r="T214" s="7">
        <f t="shared" si="15"/>
        <v>36</v>
      </c>
      <c r="U214" s="7">
        <v>3</v>
      </c>
      <c r="V214" s="7">
        <v>3</v>
      </c>
      <c r="W214" s="7">
        <v>5</v>
      </c>
      <c r="X214" s="7">
        <v>2</v>
      </c>
      <c r="Y214" s="7">
        <v>3</v>
      </c>
      <c r="Z214" s="7">
        <v>3</v>
      </c>
      <c r="AA214" s="7">
        <v>8</v>
      </c>
      <c r="AB214" s="7">
        <v>4</v>
      </c>
      <c r="AC214" s="7">
        <v>4</v>
      </c>
      <c r="AD214" s="7">
        <v>2</v>
      </c>
      <c r="AE214" s="7">
        <v>5</v>
      </c>
      <c r="AF214" s="7">
        <v>10</v>
      </c>
      <c r="AG214" s="7">
        <v>6</v>
      </c>
      <c r="AH214" s="7">
        <v>4</v>
      </c>
      <c r="AI214" s="7">
        <v>2</v>
      </c>
      <c r="AJ214" s="7">
        <v>7</v>
      </c>
      <c r="AK214" s="7">
        <v>1</v>
      </c>
      <c r="AL214" s="7">
        <v>3</v>
      </c>
      <c r="AM214" s="7">
        <v>9</v>
      </c>
      <c r="AN214" s="7">
        <v>8</v>
      </c>
      <c r="AO214" s="7">
        <v>79</v>
      </c>
    </row>
    <row r="215" spans="2:41" x14ac:dyDescent="0.25">
      <c r="B215" s="7">
        <v>42928</v>
      </c>
      <c r="C215" s="7">
        <v>1</v>
      </c>
      <c r="D215" s="7">
        <v>2005</v>
      </c>
      <c r="E215" s="7">
        <f t="shared" si="12"/>
        <v>20</v>
      </c>
      <c r="F215" s="8">
        <v>45961.623518518521</v>
      </c>
      <c r="G215" s="7">
        <v>2</v>
      </c>
      <c r="H215" s="7">
        <v>2</v>
      </c>
      <c r="I215" s="7">
        <v>4</v>
      </c>
      <c r="J215" s="7">
        <v>4</v>
      </c>
      <c r="K215" s="7">
        <v>3</v>
      </c>
      <c r="L215" s="7">
        <f t="shared" si="13"/>
        <v>3</v>
      </c>
      <c r="M215" s="7">
        <v>4</v>
      </c>
      <c r="N215" s="7">
        <v>4</v>
      </c>
      <c r="O215" s="7">
        <v>5</v>
      </c>
      <c r="P215" s="7">
        <f t="shared" si="14"/>
        <v>1</v>
      </c>
      <c r="Q215" s="7">
        <v>3</v>
      </c>
      <c r="R215" s="7">
        <v>3</v>
      </c>
      <c r="S215" s="7">
        <v>2</v>
      </c>
      <c r="T215" s="7">
        <f t="shared" si="15"/>
        <v>30</v>
      </c>
      <c r="U215" s="7">
        <v>3</v>
      </c>
      <c r="V215" s="7">
        <v>2</v>
      </c>
      <c r="W215" s="7">
        <v>4</v>
      </c>
      <c r="X215" s="7">
        <v>1</v>
      </c>
      <c r="Y215" s="7">
        <v>44</v>
      </c>
      <c r="Z215" s="7">
        <v>2</v>
      </c>
      <c r="AA215" s="7">
        <v>4</v>
      </c>
      <c r="AB215" s="7">
        <v>3</v>
      </c>
      <c r="AC215" s="7">
        <v>3</v>
      </c>
      <c r="AD215" s="7">
        <v>3</v>
      </c>
      <c r="AE215" s="7">
        <v>1</v>
      </c>
      <c r="AF215" s="7">
        <v>10</v>
      </c>
      <c r="AG215" s="7">
        <v>4</v>
      </c>
      <c r="AH215" s="7">
        <v>9</v>
      </c>
      <c r="AI215" s="7">
        <v>5</v>
      </c>
      <c r="AJ215" s="7">
        <v>2</v>
      </c>
      <c r="AK215" s="7">
        <v>6</v>
      </c>
      <c r="AL215" s="7">
        <v>7</v>
      </c>
      <c r="AM215" s="7">
        <v>3</v>
      </c>
      <c r="AN215" s="7">
        <v>8</v>
      </c>
      <c r="AO215" s="7">
        <v>37</v>
      </c>
    </row>
    <row r="216" spans="2:41" x14ac:dyDescent="0.25">
      <c r="B216" s="7">
        <v>44967</v>
      </c>
      <c r="C216" s="7">
        <v>1</v>
      </c>
      <c r="D216" s="7">
        <v>2005</v>
      </c>
      <c r="E216" s="7">
        <f t="shared" si="12"/>
        <v>20</v>
      </c>
      <c r="F216" s="8">
        <v>45967.401782407411</v>
      </c>
      <c r="G216" s="7">
        <v>2</v>
      </c>
      <c r="H216" s="7">
        <v>4</v>
      </c>
      <c r="I216" s="7">
        <v>5</v>
      </c>
      <c r="J216" s="7">
        <v>5</v>
      </c>
      <c r="K216" s="7">
        <v>2</v>
      </c>
      <c r="L216" s="7">
        <f t="shared" si="13"/>
        <v>4</v>
      </c>
      <c r="M216" s="7">
        <v>5</v>
      </c>
      <c r="N216" s="7">
        <v>4</v>
      </c>
      <c r="O216" s="7">
        <v>3</v>
      </c>
      <c r="P216" s="7">
        <f t="shared" si="14"/>
        <v>3</v>
      </c>
      <c r="Q216" s="7">
        <v>4</v>
      </c>
      <c r="R216" s="7">
        <v>4</v>
      </c>
      <c r="S216" s="7">
        <v>4</v>
      </c>
      <c r="T216" s="7">
        <f t="shared" si="15"/>
        <v>42</v>
      </c>
      <c r="U216" s="7">
        <v>3</v>
      </c>
      <c r="V216" s="7">
        <v>3</v>
      </c>
      <c r="W216" s="7">
        <v>3</v>
      </c>
      <c r="X216" s="7">
        <v>3</v>
      </c>
      <c r="Y216" s="7">
        <v>8</v>
      </c>
      <c r="Z216" s="7">
        <v>4</v>
      </c>
      <c r="AA216" s="7">
        <v>8</v>
      </c>
      <c r="AB216" s="7">
        <v>4</v>
      </c>
      <c r="AC216" s="7">
        <v>3</v>
      </c>
      <c r="AD216" s="7">
        <v>5</v>
      </c>
      <c r="AE216" s="7">
        <v>8</v>
      </c>
      <c r="AF216" s="7">
        <v>9</v>
      </c>
      <c r="AG216" s="7">
        <v>5</v>
      </c>
      <c r="AH216" s="7">
        <v>10</v>
      </c>
      <c r="AI216" s="7">
        <v>4</v>
      </c>
      <c r="AJ216" s="7">
        <v>2</v>
      </c>
      <c r="AK216" s="7">
        <v>6</v>
      </c>
      <c r="AL216" s="7">
        <v>3</v>
      </c>
      <c r="AM216" s="7">
        <v>7</v>
      </c>
      <c r="AN216" s="7">
        <v>1</v>
      </c>
      <c r="AO216" s="7">
        <v>27</v>
      </c>
    </row>
    <row r="217" spans="2:41" x14ac:dyDescent="0.25">
      <c r="B217" s="7">
        <v>46787</v>
      </c>
      <c r="C217" s="7">
        <v>1</v>
      </c>
      <c r="D217" s="7">
        <v>2004</v>
      </c>
      <c r="E217" s="7">
        <f t="shared" si="12"/>
        <v>21</v>
      </c>
      <c r="F217" s="8">
        <v>45977.784895833334</v>
      </c>
      <c r="G217" s="7">
        <v>3</v>
      </c>
      <c r="H217" s="7">
        <v>3</v>
      </c>
      <c r="I217" s="7">
        <v>4</v>
      </c>
      <c r="J217" s="7">
        <v>5</v>
      </c>
      <c r="K217" s="7">
        <v>1</v>
      </c>
      <c r="L217" s="7">
        <f t="shared" si="13"/>
        <v>5</v>
      </c>
      <c r="M217" s="7">
        <v>3</v>
      </c>
      <c r="N217" s="7">
        <v>2</v>
      </c>
      <c r="O217" s="7">
        <v>2</v>
      </c>
      <c r="P217" s="7">
        <f t="shared" si="14"/>
        <v>4</v>
      </c>
      <c r="Q217" s="7">
        <v>4</v>
      </c>
      <c r="R217" s="7">
        <v>4</v>
      </c>
      <c r="S217" s="7">
        <v>5</v>
      </c>
      <c r="T217" s="7">
        <f t="shared" si="15"/>
        <v>39</v>
      </c>
      <c r="U217" s="7">
        <v>19</v>
      </c>
      <c r="V217" s="7">
        <v>10</v>
      </c>
      <c r="W217" s="7">
        <v>10</v>
      </c>
      <c r="X217" s="7">
        <v>16</v>
      </c>
      <c r="Y217" s="7">
        <v>42</v>
      </c>
      <c r="Z217" s="7">
        <v>30</v>
      </c>
      <c r="AA217" s="7">
        <v>22</v>
      </c>
      <c r="AB217" s="7">
        <v>8</v>
      </c>
      <c r="AC217" s="7">
        <v>27</v>
      </c>
      <c r="AD217" s="7">
        <v>10</v>
      </c>
      <c r="AE217" s="7">
        <v>3</v>
      </c>
      <c r="AF217" s="7">
        <v>4</v>
      </c>
      <c r="AG217" s="7">
        <v>6</v>
      </c>
      <c r="AH217" s="7">
        <v>10</v>
      </c>
      <c r="AI217" s="7">
        <v>2</v>
      </c>
      <c r="AJ217" s="7">
        <v>1</v>
      </c>
      <c r="AK217" s="7">
        <v>5</v>
      </c>
      <c r="AL217" s="7">
        <v>8</v>
      </c>
      <c r="AM217" s="7">
        <v>9</v>
      </c>
      <c r="AN217" s="7">
        <v>7</v>
      </c>
      <c r="AO217" s="7">
        <v>73</v>
      </c>
    </row>
    <row r="218" spans="2:41" x14ac:dyDescent="0.25">
      <c r="B218" s="7">
        <v>42463</v>
      </c>
      <c r="C218" s="7">
        <v>1</v>
      </c>
      <c r="D218" s="7">
        <v>2004</v>
      </c>
      <c r="E218" s="7">
        <f t="shared" si="12"/>
        <v>21</v>
      </c>
      <c r="F218" s="8">
        <v>45960.590266203704</v>
      </c>
      <c r="G218" s="7">
        <v>1</v>
      </c>
      <c r="H218" s="7">
        <v>3</v>
      </c>
      <c r="I218" s="7">
        <v>5</v>
      </c>
      <c r="J218" s="7">
        <v>5</v>
      </c>
      <c r="K218" s="7">
        <v>1</v>
      </c>
      <c r="L218" s="7">
        <f t="shared" si="13"/>
        <v>5</v>
      </c>
      <c r="M218" s="7">
        <v>4</v>
      </c>
      <c r="N218" s="7">
        <v>2</v>
      </c>
      <c r="O218" s="7">
        <v>4</v>
      </c>
      <c r="P218" s="7">
        <f t="shared" si="14"/>
        <v>2</v>
      </c>
      <c r="Q218" s="7">
        <v>5</v>
      </c>
      <c r="R218" s="7">
        <v>5</v>
      </c>
      <c r="S218" s="7">
        <v>5</v>
      </c>
      <c r="T218" s="7">
        <f t="shared" si="15"/>
        <v>41</v>
      </c>
      <c r="U218" s="7">
        <v>11</v>
      </c>
      <c r="V218" s="7">
        <v>5</v>
      </c>
      <c r="W218" s="7">
        <v>5</v>
      </c>
      <c r="X218" s="7">
        <v>7</v>
      </c>
      <c r="Y218" s="7">
        <v>6</v>
      </c>
      <c r="Z218" s="7">
        <v>8</v>
      </c>
      <c r="AA218" s="7">
        <v>9</v>
      </c>
      <c r="AB218" s="7">
        <v>4</v>
      </c>
      <c r="AC218" s="7">
        <v>4</v>
      </c>
      <c r="AD218" s="7">
        <v>2</v>
      </c>
      <c r="AE218" s="7">
        <v>3</v>
      </c>
      <c r="AF218" s="7">
        <v>4</v>
      </c>
      <c r="AG218" s="7">
        <v>8</v>
      </c>
      <c r="AH218" s="7">
        <v>2</v>
      </c>
      <c r="AI218" s="7">
        <v>5</v>
      </c>
      <c r="AJ218" s="7">
        <v>1</v>
      </c>
      <c r="AK218" s="7">
        <v>7</v>
      </c>
      <c r="AL218" s="7">
        <v>6</v>
      </c>
      <c r="AM218" s="7">
        <v>9</v>
      </c>
      <c r="AN218" s="7">
        <v>10</v>
      </c>
      <c r="AO218" s="7">
        <v>52</v>
      </c>
    </row>
    <row r="219" spans="2:41" x14ac:dyDescent="0.25">
      <c r="B219" s="7">
        <v>44377</v>
      </c>
      <c r="C219" s="7">
        <v>1</v>
      </c>
      <c r="D219" s="7">
        <v>2004</v>
      </c>
      <c r="E219" s="7">
        <f t="shared" si="12"/>
        <v>21</v>
      </c>
      <c r="F219" s="8">
        <v>45965.517372685186</v>
      </c>
      <c r="G219" s="7">
        <v>1</v>
      </c>
      <c r="H219" s="7">
        <v>4</v>
      </c>
      <c r="I219" s="7">
        <v>4</v>
      </c>
      <c r="J219" s="7">
        <v>4</v>
      </c>
      <c r="K219" s="7">
        <v>2</v>
      </c>
      <c r="L219" s="7">
        <f t="shared" si="13"/>
        <v>4</v>
      </c>
      <c r="M219" s="7">
        <v>4</v>
      </c>
      <c r="N219" s="7">
        <v>4</v>
      </c>
      <c r="O219" s="7">
        <v>4</v>
      </c>
      <c r="P219" s="7">
        <f t="shared" si="14"/>
        <v>2</v>
      </c>
      <c r="Q219" s="7">
        <v>4</v>
      </c>
      <c r="R219" s="7">
        <v>5</v>
      </c>
      <c r="S219" s="7">
        <v>4</v>
      </c>
      <c r="T219" s="7">
        <f t="shared" si="15"/>
        <v>39</v>
      </c>
      <c r="U219" s="7">
        <v>2</v>
      </c>
      <c r="V219" s="7">
        <v>2</v>
      </c>
      <c r="W219" s="7">
        <v>8</v>
      </c>
      <c r="X219" s="7">
        <v>2</v>
      </c>
      <c r="Y219" s="7">
        <v>2</v>
      </c>
      <c r="Z219" s="7">
        <v>2</v>
      </c>
      <c r="AA219" s="7">
        <v>7</v>
      </c>
      <c r="AB219" s="7">
        <v>2</v>
      </c>
      <c r="AC219" s="7">
        <v>2</v>
      </c>
      <c r="AD219" s="7">
        <v>2</v>
      </c>
      <c r="AE219" s="7">
        <v>9</v>
      </c>
      <c r="AF219" s="7">
        <v>7</v>
      </c>
      <c r="AG219" s="7">
        <v>1</v>
      </c>
      <c r="AH219" s="7">
        <v>8</v>
      </c>
      <c r="AI219" s="7">
        <v>2</v>
      </c>
      <c r="AJ219" s="7">
        <v>5</v>
      </c>
      <c r="AK219" s="7">
        <v>6</v>
      </c>
      <c r="AL219" s="7">
        <v>3</v>
      </c>
      <c r="AM219" s="7">
        <v>10</v>
      </c>
      <c r="AN219" s="7">
        <v>4</v>
      </c>
      <c r="AO219" s="7">
        <v>46</v>
      </c>
    </row>
    <row r="220" spans="2:41" x14ac:dyDescent="0.25">
      <c r="B220" s="7">
        <v>45583</v>
      </c>
      <c r="C220" s="7">
        <v>1</v>
      </c>
      <c r="D220" s="7">
        <v>2003</v>
      </c>
      <c r="E220" s="7">
        <f t="shared" si="12"/>
        <v>22</v>
      </c>
      <c r="F220" s="8">
        <v>45968.900983796295</v>
      </c>
      <c r="G220" s="7">
        <v>1</v>
      </c>
      <c r="H220" s="7">
        <v>5</v>
      </c>
      <c r="I220" s="7">
        <v>5</v>
      </c>
      <c r="J220" s="7">
        <v>5</v>
      </c>
      <c r="K220" s="7">
        <v>4</v>
      </c>
      <c r="L220" s="7">
        <f t="shared" si="13"/>
        <v>2</v>
      </c>
      <c r="M220" s="7">
        <v>1</v>
      </c>
      <c r="N220" s="7">
        <v>5</v>
      </c>
      <c r="O220" s="7">
        <v>5</v>
      </c>
      <c r="P220" s="7">
        <f t="shared" si="14"/>
        <v>1</v>
      </c>
      <c r="Q220" s="7">
        <v>5</v>
      </c>
      <c r="R220" s="7">
        <v>1</v>
      </c>
      <c r="S220" s="7">
        <v>2</v>
      </c>
      <c r="T220" s="7">
        <f t="shared" si="15"/>
        <v>32</v>
      </c>
      <c r="U220" s="7">
        <v>3</v>
      </c>
      <c r="V220" s="7">
        <v>6</v>
      </c>
      <c r="W220" s="7">
        <v>6</v>
      </c>
      <c r="X220" s="7">
        <v>20</v>
      </c>
      <c r="Y220" s="7">
        <v>5</v>
      </c>
      <c r="Z220" s="7">
        <v>17</v>
      </c>
      <c r="AA220" s="7">
        <v>9</v>
      </c>
      <c r="AB220" s="7">
        <v>5</v>
      </c>
      <c r="AC220" s="7">
        <v>3</v>
      </c>
      <c r="AD220" s="7">
        <v>4</v>
      </c>
      <c r="AE220" s="7">
        <v>9</v>
      </c>
      <c r="AF220" s="7">
        <v>1</v>
      </c>
      <c r="AG220" s="7">
        <v>8</v>
      </c>
      <c r="AH220" s="7">
        <v>4</v>
      </c>
      <c r="AI220" s="7">
        <v>6</v>
      </c>
      <c r="AJ220" s="7">
        <v>2</v>
      </c>
      <c r="AK220" s="7">
        <v>5</v>
      </c>
      <c r="AL220" s="7">
        <v>10</v>
      </c>
      <c r="AM220" s="7">
        <v>7</v>
      </c>
      <c r="AN220" s="7">
        <v>3</v>
      </c>
      <c r="AO220" s="7">
        <v>95</v>
      </c>
    </row>
    <row r="221" spans="2:41" x14ac:dyDescent="0.25">
      <c r="B221" s="7">
        <v>43016</v>
      </c>
      <c r="C221" s="7">
        <v>1</v>
      </c>
      <c r="D221" s="7">
        <v>2003</v>
      </c>
      <c r="E221" s="7">
        <f t="shared" si="12"/>
        <v>22</v>
      </c>
      <c r="F221" s="8">
        <v>45961.669050925928</v>
      </c>
      <c r="G221" s="7">
        <v>2</v>
      </c>
      <c r="H221" s="7">
        <v>5</v>
      </c>
      <c r="I221" s="7">
        <v>3</v>
      </c>
      <c r="J221" s="7">
        <v>5</v>
      </c>
      <c r="K221" s="7">
        <v>4</v>
      </c>
      <c r="L221" s="7">
        <f t="shared" si="13"/>
        <v>2</v>
      </c>
      <c r="M221" s="7">
        <v>5</v>
      </c>
      <c r="N221" s="7">
        <v>4</v>
      </c>
      <c r="O221" s="7">
        <v>3</v>
      </c>
      <c r="P221" s="7">
        <f t="shared" si="14"/>
        <v>3</v>
      </c>
      <c r="Q221" s="7">
        <v>2</v>
      </c>
      <c r="R221" s="7">
        <v>3</v>
      </c>
      <c r="S221" s="7">
        <v>2</v>
      </c>
      <c r="T221" s="7">
        <f t="shared" si="15"/>
        <v>34</v>
      </c>
      <c r="U221" s="7">
        <v>3</v>
      </c>
      <c r="V221" s="7">
        <v>5</v>
      </c>
      <c r="W221" s="7">
        <v>2</v>
      </c>
      <c r="X221" s="7">
        <v>12</v>
      </c>
      <c r="Y221" s="7">
        <v>2</v>
      </c>
      <c r="Z221" s="7">
        <v>4</v>
      </c>
      <c r="AA221" s="7">
        <v>7</v>
      </c>
      <c r="AB221" s="7">
        <v>7</v>
      </c>
      <c r="AC221" s="7">
        <v>5</v>
      </c>
      <c r="AD221" s="7">
        <v>2</v>
      </c>
      <c r="AE221" s="7">
        <v>10</v>
      </c>
      <c r="AF221" s="7">
        <v>3</v>
      </c>
      <c r="AG221" s="7">
        <v>2</v>
      </c>
      <c r="AH221" s="7">
        <v>1</v>
      </c>
      <c r="AI221" s="7">
        <v>9</v>
      </c>
      <c r="AJ221" s="7">
        <v>4</v>
      </c>
      <c r="AK221" s="7">
        <v>7</v>
      </c>
      <c r="AL221" s="7">
        <v>6</v>
      </c>
      <c r="AM221" s="7">
        <v>8</v>
      </c>
      <c r="AN221" s="7">
        <v>5</v>
      </c>
      <c r="AO221" s="7">
        <v>90</v>
      </c>
    </row>
    <row r="222" spans="2:41" x14ac:dyDescent="0.25">
      <c r="B222" s="7">
        <v>46786</v>
      </c>
      <c r="C222" s="7">
        <v>1</v>
      </c>
      <c r="D222" s="7">
        <v>2003</v>
      </c>
      <c r="E222" s="7">
        <f t="shared" si="12"/>
        <v>22</v>
      </c>
      <c r="F222" s="8">
        <v>45977.783101851855</v>
      </c>
      <c r="G222" s="7" t="s">
        <v>59</v>
      </c>
      <c r="H222" s="7">
        <v>4</v>
      </c>
      <c r="I222" s="7">
        <v>5</v>
      </c>
      <c r="J222" s="7">
        <v>5</v>
      </c>
      <c r="K222" s="7">
        <v>3</v>
      </c>
      <c r="L222" s="7">
        <f t="shared" si="13"/>
        <v>3</v>
      </c>
      <c r="M222" s="7">
        <v>5</v>
      </c>
      <c r="N222" s="7">
        <v>4</v>
      </c>
      <c r="O222" s="7">
        <v>4</v>
      </c>
      <c r="P222" s="7">
        <f t="shared" si="14"/>
        <v>2</v>
      </c>
      <c r="Q222" s="7">
        <v>4</v>
      </c>
      <c r="R222" s="7">
        <v>4</v>
      </c>
      <c r="S222" s="7">
        <v>3</v>
      </c>
      <c r="T222" s="7">
        <f t="shared" si="15"/>
        <v>39</v>
      </c>
      <c r="U222" s="7">
        <v>4</v>
      </c>
      <c r="V222" s="7">
        <v>3</v>
      </c>
      <c r="W222" s="7">
        <v>5</v>
      </c>
      <c r="X222" s="7">
        <v>4</v>
      </c>
      <c r="Y222" s="7">
        <v>8</v>
      </c>
      <c r="Z222" s="7">
        <v>10</v>
      </c>
      <c r="AA222" s="7">
        <v>3</v>
      </c>
      <c r="AB222" s="7">
        <v>7</v>
      </c>
      <c r="AC222" s="7">
        <v>4</v>
      </c>
      <c r="AD222" s="7">
        <v>3</v>
      </c>
      <c r="AE222" s="7">
        <v>10</v>
      </c>
      <c r="AF222" s="7">
        <v>7</v>
      </c>
      <c r="AG222" s="7">
        <v>6</v>
      </c>
      <c r="AH222" s="7">
        <v>9</v>
      </c>
      <c r="AI222" s="7">
        <v>3</v>
      </c>
      <c r="AJ222" s="7">
        <v>4</v>
      </c>
      <c r="AK222" s="7">
        <v>2</v>
      </c>
      <c r="AL222" s="7">
        <v>1</v>
      </c>
      <c r="AM222" s="7">
        <v>8</v>
      </c>
      <c r="AN222" s="7">
        <v>5</v>
      </c>
      <c r="AO222" s="7">
        <v>53</v>
      </c>
    </row>
    <row r="223" spans="2:41" x14ac:dyDescent="0.25">
      <c r="B223" s="7">
        <v>40722</v>
      </c>
      <c r="C223" s="7">
        <v>1</v>
      </c>
      <c r="D223" s="7">
        <v>2003</v>
      </c>
      <c r="E223" s="7">
        <f t="shared" si="12"/>
        <v>22</v>
      </c>
      <c r="F223" s="8">
        <v>45958.434895833336</v>
      </c>
      <c r="G223" s="7">
        <v>3</v>
      </c>
      <c r="H223" s="7">
        <v>3</v>
      </c>
      <c r="I223" s="7">
        <v>1</v>
      </c>
      <c r="J223" s="7">
        <v>5</v>
      </c>
      <c r="K223" s="7">
        <v>4</v>
      </c>
      <c r="L223" s="7">
        <f t="shared" si="13"/>
        <v>2</v>
      </c>
      <c r="M223" s="7">
        <v>4</v>
      </c>
      <c r="N223" s="7">
        <v>3</v>
      </c>
      <c r="O223" s="7">
        <v>4</v>
      </c>
      <c r="P223" s="7">
        <f t="shared" si="14"/>
        <v>2</v>
      </c>
      <c r="Q223" s="7">
        <v>4</v>
      </c>
      <c r="R223" s="7">
        <v>1</v>
      </c>
      <c r="S223" s="7">
        <v>1</v>
      </c>
      <c r="T223" s="7">
        <f t="shared" si="15"/>
        <v>26</v>
      </c>
      <c r="U223" s="7">
        <v>3</v>
      </c>
      <c r="V223" s="7">
        <v>4</v>
      </c>
      <c r="W223" s="7">
        <v>5</v>
      </c>
      <c r="X223" s="7">
        <v>4</v>
      </c>
      <c r="Y223" s="7">
        <v>3</v>
      </c>
      <c r="Z223" s="7">
        <v>6</v>
      </c>
      <c r="AA223" s="7">
        <v>5</v>
      </c>
      <c r="AB223" s="7">
        <v>3</v>
      </c>
      <c r="AC223" s="7">
        <v>2</v>
      </c>
      <c r="AD223" s="7">
        <v>3</v>
      </c>
      <c r="AE223" s="7">
        <v>5</v>
      </c>
      <c r="AF223" s="7">
        <v>4</v>
      </c>
      <c r="AG223" s="7">
        <v>7</v>
      </c>
      <c r="AH223" s="7">
        <v>1</v>
      </c>
      <c r="AI223" s="7">
        <v>2</v>
      </c>
      <c r="AJ223" s="7">
        <v>8</v>
      </c>
      <c r="AK223" s="7">
        <v>6</v>
      </c>
      <c r="AL223" s="7">
        <v>3</v>
      </c>
      <c r="AM223" s="7">
        <v>10</v>
      </c>
      <c r="AN223" s="7">
        <v>9</v>
      </c>
      <c r="AO223" s="7">
        <v>42</v>
      </c>
    </row>
    <row r="224" spans="2:41" x14ac:dyDescent="0.25">
      <c r="B224" s="7">
        <v>44162</v>
      </c>
      <c r="C224" s="7">
        <v>1</v>
      </c>
      <c r="D224" s="7">
        <v>2003</v>
      </c>
      <c r="E224" s="7">
        <f t="shared" si="12"/>
        <v>22</v>
      </c>
      <c r="F224" s="8">
        <v>45964.818159722221</v>
      </c>
      <c r="G224" s="7">
        <v>3</v>
      </c>
      <c r="H224" s="7">
        <v>4</v>
      </c>
      <c r="I224" s="7">
        <v>4</v>
      </c>
      <c r="J224" s="7">
        <v>3</v>
      </c>
      <c r="K224" s="7">
        <v>2</v>
      </c>
      <c r="L224" s="7">
        <f t="shared" si="13"/>
        <v>4</v>
      </c>
      <c r="M224" s="7">
        <v>3</v>
      </c>
      <c r="N224" s="7">
        <v>3</v>
      </c>
      <c r="O224" s="7">
        <v>5</v>
      </c>
      <c r="P224" s="7">
        <f t="shared" si="14"/>
        <v>1</v>
      </c>
      <c r="Q224" s="7">
        <v>2</v>
      </c>
      <c r="R224" s="7">
        <v>2</v>
      </c>
      <c r="S224" s="7">
        <v>2</v>
      </c>
      <c r="T224" s="7">
        <f t="shared" si="15"/>
        <v>28</v>
      </c>
      <c r="U224" s="7">
        <v>5</v>
      </c>
      <c r="V224" s="7">
        <v>5</v>
      </c>
      <c r="W224" s="7">
        <v>6</v>
      </c>
      <c r="X224" s="7">
        <v>10</v>
      </c>
      <c r="Y224" s="7">
        <v>8</v>
      </c>
      <c r="Z224" s="7">
        <v>4</v>
      </c>
      <c r="AA224" s="7">
        <v>6</v>
      </c>
      <c r="AB224" s="7">
        <v>7</v>
      </c>
      <c r="AC224" s="7">
        <v>8</v>
      </c>
      <c r="AD224" s="7">
        <v>4</v>
      </c>
      <c r="AE224" s="7">
        <v>8</v>
      </c>
      <c r="AF224" s="7">
        <v>6</v>
      </c>
      <c r="AG224" s="7">
        <v>10</v>
      </c>
      <c r="AH224" s="7">
        <v>2</v>
      </c>
      <c r="AI224" s="7">
        <v>1</v>
      </c>
      <c r="AJ224" s="7">
        <v>5</v>
      </c>
      <c r="AK224" s="7">
        <v>9</v>
      </c>
      <c r="AL224" s="7">
        <v>3</v>
      </c>
      <c r="AM224" s="7">
        <v>7</v>
      </c>
      <c r="AN224" s="7">
        <v>4</v>
      </c>
      <c r="AO224" s="7">
        <v>33</v>
      </c>
    </row>
    <row r="225" spans="2:41" x14ac:dyDescent="0.25">
      <c r="B225" s="7">
        <v>41247</v>
      </c>
      <c r="C225" s="7">
        <v>1</v>
      </c>
      <c r="D225" s="7">
        <v>2003</v>
      </c>
      <c r="E225" s="7">
        <f t="shared" si="12"/>
        <v>22</v>
      </c>
      <c r="F225" s="8">
        <v>45959.478958333333</v>
      </c>
      <c r="G225" s="7">
        <v>4</v>
      </c>
      <c r="H225" s="7">
        <v>3</v>
      </c>
      <c r="I225" s="7">
        <v>4</v>
      </c>
      <c r="J225" s="7">
        <v>4</v>
      </c>
      <c r="K225" s="7">
        <v>4</v>
      </c>
      <c r="L225" s="7">
        <f t="shared" si="13"/>
        <v>2</v>
      </c>
      <c r="M225" s="7">
        <v>4</v>
      </c>
      <c r="N225" s="7">
        <v>3</v>
      </c>
      <c r="O225" s="7">
        <v>4</v>
      </c>
      <c r="P225" s="7">
        <f t="shared" si="14"/>
        <v>2</v>
      </c>
      <c r="Q225" s="7">
        <v>2</v>
      </c>
      <c r="R225" s="7">
        <v>2</v>
      </c>
      <c r="S225" s="7">
        <v>3</v>
      </c>
      <c r="T225" s="7">
        <f t="shared" si="15"/>
        <v>29</v>
      </c>
      <c r="U225" s="7">
        <v>5</v>
      </c>
      <c r="V225" s="7">
        <v>6</v>
      </c>
      <c r="W225" s="7">
        <v>5</v>
      </c>
      <c r="X225" s="7">
        <v>4</v>
      </c>
      <c r="Y225" s="7">
        <v>3</v>
      </c>
      <c r="Z225" s="7">
        <v>12</v>
      </c>
      <c r="AA225" s="7">
        <v>4</v>
      </c>
      <c r="AB225" s="7">
        <v>5</v>
      </c>
      <c r="AC225" s="7">
        <v>3</v>
      </c>
      <c r="AD225" s="7">
        <v>4</v>
      </c>
      <c r="AE225" s="7">
        <v>8</v>
      </c>
      <c r="AF225" s="7">
        <v>6</v>
      </c>
      <c r="AG225" s="7">
        <v>10</v>
      </c>
      <c r="AH225" s="7">
        <v>2</v>
      </c>
      <c r="AI225" s="7">
        <v>1</v>
      </c>
      <c r="AJ225" s="7">
        <v>3</v>
      </c>
      <c r="AK225" s="7">
        <v>9</v>
      </c>
      <c r="AL225" s="7">
        <v>5</v>
      </c>
      <c r="AM225" s="7">
        <v>7</v>
      </c>
      <c r="AN225" s="7">
        <v>4</v>
      </c>
      <c r="AO225" s="7">
        <v>31</v>
      </c>
    </row>
    <row r="226" spans="2:41" x14ac:dyDescent="0.25">
      <c r="B226" s="7">
        <v>40790</v>
      </c>
      <c r="C226" s="7">
        <v>1</v>
      </c>
      <c r="D226" s="7">
        <v>2003</v>
      </c>
      <c r="E226" s="7">
        <f t="shared" si="12"/>
        <v>22</v>
      </c>
      <c r="F226" s="8">
        <v>45958.504050925927</v>
      </c>
      <c r="G226" s="7">
        <v>2</v>
      </c>
      <c r="H226" s="7">
        <v>5</v>
      </c>
      <c r="I226" s="7">
        <v>5</v>
      </c>
      <c r="J226" s="7">
        <v>5</v>
      </c>
      <c r="K226" s="7">
        <v>2</v>
      </c>
      <c r="L226" s="7">
        <f t="shared" si="13"/>
        <v>4</v>
      </c>
      <c r="M226" s="7">
        <v>4</v>
      </c>
      <c r="N226" s="7">
        <v>4</v>
      </c>
      <c r="O226" s="7">
        <v>3</v>
      </c>
      <c r="P226" s="7">
        <f t="shared" si="14"/>
        <v>3</v>
      </c>
      <c r="Q226" s="7">
        <v>4</v>
      </c>
      <c r="R226" s="7">
        <v>4</v>
      </c>
      <c r="S226" s="7">
        <v>5</v>
      </c>
      <c r="T226" s="7">
        <f t="shared" si="15"/>
        <v>43</v>
      </c>
      <c r="U226" s="7">
        <v>5</v>
      </c>
      <c r="V226" s="7">
        <v>4</v>
      </c>
      <c r="W226" s="7">
        <v>3</v>
      </c>
      <c r="X226" s="7">
        <v>3</v>
      </c>
      <c r="Y226" s="7">
        <v>5</v>
      </c>
      <c r="Z226" s="7">
        <v>7</v>
      </c>
      <c r="AA226" s="7">
        <v>6</v>
      </c>
      <c r="AB226" s="7">
        <v>3</v>
      </c>
      <c r="AC226" s="7">
        <v>2</v>
      </c>
      <c r="AD226" s="7">
        <v>3</v>
      </c>
      <c r="AE226" s="7">
        <v>3</v>
      </c>
      <c r="AF226" s="7">
        <v>1</v>
      </c>
      <c r="AG226" s="7">
        <v>6</v>
      </c>
      <c r="AH226" s="7">
        <v>2</v>
      </c>
      <c r="AI226" s="7">
        <v>9</v>
      </c>
      <c r="AJ226" s="7">
        <v>8</v>
      </c>
      <c r="AK226" s="7">
        <v>5</v>
      </c>
      <c r="AL226" s="7">
        <v>4</v>
      </c>
      <c r="AM226" s="7">
        <v>7</v>
      </c>
      <c r="AN226" s="7">
        <v>10</v>
      </c>
      <c r="AO226" s="7">
        <v>26</v>
      </c>
    </row>
    <row r="227" spans="2:41" x14ac:dyDescent="0.25">
      <c r="B227" s="7">
        <v>44505</v>
      </c>
      <c r="C227" s="7">
        <v>1</v>
      </c>
      <c r="D227" s="7">
        <v>2002</v>
      </c>
      <c r="E227" s="7">
        <f t="shared" si="12"/>
        <v>23</v>
      </c>
      <c r="F227" s="8">
        <v>45965.637499999997</v>
      </c>
      <c r="G227" s="7" t="s">
        <v>59</v>
      </c>
      <c r="H227" s="7">
        <v>4</v>
      </c>
      <c r="I227" s="7">
        <v>5</v>
      </c>
      <c r="J227" s="7">
        <v>3</v>
      </c>
      <c r="K227" s="7">
        <v>2</v>
      </c>
      <c r="L227" s="7">
        <f t="shared" si="13"/>
        <v>4</v>
      </c>
      <c r="M227" s="7">
        <v>4</v>
      </c>
      <c r="N227" s="7">
        <v>3</v>
      </c>
      <c r="O227" s="7">
        <v>5</v>
      </c>
      <c r="P227" s="7">
        <f t="shared" si="14"/>
        <v>1</v>
      </c>
      <c r="Q227" s="7">
        <v>5</v>
      </c>
      <c r="R227" s="7">
        <v>4</v>
      </c>
      <c r="S227" s="7">
        <v>4</v>
      </c>
      <c r="T227" s="7">
        <f t="shared" si="15"/>
        <v>37</v>
      </c>
      <c r="U227" s="7">
        <v>2</v>
      </c>
      <c r="V227" s="7">
        <v>4</v>
      </c>
      <c r="W227" s="7">
        <v>3</v>
      </c>
      <c r="X227" s="7">
        <v>8</v>
      </c>
      <c r="Y227" s="7">
        <v>4</v>
      </c>
      <c r="Z227" s="7">
        <v>5</v>
      </c>
      <c r="AA227" s="7">
        <v>8</v>
      </c>
      <c r="AB227" s="7">
        <v>2</v>
      </c>
      <c r="AC227" s="7">
        <v>9</v>
      </c>
      <c r="AD227" s="7">
        <v>3</v>
      </c>
      <c r="AE227" s="7">
        <v>2</v>
      </c>
      <c r="AF227" s="7">
        <v>6</v>
      </c>
      <c r="AG227" s="7">
        <v>8</v>
      </c>
      <c r="AH227" s="7">
        <v>4</v>
      </c>
      <c r="AI227" s="7">
        <v>10</v>
      </c>
      <c r="AJ227" s="7">
        <v>3</v>
      </c>
      <c r="AK227" s="7">
        <v>7</v>
      </c>
      <c r="AL227" s="7">
        <v>5</v>
      </c>
      <c r="AM227" s="7">
        <v>1</v>
      </c>
      <c r="AN227" s="7">
        <v>9</v>
      </c>
      <c r="AO227" s="7">
        <v>64</v>
      </c>
    </row>
    <row r="228" spans="2:41" x14ac:dyDescent="0.25">
      <c r="B228" s="7">
        <v>44228</v>
      </c>
      <c r="C228" s="7">
        <v>1</v>
      </c>
      <c r="D228" s="7">
        <v>2002</v>
      </c>
      <c r="E228" s="7">
        <f t="shared" si="12"/>
        <v>23</v>
      </c>
      <c r="F228" s="8">
        <v>45964.996724537035</v>
      </c>
      <c r="G228" s="7">
        <v>2</v>
      </c>
      <c r="H228" s="7">
        <v>3</v>
      </c>
      <c r="I228" s="7">
        <v>4</v>
      </c>
      <c r="J228" s="7">
        <v>5</v>
      </c>
      <c r="K228" s="7">
        <v>2</v>
      </c>
      <c r="L228" s="7">
        <f t="shared" si="13"/>
        <v>4</v>
      </c>
      <c r="M228" s="7">
        <v>4</v>
      </c>
      <c r="N228" s="7">
        <v>3</v>
      </c>
      <c r="O228" s="7">
        <v>2</v>
      </c>
      <c r="P228" s="7">
        <f t="shared" si="14"/>
        <v>4</v>
      </c>
      <c r="Q228" s="7">
        <v>3</v>
      </c>
      <c r="R228" s="7">
        <v>4</v>
      </c>
      <c r="S228" s="7">
        <v>4</v>
      </c>
      <c r="T228" s="7">
        <f t="shared" si="15"/>
        <v>38</v>
      </c>
      <c r="U228" s="7">
        <v>6</v>
      </c>
      <c r="V228" s="7">
        <v>5</v>
      </c>
      <c r="W228" s="7">
        <v>3</v>
      </c>
      <c r="X228" s="7">
        <v>2</v>
      </c>
      <c r="Y228" s="7">
        <v>4</v>
      </c>
      <c r="Z228" s="7">
        <v>4</v>
      </c>
      <c r="AA228" s="7">
        <v>7</v>
      </c>
      <c r="AB228" s="7">
        <v>2</v>
      </c>
      <c r="AC228" s="7">
        <v>4</v>
      </c>
      <c r="AD228" s="7">
        <v>3</v>
      </c>
      <c r="AE228" s="7">
        <v>3</v>
      </c>
      <c r="AF228" s="7">
        <v>6</v>
      </c>
      <c r="AG228" s="7">
        <v>10</v>
      </c>
      <c r="AH228" s="7">
        <v>4</v>
      </c>
      <c r="AI228" s="7">
        <v>8</v>
      </c>
      <c r="AJ228" s="7">
        <v>5</v>
      </c>
      <c r="AK228" s="7">
        <v>1</v>
      </c>
      <c r="AL228" s="7">
        <v>9</v>
      </c>
      <c r="AM228" s="7">
        <v>7</v>
      </c>
      <c r="AN228" s="7">
        <v>2</v>
      </c>
      <c r="AO228" s="7">
        <v>52</v>
      </c>
    </row>
    <row r="229" spans="2:41" x14ac:dyDescent="0.25">
      <c r="B229" s="7">
        <v>40815</v>
      </c>
      <c r="C229" s="7">
        <v>1</v>
      </c>
      <c r="D229" s="7">
        <v>2002</v>
      </c>
      <c r="E229" s="7">
        <f t="shared" si="12"/>
        <v>23</v>
      </c>
      <c r="F229" s="8">
        <v>45963.466539351852</v>
      </c>
      <c r="G229" s="7">
        <v>1</v>
      </c>
      <c r="H229" s="7">
        <v>5</v>
      </c>
      <c r="I229" s="7">
        <v>5</v>
      </c>
      <c r="J229" s="7">
        <v>5</v>
      </c>
      <c r="K229" s="7">
        <v>5</v>
      </c>
      <c r="L229" s="7">
        <f t="shared" si="13"/>
        <v>1</v>
      </c>
      <c r="M229" s="7">
        <v>5</v>
      </c>
      <c r="N229" s="7">
        <v>5</v>
      </c>
      <c r="O229" s="7">
        <v>2</v>
      </c>
      <c r="P229" s="7">
        <f t="shared" si="14"/>
        <v>4</v>
      </c>
      <c r="Q229" s="7">
        <v>5</v>
      </c>
      <c r="R229" s="7">
        <v>5</v>
      </c>
      <c r="S229" s="7">
        <v>5</v>
      </c>
      <c r="T229" s="7">
        <f t="shared" si="15"/>
        <v>45</v>
      </c>
      <c r="U229" s="7">
        <v>1</v>
      </c>
      <c r="V229" s="7">
        <v>3</v>
      </c>
      <c r="W229" s="7">
        <v>2</v>
      </c>
      <c r="X229" s="7">
        <v>2</v>
      </c>
      <c r="Y229" s="7">
        <v>2</v>
      </c>
      <c r="Z229" s="7">
        <v>2</v>
      </c>
      <c r="AA229" s="7">
        <v>6</v>
      </c>
      <c r="AB229" s="7">
        <v>4</v>
      </c>
      <c r="AC229" s="7">
        <v>20</v>
      </c>
      <c r="AD229" s="7">
        <v>1</v>
      </c>
      <c r="AE229" s="7">
        <v>2</v>
      </c>
      <c r="AF229" s="7">
        <v>8</v>
      </c>
      <c r="AG229" s="7">
        <v>4</v>
      </c>
      <c r="AH229" s="7">
        <v>9</v>
      </c>
      <c r="AI229" s="7">
        <v>6</v>
      </c>
      <c r="AJ229" s="7">
        <v>7</v>
      </c>
      <c r="AK229" s="7">
        <v>5</v>
      </c>
      <c r="AL229" s="7">
        <v>3</v>
      </c>
      <c r="AM229" s="7">
        <v>1</v>
      </c>
      <c r="AN229" s="7">
        <v>10</v>
      </c>
      <c r="AO229" s="7">
        <v>5</v>
      </c>
    </row>
    <row r="230" spans="2:41" x14ac:dyDescent="0.25">
      <c r="B230" s="7">
        <v>41298</v>
      </c>
      <c r="C230" s="7">
        <v>1</v>
      </c>
      <c r="D230" s="7">
        <v>2002</v>
      </c>
      <c r="E230" s="7">
        <f t="shared" si="12"/>
        <v>23</v>
      </c>
      <c r="F230" s="8">
        <v>45959.520335648151</v>
      </c>
      <c r="G230" s="7">
        <v>1</v>
      </c>
      <c r="H230" s="7">
        <v>5</v>
      </c>
      <c r="I230" s="7">
        <v>5</v>
      </c>
      <c r="J230" s="7">
        <v>5</v>
      </c>
      <c r="K230" s="7">
        <v>1</v>
      </c>
      <c r="L230" s="7">
        <f t="shared" si="13"/>
        <v>5</v>
      </c>
      <c r="M230" s="7">
        <v>5</v>
      </c>
      <c r="N230" s="7">
        <v>5</v>
      </c>
      <c r="O230" s="7">
        <v>2</v>
      </c>
      <c r="P230" s="7">
        <f t="shared" si="14"/>
        <v>4</v>
      </c>
      <c r="Q230" s="7">
        <v>5</v>
      </c>
      <c r="R230" s="7">
        <v>5</v>
      </c>
      <c r="S230" s="7">
        <v>5</v>
      </c>
      <c r="T230" s="7">
        <f t="shared" si="15"/>
        <v>49</v>
      </c>
      <c r="U230" s="7">
        <v>4</v>
      </c>
      <c r="V230" s="7">
        <v>3</v>
      </c>
      <c r="W230" s="7">
        <v>3</v>
      </c>
      <c r="X230" s="7">
        <v>4</v>
      </c>
      <c r="Y230" s="7">
        <v>6</v>
      </c>
      <c r="Z230" s="7">
        <v>6</v>
      </c>
      <c r="AA230" s="7">
        <v>10</v>
      </c>
      <c r="AB230" s="7">
        <v>6</v>
      </c>
      <c r="AC230" s="7">
        <v>3</v>
      </c>
      <c r="AD230" s="7">
        <v>2</v>
      </c>
      <c r="AE230" s="7">
        <v>4</v>
      </c>
      <c r="AF230" s="7">
        <v>5</v>
      </c>
      <c r="AG230" s="7">
        <v>3</v>
      </c>
      <c r="AH230" s="7">
        <v>6</v>
      </c>
      <c r="AI230" s="7">
        <v>1</v>
      </c>
      <c r="AJ230" s="7">
        <v>10</v>
      </c>
      <c r="AK230" s="7">
        <v>7</v>
      </c>
      <c r="AL230" s="7">
        <v>8</v>
      </c>
      <c r="AM230" s="7">
        <v>2</v>
      </c>
      <c r="AN230" s="7">
        <v>9</v>
      </c>
      <c r="AO230" s="7">
        <v>5</v>
      </c>
    </row>
    <row r="231" spans="2:41" x14ac:dyDescent="0.25">
      <c r="B231" s="7">
        <v>46202</v>
      </c>
      <c r="C231" s="7">
        <v>1</v>
      </c>
      <c r="D231" s="7">
        <v>2002</v>
      </c>
      <c r="E231" s="7">
        <f t="shared" si="12"/>
        <v>23</v>
      </c>
      <c r="F231" s="8">
        <v>45972.55678240741</v>
      </c>
      <c r="G231" s="7">
        <v>4</v>
      </c>
      <c r="H231" s="7">
        <v>2</v>
      </c>
      <c r="I231" s="7">
        <v>1</v>
      </c>
      <c r="J231" s="7">
        <v>4</v>
      </c>
      <c r="K231" s="7">
        <v>5</v>
      </c>
      <c r="L231" s="7">
        <f t="shared" si="13"/>
        <v>1</v>
      </c>
      <c r="M231" s="7">
        <v>1</v>
      </c>
      <c r="N231" s="7">
        <v>2</v>
      </c>
      <c r="O231" s="7">
        <v>5</v>
      </c>
      <c r="P231" s="7">
        <f t="shared" si="14"/>
        <v>1</v>
      </c>
      <c r="Q231" s="7">
        <v>2</v>
      </c>
      <c r="R231" s="7">
        <v>2</v>
      </c>
      <c r="S231" s="7">
        <v>2</v>
      </c>
      <c r="T231" s="7">
        <f t="shared" si="15"/>
        <v>18</v>
      </c>
      <c r="U231" s="7">
        <v>5</v>
      </c>
      <c r="V231" s="7">
        <v>5</v>
      </c>
      <c r="W231" s="7">
        <v>4</v>
      </c>
      <c r="X231" s="7">
        <v>3</v>
      </c>
      <c r="Y231" s="7">
        <v>4</v>
      </c>
      <c r="Z231" s="7">
        <v>4</v>
      </c>
      <c r="AA231" s="7">
        <v>20</v>
      </c>
      <c r="AB231" s="7">
        <v>7</v>
      </c>
      <c r="AC231" s="7">
        <v>5</v>
      </c>
      <c r="AD231" s="7">
        <v>2</v>
      </c>
      <c r="AE231" s="7">
        <v>7</v>
      </c>
      <c r="AF231" s="7">
        <v>6</v>
      </c>
      <c r="AG231" s="7">
        <v>10</v>
      </c>
      <c r="AH231" s="7">
        <v>2</v>
      </c>
      <c r="AI231" s="7">
        <v>5</v>
      </c>
      <c r="AJ231" s="7">
        <v>3</v>
      </c>
      <c r="AK231" s="7">
        <v>4</v>
      </c>
      <c r="AL231" s="7">
        <v>1</v>
      </c>
      <c r="AM231" s="7">
        <v>9</v>
      </c>
      <c r="AN231" s="7">
        <v>8</v>
      </c>
      <c r="AO231" s="7">
        <v>5</v>
      </c>
    </row>
    <row r="232" spans="2:41" x14ac:dyDescent="0.25">
      <c r="B232" s="7">
        <v>46748</v>
      </c>
      <c r="C232" s="7">
        <v>1</v>
      </c>
      <c r="D232" s="7">
        <v>2001</v>
      </c>
      <c r="E232" s="7">
        <f t="shared" si="12"/>
        <v>24</v>
      </c>
      <c r="F232" s="8">
        <v>45977.040613425925</v>
      </c>
      <c r="G232" s="7">
        <v>2</v>
      </c>
      <c r="H232" s="7">
        <v>4</v>
      </c>
      <c r="I232" s="7">
        <v>4</v>
      </c>
      <c r="J232" s="7">
        <v>4</v>
      </c>
      <c r="K232" s="7">
        <v>3</v>
      </c>
      <c r="L232" s="7">
        <f t="shared" si="13"/>
        <v>3</v>
      </c>
      <c r="M232" s="7">
        <v>3</v>
      </c>
      <c r="N232" s="7">
        <v>4</v>
      </c>
      <c r="O232" s="7">
        <v>4</v>
      </c>
      <c r="P232" s="7">
        <f t="shared" si="14"/>
        <v>2</v>
      </c>
      <c r="Q232" s="7">
        <v>4</v>
      </c>
      <c r="R232" s="7">
        <v>5</v>
      </c>
      <c r="S232" s="7">
        <v>4</v>
      </c>
      <c r="T232" s="7">
        <f t="shared" si="15"/>
        <v>37</v>
      </c>
      <c r="U232" s="7">
        <v>1</v>
      </c>
      <c r="V232" s="7">
        <v>3</v>
      </c>
      <c r="W232" s="7">
        <v>2</v>
      </c>
      <c r="X232" s="7">
        <v>2</v>
      </c>
      <c r="Y232" s="7">
        <v>4</v>
      </c>
      <c r="Z232" s="7">
        <v>3</v>
      </c>
      <c r="AA232" s="7">
        <v>9</v>
      </c>
      <c r="AB232" s="7">
        <v>6</v>
      </c>
      <c r="AC232" s="7">
        <v>2</v>
      </c>
      <c r="AD232" s="7">
        <v>2</v>
      </c>
      <c r="AE232" s="7">
        <v>4</v>
      </c>
      <c r="AF232" s="7">
        <v>7</v>
      </c>
      <c r="AG232" s="7">
        <v>8</v>
      </c>
      <c r="AH232" s="7">
        <v>5</v>
      </c>
      <c r="AI232" s="7">
        <v>6</v>
      </c>
      <c r="AJ232" s="7">
        <v>3</v>
      </c>
      <c r="AK232" s="7">
        <v>2</v>
      </c>
      <c r="AL232" s="7">
        <v>1</v>
      </c>
      <c r="AM232" s="7">
        <v>9</v>
      </c>
      <c r="AN232" s="7">
        <v>10</v>
      </c>
      <c r="AO232" s="7">
        <v>58</v>
      </c>
    </row>
    <row r="233" spans="2:41" x14ac:dyDescent="0.25">
      <c r="B233" s="7">
        <v>45972</v>
      </c>
      <c r="C233" s="7">
        <v>1</v>
      </c>
      <c r="D233" s="7">
        <v>2001</v>
      </c>
      <c r="E233" s="7">
        <f t="shared" si="12"/>
        <v>24</v>
      </c>
      <c r="F233" s="8">
        <v>45970.947245370371</v>
      </c>
      <c r="G233" s="7" t="s">
        <v>59</v>
      </c>
      <c r="H233" s="7">
        <v>5</v>
      </c>
      <c r="I233" s="7">
        <v>4</v>
      </c>
      <c r="J233" s="7">
        <v>5</v>
      </c>
      <c r="K233" s="7">
        <v>1</v>
      </c>
      <c r="L233" s="7">
        <f t="shared" si="13"/>
        <v>5</v>
      </c>
      <c r="M233" s="7">
        <v>4</v>
      </c>
      <c r="N233" s="7">
        <v>4</v>
      </c>
      <c r="O233" s="7">
        <v>4</v>
      </c>
      <c r="P233" s="7">
        <f t="shared" si="14"/>
        <v>2</v>
      </c>
      <c r="Q233" s="7">
        <v>4</v>
      </c>
      <c r="R233" s="7">
        <v>3</v>
      </c>
      <c r="S233" s="7">
        <v>4</v>
      </c>
      <c r="T233" s="7">
        <f t="shared" si="15"/>
        <v>40</v>
      </c>
      <c r="U233" s="7">
        <v>3</v>
      </c>
      <c r="V233" s="7">
        <v>7</v>
      </c>
      <c r="W233" s="7">
        <v>6</v>
      </c>
      <c r="X233" s="7">
        <v>8</v>
      </c>
      <c r="Y233" s="7">
        <v>6</v>
      </c>
      <c r="Z233" s="7">
        <v>7</v>
      </c>
      <c r="AA233" s="7">
        <v>11</v>
      </c>
      <c r="AB233" s="7">
        <v>5</v>
      </c>
      <c r="AC233" s="7">
        <v>7</v>
      </c>
      <c r="AD233" s="7">
        <v>7</v>
      </c>
      <c r="AE233" s="7">
        <v>4</v>
      </c>
      <c r="AF233" s="7">
        <v>10</v>
      </c>
      <c r="AG233" s="7">
        <v>7</v>
      </c>
      <c r="AH233" s="7">
        <v>9</v>
      </c>
      <c r="AI233" s="7">
        <v>2</v>
      </c>
      <c r="AJ233" s="7">
        <v>5</v>
      </c>
      <c r="AK233" s="7">
        <v>6</v>
      </c>
      <c r="AL233" s="7">
        <v>8</v>
      </c>
      <c r="AM233" s="7">
        <v>3</v>
      </c>
      <c r="AN233" s="7">
        <v>1</v>
      </c>
      <c r="AO233" s="7">
        <v>56</v>
      </c>
    </row>
    <row r="234" spans="2:41" x14ac:dyDescent="0.25">
      <c r="B234" s="7">
        <v>41824</v>
      </c>
      <c r="C234" s="7">
        <v>1</v>
      </c>
      <c r="D234" s="7">
        <v>2001</v>
      </c>
      <c r="E234" s="7">
        <f t="shared" si="12"/>
        <v>24</v>
      </c>
      <c r="F234" s="8">
        <v>45959.816678240742</v>
      </c>
      <c r="G234" s="7">
        <v>2</v>
      </c>
      <c r="H234" s="7">
        <v>4</v>
      </c>
      <c r="I234" s="7">
        <v>4</v>
      </c>
      <c r="J234" s="7">
        <v>5</v>
      </c>
      <c r="K234" s="7">
        <v>2</v>
      </c>
      <c r="L234" s="7">
        <f t="shared" si="13"/>
        <v>4</v>
      </c>
      <c r="M234" s="7">
        <v>5</v>
      </c>
      <c r="N234" s="7">
        <v>4</v>
      </c>
      <c r="O234" s="7">
        <v>2</v>
      </c>
      <c r="P234" s="7">
        <f t="shared" si="14"/>
        <v>4</v>
      </c>
      <c r="Q234" s="7">
        <v>3</v>
      </c>
      <c r="R234" s="7">
        <v>4</v>
      </c>
      <c r="S234" s="7">
        <v>4</v>
      </c>
      <c r="T234" s="7">
        <f t="shared" si="15"/>
        <v>41</v>
      </c>
      <c r="U234" s="7">
        <v>4</v>
      </c>
      <c r="V234" s="7">
        <v>3</v>
      </c>
      <c r="W234" s="7">
        <v>2</v>
      </c>
      <c r="X234" s="7">
        <v>3</v>
      </c>
      <c r="Y234" s="7">
        <v>5</v>
      </c>
      <c r="Z234" s="7">
        <v>4</v>
      </c>
      <c r="AA234" s="7">
        <v>8</v>
      </c>
      <c r="AB234" s="7">
        <v>3</v>
      </c>
      <c r="AC234" s="7">
        <v>3</v>
      </c>
      <c r="AD234" s="7">
        <v>2</v>
      </c>
      <c r="AE234" s="7">
        <v>8</v>
      </c>
      <c r="AF234" s="7">
        <v>3</v>
      </c>
      <c r="AG234" s="7">
        <v>6</v>
      </c>
      <c r="AH234" s="7">
        <v>10</v>
      </c>
      <c r="AI234" s="7">
        <v>1</v>
      </c>
      <c r="AJ234" s="7">
        <v>9</v>
      </c>
      <c r="AK234" s="7">
        <v>2</v>
      </c>
      <c r="AL234" s="7">
        <v>4</v>
      </c>
      <c r="AM234" s="7">
        <v>7</v>
      </c>
      <c r="AN234" s="7">
        <v>5</v>
      </c>
      <c r="AO234" s="7">
        <v>42</v>
      </c>
    </row>
    <row r="235" spans="2:41" x14ac:dyDescent="0.25">
      <c r="B235" s="7">
        <v>41632</v>
      </c>
      <c r="C235" s="7">
        <v>1</v>
      </c>
      <c r="D235" s="7">
        <v>2001</v>
      </c>
      <c r="E235" s="7">
        <f t="shared" si="12"/>
        <v>24</v>
      </c>
      <c r="F235" s="8">
        <v>45959.697870370372</v>
      </c>
      <c r="G235" s="7">
        <v>2</v>
      </c>
      <c r="H235" s="7">
        <v>5</v>
      </c>
      <c r="I235" s="7">
        <v>5</v>
      </c>
      <c r="J235" s="7">
        <v>5</v>
      </c>
      <c r="K235" s="7">
        <v>1</v>
      </c>
      <c r="L235" s="7">
        <f t="shared" si="13"/>
        <v>5</v>
      </c>
      <c r="M235" s="7">
        <v>5</v>
      </c>
      <c r="N235" s="7">
        <v>4</v>
      </c>
      <c r="O235" s="7">
        <v>2</v>
      </c>
      <c r="P235" s="7">
        <f t="shared" si="14"/>
        <v>4</v>
      </c>
      <c r="Q235" s="7">
        <v>3</v>
      </c>
      <c r="R235" s="7">
        <v>4</v>
      </c>
      <c r="S235" s="7">
        <v>3</v>
      </c>
      <c r="T235" s="7">
        <f t="shared" si="15"/>
        <v>43</v>
      </c>
      <c r="U235" s="7">
        <v>1</v>
      </c>
      <c r="V235" s="7">
        <v>3</v>
      </c>
      <c r="W235" s="7">
        <v>2</v>
      </c>
      <c r="X235" s="7">
        <v>3</v>
      </c>
      <c r="Y235" s="7">
        <v>2</v>
      </c>
      <c r="Z235" s="7">
        <v>2</v>
      </c>
      <c r="AA235" s="7">
        <v>4</v>
      </c>
      <c r="AB235" s="7">
        <v>2</v>
      </c>
      <c r="AC235" s="7">
        <v>2</v>
      </c>
      <c r="AD235" s="7">
        <v>2</v>
      </c>
      <c r="AE235" s="7">
        <v>4</v>
      </c>
      <c r="AF235" s="7">
        <v>8</v>
      </c>
      <c r="AG235" s="7">
        <v>10</v>
      </c>
      <c r="AH235" s="7">
        <v>2</v>
      </c>
      <c r="AI235" s="7">
        <v>9</v>
      </c>
      <c r="AJ235" s="7">
        <v>7</v>
      </c>
      <c r="AK235" s="7">
        <v>1</v>
      </c>
      <c r="AL235" s="7">
        <v>6</v>
      </c>
      <c r="AM235" s="7">
        <v>3</v>
      </c>
      <c r="AN235" s="7">
        <v>5</v>
      </c>
      <c r="AO235" s="7">
        <v>37</v>
      </c>
    </row>
    <row r="236" spans="2:41" x14ac:dyDescent="0.25">
      <c r="B236" s="7">
        <v>46423</v>
      </c>
      <c r="C236" s="7">
        <v>1</v>
      </c>
      <c r="D236" s="7">
        <v>2001</v>
      </c>
      <c r="E236" s="7">
        <f t="shared" si="12"/>
        <v>24</v>
      </c>
      <c r="F236" s="8">
        <v>45972.967060185183</v>
      </c>
      <c r="G236" s="7" t="s">
        <v>68</v>
      </c>
      <c r="H236" s="7">
        <v>2</v>
      </c>
      <c r="I236" s="7">
        <v>3</v>
      </c>
      <c r="J236" s="7">
        <v>4</v>
      </c>
      <c r="K236" s="7">
        <v>3</v>
      </c>
      <c r="L236" s="7">
        <f t="shared" si="13"/>
        <v>3</v>
      </c>
      <c r="M236" s="7">
        <v>3</v>
      </c>
      <c r="N236" s="7">
        <v>2</v>
      </c>
      <c r="O236" s="7">
        <v>4</v>
      </c>
      <c r="P236" s="7">
        <f t="shared" si="14"/>
        <v>2</v>
      </c>
      <c r="Q236" s="7">
        <v>2</v>
      </c>
      <c r="R236" s="7">
        <v>3</v>
      </c>
      <c r="S236" s="7">
        <v>2</v>
      </c>
      <c r="T236" s="7">
        <f t="shared" si="15"/>
        <v>26</v>
      </c>
      <c r="U236" s="7">
        <v>3</v>
      </c>
      <c r="V236" s="7">
        <v>3</v>
      </c>
      <c r="W236" s="7">
        <v>5</v>
      </c>
      <c r="X236" s="7">
        <v>4</v>
      </c>
      <c r="Y236" s="7">
        <v>5</v>
      </c>
      <c r="Z236" s="7">
        <v>4</v>
      </c>
      <c r="AA236" s="7">
        <v>6</v>
      </c>
      <c r="AB236" s="7">
        <v>4</v>
      </c>
      <c r="AC236" s="7">
        <v>2</v>
      </c>
      <c r="AD236" s="7">
        <v>2</v>
      </c>
      <c r="AE236" s="7">
        <v>8</v>
      </c>
      <c r="AF236" s="7">
        <v>6</v>
      </c>
      <c r="AG236" s="7">
        <v>9</v>
      </c>
      <c r="AH236" s="7">
        <v>3</v>
      </c>
      <c r="AI236" s="7">
        <v>4</v>
      </c>
      <c r="AJ236" s="7">
        <v>2</v>
      </c>
      <c r="AK236" s="7">
        <v>5</v>
      </c>
      <c r="AL236" s="7">
        <v>1</v>
      </c>
      <c r="AM236" s="7">
        <v>10</v>
      </c>
      <c r="AN236" s="7">
        <v>7</v>
      </c>
      <c r="AO236" s="7">
        <v>5</v>
      </c>
    </row>
    <row r="237" spans="2:41" x14ac:dyDescent="0.25">
      <c r="B237" s="7">
        <v>46489</v>
      </c>
      <c r="C237" s="7">
        <v>1</v>
      </c>
      <c r="D237" s="7">
        <v>2000</v>
      </c>
      <c r="E237" s="7">
        <f t="shared" si="12"/>
        <v>25</v>
      </c>
      <c r="F237" s="8">
        <v>45973.58011574074</v>
      </c>
      <c r="G237" s="7" t="s">
        <v>59</v>
      </c>
      <c r="H237" s="7">
        <v>3</v>
      </c>
      <c r="I237" s="7">
        <v>2</v>
      </c>
      <c r="J237" s="7">
        <v>5</v>
      </c>
      <c r="K237" s="7">
        <v>4</v>
      </c>
      <c r="L237" s="7">
        <f t="shared" si="13"/>
        <v>2</v>
      </c>
      <c r="M237" s="7">
        <v>4</v>
      </c>
      <c r="N237" s="7">
        <v>2</v>
      </c>
      <c r="O237" s="7">
        <v>4</v>
      </c>
      <c r="P237" s="7">
        <f t="shared" si="14"/>
        <v>2</v>
      </c>
      <c r="Q237" s="7">
        <v>2</v>
      </c>
      <c r="R237" s="7">
        <v>4</v>
      </c>
      <c r="S237" s="7">
        <v>4</v>
      </c>
      <c r="T237" s="7">
        <f t="shared" si="15"/>
        <v>30</v>
      </c>
      <c r="U237" s="7">
        <v>4</v>
      </c>
      <c r="V237" s="7">
        <v>7</v>
      </c>
      <c r="W237" s="7">
        <v>3</v>
      </c>
      <c r="X237" s="7">
        <v>2</v>
      </c>
      <c r="Y237" s="7">
        <v>2</v>
      </c>
      <c r="Z237" s="7">
        <v>2</v>
      </c>
      <c r="AA237" s="7">
        <v>6</v>
      </c>
      <c r="AB237" s="7">
        <v>3</v>
      </c>
      <c r="AC237" s="7">
        <v>4</v>
      </c>
      <c r="AD237" s="7">
        <v>1</v>
      </c>
      <c r="AE237" s="7">
        <v>7</v>
      </c>
      <c r="AF237" s="7">
        <v>5</v>
      </c>
      <c r="AG237" s="7">
        <v>2</v>
      </c>
      <c r="AH237" s="7">
        <v>3</v>
      </c>
      <c r="AI237" s="7">
        <v>6</v>
      </c>
      <c r="AJ237" s="7">
        <v>8</v>
      </c>
      <c r="AK237" s="7">
        <v>4</v>
      </c>
      <c r="AL237" s="7">
        <v>9</v>
      </c>
      <c r="AM237" s="7">
        <v>1</v>
      </c>
      <c r="AN237" s="7">
        <v>10</v>
      </c>
      <c r="AO237" s="7">
        <v>46</v>
      </c>
    </row>
    <row r="238" spans="2:41" x14ac:dyDescent="0.25">
      <c r="B238" s="7">
        <v>41586</v>
      </c>
      <c r="C238" s="7">
        <v>1</v>
      </c>
      <c r="D238" s="7">
        <v>1999</v>
      </c>
      <c r="E238" s="7">
        <f t="shared" si="12"/>
        <v>26</v>
      </c>
      <c r="F238" s="8">
        <v>45959.662245370368</v>
      </c>
      <c r="G238" s="7">
        <v>2</v>
      </c>
      <c r="H238" s="7">
        <v>2</v>
      </c>
      <c r="I238" s="7">
        <v>2</v>
      </c>
      <c r="J238" s="7">
        <v>5</v>
      </c>
      <c r="K238" s="7">
        <v>2</v>
      </c>
      <c r="L238" s="7">
        <f t="shared" si="13"/>
        <v>4</v>
      </c>
      <c r="M238" s="7">
        <v>5</v>
      </c>
      <c r="N238" s="7">
        <v>4</v>
      </c>
      <c r="O238" s="7">
        <v>3</v>
      </c>
      <c r="P238" s="7">
        <f t="shared" si="14"/>
        <v>3</v>
      </c>
      <c r="Q238" s="7">
        <v>2</v>
      </c>
      <c r="R238" s="7">
        <v>4</v>
      </c>
      <c r="S238" s="7">
        <v>5</v>
      </c>
      <c r="T238" s="7">
        <f t="shared" si="15"/>
        <v>36</v>
      </c>
      <c r="U238" s="7">
        <v>4</v>
      </c>
      <c r="V238" s="7">
        <v>3</v>
      </c>
      <c r="W238" s="7">
        <v>3</v>
      </c>
      <c r="X238" s="7">
        <v>3</v>
      </c>
      <c r="Y238" s="7">
        <v>3</v>
      </c>
      <c r="Z238" s="7">
        <v>3</v>
      </c>
      <c r="AA238" s="7">
        <v>5</v>
      </c>
      <c r="AB238" s="7">
        <v>4</v>
      </c>
      <c r="AC238" s="7">
        <v>5</v>
      </c>
      <c r="AD238" s="7">
        <v>3</v>
      </c>
      <c r="AE238" s="7">
        <v>3</v>
      </c>
      <c r="AF238" s="7">
        <v>2</v>
      </c>
      <c r="AG238" s="7">
        <v>6</v>
      </c>
      <c r="AH238" s="7">
        <v>5</v>
      </c>
      <c r="AI238" s="7">
        <v>4</v>
      </c>
      <c r="AJ238" s="7">
        <v>9</v>
      </c>
      <c r="AK238" s="7">
        <v>10</v>
      </c>
      <c r="AL238" s="7">
        <v>8</v>
      </c>
      <c r="AM238" s="7">
        <v>1</v>
      </c>
      <c r="AN238" s="7">
        <v>7</v>
      </c>
      <c r="AO238" s="7">
        <v>90</v>
      </c>
    </row>
    <row r="239" spans="2:41" x14ac:dyDescent="0.25">
      <c r="B239" s="7">
        <v>41396</v>
      </c>
      <c r="C239" s="7">
        <v>1</v>
      </c>
      <c r="D239" s="7">
        <v>1999</v>
      </c>
      <c r="E239" s="7">
        <f t="shared" si="12"/>
        <v>26</v>
      </c>
      <c r="F239" s="8">
        <v>45959.552048611113</v>
      </c>
      <c r="G239" s="7">
        <v>3</v>
      </c>
      <c r="H239" s="7">
        <v>2</v>
      </c>
      <c r="I239" s="7">
        <v>5</v>
      </c>
      <c r="J239" s="7">
        <v>4</v>
      </c>
      <c r="K239" s="7">
        <v>2</v>
      </c>
      <c r="L239" s="7">
        <f t="shared" si="13"/>
        <v>4</v>
      </c>
      <c r="M239" s="7">
        <v>5</v>
      </c>
      <c r="N239" s="7">
        <v>2</v>
      </c>
      <c r="O239" s="7">
        <v>5</v>
      </c>
      <c r="P239" s="7">
        <f t="shared" si="14"/>
        <v>1</v>
      </c>
      <c r="Q239" s="7">
        <v>3</v>
      </c>
      <c r="R239" s="7">
        <v>4</v>
      </c>
      <c r="S239" s="7">
        <v>2</v>
      </c>
      <c r="T239" s="7">
        <f t="shared" si="15"/>
        <v>32</v>
      </c>
      <c r="U239" s="7">
        <v>3</v>
      </c>
      <c r="V239" s="7">
        <v>10</v>
      </c>
      <c r="W239" s="7">
        <v>7</v>
      </c>
      <c r="X239" s="7">
        <v>2</v>
      </c>
      <c r="Y239" s="7">
        <v>2</v>
      </c>
      <c r="Z239" s="7">
        <v>4</v>
      </c>
      <c r="AA239" s="7">
        <v>5</v>
      </c>
      <c r="AB239" s="7">
        <v>6</v>
      </c>
      <c r="AC239" s="7">
        <v>4</v>
      </c>
      <c r="AD239" s="7">
        <v>2</v>
      </c>
      <c r="AE239" s="7">
        <v>8</v>
      </c>
      <c r="AF239" s="7">
        <v>9</v>
      </c>
      <c r="AG239" s="7">
        <v>2</v>
      </c>
      <c r="AH239" s="7">
        <v>6</v>
      </c>
      <c r="AI239" s="7">
        <v>4</v>
      </c>
      <c r="AJ239" s="7">
        <v>7</v>
      </c>
      <c r="AK239" s="7">
        <v>3</v>
      </c>
      <c r="AL239" s="7">
        <v>5</v>
      </c>
      <c r="AM239" s="7">
        <v>1</v>
      </c>
      <c r="AN239" s="7">
        <v>10</v>
      </c>
      <c r="AO239" s="7">
        <v>70</v>
      </c>
    </row>
    <row r="240" spans="2:41" x14ac:dyDescent="0.25">
      <c r="B240" s="7">
        <v>41881</v>
      </c>
      <c r="C240" s="7">
        <v>1</v>
      </c>
      <c r="D240" s="7">
        <v>1999</v>
      </c>
      <c r="E240" s="7">
        <f t="shared" si="12"/>
        <v>26</v>
      </c>
      <c r="F240" s="8">
        <v>45959.842060185183</v>
      </c>
      <c r="G240" s="7">
        <v>2</v>
      </c>
      <c r="H240" s="7">
        <v>4</v>
      </c>
      <c r="I240" s="7">
        <v>5</v>
      </c>
      <c r="J240" s="7">
        <v>5</v>
      </c>
      <c r="K240" s="7">
        <v>2</v>
      </c>
      <c r="L240" s="7">
        <f t="shared" si="13"/>
        <v>4</v>
      </c>
      <c r="M240" s="7">
        <v>2</v>
      </c>
      <c r="N240" s="7">
        <v>4</v>
      </c>
      <c r="O240" s="7">
        <v>3</v>
      </c>
      <c r="P240" s="7">
        <f t="shared" si="14"/>
        <v>3</v>
      </c>
      <c r="Q240" s="7">
        <v>3</v>
      </c>
      <c r="R240" s="7">
        <v>5</v>
      </c>
      <c r="S240" s="7">
        <v>4</v>
      </c>
      <c r="T240" s="7">
        <f t="shared" si="15"/>
        <v>39</v>
      </c>
      <c r="U240" s="7">
        <v>4</v>
      </c>
      <c r="V240" s="7">
        <v>4</v>
      </c>
      <c r="W240" s="7">
        <v>3</v>
      </c>
      <c r="X240" s="7">
        <v>3</v>
      </c>
      <c r="Y240" s="7">
        <v>4</v>
      </c>
      <c r="Z240" s="7">
        <v>3</v>
      </c>
      <c r="AA240" s="7">
        <v>9</v>
      </c>
      <c r="AB240" s="7">
        <v>3</v>
      </c>
      <c r="AC240" s="7">
        <v>6</v>
      </c>
      <c r="AD240" s="7">
        <v>2</v>
      </c>
      <c r="AE240" s="7">
        <v>8</v>
      </c>
      <c r="AF240" s="7">
        <v>2</v>
      </c>
      <c r="AG240" s="7">
        <v>10</v>
      </c>
      <c r="AH240" s="7">
        <v>9</v>
      </c>
      <c r="AI240" s="7">
        <v>4</v>
      </c>
      <c r="AJ240" s="7">
        <v>3</v>
      </c>
      <c r="AK240" s="7">
        <v>5</v>
      </c>
      <c r="AL240" s="7">
        <v>7</v>
      </c>
      <c r="AM240" s="7">
        <v>1</v>
      </c>
      <c r="AN240" s="7">
        <v>6</v>
      </c>
      <c r="AO240" s="7">
        <v>63</v>
      </c>
    </row>
    <row r="241" spans="2:41" x14ac:dyDescent="0.25">
      <c r="B241" s="7">
        <v>43567</v>
      </c>
      <c r="C241" s="7">
        <v>1</v>
      </c>
      <c r="D241" s="7">
        <v>1999</v>
      </c>
      <c r="E241" s="7">
        <f t="shared" si="12"/>
        <v>26</v>
      </c>
      <c r="F241" s="8">
        <v>45963.692662037036</v>
      </c>
      <c r="G241" s="7">
        <v>3</v>
      </c>
      <c r="H241" s="7">
        <v>3</v>
      </c>
      <c r="I241" s="7">
        <v>5</v>
      </c>
      <c r="J241" s="7">
        <v>4</v>
      </c>
      <c r="K241" s="7">
        <v>2</v>
      </c>
      <c r="L241" s="7">
        <f t="shared" si="13"/>
        <v>4</v>
      </c>
      <c r="M241" s="7">
        <v>4</v>
      </c>
      <c r="N241" s="7">
        <v>4</v>
      </c>
      <c r="O241" s="7">
        <v>4</v>
      </c>
      <c r="P241" s="7">
        <f t="shared" si="14"/>
        <v>2</v>
      </c>
      <c r="Q241" s="7">
        <v>2</v>
      </c>
      <c r="R241" s="7">
        <v>4</v>
      </c>
      <c r="S241" s="7">
        <v>4</v>
      </c>
      <c r="T241" s="7">
        <f t="shared" si="15"/>
        <v>36</v>
      </c>
      <c r="U241" s="7">
        <v>3</v>
      </c>
      <c r="V241" s="7">
        <v>2</v>
      </c>
      <c r="W241" s="7">
        <v>2</v>
      </c>
      <c r="X241" s="7">
        <v>3</v>
      </c>
      <c r="Y241" s="7">
        <v>2</v>
      </c>
      <c r="Z241" s="7">
        <v>4</v>
      </c>
      <c r="AA241" s="7">
        <v>5</v>
      </c>
      <c r="AB241" s="7">
        <v>4</v>
      </c>
      <c r="AC241" s="7">
        <v>3</v>
      </c>
      <c r="AD241" s="7">
        <v>2</v>
      </c>
      <c r="AE241" s="7">
        <v>4</v>
      </c>
      <c r="AF241" s="7">
        <v>2</v>
      </c>
      <c r="AG241" s="7">
        <v>8</v>
      </c>
      <c r="AH241" s="7">
        <v>9</v>
      </c>
      <c r="AI241" s="7">
        <v>6</v>
      </c>
      <c r="AJ241" s="7">
        <v>7</v>
      </c>
      <c r="AK241" s="7">
        <v>10</v>
      </c>
      <c r="AL241" s="7">
        <v>5</v>
      </c>
      <c r="AM241" s="7">
        <v>1</v>
      </c>
      <c r="AN241" s="7">
        <v>3</v>
      </c>
      <c r="AO241" s="7">
        <v>60</v>
      </c>
    </row>
    <row r="242" spans="2:41" x14ac:dyDescent="0.25">
      <c r="B242" s="7">
        <v>41413</v>
      </c>
      <c r="C242" s="7">
        <v>1</v>
      </c>
      <c r="D242" s="7">
        <v>1999</v>
      </c>
      <c r="E242" s="7">
        <f t="shared" si="12"/>
        <v>26</v>
      </c>
      <c r="F242" s="8">
        <v>45959.569872685184</v>
      </c>
      <c r="G242" s="7">
        <v>1</v>
      </c>
      <c r="H242" s="7">
        <v>4</v>
      </c>
      <c r="I242" s="7">
        <v>4</v>
      </c>
      <c r="J242" s="7">
        <v>4</v>
      </c>
      <c r="K242" s="7">
        <v>2</v>
      </c>
      <c r="L242" s="7">
        <f t="shared" si="13"/>
        <v>4</v>
      </c>
      <c r="M242" s="7">
        <v>4</v>
      </c>
      <c r="N242" s="7">
        <v>5</v>
      </c>
      <c r="O242" s="7">
        <v>3</v>
      </c>
      <c r="P242" s="7">
        <f t="shared" si="14"/>
        <v>3</v>
      </c>
      <c r="Q242" s="7">
        <v>3</v>
      </c>
      <c r="R242" s="7">
        <v>4</v>
      </c>
      <c r="S242" s="7">
        <v>4</v>
      </c>
      <c r="T242" s="7">
        <f t="shared" si="15"/>
        <v>39</v>
      </c>
      <c r="U242" s="7">
        <v>4</v>
      </c>
      <c r="V242" s="7">
        <v>3</v>
      </c>
      <c r="W242" s="7">
        <v>3</v>
      </c>
      <c r="X242" s="7">
        <v>4</v>
      </c>
      <c r="Y242" s="7">
        <v>3</v>
      </c>
      <c r="Z242" s="7">
        <v>6</v>
      </c>
      <c r="AA242" s="7">
        <v>7</v>
      </c>
      <c r="AB242" s="7">
        <v>53</v>
      </c>
      <c r="AC242" s="7">
        <v>3</v>
      </c>
      <c r="AD242" s="7">
        <v>3</v>
      </c>
      <c r="AE242" s="7">
        <v>7</v>
      </c>
      <c r="AF242" s="7">
        <v>8</v>
      </c>
      <c r="AG242" s="7">
        <v>3</v>
      </c>
      <c r="AH242" s="7">
        <v>2</v>
      </c>
      <c r="AI242" s="7">
        <v>10</v>
      </c>
      <c r="AJ242" s="7">
        <v>9</v>
      </c>
      <c r="AK242" s="7">
        <v>5</v>
      </c>
      <c r="AL242" s="7">
        <v>1</v>
      </c>
      <c r="AM242" s="7">
        <v>4</v>
      </c>
      <c r="AN242" s="7">
        <v>6</v>
      </c>
      <c r="AO242" s="7">
        <v>54</v>
      </c>
    </row>
    <row r="243" spans="2:41" x14ac:dyDescent="0.25">
      <c r="B243" s="7">
        <v>43046</v>
      </c>
      <c r="C243" s="7">
        <v>1</v>
      </c>
      <c r="D243" s="7">
        <v>1999</v>
      </c>
      <c r="E243" s="7">
        <f t="shared" si="12"/>
        <v>26</v>
      </c>
      <c r="F243" s="8">
        <v>45961.722824074073</v>
      </c>
      <c r="G243" s="7">
        <v>2</v>
      </c>
      <c r="H243" s="7">
        <v>2</v>
      </c>
      <c r="I243" s="7">
        <v>4</v>
      </c>
      <c r="J243" s="7">
        <v>4</v>
      </c>
      <c r="K243" s="7">
        <v>2</v>
      </c>
      <c r="L243" s="7">
        <f t="shared" si="13"/>
        <v>4</v>
      </c>
      <c r="M243" s="7">
        <v>4</v>
      </c>
      <c r="N243" s="7">
        <v>3</v>
      </c>
      <c r="O243" s="7">
        <v>4</v>
      </c>
      <c r="P243" s="7">
        <f t="shared" si="14"/>
        <v>2</v>
      </c>
      <c r="Q243" s="7">
        <v>4</v>
      </c>
      <c r="R243" s="7">
        <v>4</v>
      </c>
      <c r="S243" s="7">
        <v>4</v>
      </c>
      <c r="T243" s="7">
        <f t="shared" si="15"/>
        <v>35</v>
      </c>
      <c r="U243" s="7">
        <v>4</v>
      </c>
      <c r="V243" s="7">
        <v>5</v>
      </c>
      <c r="W243" s="7">
        <v>6</v>
      </c>
      <c r="X243" s="7">
        <v>3</v>
      </c>
      <c r="Y243" s="7">
        <v>4</v>
      </c>
      <c r="Z243" s="7">
        <v>9</v>
      </c>
      <c r="AA243" s="7">
        <v>6</v>
      </c>
      <c r="AB243" s="7">
        <v>4</v>
      </c>
      <c r="AC243" s="7">
        <v>4</v>
      </c>
      <c r="AD243" s="7">
        <v>4</v>
      </c>
      <c r="AE243" s="7">
        <v>6</v>
      </c>
      <c r="AF243" s="7">
        <v>9</v>
      </c>
      <c r="AG243" s="7">
        <v>5</v>
      </c>
      <c r="AH243" s="7">
        <v>8</v>
      </c>
      <c r="AI243" s="7">
        <v>2</v>
      </c>
      <c r="AJ243" s="7">
        <v>1</v>
      </c>
      <c r="AK243" s="7">
        <v>10</v>
      </c>
      <c r="AL243" s="7">
        <v>4</v>
      </c>
      <c r="AM243" s="7">
        <v>3</v>
      </c>
      <c r="AN243" s="7">
        <v>7</v>
      </c>
      <c r="AO243" s="7">
        <v>51</v>
      </c>
    </row>
    <row r="244" spans="2:41" x14ac:dyDescent="0.25">
      <c r="B244" s="7">
        <v>40716</v>
      </c>
      <c r="C244" s="7">
        <v>1</v>
      </c>
      <c r="D244" s="7">
        <v>1999</v>
      </c>
      <c r="E244" s="7">
        <f t="shared" si="12"/>
        <v>26</v>
      </c>
      <c r="F244" s="8">
        <v>45967.486840277779</v>
      </c>
      <c r="G244" s="7">
        <v>1</v>
      </c>
      <c r="H244" s="7">
        <v>4</v>
      </c>
      <c r="I244" s="7">
        <v>4</v>
      </c>
      <c r="J244" s="7">
        <v>4</v>
      </c>
      <c r="K244" s="7">
        <v>2</v>
      </c>
      <c r="L244" s="7">
        <f t="shared" si="13"/>
        <v>4</v>
      </c>
      <c r="M244" s="7">
        <v>4</v>
      </c>
      <c r="N244" s="7">
        <v>4</v>
      </c>
      <c r="O244" s="7">
        <v>2</v>
      </c>
      <c r="P244" s="7">
        <f t="shared" si="14"/>
        <v>4</v>
      </c>
      <c r="Q244" s="7">
        <v>4</v>
      </c>
      <c r="R244" s="7">
        <v>4</v>
      </c>
      <c r="S244" s="7">
        <v>4</v>
      </c>
      <c r="T244" s="7">
        <f t="shared" si="15"/>
        <v>40</v>
      </c>
      <c r="U244" s="7">
        <v>3</v>
      </c>
      <c r="V244" s="7">
        <v>2</v>
      </c>
      <c r="W244" s="7">
        <v>3</v>
      </c>
      <c r="X244" s="7">
        <v>4</v>
      </c>
      <c r="Y244" s="7">
        <v>2</v>
      </c>
      <c r="Z244" s="7">
        <v>1</v>
      </c>
      <c r="AA244" s="7">
        <v>4</v>
      </c>
      <c r="AB244" s="7">
        <v>2</v>
      </c>
      <c r="AC244" s="7">
        <v>2</v>
      </c>
      <c r="AD244" s="7">
        <v>2</v>
      </c>
      <c r="AE244" s="7">
        <v>9</v>
      </c>
      <c r="AF244" s="7">
        <v>10</v>
      </c>
      <c r="AG244" s="7">
        <v>2</v>
      </c>
      <c r="AH244" s="7">
        <v>8</v>
      </c>
      <c r="AI244" s="7">
        <v>7</v>
      </c>
      <c r="AJ244" s="7">
        <v>4</v>
      </c>
      <c r="AK244" s="7">
        <v>6</v>
      </c>
      <c r="AL244" s="7">
        <v>3</v>
      </c>
      <c r="AM244" s="7">
        <v>5</v>
      </c>
      <c r="AN244" s="7">
        <v>1</v>
      </c>
      <c r="AO244" s="7">
        <v>41</v>
      </c>
    </row>
    <row r="245" spans="2:41" x14ac:dyDescent="0.25">
      <c r="B245" s="7">
        <v>45079</v>
      </c>
      <c r="C245" s="7">
        <v>1</v>
      </c>
      <c r="D245" s="7">
        <v>1998</v>
      </c>
      <c r="E245" s="7">
        <f t="shared" si="12"/>
        <v>27</v>
      </c>
      <c r="F245" s="8">
        <v>45967.641967592594</v>
      </c>
      <c r="G245" s="7">
        <v>2</v>
      </c>
      <c r="H245" s="7">
        <v>2</v>
      </c>
      <c r="I245" s="7">
        <v>2</v>
      </c>
      <c r="J245" s="7">
        <v>4</v>
      </c>
      <c r="K245" s="7">
        <v>2</v>
      </c>
      <c r="L245" s="7">
        <f t="shared" si="13"/>
        <v>4</v>
      </c>
      <c r="M245" s="7">
        <v>2</v>
      </c>
      <c r="N245" s="7">
        <v>4</v>
      </c>
      <c r="O245" s="7">
        <v>2</v>
      </c>
      <c r="P245" s="7">
        <f t="shared" si="14"/>
        <v>4</v>
      </c>
      <c r="Q245" s="7">
        <v>4</v>
      </c>
      <c r="R245" s="7">
        <v>2</v>
      </c>
      <c r="S245" s="7">
        <v>2</v>
      </c>
      <c r="T245" s="7">
        <f t="shared" si="15"/>
        <v>30</v>
      </c>
      <c r="U245" s="7">
        <v>4</v>
      </c>
      <c r="V245" s="7">
        <v>2</v>
      </c>
      <c r="W245" s="7">
        <v>5</v>
      </c>
      <c r="X245" s="7">
        <v>2</v>
      </c>
      <c r="Y245" s="7">
        <v>5</v>
      </c>
      <c r="Z245" s="7">
        <v>2</v>
      </c>
      <c r="AA245" s="7">
        <v>34</v>
      </c>
      <c r="AB245" s="7">
        <v>3</v>
      </c>
      <c r="AC245" s="7">
        <v>3</v>
      </c>
      <c r="AD245" s="7">
        <v>2</v>
      </c>
      <c r="AE245" s="7">
        <v>5</v>
      </c>
      <c r="AF245" s="7">
        <v>8</v>
      </c>
      <c r="AG245" s="7">
        <v>3</v>
      </c>
      <c r="AH245" s="7">
        <v>7</v>
      </c>
      <c r="AI245" s="7">
        <v>2</v>
      </c>
      <c r="AJ245" s="7">
        <v>6</v>
      </c>
      <c r="AK245" s="7">
        <v>1</v>
      </c>
      <c r="AL245" s="7">
        <v>10</v>
      </c>
      <c r="AM245" s="7">
        <v>9</v>
      </c>
      <c r="AN245" s="7">
        <v>4</v>
      </c>
      <c r="AO245" s="7">
        <v>63</v>
      </c>
    </row>
    <row r="246" spans="2:41" x14ac:dyDescent="0.25">
      <c r="B246" s="7">
        <v>40679</v>
      </c>
      <c r="C246" s="7">
        <v>1</v>
      </c>
      <c r="D246" s="7">
        <v>1997</v>
      </c>
      <c r="E246" s="7">
        <f t="shared" si="12"/>
        <v>28</v>
      </c>
      <c r="F246" s="8">
        <v>45958.329398148147</v>
      </c>
      <c r="G246" s="7">
        <v>2</v>
      </c>
      <c r="H246" s="7">
        <v>4</v>
      </c>
      <c r="I246" s="7">
        <v>4</v>
      </c>
      <c r="J246" s="7">
        <v>5</v>
      </c>
      <c r="K246" s="7">
        <v>2</v>
      </c>
      <c r="L246" s="7">
        <f t="shared" si="13"/>
        <v>4</v>
      </c>
      <c r="M246" s="7">
        <v>4</v>
      </c>
      <c r="N246" s="7">
        <v>3</v>
      </c>
      <c r="O246" s="7">
        <v>3</v>
      </c>
      <c r="P246" s="7">
        <f t="shared" si="14"/>
        <v>3</v>
      </c>
      <c r="Q246" s="7">
        <v>4</v>
      </c>
      <c r="R246" s="7">
        <v>4</v>
      </c>
      <c r="S246" s="7">
        <v>1</v>
      </c>
      <c r="T246" s="7">
        <f t="shared" si="15"/>
        <v>36</v>
      </c>
      <c r="U246" s="7">
        <v>4</v>
      </c>
      <c r="V246" s="7">
        <v>9</v>
      </c>
      <c r="W246" s="7">
        <v>3</v>
      </c>
      <c r="X246" s="7">
        <v>4</v>
      </c>
      <c r="Y246" s="7">
        <v>3</v>
      </c>
      <c r="Z246" s="7">
        <v>5</v>
      </c>
      <c r="AA246" s="7">
        <v>7</v>
      </c>
      <c r="AB246" s="7">
        <v>5</v>
      </c>
      <c r="AC246" s="7">
        <v>2</v>
      </c>
      <c r="AD246" s="7">
        <v>2</v>
      </c>
      <c r="AE246" s="7">
        <v>10</v>
      </c>
      <c r="AF246" s="7">
        <v>3</v>
      </c>
      <c r="AG246" s="7">
        <v>5</v>
      </c>
      <c r="AH246" s="7">
        <v>9</v>
      </c>
      <c r="AI246" s="7">
        <v>7</v>
      </c>
      <c r="AJ246" s="7">
        <v>1</v>
      </c>
      <c r="AK246" s="7">
        <v>4</v>
      </c>
      <c r="AL246" s="7">
        <v>8</v>
      </c>
      <c r="AM246" s="7">
        <v>6</v>
      </c>
      <c r="AN246" s="7">
        <v>2</v>
      </c>
      <c r="AO246" s="7">
        <v>56</v>
      </c>
    </row>
    <row r="247" spans="2:41" x14ac:dyDescent="0.25">
      <c r="B247" s="7">
        <v>45422</v>
      </c>
      <c r="C247" s="7">
        <v>1</v>
      </c>
      <c r="D247" s="7">
        <v>1997</v>
      </c>
      <c r="E247" s="7">
        <f t="shared" si="12"/>
        <v>28</v>
      </c>
      <c r="F247" s="8">
        <v>45968.563483796293</v>
      </c>
      <c r="G247" s="7">
        <v>3</v>
      </c>
      <c r="H247" s="7">
        <v>3</v>
      </c>
      <c r="I247" s="7">
        <v>4</v>
      </c>
      <c r="J247" s="7">
        <v>2</v>
      </c>
      <c r="K247" s="7">
        <v>3</v>
      </c>
      <c r="L247" s="7">
        <f t="shared" si="13"/>
        <v>3</v>
      </c>
      <c r="M247" s="7">
        <v>4</v>
      </c>
      <c r="N247" s="7">
        <v>3</v>
      </c>
      <c r="O247" s="7">
        <v>3</v>
      </c>
      <c r="P247" s="7">
        <f t="shared" si="14"/>
        <v>3</v>
      </c>
      <c r="Q247" s="7">
        <v>3</v>
      </c>
      <c r="R247" s="7">
        <v>4</v>
      </c>
      <c r="S247" s="7">
        <v>2</v>
      </c>
      <c r="T247" s="7">
        <f t="shared" si="15"/>
        <v>31</v>
      </c>
      <c r="U247" s="7">
        <v>21</v>
      </c>
      <c r="V247" s="7">
        <v>28</v>
      </c>
      <c r="W247" s="7">
        <v>10</v>
      </c>
      <c r="X247" s="7">
        <v>8</v>
      </c>
      <c r="Y247" s="7">
        <v>6</v>
      </c>
      <c r="Z247" s="7">
        <v>12</v>
      </c>
      <c r="AA247" s="7">
        <v>30</v>
      </c>
      <c r="AB247" s="7">
        <v>6</v>
      </c>
      <c r="AC247" s="7">
        <v>6</v>
      </c>
      <c r="AD247" s="7">
        <v>26</v>
      </c>
      <c r="AE247" s="7">
        <v>8</v>
      </c>
      <c r="AF247" s="7">
        <v>1</v>
      </c>
      <c r="AG247" s="7">
        <v>9</v>
      </c>
      <c r="AH247" s="7">
        <v>3</v>
      </c>
      <c r="AI247" s="7">
        <v>2</v>
      </c>
      <c r="AJ247" s="7">
        <v>10</v>
      </c>
      <c r="AK247" s="7">
        <v>6</v>
      </c>
      <c r="AL247" s="7">
        <v>5</v>
      </c>
      <c r="AM247" s="7">
        <v>4</v>
      </c>
      <c r="AN247" s="7">
        <v>7</v>
      </c>
      <c r="AO247" s="7">
        <v>44</v>
      </c>
    </row>
    <row r="248" spans="2:41" x14ac:dyDescent="0.25">
      <c r="B248" s="7">
        <v>45430</v>
      </c>
      <c r="C248" s="7">
        <v>1</v>
      </c>
      <c r="D248" s="7">
        <v>1997</v>
      </c>
      <c r="E248" s="7">
        <f t="shared" si="12"/>
        <v>28</v>
      </c>
      <c r="F248" s="8">
        <v>45968.576458333337</v>
      </c>
      <c r="G248" s="7" t="s">
        <v>59</v>
      </c>
      <c r="H248" s="7">
        <v>3</v>
      </c>
      <c r="I248" s="7">
        <v>4</v>
      </c>
      <c r="J248" s="7">
        <v>5</v>
      </c>
      <c r="K248" s="7">
        <v>3</v>
      </c>
      <c r="L248" s="7">
        <f t="shared" si="13"/>
        <v>3</v>
      </c>
      <c r="M248" s="7">
        <v>3</v>
      </c>
      <c r="N248" s="7">
        <v>2</v>
      </c>
      <c r="O248" s="7">
        <v>4</v>
      </c>
      <c r="P248" s="7">
        <f t="shared" si="14"/>
        <v>2</v>
      </c>
      <c r="Q248" s="7">
        <v>2</v>
      </c>
      <c r="R248" s="7">
        <v>3</v>
      </c>
      <c r="S248" s="7">
        <v>2</v>
      </c>
      <c r="T248" s="7">
        <f t="shared" si="15"/>
        <v>29</v>
      </c>
      <c r="U248" s="7">
        <v>9</v>
      </c>
      <c r="V248" s="7">
        <v>3</v>
      </c>
      <c r="W248" s="7">
        <v>3</v>
      </c>
      <c r="X248" s="7">
        <v>6</v>
      </c>
      <c r="Y248" s="7">
        <v>6</v>
      </c>
      <c r="Z248" s="7">
        <v>7</v>
      </c>
      <c r="AA248" s="7">
        <v>7</v>
      </c>
      <c r="AB248" s="7">
        <v>4</v>
      </c>
      <c r="AC248" s="7">
        <v>4</v>
      </c>
      <c r="AD248" s="7">
        <v>7</v>
      </c>
      <c r="AE248" s="7">
        <v>2</v>
      </c>
      <c r="AF248" s="7">
        <v>7</v>
      </c>
      <c r="AG248" s="7">
        <v>5</v>
      </c>
      <c r="AH248" s="7">
        <v>6</v>
      </c>
      <c r="AI248" s="7">
        <v>8</v>
      </c>
      <c r="AJ248" s="7">
        <v>3</v>
      </c>
      <c r="AK248" s="7">
        <v>4</v>
      </c>
      <c r="AL248" s="7">
        <v>9</v>
      </c>
      <c r="AM248" s="7">
        <v>10</v>
      </c>
      <c r="AN248" s="7">
        <v>1</v>
      </c>
      <c r="AO248" s="7">
        <v>29</v>
      </c>
    </row>
    <row r="249" spans="2:41" x14ac:dyDescent="0.25">
      <c r="B249" s="7">
        <v>46538</v>
      </c>
      <c r="C249" s="7">
        <v>1</v>
      </c>
      <c r="D249" s="7">
        <v>1997</v>
      </c>
      <c r="E249" s="7">
        <f t="shared" si="12"/>
        <v>28</v>
      </c>
      <c r="F249" s="8">
        <v>45973.875462962962</v>
      </c>
      <c r="G249" s="7">
        <v>2</v>
      </c>
      <c r="H249" s="7">
        <v>5</v>
      </c>
      <c r="I249" s="7">
        <v>5</v>
      </c>
      <c r="J249" s="7">
        <v>4</v>
      </c>
      <c r="K249" s="7">
        <v>2</v>
      </c>
      <c r="L249" s="7">
        <f t="shared" si="13"/>
        <v>4</v>
      </c>
      <c r="M249" s="7">
        <v>4</v>
      </c>
      <c r="N249" s="7">
        <v>4</v>
      </c>
      <c r="O249" s="7">
        <v>2</v>
      </c>
      <c r="P249" s="7">
        <f t="shared" si="14"/>
        <v>4</v>
      </c>
      <c r="Q249" s="7">
        <v>5</v>
      </c>
      <c r="R249" s="7">
        <v>5</v>
      </c>
      <c r="S249" s="7">
        <v>5</v>
      </c>
      <c r="T249" s="7">
        <f t="shared" si="15"/>
        <v>45</v>
      </c>
      <c r="U249" s="7">
        <v>3</v>
      </c>
      <c r="V249" s="7">
        <v>3</v>
      </c>
      <c r="W249" s="7">
        <v>3</v>
      </c>
      <c r="X249" s="7">
        <v>3</v>
      </c>
      <c r="Y249" s="7">
        <v>5</v>
      </c>
      <c r="Z249" s="7">
        <v>4</v>
      </c>
      <c r="AA249" s="7">
        <v>7</v>
      </c>
      <c r="AB249" s="7">
        <v>4</v>
      </c>
      <c r="AC249" s="7">
        <v>1</v>
      </c>
      <c r="AD249" s="7">
        <v>2</v>
      </c>
      <c r="AE249" s="7">
        <v>2</v>
      </c>
      <c r="AF249" s="7">
        <v>3</v>
      </c>
      <c r="AG249" s="7">
        <v>7</v>
      </c>
      <c r="AH249" s="7">
        <v>10</v>
      </c>
      <c r="AI249" s="7">
        <v>8</v>
      </c>
      <c r="AJ249" s="7">
        <v>1</v>
      </c>
      <c r="AK249" s="7">
        <v>4</v>
      </c>
      <c r="AL249" s="7">
        <v>9</v>
      </c>
      <c r="AM249" s="7">
        <v>6</v>
      </c>
      <c r="AN249" s="7">
        <v>5</v>
      </c>
      <c r="AO249" s="7">
        <v>5</v>
      </c>
    </row>
    <row r="250" spans="2:41" x14ac:dyDescent="0.25">
      <c r="B250" s="7">
        <v>45416</v>
      </c>
      <c r="C250" s="7">
        <v>1</v>
      </c>
      <c r="D250" s="7">
        <v>1996</v>
      </c>
      <c r="E250" s="7">
        <f t="shared" si="12"/>
        <v>29</v>
      </c>
      <c r="F250" s="8">
        <v>45968.671979166669</v>
      </c>
      <c r="G250" s="7">
        <v>3</v>
      </c>
      <c r="H250" s="7">
        <v>4</v>
      </c>
      <c r="I250" s="7">
        <v>4</v>
      </c>
      <c r="J250" s="7">
        <v>5</v>
      </c>
      <c r="K250" s="7">
        <v>1</v>
      </c>
      <c r="L250" s="7">
        <f t="shared" si="13"/>
        <v>5</v>
      </c>
      <c r="M250" s="7">
        <v>2</v>
      </c>
      <c r="N250" s="7">
        <v>4</v>
      </c>
      <c r="O250" s="7">
        <v>5</v>
      </c>
      <c r="P250" s="7">
        <f t="shared" si="14"/>
        <v>1</v>
      </c>
      <c r="Q250" s="7">
        <v>4</v>
      </c>
      <c r="R250" s="7">
        <v>4</v>
      </c>
      <c r="S250" s="7">
        <v>1</v>
      </c>
      <c r="T250" s="7">
        <f t="shared" si="15"/>
        <v>34</v>
      </c>
      <c r="U250" s="7">
        <v>3</v>
      </c>
      <c r="V250" s="7">
        <v>6</v>
      </c>
      <c r="W250" s="7">
        <v>2</v>
      </c>
      <c r="X250" s="7">
        <v>4</v>
      </c>
      <c r="Y250" s="7">
        <v>3</v>
      </c>
      <c r="Z250" s="7">
        <v>155</v>
      </c>
      <c r="AA250" s="7">
        <v>4</v>
      </c>
      <c r="AB250" s="7">
        <v>7</v>
      </c>
      <c r="AC250" s="7">
        <v>2</v>
      </c>
      <c r="AD250" s="7">
        <v>3</v>
      </c>
      <c r="AE250" s="7">
        <v>4</v>
      </c>
      <c r="AF250" s="7">
        <v>3</v>
      </c>
      <c r="AG250" s="7">
        <v>6</v>
      </c>
      <c r="AH250" s="7">
        <v>7</v>
      </c>
      <c r="AI250" s="7">
        <v>10</v>
      </c>
      <c r="AJ250" s="7">
        <v>9</v>
      </c>
      <c r="AK250" s="7">
        <v>2</v>
      </c>
      <c r="AL250" s="7">
        <v>1</v>
      </c>
      <c r="AM250" s="7">
        <v>5</v>
      </c>
      <c r="AN250" s="7">
        <v>8</v>
      </c>
      <c r="AO250" s="7">
        <v>82</v>
      </c>
    </row>
    <row r="251" spans="2:41" x14ac:dyDescent="0.25">
      <c r="B251" s="7">
        <v>45508</v>
      </c>
      <c r="C251" s="7">
        <v>1</v>
      </c>
      <c r="D251" s="7">
        <v>1996</v>
      </c>
      <c r="E251" s="7">
        <f t="shared" si="12"/>
        <v>29</v>
      </c>
      <c r="F251" s="8">
        <v>45968.720497685186</v>
      </c>
      <c r="G251" s="7">
        <v>3</v>
      </c>
      <c r="H251" s="7">
        <v>4</v>
      </c>
      <c r="I251" s="7">
        <v>4</v>
      </c>
      <c r="J251" s="7">
        <v>5</v>
      </c>
      <c r="K251" s="7">
        <v>1</v>
      </c>
      <c r="L251" s="7">
        <f t="shared" si="13"/>
        <v>5</v>
      </c>
      <c r="M251" s="7">
        <v>4</v>
      </c>
      <c r="N251" s="7">
        <v>5</v>
      </c>
      <c r="O251" s="7">
        <v>4</v>
      </c>
      <c r="P251" s="7">
        <f t="shared" si="14"/>
        <v>2</v>
      </c>
      <c r="Q251" s="7">
        <v>3</v>
      </c>
      <c r="R251" s="7">
        <v>2</v>
      </c>
      <c r="S251" s="7">
        <v>4</v>
      </c>
      <c r="T251" s="7">
        <f t="shared" si="15"/>
        <v>38</v>
      </c>
      <c r="U251" s="7">
        <v>6</v>
      </c>
      <c r="V251" s="7">
        <v>25</v>
      </c>
      <c r="W251" s="7">
        <v>8</v>
      </c>
      <c r="X251" s="7">
        <v>13</v>
      </c>
      <c r="Y251" s="7">
        <v>8</v>
      </c>
      <c r="Z251" s="7">
        <v>7</v>
      </c>
      <c r="AA251" s="7">
        <v>23</v>
      </c>
      <c r="AB251" s="7">
        <v>7</v>
      </c>
      <c r="AC251" s="7">
        <v>12</v>
      </c>
      <c r="AD251" s="7">
        <v>14</v>
      </c>
      <c r="AE251" s="7">
        <v>2</v>
      </c>
      <c r="AF251" s="7">
        <v>1</v>
      </c>
      <c r="AG251" s="7">
        <v>3</v>
      </c>
      <c r="AH251" s="7">
        <v>4</v>
      </c>
      <c r="AI251" s="7">
        <v>5</v>
      </c>
      <c r="AJ251" s="7">
        <v>9</v>
      </c>
      <c r="AK251" s="7">
        <v>10</v>
      </c>
      <c r="AL251" s="7">
        <v>7</v>
      </c>
      <c r="AM251" s="7">
        <v>6</v>
      </c>
      <c r="AN251" s="7">
        <v>8</v>
      </c>
      <c r="AO251" s="7">
        <v>80</v>
      </c>
    </row>
    <row r="252" spans="2:41" x14ac:dyDescent="0.25">
      <c r="B252" s="7">
        <v>44205</v>
      </c>
      <c r="C252" s="7">
        <v>1</v>
      </c>
      <c r="D252" s="7">
        <v>1996</v>
      </c>
      <c r="E252" s="7">
        <f t="shared" si="12"/>
        <v>29</v>
      </c>
      <c r="F252" s="8">
        <v>45964.905706018515</v>
      </c>
      <c r="G252" s="7">
        <v>5</v>
      </c>
      <c r="H252" s="7">
        <v>5</v>
      </c>
      <c r="I252" s="7">
        <v>5</v>
      </c>
      <c r="J252" s="7">
        <v>5</v>
      </c>
      <c r="K252" s="7">
        <v>1</v>
      </c>
      <c r="L252" s="7">
        <f t="shared" si="13"/>
        <v>5</v>
      </c>
      <c r="M252" s="7">
        <v>5</v>
      </c>
      <c r="N252" s="7">
        <v>5</v>
      </c>
      <c r="O252" s="7">
        <v>5</v>
      </c>
      <c r="P252" s="7">
        <f t="shared" si="14"/>
        <v>1</v>
      </c>
      <c r="Q252" s="7">
        <v>5</v>
      </c>
      <c r="R252" s="7">
        <v>5</v>
      </c>
      <c r="S252" s="7">
        <v>5</v>
      </c>
      <c r="T252" s="7">
        <f t="shared" si="15"/>
        <v>46</v>
      </c>
      <c r="U252" s="7">
        <v>1</v>
      </c>
      <c r="V252" s="7">
        <v>2</v>
      </c>
      <c r="W252" s="7">
        <v>2</v>
      </c>
      <c r="X252" s="7">
        <v>2</v>
      </c>
      <c r="Y252" s="7">
        <v>12</v>
      </c>
      <c r="Z252" s="7">
        <v>2</v>
      </c>
      <c r="AA252" s="7">
        <v>7</v>
      </c>
      <c r="AB252" s="7">
        <v>1</v>
      </c>
      <c r="AC252" s="7">
        <v>1</v>
      </c>
      <c r="AD252" s="7">
        <v>1</v>
      </c>
      <c r="AE252" s="7">
        <v>9</v>
      </c>
      <c r="AF252" s="7">
        <v>3</v>
      </c>
      <c r="AG252" s="7">
        <v>2</v>
      </c>
      <c r="AH252" s="7">
        <v>7</v>
      </c>
      <c r="AI252" s="7">
        <v>1</v>
      </c>
      <c r="AJ252" s="7">
        <v>6</v>
      </c>
      <c r="AK252" s="7">
        <v>8</v>
      </c>
      <c r="AL252" s="7">
        <v>4</v>
      </c>
      <c r="AM252" s="7">
        <v>5</v>
      </c>
      <c r="AN252" s="7">
        <v>10</v>
      </c>
      <c r="AO252" s="7">
        <v>5</v>
      </c>
    </row>
    <row r="253" spans="2:41" x14ac:dyDescent="0.25">
      <c r="B253" s="7">
        <v>45945</v>
      </c>
      <c r="C253" s="7">
        <v>1</v>
      </c>
      <c r="D253" s="7">
        <v>1996</v>
      </c>
      <c r="E253" s="7">
        <f t="shared" si="12"/>
        <v>29</v>
      </c>
      <c r="F253" s="8">
        <v>45970.863935185182</v>
      </c>
      <c r="G253" s="7" t="s">
        <v>59</v>
      </c>
      <c r="H253" s="7">
        <v>1</v>
      </c>
      <c r="I253" s="7">
        <v>2</v>
      </c>
      <c r="J253" s="7">
        <v>1</v>
      </c>
      <c r="K253" s="7">
        <v>5</v>
      </c>
      <c r="L253" s="7">
        <f t="shared" si="13"/>
        <v>1</v>
      </c>
      <c r="M253" s="7">
        <v>3</v>
      </c>
      <c r="N253" s="7">
        <v>2</v>
      </c>
      <c r="O253" s="7">
        <v>4</v>
      </c>
      <c r="P253" s="7">
        <f t="shared" si="14"/>
        <v>2</v>
      </c>
      <c r="Q253" s="7">
        <v>2</v>
      </c>
      <c r="R253" s="7">
        <v>3</v>
      </c>
      <c r="S253" s="7">
        <v>2</v>
      </c>
      <c r="T253" s="7">
        <f t="shared" si="15"/>
        <v>19</v>
      </c>
      <c r="U253" s="7">
        <v>3</v>
      </c>
      <c r="V253" s="7">
        <v>7</v>
      </c>
      <c r="W253" s="7">
        <v>5</v>
      </c>
      <c r="X253" s="7">
        <v>3</v>
      </c>
      <c r="Y253" s="7">
        <v>7</v>
      </c>
      <c r="Z253" s="7">
        <v>10</v>
      </c>
      <c r="AA253" s="7">
        <v>9</v>
      </c>
      <c r="AB253" s="7">
        <v>6</v>
      </c>
      <c r="AC253" s="7">
        <v>6</v>
      </c>
      <c r="AD253" s="7">
        <v>3</v>
      </c>
      <c r="AE253" s="7">
        <v>9</v>
      </c>
      <c r="AF253" s="7">
        <v>3</v>
      </c>
      <c r="AG253" s="7">
        <v>2</v>
      </c>
      <c r="AH253" s="7">
        <v>7</v>
      </c>
      <c r="AI253" s="7">
        <v>1</v>
      </c>
      <c r="AJ253" s="7">
        <v>6</v>
      </c>
      <c r="AK253" s="7">
        <v>4</v>
      </c>
      <c r="AL253" s="7">
        <v>5</v>
      </c>
      <c r="AM253" s="7">
        <v>8</v>
      </c>
      <c r="AN253" s="7">
        <v>10</v>
      </c>
      <c r="AO253" s="7">
        <v>5</v>
      </c>
    </row>
    <row r="254" spans="2:41" x14ac:dyDescent="0.25">
      <c r="B254" s="7">
        <v>42622</v>
      </c>
      <c r="C254" s="7">
        <v>1</v>
      </c>
      <c r="D254" s="7">
        <v>1995</v>
      </c>
      <c r="E254" s="7">
        <f t="shared" si="12"/>
        <v>30</v>
      </c>
      <c r="F254" s="8">
        <v>45960.779710648145</v>
      </c>
      <c r="G254" s="7">
        <v>3</v>
      </c>
      <c r="H254" s="7">
        <v>4</v>
      </c>
      <c r="I254" s="7">
        <v>5</v>
      </c>
      <c r="J254" s="7">
        <v>4</v>
      </c>
      <c r="K254" s="7">
        <v>2</v>
      </c>
      <c r="L254" s="7">
        <f t="shared" si="13"/>
        <v>4</v>
      </c>
      <c r="M254" s="7">
        <v>5</v>
      </c>
      <c r="N254" s="7">
        <v>5</v>
      </c>
      <c r="O254" s="7">
        <v>5</v>
      </c>
      <c r="P254" s="7">
        <f t="shared" si="14"/>
        <v>1</v>
      </c>
      <c r="Q254" s="7">
        <v>5</v>
      </c>
      <c r="R254" s="7">
        <v>4</v>
      </c>
      <c r="S254" s="7">
        <v>4</v>
      </c>
      <c r="T254" s="7">
        <f t="shared" si="15"/>
        <v>41</v>
      </c>
      <c r="U254" s="7">
        <v>4</v>
      </c>
      <c r="V254" s="7">
        <v>2</v>
      </c>
      <c r="W254" s="7">
        <v>3</v>
      </c>
      <c r="X254" s="7">
        <v>2</v>
      </c>
      <c r="Y254" s="7">
        <v>2</v>
      </c>
      <c r="Z254" s="7">
        <v>2</v>
      </c>
      <c r="AA254" s="7">
        <v>4</v>
      </c>
      <c r="AB254" s="7">
        <v>2</v>
      </c>
      <c r="AC254" s="7">
        <v>5</v>
      </c>
      <c r="AD254" s="7">
        <v>3</v>
      </c>
      <c r="AE254" s="7">
        <v>1</v>
      </c>
      <c r="AF254" s="7">
        <v>4</v>
      </c>
      <c r="AG254" s="7">
        <v>8</v>
      </c>
      <c r="AH254" s="7">
        <v>9</v>
      </c>
      <c r="AI254" s="7">
        <v>5</v>
      </c>
      <c r="AJ254" s="7">
        <v>6</v>
      </c>
      <c r="AK254" s="7">
        <v>7</v>
      </c>
      <c r="AL254" s="7">
        <v>3</v>
      </c>
      <c r="AM254" s="7">
        <v>2</v>
      </c>
      <c r="AN254" s="7">
        <v>10</v>
      </c>
      <c r="AO254" s="7">
        <v>50</v>
      </c>
    </row>
    <row r="255" spans="2:41" x14ac:dyDescent="0.25">
      <c r="B255" s="7">
        <v>45435</v>
      </c>
      <c r="C255" s="7">
        <v>1</v>
      </c>
      <c r="D255" s="7">
        <v>1994</v>
      </c>
      <c r="E255" s="7">
        <f t="shared" si="12"/>
        <v>31</v>
      </c>
      <c r="F255" s="8">
        <v>45968.581284722219</v>
      </c>
      <c r="G255" s="7">
        <v>3</v>
      </c>
      <c r="H255" s="7">
        <v>3</v>
      </c>
      <c r="I255" s="7">
        <v>4</v>
      </c>
      <c r="J255" s="7">
        <v>5</v>
      </c>
      <c r="K255" s="7">
        <v>3</v>
      </c>
      <c r="L255" s="7">
        <f t="shared" si="13"/>
        <v>3</v>
      </c>
      <c r="M255" s="7">
        <v>4</v>
      </c>
      <c r="N255" s="7">
        <v>2</v>
      </c>
      <c r="O255" s="7">
        <v>5</v>
      </c>
      <c r="P255" s="7">
        <f t="shared" si="14"/>
        <v>1</v>
      </c>
      <c r="Q255" s="7">
        <v>5</v>
      </c>
      <c r="R255" s="7">
        <v>4</v>
      </c>
      <c r="S255" s="7">
        <v>4</v>
      </c>
      <c r="T255" s="7">
        <f t="shared" si="15"/>
        <v>35</v>
      </c>
      <c r="U255" s="7">
        <v>3</v>
      </c>
      <c r="V255" s="7">
        <v>5</v>
      </c>
      <c r="W255" s="7">
        <v>5</v>
      </c>
      <c r="X255" s="7">
        <v>16</v>
      </c>
      <c r="Y255" s="7">
        <v>5</v>
      </c>
      <c r="Z255" s="7">
        <v>8</v>
      </c>
      <c r="AA255" s="7">
        <v>5</v>
      </c>
      <c r="AB255" s="7">
        <v>8</v>
      </c>
      <c r="AC255" s="7">
        <v>3</v>
      </c>
      <c r="AD255" s="7">
        <v>15</v>
      </c>
      <c r="AE255" s="7">
        <v>6</v>
      </c>
      <c r="AF255" s="7">
        <v>5</v>
      </c>
      <c r="AG255" s="7">
        <v>9</v>
      </c>
      <c r="AH255" s="7">
        <v>1</v>
      </c>
      <c r="AI255" s="7">
        <v>3</v>
      </c>
      <c r="AJ255" s="7">
        <v>4</v>
      </c>
      <c r="AK255" s="7">
        <v>10</v>
      </c>
      <c r="AL255" s="7">
        <v>7</v>
      </c>
      <c r="AM255" s="7">
        <v>8</v>
      </c>
      <c r="AN255" s="7">
        <v>2</v>
      </c>
      <c r="AO255" s="7">
        <v>68</v>
      </c>
    </row>
    <row r="256" spans="2:41" x14ac:dyDescent="0.25">
      <c r="B256" s="7">
        <v>43450</v>
      </c>
      <c r="C256" s="7">
        <v>1</v>
      </c>
      <c r="D256" s="7">
        <v>1993</v>
      </c>
      <c r="E256" s="7">
        <f t="shared" si="12"/>
        <v>32</v>
      </c>
      <c r="F256" s="8">
        <v>45970.810578703706</v>
      </c>
      <c r="G256" s="7">
        <v>2</v>
      </c>
      <c r="H256" s="7">
        <v>2</v>
      </c>
      <c r="I256" s="7">
        <v>5</v>
      </c>
      <c r="J256" s="7">
        <v>5</v>
      </c>
      <c r="K256" s="7">
        <v>3</v>
      </c>
      <c r="L256" s="7">
        <f t="shared" si="13"/>
        <v>3</v>
      </c>
      <c r="M256" s="7">
        <v>2</v>
      </c>
      <c r="N256" s="7">
        <v>3</v>
      </c>
      <c r="O256" s="7">
        <v>2</v>
      </c>
      <c r="P256" s="7">
        <f t="shared" si="14"/>
        <v>4</v>
      </c>
      <c r="Q256" s="7">
        <v>2</v>
      </c>
      <c r="R256" s="7">
        <v>4</v>
      </c>
      <c r="S256" s="7">
        <v>4</v>
      </c>
      <c r="T256" s="7">
        <f t="shared" si="15"/>
        <v>34</v>
      </c>
      <c r="U256" s="7">
        <v>3</v>
      </c>
      <c r="V256" s="7">
        <v>3</v>
      </c>
      <c r="W256" s="7">
        <v>3</v>
      </c>
      <c r="X256" s="7">
        <v>7</v>
      </c>
      <c r="Y256" s="7">
        <v>3</v>
      </c>
      <c r="Z256" s="7">
        <v>7</v>
      </c>
      <c r="AA256" s="7">
        <v>15</v>
      </c>
      <c r="AB256" s="7">
        <v>4</v>
      </c>
      <c r="AC256" s="7">
        <v>2</v>
      </c>
      <c r="AD256" s="7">
        <v>3</v>
      </c>
      <c r="AE256" s="7">
        <v>10</v>
      </c>
      <c r="AF256" s="7">
        <v>9</v>
      </c>
      <c r="AG256" s="7">
        <v>3</v>
      </c>
      <c r="AH256" s="7">
        <v>4</v>
      </c>
      <c r="AI256" s="7">
        <v>2</v>
      </c>
      <c r="AJ256" s="7">
        <v>8</v>
      </c>
      <c r="AK256" s="7">
        <v>1</v>
      </c>
      <c r="AL256" s="7">
        <v>5</v>
      </c>
      <c r="AM256" s="7">
        <v>7</v>
      </c>
      <c r="AN256" s="7">
        <v>6</v>
      </c>
      <c r="AO256" s="7">
        <v>76</v>
      </c>
    </row>
    <row r="257" spans="2:41" x14ac:dyDescent="0.25">
      <c r="B257" s="7">
        <v>44407</v>
      </c>
      <c r="C257" s="7">
        <v>1</v>
      </c>
      <c r="D257" s="7">
        <v>1993</v>
      </c>
      <c r="E257" s="7">
        <f t="shared" si="12"/>
        <v>32</v>
      </c>
      <c r="F257" s="8">
        <v>45965.530150462961</v>
      </c>
      <c r="G257" s="7" t="s">
        <v>59</v>
      </c>
      <c r="H257" s="7">
        <v>4</v>
      </c>
      <c r="I257" s="7">
        <v>5</v>
      </c>
      <c r="J257" s="7">
        <v>5</v>
      </c>
      <c r="K257" s="7">
        <v>3</v>
      </c>
      <c r="L257" s="7">
        <f t="shared" si="13"/>
        <v>3</v>
      </c>
      <c r="M257" s="7">
        <v>2</v>
      </c>
      <c r="N257" s="7">
        <v>4</v>
      </c>
      <c r="O257" s="7">
        <v>4</v>
      </c>
      <c r="P257" s="7">
        <f t="shared" si="14"/>
        <v>2</v>
      </c>
      <c r="Q257" s="7">
        <v>4</v>
      </c>
      <c r="R257" s="7">
        <v>4</v>
      </c>
      <c r="S257" s="7">
        <v>5</v>
      </c>
      <c r="T257" s="7">
        <f t="shared" si="15"/>
        <v>38</v>
      </c>
      <c r="U257" s="7">
        <v>4</v>
      </c>
      <c r="V257" s="7">
        <v>2</v>
      </c>
      <c r="W257" s="7">
        <v>5</v>
      </c>
      <c r="X257" s="7">
        <v>7</v>
      </c>
      <c r="Y257" s="7">
        <v>5</v>
      </c>
      <c r="Z257" s="7">
        <v>6</v>
      </c>
      <c r="AA257" s="7">
        <v>7</v>
      </c>
      <c r="AB257" s="7">
        <v>3</v>
      </c>
      <c r="AC257" s="7">
        <v>3</v>
      </c>
      <c r="AD257" s="7">
        <v>3</v>
      </c>
      <c r="AE257" s="7">
        <v>3</v>
      </c>
      <c r="AF257" s="7">
        <v>9</v>
      </c>
      <c r="AG257" s="7">
        <v>1</v>
      </c>
      <c r="AH257" s="7">
        <v>5</v>
      </c>
      <c r="AI257" s="7">
        <v>4</v>
      </c>
      <c r="AJ257" s="7">
        <v>2</v>
      </c>
      <c r="AK257" s="7">
        <v>6</v>
      </c>
      <c r="AL257" s="7">
        <v>10</v>
      </c>
      <c r="AM257" s="7">
        <v>7</v>
      </c>
      <c r="AN257" s="7">
        <v>8</v>
      </c>
      <c r="AO257" s="7">
        <v>71</v>
      </c>
    </row>
    <row r="258" spans="2:41" x14ac:dyDescent="0.25">
      <c r="B258" s="7">
        <v>40727</v>
      </c>
      <c r="C258" s="7">
        <v>1</v>
      </c>
      <c r="D258" s="7">
        <v>1992</v>
      </c>
      <c r="E258" s="7">
        <f t="shared" si="12"/>
        <v>33</v>
      </c>
      <c r="F258" s="8">
        <v>45974.766898148147</v>
      </c>
      <c r="G258" s="7">
        <v>2</v>
      </c>
      <c r="H258" s="7">
        <v>4</v>
      </c>
      <c r="I258" s="7">
        <v>4</v>
      </c>
      <c r="J258" s="7">
        <v>4</v>
      </c>
      <c r="K258" s="7">
        <v>3</v>
      </c>
      <c r="L258" s="7">
        <f t="shared" si="13"/>
        <v>3</v>
      </c>
      <c r="M258" s="7">
        <v>4</v>
      </c>
      <c r="N258" s="7">
        <v>4</v>
      </c>
      <c r="O258" s="7">
        <v>3</v>
      </c>
      <c r="P258" s="7">
        <f t="shared" si="14"/>
        <v>3</v>
      </c>
      <c r="Q258" s="7">
        <v>5</v>
      </c>
      <c r="R258" s="7">
        <v>4</v>
      </c>
      <c r="S258" s="7">
        <v>4</v>
      </c>
      <c r="T258" s="7">
        <f t="shared" si="15"/>
        <v>39</v>
      </c>
      <c r="U258" s="7">
        <v>10</v>
      </c>
      <c r="V258" s="7">
        <v>5</v>
      </c>
      <c r="W258" s="7">
        <v>6</v>
      </c>
      <c r="X258" s="7">
        <v>3</v>
      </c>
      <c r="Y258" s="7">
        <v>2</v>
      </c>
      <c r="Z258" s="7">
        <v>4</v>
      </c>
      <c r="AA258" s="7">
        <v>18</v>
      </c>
      <c r="AB258" s="7">
        <v>7</v>
      </c>
      <c r="AC258" s="7">
        <v>3</v>
      </c>
      <c r="AD258" s="7">
        <v>4</v>
      </c>
      <c r="AE258" s="7">
        <v>1</v>
      </c>
      <c r="AF258" s="7">
        <v>9</v>
      </c>
      <c r="AG258" s="7">
        <v>10</v>
      </c>
      <c r="AH258" s="7">
        <v>8</v>
      </c>
      <c r="AI258" s="7">
        <v>7</v>
      </c>
      <c r="AJ258" s="7">
        <v>6</v>
      </c>
      <c r="AK258" s="7">
        <v>4</v>
      </c>
      <c r="AL258" s="7">
        <v>3</v>
      </c>
      <c r="AM258" s="7">
        <v>5</v>
      </c>
      <c r="AN258" s="7">
        <v>2</v>
      </c>
      <c r="AO258" s="7">
        <v>50</v>
      </c>
    </row>
    <row r="259" spans="2:41" x14ac:dyDescent="0.25">
      <c r="B259" s="7">
        <v>43663</v>
      </c>
      <c r="C259" s="7">
        <v>1</v>
      </c>
      <c r="D259" s="7">
        <v>1992</v>
      </c>
      <c r="E259" s="7">
        <f t="shared" ref="E259:E277" si="16">2025-D259</f>
        <v>33</v>
      </c>
      <c r="F259" s="8">
        <v>45963.818194444444</v>
      </c>
      <c r="G259" s="7">
        <v>5</v>
      </c>
      <c r="H259" s="7">
        <v>3</v>
      </c>
      <c r="I259" s="7">
        <v>3</v>
      </c>
      <c r="J259" s="7">
        <v>4</v>
      </c>
      <c r="K259" s="7">
        <v>4</v>
      </c>
      <c r="L259" s="7">
        <f t="shared" ref="L259:L277" si="17">6-K259</f>
        <v>2</v>
      </c>
      <c r="M259" s="7">
        <v>3</v>
      </c>
      <c r="N259" s="7">
        <v>2</v>
      </c>
      <c r="O259" s="7">
        <v>5</v>
      </c>
      <c r="P259" s="7">
        <f t="shared" ref="P259:P277" si="18">6-O259</f>
        <v>1</v>
      </c>
      <c r="Q259" s="7">
        <v>3</v>
      </c>
      <c r="R259" s="7">
        <v>4</v>
      </c>
      <c r="S259" s="7">
        <v>2</v>
      </c>
      <c r="T259" s="7">
        <f t="shared" ref="T259:T277" si="19">SUM(H259:S259)-K259-O259</f>
        <v>27</v>
      </c>
      <c r="U259" s="7">
        <v>4</v>
      </c>
      <c r="V259" s="7">
        <v>4</v>
      </c>
      <c r="W259" s="7">
        <v>3</v>
      </c>
      <c r="X259" s="7">
        <v>3</v>
      </c>
      <c r="Y259" s="7">
        <v>3</v>
      </c>
      <c r="Z259" s="7">
        <v>4</v>
      </c>
      <c r="AA259" s="7">
        <v>5</v>
      </c>
      <c r="AB259" s="7">
        <v>4</v>
      </c>
      <c r="AC259" s="7">
        <v>5</v>
      </c>
      <c r="AD259" s="7">
        <v>2</v>
      </c>
      <c r="AE259" s="7">
        <v>4</v>
      </c>
      <c r="AF259" s="7">
        <v>2</v>
      </c>
      <c r="AG259" s="7">
        <v>1</v>
      </c>
      <c r="AH259" s="7">
        <v>3</v>
      </c>
      <c r="AI259" s="7">
        <v>7</v>
      </c>
      <c r="AJ259" s="7">
        <v>6</v>
      </c>
      <c r="AK259" s="7">
        <v>8</v>
      </c>
      <c r="AL259" s="7">
        <v>5</v>
      </c>
      <c r="AM259" s="7">
        <v>9</v>
      </c>
      <c r="AN259" s="7">
        <v>10</v>
      </c>
      <c r="AO259" s="7">
        <v>10</v>
      </c>
    </row>
    <row r="260" spans="2:41" x14ac:dyDescent="0.25">
      <c r="B260" s="7">
        <v>44559</v>
      </c>
      <c r="C260" s="7">
        <v>1</v>
      </c>
      <c r="D260" s="7">
        <v>1991</v>
      </c>
      <c r="E260" s="7">
        <f t="shared" si="16"/>
        <v>34</v>
      </c>
      <c r="F260" s="8">
        <v>45965.674525462964</v>
      </c>
      <c r="G260" s="7">
        <v>3</v>
      </c>
      <c r="H260" s="7">
        <v>3</v>
      </c>
      <c r="I260" s="7">
        <v>4</v>
      </c>
      <c r="J260" s="7">
        <v>3</v>
      </c>
      <c r="K260" s="7">
        <v>2</v>
      </c>
      <c r="L260" s="7">
        <f t="shared" si="17"/>
        <v>4</v>
      </c>
      <c r="M260" s="7">
        <v>2</v>
      </c>
      <c r="N260" s="7">
        <v>2</v>
      </c>
      <c r="O260" s="7">
        <v>2</v>
      </c>
      <c r="P260" s="7">
        <f t="shared" si="18"/>
        <v>4</v>
      </c>
      <c r="Q260" s="7">
        <v>5</v>
      </c>
      <c r="R260" s="7">
        <v>4</v>
      </c>
      <c r="S260" s="7">
        <v>4</v>
      </c>
      <c r="T260" s="7">
        <f t="shared" si="19"/>
        <v>35</v>
      </c>
      <c r="U260" s="7">
        <v>3</v>
      </c>
      <c r="V260" s="7">
        <v>3</v>
      </c>
      <c r="W260" s="7">
        <v>3</v>
      </c>
      <c r="X260" s="7">
        <v>3</v>
      </c>
      <c r="Y260" s="7">
        <v>3</v>
      </c>
      <c r="Z260" s="7">
        <v>3</v>
      </c>
      <c r="AA260" s="7">
        <v>4</v>
      </c>
      <c r="AB260" s="7">
        <v>2</v>
      </c>
      <c r="AC260" s="7">
        <v>2</v>
      </c>
      <c r="AD260" s="7">
        <v>4</v>
      </c>
      <c r="AE260" s="7">
        <v>4</v>
      </c>
      <c r="AF260" s="7">
        <v>9</v>
      </c>
      <c r="AG260" s="7">
        <v>7</v>
      </c>
      <c r="AH260" s="7">
        <v>8</v>
      </c>
      <c r="AI260" s="7">
        <v>3</v>
      </c>
      <c r="AJ260" s="7">
        <v>5</v>
      </c>
      <c r="AK260" s="7">
        <v>2</v>
      </c>
      <c r="AL260" s="7">
        <v>6</v>
      </c>
      <c r="AM260" s="7">
        <v>10</v>
      </c>
      <c r="AN260" s="7">
        <v>1</v>
      </c>
      <c r="AO260" s="7">
        <v>73</v>
      </c>
    </row>
    <row r="261" spans="2:41" x14ac:dyDescent="0.25">
      <c r="B261" s="7">
        <v>43867</v>
      </c>
      <c r="C261" s="7">
        <v>1</v>
      </c>
      <c r="D261" s="7">
        <v>1989</v>
      </c>
      <c r="E261" s="7">
        <f t="shared" si="16"/>
        <v>36</v>
      </c>
      <c r="F261" s="8">
        <v>45964.514097222222</v>
      </c>
      <c r="G261" s="7">
        <v>2</v>
      </c>
      <c r="H261" s="7">
        <v>4</v>
      </c>
      <c r="I261" s="7">
        <v>2</v>
      </c>
      <c r="J261" s="7">
        <v>5</v>
      </c>
      <c r="K261" s="7">
        <v>2</v>
      </c>
      <c r="L261" s="7">
        <f t="shared" si="17"/>
        <v>4</v>
      </c>
      <c r="M261" s="7">
        <v>4</v>
      </c>
      <c r="N261" s="7">
        <v>4</v>
      </c>
      <c r="O261" s="7">
        <v>5</v>
      </c>
      <c r="P261" s="7">
        <f t="shared" si="18"/>
        <v>1</v>
      </c>
      <c r="Q261" s="7">
        <v>4</v>
      </c>
      <c r="R261" s="7">
        <v>5</v>
      </c>
      <c r="S261" s="7">
        <v>4</v>
      </c>
      <c r="T261" s="7">
        <f t="shared" si="19"/>
        <v>37</v>
      </c>
      <c r="U261" s="7">
        <v>2</v>
      </c>
      <c r="V261" s="7">
        <v>3</v>
      </c>
      <c r="W261" s="7">
        <v>3</v>
      </c>
      <c r="X261" s="7">
        <v>3</v>
      </c>
      <c r="Y261" s="7">
        <v>2</v>
      </c>
      <c r="Z261" s="7">
        <v>4</v>
      </c>
      <c r="AA261" s="7">
        <v>4</v>
      </c>
      <c r="AB261" s="7">
        <v>3</v>
      </c>
      <c r="AC261" s="7">
        <v>2</v>
      </c>
      <c r="AD261" s="7">
        <v>1</v>
      </c>
      <c r="AE261" s="7">
        <v>1</v>
      </c>
      <c r="AF261" s="7">
        <v>7</v>
      </c>
      <c r="AG261" s="7">
        <v>3</v>
      </c>
      <c r="AH261" s="7">
        <v>5</v>
      </c>
      <c r="AI261" s="7">
        <v>4</v>
      </c>
      <c r="AJ261" s="7">
        <v>8</v>
      </c>
      <c r="AK261" s="7">
        <v>9</v>
      </c>
      <c r="AL261" s="7">
        <v>10</v>
      </c>
      <c r="AM261" s="7">
        <v>2</v>
      </c>
      <c r="AN261" s="7">
        <v>6</v>
      </c>
      <c r="AO261" s="7">
        <v>73</v>
      </c>
    </row>
    <row r="262" spans="2:41" x14ac:dyDescent="0.25">
      <c r="B262" s="7">
        <v>40207</v>
      </c>
      <c r="C262" s="7">
        <v>1</v>
      </c>
      <c r="D262" s="7">
        <v>1989</v>
      </c>
      <c r="E262" s="7">
        <f t="shared" si="16"/>
        <v>36</v>
      </c>
      <c r="F262" s="8">
        <v>45969.573553240742</v>
      </c>
      <c r="G262" s="7">
        <v>4</v>
      </c>
      <c r="H262" s="7">
        <v>2</v>
      </c>
      <c r="I262" s="7">
        <v>2</v>
      </c>
      <c r="J262" s="7">
        <v>2</v>
      </c>
      <c r="K262" s="7">
        <v>4</v>
      </c>
      <c r="L262" s="7">
        <f t="shared" si="17"/>
        <v>2</v>
      </c>
      <c r="M262" s="7">
        <v>4</v>
      </c>
      <c r="N262" s="7">
        <v>4</v>
      </c>
      <c r="O262" s="7">
        <v>4</v>
      </c>
      <c r="P262" s="7">
        <f t="shared" si="18"/>
        <v>2</v>
      </c>
      <c r="Q262" s="7">
        <v>2</v>
      </c>
      <c r="R262" s="7">
        <v>2</v>
      </c>
      <c r="S262" s="7">
        <v>4</v>
      </c>
      <c r="T262" s="7">
        <f t="shared" si="19"/>
        <v>26</v>
      </c>
      <c r="U262" s="7">
        <v>3</v>
      </c>
      <c r="V262" s="7">
        <v>3</v>
      </c>
      <c r="W262" s="7">
        <v>3</v>
      </c>
      <c r="X262" s="7">
        <v>3</v>
      </c>
      <c r="Y262" s="7">
        <v>6</v>
      </c>
      <c r="Z262" s="7">
        <v>4</v>
      </c>
      <c r="AA262" s="7">
        <v>8</v>
      </c>
      <c r="AB262" s="7">
        <v>4</v>
      </c>
      <c r="AC262" s="7">
        <v>3</v>
      </c>
      <c r="AD262" s="7">
        <v>3</v>
      </c>
      <c r="AE262" s="7">
        <v>4</v>
      </c>
      <c r="AF262" s="7">
        <v>6</v>
      </c>
      <c r="AG262" s="7">
        <v>10</v>
      </c>
      <c r="AH262" s="7">
        <v>8</v>
      </c>
      <c r="AI262" s="7">
        <v>1</v>
      </c>
      <c r="AJ262" s="7">
        <v>5</v>
      </c>
      <c r="AK262" s="7">
        <v>2</v>
      </c>
      <c r="AL262" s="7">
        <v>3</v>
      </c>
      <c r="AM262" s="7">
        <v>9</v>
      </c>
      <c r="AN262" s="7">
        <v>7</v>
      </c>
      <c r="AO262" s="7">
        <v>25</v>
      </c>
    </row>
    <row r="263" spans="2:41" x14ac:dyDescent="0.25">
      <c r="B263" s="7">
        <v>46549</v>
      </c>
      <c r="C263" s="7">
        <v>1</v>
      </c>
      <c r="D263" s="7">
        <v>1988</v>
      </c>
      <c r="E263" s="7">
        <f t="shared" si="16"/>
        <v>37</v>
      </c>
      <c r="F263" s="8">
        <v>45974.347500000003</v>
      </c>
      <c r="G263" s="7" t="s">
        <v>70</v>
      </c>
      <c r="H263" s="7">
        <v>5</v>
      </c>
      <c r="I263" s="7">
        <v>3</v>
      </c>
      <c r="J263" s="7">
        <v>5</v>
      </c>
      <c r="K263" s="7">
        <v>4</v>
      </c>
      <c r="L263" s="7">
        <f t="shared" si="17"/>
        <v>2</v>
      </c>
      <c r="M263" s="7">
        <v>4</v>
      </c>
      <c r="N263" s="7">
        <v>2</v>
      </c>
      <c r="O263" s="7">
        <v>2</v>
      </c>
      <c r="P263" s="7">
        <f t="shared" si="18"/>
        <v>4</v>
      </c>
      <c r="Q263" s="7">
        <v>1</v>
      </c>
      <c r="R263" s="7">
        <v>3</v>
      </c>
      <c r="S263" s="7">
        <v>1</v>
      </c>
      <c r="T263" s="7">
        <f t="shared" si="19"/>
        <v>30</v>
      </c>
      <c r="U263" s="7">
        <v>6</v>
      </c>
      <c r="V263" s="7">
        <v>16</v>
      </c>
      <c r="W263" s="7">
        <v>4</v>
      </c>
      <c r="X263" s="7">
        <v>8</v>
      </c>
      <c r="Y263" s="7">
        <v>5</v>
      </c>
      <c r="Z263" s="7">
        <v>14</v>
      </c>
      <c r="AA263" s="7">
        <v>14</v>
      </c>
      <c r="AB263" s="7">
        <v>7</v>
      </c>
      <c r="AC263" s="7">
        <v>5</v>
      </c>
      <c r="AD263" s="7">
        <v>13</v>
      </c>
      <c r="AE263" s="7">
        <v>8</v>
      </c>
      <c r="AF263" s="7">
        <v>4</v>
      </c>
      <c r="AG263" s="7">
        <v>9</v>
      </c>
      <c r="AH263" s="7">
        <v>10</v>
      </c>
      <c r="AI263" s="7">
        <v>5</v>
      </c>
      <c r="AJ263" s="7">
        <v>1</v>
      </c>
      <c r="AK263" s="7">
        <v>2</v>
      </c>
      <c r="AL263" s="7">
        <v>3</v>
      </c>
      <c r="AM263" s="7">
        <v>7</v>
      </c>
      <c r="AN263" s="7">
        <v>6</v>
      </c>
      <c r="AO263" s="7">
        <v>76</v>
      </c>
    </row>
    <row r="264" spans="2:41" x14ac:dyDescent="0.25">
      <c r="B264" s="7">
        <v>44028</v>
      </c>
      <c r="C264" s="7">
        <v>1</v>
      </c>
      <c r="D264" s="7">
        <v>1988</v>
      </c>
      <c r="E264" s="7">
        <f t="shared" si="16"/>
        <v>37</v>
      </c>
      <c r="F264" s="8">
        <v>45965.446620370371</v>
      </c>
      <c r="G264" s="7">
        <v>2</v>
      </c>
      <c r="H264" s="7">
        <v>4</v>
      </c>
      <c r="I264" s="7">
        <v>5</v>
      </c>
      <c r="J264" s="7">
        <v>4</v>
      </c>
      <c r="K264" s="7">
        <v>2</v>
      </c>
      <c r="L264" s="7">
        <f t="shared" si="17"/>
        <v>4</v>
      </c>
      <c r="M264" s="7">
        <v>5</v>
      </c>
      <c r="N264" s="7">
        <v>5</v>
      </c>
      <c r="O264" s="7">
        <v>2</v>
      </c>
      <c r="P264" s="7">
        <f t="shared" si="18"/>
        <v>4</v>
      </c>
      <c r="Q264" s="7">
        <v>4</v>
      </c>
      <c r="R264" s="7">
        <v>4</v>
      </c>
      <c r="S264" s="7">
        <v>4</v>
      </c>
      <c r="T264" s="7">
        <f t="shared" si="19"/>
        <v>43</v>
      </c>
      <c r="U264" s="7">
        <v>2</v>
      </c>
      <c r="V264" s="7">
        <v>3</v>
      </c>
      <c r="W264" s="7">
        <v>3</v>
      </c>
      <c r="X264" s="7">
        <v>4</v>
      </c>
      <c r="Y264" s="7">
        <v>3</v>
      </c>
      <c r="Z264" s="7">
        <v>3</v>
      </c>
      <c r="AA264" s="7">
        <v>9</v>
      </c>
      <c r="AB264" s="7">
        <v>5</v>
      </c>
      <c r="AC264" s="7">
        <v>9</v>
      </c>
      <c r="AD264" s="7">
        <v>3</v>
      </c>
      <c r="AE264" s="7">
        <v>3</v>
      </c>
      <c r="AF264" s="7">
        <v>9</v>
      </c>
      <c r="AG264" s="7">
        <v>2</v>
      </c>
      <c r="AH264" s="7">
        <v>6</v>
      </c>
      <c r="AI264" s="7">
        <v>5</v>
      </c>
      <c r="AJ264" s="7">
        <v>7</v>
      </c>
      <c r="AK264" s="7">
        <v>10</v>
      </c>
      <c r="AL264" s="7">
        <v>4</v>
      </c>
      <c r="AM264" s="7">
        <v>1</v>
      </c>
      <c r="AN264" s="7">
        <v>8</v>
      </c>
      <c r="AO264" s="7">
        <v>24</v>
      </c>
    </row>
    <row r="265" spans="2:41" x14ac:dyDescent="0.25">
      <c r="B265" s="7">
        <v>45001</v>
      </c>
      <c r="C265" s="7">
        <v>1</v>
      </c>
      <c r="D265" s="7">
        <v>1987</v>
      </c>
      <c r="E265" s="7">
        <f t="shared" si="16"/>
        <v>38</v>
      </c>
      <c r="F265" s="8">
        <v>45967.497557870367</v>
      </c>
      <c r="G265" s="7">
        <v>3</v>
      </c>
      <c r="H265" s="7">
        <v>4</v>
      </c>
      <c r="I265" s="7">
        <v>4</v>
      </c>
      <c r="J265" s="7">
        <v>4</v>
      </c>
      <c r="K265" s="7">
        <v>3</v>
      </c>
      <c r="L265" s="7">
        <f t="shared" si="17"/>
        <v>3</v>
      </c>
      <c r="M265" s="7">
        <v>4</v>
      </c>
      <c r="N265" s="7">
        <v>4</v>
      </c>
      <c r="O265" s="7">
        <v>2</v>
      </c>
      <c r="P265" s="7">
        <f t="shared" si="18"/>
        <v>4</v>
      </c>
      <c r="Q265" s="7">
        <v>3</v>
      </c>
      <c r="R265" s="7">
        <v>4</v>
      </c>
      <c r="S265" s="7">
        <v>4</v>
      </c>
      <c r="T265" s="7">
        <f t="shared" si="19"/>
        <v>38</v>
      </c>
      <c r="U265" s="7">
        <v>5</v>
      </c>
      <c r="V265" s="7">
        <v>9</v>
      </c>
      <c r="W265" s="7">
        <v>4</v>
      </c>
      <c r="X265" s="7">
        <v>3</v>
      </c>
      <c r="Y265" s="7">
        <v>12</v>
      </c>
      <c r="Z265" s="7">
        <v>3</v>
      </c>
      <c r="AA265" s="7">
        <v>5</v>
      </c>
      <c r="AB265" s="7">
        <v>4</v>
      </c>
      <c r="AC265" s="7">
        <v>4</v>
      </c>
      <c r="AD265" s="7">
        <v>3</v>
      </c>
      <c r="AE265" s="7">
        <v>5</v>
      </c>
      <c r="AF265" s="7">
        <v>3</v>
      </c>
      <c r="AG265" s="7">
        <v>4</v>
      </c>
      <c r="AH265" s="7">
        <v>9</v>
      </c>
      <c r="AI265" s="7">
        <v>1</v>
      </c>
      <c r="AJ265" s="7">
        <v>7</v>
      </c>
      <c r="AK265" s="7">
        <v>6</v>
      </c>
      <c r="AL265" s="7">
        <v>8</v>
      </c>
      <c r="AM265" s="7">
        <v>10</v>
      </c>
      <c r="AN265" s="7">
        <v>2</v>
      </c>
      <c r="AO265" s="7">
        <v>52</v>
      </c>
    </row>
    <row r="266" spans="2:41" x14ac:dyDescent="0.25">
      <c r="B266" s="7">
        <v>44727</v>
      </c>
      <c r="C266" s="7">
        <v>1</v>
      </c>
      <c r="D266" s="7">
        <v>1986</v>
      </c>
      <c r="E266" s="7">
        <f t="shared" si="16"/>
        <v>39</v>
      </c>
      <c r="F266" s="8">
        <v>45966.290868055556</v>
      </c>
      <c r="G266" s="7">
        <v>4</v>
      </c>
      <c r="H266" s="7">
        <v>4</v>
      </c>
      <c r="I266" s="7">
        <v>5</v>
      </c>
      <c r="J266" s="7">
        <v>3</v>
      </c>
      <c r="K266" s="7">
        <v>1</v>
      </c>
      <c r="L266" s="7">
        <f t="shared" si="17"/>
        <v>5</v>
      </c>
      <c r="M266" s="7">
        <v>4</v>
      </c>
      <c r="N266" s="7">
        <v>2</v>
      </c>
      <c r="O266" s="7">
        <v>4</v>
      </c>
      <c r="P266" s="7">
        <f t="shared" si="18"/>
        <v>2</v>
      </c>
      <c r="Q266" s="7">
        <v>3</v>
      </c>
      <c r="R266" s="7">
        <v>3</v>
      </c>
      <c r="S266" s="7">
        <v>4</v>
      </c>
      <c r="T266" s="7">
        <f t="shared" si="19"/>
        <v>35</v>
      </c>
      <c r="U266" s="7">
        <v>3</v>
      </c>
      <c r="V266" s="7">
        <v>2</v>
      </c>
      <c r="W266" s="7">
        <v>5</v>
      </c>
      <c r="X266" s="7">
        <v>3</v>
      </c>
      <c r="Y266" s="7">
        <v>8</v>
      </c>
      <c r="Z266" s="7">
        <v>3</v>
      </c>
      <c r="AA266" s="7">
        <v>6</v>
      </c>
      <c r="AB266" s="7">
        <v>3</v>
      </c>
      <c r="AC266" s="7">
        <v>2</v>
      </c>
      <c r="AD266" s="7">
        <v>2</v>
      </c>
      <c r="AE266" s="7">
        <v>9</v>
      </c>
      <c r="AF266" s="7">
        <v>5</v>
      </c>
      <c r="AG266" s="7">
        <v>7</v>
      </c>
      <c r="AH266" s="7">
        <v>10</v>
      </c>
      <c r="AI266" s="7">
        <v>3</v>
      </c>
      <c r="AJ266" s="7">
        <v>8</v>
      </c>
      <c r="AK266" s="7">
        <v>1</v>
      </c>
      <c r="AL266" s="7">
        <v>4</v>
      </c>
      <c r="AM266" s="7">
        <v>6</v>
      </c>
      <c r="AN266" s="7">
        <v>2</v>
      </c>
      <c r="AO266" s="7">
        <v>71</v>
      </c>
    </row>
    <row r="267" spans="2:41" x14ac:dyDescent="0.25">
      <c r="B267" s="7">
        <v>44968</v>
      </c>
      <c r="C267" s="7">
        <v>1</v>
      </c>
      <c r="D267" s="7">
        <v>1986</v>
      </c>
      <c r="E267" s="7">
        <f t="shared" si="16"/>
        <v>39</v>
      </c>
      <c r="F267" s="8">
        <v>45972.381666666668</v>
      </c>
      <c r="G267" s="7">
        <v>2</v>
      </c>
      <c r="H267" s="7">
        <v>3</v>
      </c>
      <c r="I267" s="7">
        <v>4</v>
      </c>
      <c r="J267" s="7">
        <v>5</v>
      </c>
      <c r="K267" s="7">
        <v>2</v>
      </c>
      <c r="L267" s="7">
        <f t="shared" si="17"/>
        <v>4</v>
      </c>
      <c r="M267" s="7">
        <v>4</v>
      </c>
      <c r="N267" s="7">
        <v>4</v>
      </c>
      <c r="O267" s="7">
        <v>3</v>
      </c>
      <c r="P267" s="7">
        <f t="shared" si="18"/>
        <v>3</v>
      </c>
      <c r="Q267" s="7">
        <v>3</v>
      </c>
      <c r="R267" s="7">
        <v>4</v>
      </c>
      <c r="S267" s="7">
        <v>4</v>
      </c>
      <c r="T267" s="7">
        <f t="shared" si="19"/>
        <v>38</v>
      </c>
      <c r="U267" s="7">
        <v>2</v>
      </c>
      <c r="V267" s="7">
        <v>2</v>
      </c>
      <c r="W267" s="7">
        <v>38</v>
      </c>
      <c r="X267" s="7">
        <v>4</v>
      </c>
      <c r="Y267" s="7">
        <v>3</v>
      </c>
      <c r="Z267" s="7">
        <v>3</v>
      </c>
      <c r="AA267" s="7">
        <v>4</v>
      </c>
      <c r="AB267" s="7">
        <v>29</v>
      </c>
      <c r="AC267" s="7">
        <v>2</v>
      </c>
      <c r="AD267" s="7">
        <v>2</v>
      </c>
      <c r="AE267" s="7">
        <v>8</v>
      </c>
      <c r="AF267" s="7">
        <v>4</v>
      </c>
      <c r="AG267" s="7">
        <v>5</v>
      </c>
      <c r="AH267" s="7">
        <v>1</v>
      </c>
      <c r="AI267" s="7">
        <v>2</v>
      </c>
      <c r="AJ267" s="7">
        <v>7</v>
      </c>
      <c r="AK267" s="7">
        <v>10</v>
      </c>
      <c r="AL267" s="7">
        <v>6</v>
      </c>
      <c r="AM267" s="7">
        <v>3</v>
      </c>
      <c r="AN267" s="7">
        <v>9</v>
      </c>
      <c r="AO267" s="7">
        <v>48</v>
      </c>
    </row>
    <row r="268" spans="2:41" x14ac:dyDescent="0.25">
      <c r="B268" s="7">
        <v>40852</v>
      </c>
      <c r="C268" s="7">
        <v>1</v>
      </c>
      <c r="D268" s="7">
        <v>1984</v>
      </c>
      <c r="E268" s="7">
        <f t="shared" si="16"/>
        <v>41</v>
      </c>
      <c r="F268" s="8">
        <v>45958.525729166664</v>
      </c>
      <c r="G268" s="7">
        <v>2</v>
      </c>
      <c r="H268" s="7">
        <v>3</v>
      </c>
      <c r="I268" s="7">
        <v>4</v>
      </c>
      <c r="J268" s="7">
        <v>4</v>
      </c>
      <c r="K268" s="7">
        <v>2</v>
      </c>
      <c r="L268" s="7">
        <f t="shared" si="17"/>
        <v>4</v>
      </c>
      <c r="M268" s="7">
        <v>4</v>
      </c>
      <c r="N268" s="7">
        <v>3</v>
      </c>
      <c r="O268" s="7">
        <v>5</v>
      </c>
      <c r="P268" s="7">
        <f t="shared" si="18"/>
        <v>1</v>
      </c>
      <c r="Q268" s="7">
        <v>4</v>
      </c>
      <c r="R268" s="7">
        <v>4</v>
      </c>
      <c r="S268" s="7">
        <v>4</v>
      </c>
      <c r="T268" s="7">
        <f t="shared" si="19"/>
        <v>35</v>
      </c>
      <c r="U268" s="7">
        <v>3</v>
      </c>
      <c r="V268" s="7">
        <v>3</v>
      </c>
      <c r="W268" s="7">
        <v>8</v>
      </c>
      <c r="X268" s="7">
        <v>5</v>
      </c>
      <c r="Y268" s="7">
        <v>4</v>
      </c>
      <c r="Z268" s="7">
        <v>4</v>
      </c>
      <c r="AA268" s="7">
        <v>8</v>
      </c>
      <c r="AB268" s="7">
        <v>3</v>
      </c>
      <c r="AC268" s="7">
        <v>3</v>
      </c>
      <c r="AD268" s="7">
        <v>2</v>
      </c>
      <c r="AE268" s="7">
        <v>8</v>
      </c>
      <c r="AF268" s="7">
        <v>10</v>
      </c>
      <c r="AG268" s="7">
        <v>9</v>
      </c>
      <c r="AH268" s="7">
        <v>6</v>
      </c>
      <c r="AI268" s="7">
        <v>2</v>
      </c>
      <c r="AJ268" s="7">
        <v>5</v>
      </c>
      <c r="AK268" s="7">
        <v>1</v>
      </c>
      <c r="AL268" s="7">
        <v>7</v>
      </c>
      <c r="AM268" s="7">
        <v>4</v>
      </c>
      <c r="AN268" s="7">
        <v>3</v>
      </c>
      <c r="AO268" s="7">
        <v>52</v>
      </c>
    </row>
    <row r="269" spans="2:41" x14ac:dyDescent="0.25">
      <c r="B269" s="7">
        <v>44972</v>
      </c>
      <c r="C269" s="7">
        <v>1</v>
      </c>
      <c r="D269" s="7">
        <v>1983</v>
      </c>
      <c r="E269" s="7">
        <f t="shared" si="16"/>
        <v>42</v>
      </c>
      <c r="F269" s="8">
        <v>45967.415868055556</v>
      </c>
      <c r="G269" s="7" t="s">
        <v>59</v>
      </c>
      <c r="H269" s="7">
        <v>4</v>
      </c>
      <c r="I269" s="7">
        <v>5</v>
      </c>
      <c r="J269" s="7">
        <v>4</v>
      </c>
      <c r="K269" s="7">
        <v>2</v>
      </c>
      <c r="L269" s="7">
        <f t="shared" si="17"/>
        <v>4</v>
      </c>
      <c r="M269" s="7">
        <v>5</v>
      </c>
      <c r="N269" s="7">
        <v>4</v>
      </c>
      <c r="O269" s="7">
        <v>2</v>
      </c>
      <c r="P269" s="7">
        <f t="shared" si="18"/>
        <v>4</v>
      </c>
      <c r="Q269" s="7">
        <v>4</v>
      </c>
      <c r="R269" s="7">
        <v>5</v>
      </c>
      <c r="S269" s="7">
        <v>5</v>
      </c>
      <c r="T269" s="7">
        <f t="shared" si="19"/>
        <v>44</v>
      </c>
      <c r="U269" s="7">
        <v>4</v>
      </c>
      <c r="V269" s="7">
        <v>5</v>
      </c>
      <c r="W269" s="7">
        <v>12</v>
      </c>
      <c r="X269" s="7">
        <v>9</v>
      </c>
      <c r="Y269" s="7">
        <v>8</v>
      </c>
      <c r="Z269" s="7">
        <v>4</v>
      </c>
      <c r="AA269" s="7">
        <v>26</v>
      </c>
      <c r="AB269" s="7">
        <v>6</v>
      </c>
      <c r="AC269" s="7">
        <v>5</v>
      </c>
      <c r="AD269" s="7">
        <v>7</v>
      </c>
      <c r="AE269" s="7">
        <v>6</v>
      </c>
      <c r="AF269" s="7">
        <v>3</v>
      </c>
      <c r="AG269" s="7">
        <v>1</v>
      </c>
      <c r="AH269" s="7">
        <v>4</v>
      </c>
      <c r="AI269" s="7">
        <v>10</v>
      </c>
      <c r="AJ269" s="7">
        <v>7</v>
      </c>
      <c r="AK269" s="7">
        <v>8</v>
      </c>
      <c r="AL269" s="7">
        <v>9</v>
      </c>
      <c r="AM269" s="7">
        <v>2</v>
      </c>
      <c r="AN269" s="7">
        <v>5</v>
      </c>
      <c r="AO269" s="7">
        <v>8</v>
      </c>
    </row>
    <row r="270" spans="2:41" x14ac:dyDescent="0.25">
      <c r="B270" s="7">
        <v>43106</v>
      </c>
      <c r="C270" s="7">
        <v>1</v>
      </c>
      <c r="D270" s="7">
        <v>1982</v>
      </c>
      <c r="E270" s="7">
        <f t="shared" si="16"/>
        <v>43</v>
      </c>
      <c r="F270" s="8">
        <v>45961.812581018516</v>
      </c>
      <c r="G270" s="7">
        <v>2</v>
      </c>
      <c r="H270" s="7">
        <v>4</v>
      </c>
      <c r="I270" s="7">
        <v>4</v>
      </c>
      <c r="J270" s="7">
        <v>4</v>
      </c>
      <c r="K270" s="7">
        <v>2</v>
      </c>
      <c r="L270" s="7">
        <f t="shared" si="17"/>
        <v>4</v>
      </c>
      <c r="M270" s="7">
        <v>3</v>
      </c>
      <c r="N270" s="7">
        <v>2</v>
      </c>
      <c r="O270" s="7">
        <v>4</v>
      </c>
      <c r="P270" s="7">
        <f t="shared" si="18"/>
        <v>2</v>
      </c>
      <c r="Q270" s="7">
        <v>4</v>
      </c>
      <c r="R270" s="7">
        <v>4</v>
      </c>
      <c r="S270" s="7">
        <v>4</v>
      </c>
      <c r="T270" s="7">
        <f t="shared" si="19"/>
        <v>35</v>
      </c>
      <c r="U270" s="7">
        <v>7</v>
      </c>
      <c r="V270" s="7">
        <v>10</v>
      </c>
      <c r="W270" s="7">
        <v>3</v>
      </c>
      <c r="X270" s="7">
        <v>3</v>
      </c>
      <c r="Y270" s="7">
        <v>3</v>
      </c>
      <c r="Z270" s="7">
        <v>6</v>
      </c>
      <c r="AA270" s="7">
        <v>8</v>
      </c>
      <c r="AB270" s="7">
        <v>8</v>
      </c>
      <c r="AC270" s="7">
        <v>4</v>
      </c>
      <c r="AD270" s="7">
        <v>3</v>
      </c>
      <c r="AE270" s="7">
        <v>5</v>
      </c>
      <c r="AF270" s="7">
        <v>1</v>
      </c>
      <c r="AG270" s="7">
        <v>6</v>
      </c>
      <c r="AH270" s="7">
        <v>8</v>
      </c>
      <c r="AI270" s="7">
        <v>7</v>
      </c>
      <c r="AJ270" s="7">
        <v>10</v>
      </c>
      <c r="AK270" s="7">
        <v>4</v>
      </c>
      <c r="AL270" s="7">
        <v>2</v>
      </c>
      <c r="AM270" s="7">
        <v>9</v>
      </c>
      <c r="AN270" s="7">
        <v>3</v>
      </c>
      <c r="AO270" s="7">
        <v>53</v>
      </c>
    </row>
    <row r="271" spans="2:41" x14ac:dyDescent="0.25">
      <c r="B271" s="7">
        <v>45122</v>
      </c>
      <c r="C271" s="7">
        <v>1</v>
      </c>
      <c r="D271" s="7">
        <v>1982</v>
      </c>
      <c r="E271" s="7">
        <f t="shared" si="16"/>
        <v>43</v>
      </c>
      <c r="F271" s="8">
        <v>45967.665555555555</v>
      </c>
      <c r="G271" s="7">
        <v>3</v>
      </c>
      <c r="H271" s="7">
        <v>3</v>
      </c>
      <c r="I271" s="7">
        <v>3</v>
      </c>
      <c r="J271" s="7">
        <v>3</v>
      </c>
      <c r="K271" s="7">
        <v>2</v>
      </c>
      <c r="L271" s="7">
        <f t="shared" si="17"/>
        <v>4</v>
      </c>
      <c r="M271" s="7">
        <v>4</v>
      </c>
      <c r="N271" s="7">
        <v>4</v>
      </c>
      <c r="O271" s="7">
        <v>4</v>
      </c>
      <c r="P271" s="7">
        <f t="shared" si="18"/>
        <v>2</v>
      </c>
      <c r="Q271" s="7">
        <v>4</v>
      </c>
      <c r="R271" s="7">
        <v>2</v>
      </c>
      <c r="S271" s="7">
        <v>2</v>
      </c>
      <c r="T271" s="7">
        <f t="shared" si="19"/>
        <v>31</v>
      </c>
      <c r="U271" s="7">
        <v>3</v>
      </c>
      <c r="V271" s="7">
        <v>3</v>
      </c>
      <c r="W271" s="7">
        <v>2</v>
      </c>
      <c r="X271" s="7">
        <v>3</v>
      </c>
      <c r="Y271" s="7">
        <v>3</v>
      </c>
      <c r="Z271" s="7">
        <v>4</v>
      </c>
      <c r="AA271" s="7">
        <v>5</v>
      </c>
      <c r="AB271" s="7">
        <v>3</v>
      </c>
      <c r="AC271" s="7">
        <v>3</v>
      </c>
      <c r="AD271" s="7">
        <v>3</v>
      </c>
      <c r="AE271" s="7">
        <v>3</v>
      </c>
      <c r="AF271" s="7">
        <v>6</v>
      </c>
      <c r="AG271" s="7">
        <v>10</v>
      </c>
      <c r="AH271" s="7">
        <v>2</v>
      </c>
      <c r="AI271" s="7">
        <v>9</v>
      </c>
      <c r="AJ271" s="7">
        <v>1</v>
      </c>
      <c r="AK271" s="7">
        <v>5</v>
      </c>
      <c r="AL271" s="7">
        <v>7</v>
      </c>
      <c r="AM271" s="7">
        <v>8</v>
      </c>
      <c r="AN271" s="7">
        <v>4</v>
      </c>
      <c r="AO271" s="7">
        <v>53</v>
      </c>
    </row>
    <row r="272" spans="2:41" x14ac:dyDescent="0.25">
      <c r="B272" s="7">
        <v>43796</v>
      </c>
      <c r="C272" s="7">
        <v>1</v>
      </c>
      <c r="D272" s="7">
        <v>1981</v>
      </c>
      <c r="E272" s="7">
        <f t="shared" si="16"/>
        <v>44</v>
      </c>
      <c r="F272" s="8">
        <v>45964.369872685187</v>
      </c>
      <c r="G272" s="7">
        <v>1</v>
      </c>
      <c r="H272" s="7">
        <v>5</v>
      </c>
      <c r="I272" s="7">
        <v>4</v>
      </c>
      <c r="J272" s="7">
        <v>5</v>
      </c>
      <c r="K272" s="7">
        <v>2</v>
      </c>
      <c r="L272" s="7">
        <f t="shared" si="17"/>
        <v>4</v>
      </c>
      <c r="M272" s="7">
        <v>5</v>
      </c>
      <c r="N272" s="7">
        <v>5</v>
      </c>
      <c r="O272" s="7">
        <v>3</v>
      </c>
      <c r="P272" s="7">
        <f t="shared" si="18"/>
        <v>3</v>
      </c>
      <c r="Q272" s="7">
        <v>3</v>
      </c>
      <c r="R272" s="7">
        <v>4</v>
      </c>
      <c r="S272" s="7">
        <v>5</v>
      </c>
      <c r="T272" s="7">
        <f t="shared" si="19"/>
        <v>43</v>
      </c>
      <c r="U272" s="7">
        <v>2</v>
      </c>
      <c r="V272" s="7">
        <v>3</v>
      </c>
      <c r="W272" s="7">
        <v>1</v>
      </c>
      <c r="X272" s="7">
        <v>3</v>
      </c>
      <c r="Y272" s="7">
        <v>2</v>
      </c>
      <c r="Z272" s="7">
        <v>2</v>
      </c>
      <c r="AA272" s="7">
        <v>3</v>
      </c>
      <c r="AB272" s="7">
        <v>2</v>
      </c>
      <c r="AC272" s="7">
        <v>2</v>
      </c>
      <c r="AD272" s="7">
        <v>2</v>
      </c>
      <c r="AE272" s="7">
        <v>7</v>
      </c>
      <c r="AF272" s="7">
        <v>4</v>
      </c>
      <c r="AG272" s="7">
        <v>8</v>
      </c>
      <c r="AH272" s="7">
        <v>10</v>
      </c>
      <c r="AI272" s="7">
        <v>5</v>
      </c>
      <c r="AJ272" s="7">
        <v>6</v>
      </c>
      <c r="AK272" s="7">
        <v>2</v>
      </c>
      <c r="AL272" s="7">
        <v>3</v>
      </c>
      <c r="AM272" s="7">
        <v>9</v>
      </c>
      <c r="AN272" s="7">
        <v>1</v>
      </c>
      <c r="AO272" s="7">
        <v>36</v>
      </c>
    </row>
    <row r="273" spans="2:45" x14ac:dyDescent="0.25">
      <c r="B273" s="7">
        <v>46785</v>
      </c>
      <c r="C273" s="7">
        <v>1</v>
      </c>
      <c r="D273" s="7">
        <v>1979</v>
      </c>
      <c r="E273" s="7">
        <f t="shared" si="16"/>
        <v>46</v>
      </c>
      <c r="F273" s="8">
        <v>45977.782650462963</v>
      </c>
      <c r="G273" s="7">
        <v>1</v>
      </c>
      <c r="H273" s="7">
        <v>4</v>
      </c>
      <c r="I273" s="7">
        <v>4</v>
      </c>
      <c r="J273" s="7">
        <v>4</v>
      </c>
      <c r="K273" s="7">
        <v>2</v>
      </c>
      <c r="L273" s="7">
        <f t="shared" si="17"/>
        <v>4</v>
      </c>
      <c r="M273" s="7">
        <v>4</v>
      </c>
      <c r="N273" s="7">
        <v>4</v>
      </c>
      <c r="O273" s="7">
        <v>3</v>
      </c>
      <c r="P273" s="7">
        <f t="shared" si="18"/>
        <v>3</v>
      </c>
      <c r="Q273" s="7">
        <v>4</v>
      </c>
      <c r="R273" s="7">
        <v>3</v>
      </c>
      <c r="S273" s="7">
        <v>4</v>
      </c>
      <c r="T273" s="7">
        <f t="shared" si="19"/>
        <v>38</v>
      </c>
      <c r="U273" s="7">
        <v>3</v>
      </c>
      <c r="V273" s="7">
        <v>4</v>
      </c>
      <c r="W273" s="7">
        <v>4</v>
      </c>
      <c r="X273" s="7">
        <v>4</v>
      </c>
      <c r="Y273" s="7">
        <v>8</v>
      </c>
      <c r="Z273" s="7">
        <v>10</v>
      </c>
      <c r="AA273" s="7">
        <v>8</v>
      </c>
      <c r="AB273" s="7">
        <v>10</v>
      </c>
      <c r="AC273" s="7">
        <v>3</v>
      </c>
      <c r="AD273" s="7">
        <v>3</v>
      </c>
      <c r="AE273" s="7">
        <v>6</v>
      </c>
      <c r="AF273" s="7">
        <v>5</v>
      </c>
      <c r="AG273" s="7">
        <v>7</v>
      </c>
      <c r="AH273" s="7">
        <v>9</v>
      </c>
      <c r="AI273" s="7">
        <v>10</v>
      </c>
      <c r="AJ273" s="7">
        <v>1</v>
      </c>
      <c r="AK273" s="7">
        <v>3</v>
      </c>
      <c r="AL273" s="7">
        <v>2</v>
      </c>
      <c r="AM273" s="7">
        <v>4</v>
      </c>
      <c r="AN273" s="7">
        <v>8</v>
      </c>
      <c r="AO273" s="7">
        <v>48</v>
      </c>
    </row>
    <row r="274" spans="2:45" x14ac:dyDescent="0.25">
      <c r="B274" s="7">
        <v>43507</v>
      </c>
      <c r="C274" s="7">
        <v>1</v>
      </c>
      <c r="D274" s="7">
        <v>1977</v>
      </c>
      <c r="E274" s="7">
        <f t="shared" si="16"/>
        <v>48</v>
      </c>
      <c r="F274" s="8">
        <v>45963.521018518521</v>
      </c>
      <c r="G274" s="7">
        <v>2</v>
      </c>
      <c r="H274" s="7">
        <v>5</v>
      </c>
      <c r="I274" s="7">
        <v>4</v>
      </c>
      <c r="J274" s="7">
        <v>5</v>
      </c>
      <c r="K274" s="7">
        <v>3</v>
      </c>
      <c r="L274" s="7">
        <f t="shared" si="17"/>
        <v>3</v>
      </c>
      <c r="M274" s="7">
        <v>5</v>
      </c>
      <c r="N274" s="7">
        <v>3</v>
      </c>
      <c r="O274" s="7">
        <v>4</v>
      </c>
      <c r="P274" s="7">
        <f t="shared" si="18"/>
        <v>2</v>
      </c>
      <c r="Q274" s="7">
        <v>4</v>
      </c>
      <c r="R274" s="7">
        <v>5</v>
      </c>
      <c r="S274" s="7">
        <v>2</v>
      </c>
      <c r="T274" s="7">
        <f t="shared" si="19"/>
        <v>38</v>
      </c>
      <c r="U274" s="7">
        <v>8</v>
      </c>
      <c r="V274" s="7">
        <v>4</v>
      </c>
      <c r="W274" s="7">
        <v>5</v>
      </c>
      <c r="X274" s="7">
        <v>4</v>
      </c>
      <c r="Y274" s="7">
        <v>9</v>
      </c>
      <c r="Z274" s="7">
        <v>7</v>
      </c>
      <c r="AA274" s="7">
        <v>10</v>
      </c>
      <c r="AB274" s="7">
        <v>5</v>
      </c>
      <c r="AC274" s="7">
        <v>4</v>
      </c>
      <c r="AD274" s="7">
        <v>4</v>
      </c>
      <c r="AE274" s="7">
        <v>10</v>
      </c>
      <c r="AF274" s="7">
        <v>9</v>
      </c>
      <c r="AG274" s="7">
        <v>8</v>
      </c>
      <c r="AH274" s="7">
        <v>6</v>
      </c>
      <c r="AI274" s="7">
        <v>1</v>
      </c>
      <c r="AJ274" s="7">
        <v>5</v>
      </c>
      <c r="AK274" s="7">
        <v>7</v>
      </c>
      <c r="AL274" s="7">
        <v>2</v>
      </c>
      <c r="AM274" s="7">
        <v>4</v>
      </c>
      <c r="AN274" s="7">
        <v>3</v>
      </c>
      <c r="AO274" s="7">
        <v>73</v>
      </c>
    </row>
    <row r="275" spans="2:45" x14ac:dyDescent="0.25">
      <c r="B275" s="7">
        <v>43555</v>
      </c>
      <c r="C275" s="7">
        <v>1</v>
      </c>
      <c r="D275" s="7">
        <v>1974</v>
      </c>
      <c r="E275" s="7">
        <f t="shared" si="16"/>
        <v>51</v>
      </c>
      <c r="F275" s="8">
        <v>45963.688842592594</v>
      </c>
      <c r="G275" s="7">
        <v>2</v>
      </c>
      <c r="H275" s="7">
        <v>5</v>
      </c>
      <c r="I275" s="7">
        <v>5</v>
      </c>
      <c r="J275" s="7">
        <v>5</v>
      </c>
      <c r="K275" s="7">
        <v>1</v>
      </c>
      <c r="L275" s="7">
        <f t="shared" si="17"/>
        <v>5</v>
      </c>
      <c r="M275" s="7">
        <v>5</v>
      </c>
      <c r="N275" s="7">
        <v>5</v>
      </c>
      <c r="O275" s="7">
        <v>2</v>
      </c>
      <c r="P275" s="7">
        <f t="shared" si="18"/>
        <v>4</v>
      </c>
      <c r="Q275" s="7">
        <v>5</v>
      </c>
      <c r="R275" s="7">
        <v>5</v>
      </c>
      <c r="S275" s="7">
        <v>5</v>
      </c>
      <c r="T275" s="7">
        <f t="shared" si="19"/>
        <v>49</v>
      </c>
      <c r="U275" s="7">
        <v>2</v>
      </c>
      <c r="V275" s="7">
        <v>3</v>
      </c>
      <c r="W275" s="7">
        <v>3</v>
      </c>
      <c r="X275" s="7">
        <v>3</v>
      </c>
      <c r="Y275" s="7">
        <v>5</v>
      </c>
      <c r="Z275" s="7">
        <v>7</v>
      </c>
      <c r="AA275" s="7">
        <v>7</v>
      </c>
      <c r="AB275" s="7">
        <v>7</v>
      </c>
      <c r="AC275" s="7">
        <v>3</v>
      </c>
      <c r="AD275" s="7">
        <v>3</v>
      </c>
      <c r="AE275" s="7">
        <v>10</v>
      </c>
      <c r="AF275" s="7">
        <v>2</v>
      </c>
      <c r="AG275" s="7">
        <v>5</v>
      </c>
      <c r="AH275" s="7">
        <v>8</v>
      </c>
      <c r="AI275" s="7">
        <v>4</v>
      </c>
      <c r="AJ275" s="7">
        <v>9</v>
      </c>
      <c r="AK275" s="7">
        <v>6</v>
      </c>
      <c r="AL275" s="7">
        <v>1</v>
      </c>
      <c r="AM275" s="7">
        <v>7</v>
      </c>
      <c r="AN275" s="7">
        <v>3</v>
      </c>
      <c r="AO275" s="7">
        <v>5</v>
      </c>
    </row>
    <row r="276" spans="2:45" x14ac:dyDescent="0.25">
      <c r="B276" s="7">
        <v>41611</v>
      </c>
      <c r="C276" s="7">
        <v>1</v>
      </c>
      <c r="D276" s="7">
        <v>1973</v>
      </c>
      <c r="E276" s="7">
        <f t="shared" si="16"/>
        <v>52</v>
      </c>
      <c r="F276" s="8">
        <v>45959.690937500003</v>
      </c>
      <c r="G276" s="7">
        <v>3</v>
      </c>
      <c r="H276" s="7">
        <v>2</v>
      </c>
      <c r="I276" s="7">
        <v>4</v>
      </c>
      <c r="J276" s="7">
        <v>4</v>
      </c>
      <c r="K276" s="7">
        <v>2</v>
      </c>
      <c r="L276" s="7">
        <f t="shared" si="17"/>
        <v>4</v>
      </c>
      <c r="M276" s="7">
        <v>4</v>
      </c>
      <c r="N276" s="7">
        <v>4</v>
      </c>
      <c r="O276" s="7">
        <v>4</v>
      </c>
      <c r="P276" s="7">
        <f t="shared" si="18"/>
        <v>2</v>
      </c>
      <c r="Q276" s="7">
        <v>3</v>
      </c>
      <c r="R276" s="7">
        <v>5</v>
      </c>
      <c r="S276" s="7">
        <v>4</v>
      </c>
      <c r="T276" s="7">
        <f t="shared" si="19"/>
        <v>36</v>
      </c>
      <c r="U276" s="7">
        <v>6</v>
      </c>
      <c r="V276" s="7">
        <v>5</v>
      </c>
      <c r="W276" s="7">
        <v>4</v>
      </c>
      <c r="X276" s="7">
        <v>7</v>
      </c>
      <c r="Y276" s="7">
        <v>18</v>
      </c>
      <c r="Z276" s="7">
        <v>6</v>
      </c>
      <c r="AA276" s="7">
        <v>9</v>
      </c>
      <c r="AB276" s="7">
        <v>7</v>
      </c>
      <c r="AC276" s="7">
        <v>4</v>
      </c>
      <c r="AD276" s="7">
        <v>3</v>
      </c>
      <c r="AE276" s="7">
        <v>2</v>
      </c>
      <c r="AF276" s="7">
        <v>8</v>
      </c>
      <c r="AG276" s="7">
        <v>5</v>
      </c>
      <c r="AH276" s="7">
        <v>3</v>
      </c>
      <c r="AI276" s="7">
        <v>1</v>
      </c>
      <c r="AJ276" s="7">
        <v>7</v>
      </c>
      <c r="AK276" s="7">
        <v>10</v>
      </c>
      <c r="AL276" s="7">
        <v>9</v>
      </c>
      <c r="AM276" s="7">
        <v>6</v>
      </c>
      <c r="AN276" s="7">
        <v>4</v>
      </c>
      <c r="AO276" s="7">
        <v>61</v>
      </c>
    </row>
    <row r="277" spans="2:45" x14ac:dyDescent="0.25">
      <c r="B277" s="20">
        <v>45510</v>
      </c>
      <c r="C277" s="20">
        <v>1</v>
      </c>
      <c r="D277" s="20">
        <v>1970</v>
      </c>
      <c r="E277" s="20">
        <f t="shared" si="16"/>
        <v>55</v>
      </c>
      <c r="F277" s="21">
        <v>45968.723634259259</v>
      </c>
      <c r="G277" s="20">
        <v>2</v>
      </c>
      <c r="H277" s="20">
        <v>5</v>
      </c>
      <c r="I277" s="20">
        <v>5</v>
      </c>
      <c r="J277" s="20">
        <v>4</v>
      </c>
      <c r="K277" s="20">
        <v>2</v>
      </c>
      <c r="L277" s="20">
        <f t="shared" si="17"/>
        <v>4</v>
      </c>
      <c r="M277" s="20">
        <v>4</v>
      </c>
      <c r="N277" s="20">
        <v>4</v>
      </c>
      <c r="O277" s="20">
        <v>2</v>
      </c>
      <c r="P277" s="20">
        <f t="shared" si="18"/>
        <v>4</v>
      </c>
      <c r="Q277" s="20">
        <v>5</v>
      </c>
      <c r="R277" s="20">
        <v>4</v>
      </c>
      <c r="S277" s="20">
        <v>5</v>
      </c>
      <c r="T277" s="20">
        <f t="shared" si="19"/>
        <v>44</v>
      </c>
      <c r="U277" s="20">
        <v>15</v>
      </c>
      <c r="V277" s="7">
        <v>8</v>
      </c>
      <c r="W277" s="7">
        <v>19</v>
      </c>
      <c r="X277" s="7">
        <v>16</v>
      </c>
      <c r="Y277" s="7">
        <v>9</v>
      </c>
      <c r="Z277" s="7">
        <v>12</v>
      </c>
      <c r="AA277" s="7">
        <v>18</v>
      </c>
      <c r="AB277" s="7">
        <v>6</v>
      </c>
      <c r="AC277" s="7">
        <v>5</v>
      </c>
      <c r="AD277" s="7">
        <v>12</v>
      </c>
      <c r="AE277" s="7">
        <v>1</v>
      </c>
      <c r="AF277" s="7">
        <v>9</v>
      </c>
      <c r="AG277" s="7">
        <v>5</v>
      </c>
      <c r="AH277" s="7">
        <v>8</v>
      </c>
      <c r="AI277" s="7">
        <v>4</v>
      </c>
      <c r="AJ277" s="7">
        <v>6</v>
      </c>
      <c r="AK277" s="7">
        <v>3</v>
      </c>
      <c r="AL277" s="7">
        <v>10</v>
      </c>
      <c r="AM277" s="7">
        <v>2</v>
      </c>
      <c r="AN277" s="7">
        <v>7</v>
      </c>
      <c r="AO277" s="7">
        <v>15</v>
      </c>
    </row>
    <row r="278" spans="2:45" x14ac:dyDescent="0.25">
      <c r="B278" s="23"/>
      <c r="C278" s="23"/>
      <c r="D278" s="23"/>
      <c r="E278" s="23"/>
      <c r="F278" s="24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</row>
    <row r="279" spans="2:45" x14ac:dyDescent="0.25">
      <c r="D279" s="27" t="s">
        <v>187</v>
      </c>
      <c r="E279">
        <f>_xlfn.PERCENTILE.EXC(E3:E277,0.05)</f>
        <v>19</v>
      </c>
      <c r="F279" s="3">
        <f>28/304</f>
        <v>9.2105263157894732E-2</v>
      </c>
      <c r="AR279">
        <v>19</v>
      </c>
    </row>
    <row r="280" spans="2:45" x14ac:dyDescent="0.25">
      <c r="D280" s="27" t="s">
        <v>188</v>
      </c>
      <c r="E280">
        <f>_xlfn.PERCENTILE.EXC(E3:E279,0.95)</f>
        <v>50.149999999999977</v>
      </c>
      <c r="F280" s="3">
        <f>31/304</f>
        <v>0.10197368421052631</v>
      </c>
      <c r="G280" s="22" t="s">
        <v>192</v>
      </c>
      <c r="H280">
        <f>_xlfn.VAR.S(H3:H277)</f>
        <v>1.213457199734572</v>
      </c>
      <c r="I280">
        <f>_xlfn.VAR.S(I3:I277)</f>
        <v>0.95400132714001196</v>
      </c>
      <c r="J280">
        <f t="shared" ref="J280" si="20">_xlfn.VAR.S(J3:J277)</f>
        <v>0.84145985401459999</v>
      </c>
      <c r="L280">
        <f>_xlfn.VAR.S(L3:L277)</f>
        <v>1.0622959522229594</v>
      </c>
      <c r="M280">
        <f>_xlfn.VAR.S(M3:M277)</f>
        <v>0.95155938951559482</v>
      </c>
      <c r="N280">
        <f>_xlfn.VAR.S(N3:N277)</f>
        <v>1.102853351028533</v>
      </c>
      <c r="P280">
        <f>_xlfn.VAR.S(P3:P277)</f>
        <v>1.1121964167219642</v>
      </c>
      <c r="Q280">
        <f>_xlfn.VAR.S(Q3:Q277)</f>
        <v>1.0599336429993367</v>
      </c>
      <c r="R280">
        <f>_xlfn.VAR.S(R3:R277)</f>
        <v>1.0370802919708024</v>
      </c>
      <c r="S280">
        <f>_xlfn.VAR.S(S3:S277)</f>
        <v>1.1536031851360316</v>
      </c>
      <c r="T280" s="22" t="s">
        <v>104</v>
      </c>
      <c r="AR280">
        <v>50.149999999999977</v>
      </c>
      <c r="AS280" t="s">
        <v>104</v>
      </c>
    </row>
    <row r="281" spans="2:45" x14ac:dyDescent="0.25">
      <c r="D281" s="27" t="s">
        <v>116</v>
      </c>
      <c r="E281">
        <f>AVERAGE(E3:E277)</f>
        <v>28.629090909090909</v>
      </c>
      <c r="H281" s="22" t="s">
        <v>101</v>
      </c>
      <c r="I281">
        <f>_xlfn.VAR.P(H3:S277)</f>
        <v>1.2590784205693297</v>
      </c>
      <c r="T281">
        <f>_xlfn.VAR.S(T3:T277)</f>
        <v>35.127883211678757</v>
      </c>
      <c r="AR281">
        <v>28.629090909090909</v>
      </c>
      <c r="AS281">
        <v>35.127883211678757</v>
      </c>
    </row>
    <row r="282" spans="2:45" x14ac:dyDescent="0.25">
      <c r="D282" s="27" t="s">
        <v>118</v>
      </c>
      <c r="E282">
        <f>STDEVA(E3:E277)</f>
        <v>9.6803222922321321</v>
      </c>
      <c r="AR282">
        <v>9.6803222922321321</v>
      </c>
    </row>
    <row r="283" spans="2:45" x14ac:dyDescent="0.25">
      <c r="D283" s="27" t="s">
        <v>189</v>
      </c>
      <c r="E283">
        <f>MEDIAN(E3:E277)</f>
        <v>24</v>
      </c>
      <c r="AR283">
        <v>24</v>
      </c>
    </row>
    <row r="284" spans="2:45" x14ac:dyDescent="0.25">
      <c r="D284" s="27" t="s">
        <v>190</v>
      </c>
      <c r="E284">
        <v>22</v>
      </c>
      <c r="AR284">
        <v>22</v>
      </c>
    </row>
    <row r="285" spans="2:45" x14ac:dyDescent="0.25">
      <c r="D285" s="27" t="s">
        <v>191</v>
      </c>
      <c r="E285">
        <v>36</v>
      </c>
      <c r="AR285">
        <v>36</v>
      </c>
    </row>
    <row r="287" spans="2:45" ht="75" x14ac:dyDescent="0.25">
      <c r="F287" s="27" t="s">
        <v>200</v>
      </c>
      <c r="G287" s="27" t="s">
        <v>116</v>
      </c>
      <c r="H287" s="27" t="s">
        <v>118</v>
      </c>
      <c r="I287" s="30" t="s">
        <v>208</v>
      </c>
      <c r="J287" s="28" t="s">
        <v>209</v>
      </c>
      <c r="L287" s="75" t="s">
        <v>201</v>
      </c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28"/>
      <c r="Z287" s="30" t="s">
        <v>105</v>
      </c>
      <c r="AA287" s="30" t="s">
        <v>119</v>
      </c>
      <c r="AB287" s="30" t="s">
        <v>203</v>
      </c>
      <c r="AC287" s="30" t="s">
        <v>204</v>
      </c>
      <c r="AD287" s="30" t="s">
        <v>116</v>
      </c>
      <c r="AE287" s="30" t="s">
        <v>118</v>
      </c>
      <c r="AF287" s="30" t="s">
        <v>205</v>
      </c>
      <c r="AG287" s="30" t="s">
        <v>210</v>
      </c>
      <c r="AH287" s="30" t="s">
        <v>211</v>
      </c>
      <c r="AI287" s="30" t="s">
        <v>212</v>
      </c>
      <c r="AJ287" s="30" t="s">
        <v>214</v>
      </c>
    </row>
    <row r="288" spans="2:45" ht="15" customHeight="1" x14ac:dyDescent="0.25">
      <c r="B288" s="75" t="s">
        <v>193</v>
      </c>
      <c r="C288" s="75"/>
      <c r="F288">
        <v>1</v>
      </c>
      <c r="G288" s="25">
        <v>3.34909090909091</v>
      </c>
      <c r="H288" s="25">
        <v>1.1015703335396119</v>
      </c>
      <c r="I288" s="29">
        <v>0.48165180000000002</v>
      </c>
      <c r="J288" s="29">
        <v>0.30970769999999997</v>
      </c>
      <c r="M288" s="5" t="s">
        <v>202</v>
      </c>
      <c r="N288" s="5">
        <v>1</v>
      </c>
      <c r="O288" s="5">
        <v>2</v>
      </c>
      <c r="P288" s="5">
        <v>3</v>
      </c>
      <c r="Q288" s="5">
        <v>4</v>
      </c>
      <c r="R288" s="5">
        <v>5</v>
      </c>
      <c r="S288" s="5">
        <v>6</v>
      </c>
      <c r="T288" s="5">
        <v>7</v>
      </c>
      <c r="U288" s="5">
        <v>8</v>
      </c>
      <c r="V288" s="5">
        <v>9</v>
      </c>
      <c r="W288" s="5">
        <v>10</v>
      </c>
      <c r="X288" s="5"/>
      <c r="Z288">
        <v>0.77935690800000001</v>
      </c>
      <c r="AA288">
        <v>-0.40790844599999998</v>
      </c>
      <c r="AB288">
        <v>-0.1</v>
      </c>
      <c r="AC288">
        <v>0.26175103799999999</v>
      </c>
      <c r="AD288">
        <v>35.119999999999997</v>
      </c>
      <c r="AE288">
        <v>5.9268780320000003</v>
      </c>
      <c r="AF288">
        <v>35.127883212</v>
      </c>
      <c r="AG288">
        <v>0.75969900000000001</v>
      </c>
      <c r="AH288">
        <v>0.80911</v>
      </c>
      <c r="AI288" t="s">
        <v>213</v>
      </c>
      <c r="AJ288" t="s">
        <v>215</v>
      </c>
      <c r="AM288" t="s">
        <v>226</v>
      </c>
      <c r="AP288" t="s">
        <v>227</v>
      </c>
    </row>
    <row r="289" spans="2:43" x14ac:dyDescent="0.25">
      <c r="B289" t="s">
        <v>194</v>
      </c>
      <c r="C289" cm="1">
        <f t="array" ref="C289">CORREL(_xlfn.RANK.AVG(E3:E277,E3:E277,1),_xlfn.RANK.AVG(T3:T277,T3:T277,1))</f>
        <v>0.15713691143006589</v>
      </c>
      <c r="F289">
        <v>2</v>
      </c>
      <c r="G289" s="25">
        <v>3.9236363636363665</v>
      </c>
      <c r="H289" s="25">
        <v>0.97672991514543728</v>
      </c>
      <c r="I289" s="29">
        <v>0.47472409999999998</v>
      </c>
      <c r="J289" s="31">
        <v>0.27503899999999998</v>
      </c>
      <c r="M289" s="5">
        <v>1</v>
      </c>
      <c r="N289" s="26">
        <v>1</v>
      </c>
      <c r="O289" s="26">
        <v>0.26231059470386481</v>
      </c>
      <c r="P289" s="26">
        <v>0.34730813836504459</v>
      </c>
      <c r="Q289" s="26">
        <v>0.24271284941377777</v>
      </c>
      <c r="R289" s="26">
        <v>0.17568668064058057</v>
      </c>
      <c r="S289" s="26">
        <v>0.40078030918664437</v>
      </c>
      <c r="T289" s="26">
        <v>0.28524294753230922</v>
      </c>
      <c r="U289" s="26">
        <v>0.32079067801054262</v>
      </c>
      <c r="V289" s="26">
        <v>0.19858458795105591</v>
      </c>
      <c r="W289" s="26">
        <v>0.28907302001464341</v>
      </c>
      <c r="X289" s="26"/>
      <c r="AM289" t="s">
        <v>220</v>
      </c>
      <c r="AN289">
        <v>0.77935690800000001</v>
      </c>
      <c r="AP289" t="s">
        <v>228</v>
      </c>
      <c r="AQ289">
        <v>0.05</v>
      </c>
    </row>
    <row r="290" spans="2:43" x14ac:dyDescent="0.25">
      <c r="B290" t="s">
        <v>114</v>
      </c>
      <c r="C290">
        <f>CORREL(E3:E277,T3:T277)</f>
        <v>0.16375051127634252</v>
      </c>
      <c r="F290">
        <v>3</v>
      </c>
      <c r="G290" s="25">
        <v>4.0399999999999983</v>
      </c>
      <c r="H290" s="25">
        <v>0.9173112089223584</v>
      </c>
      <c r="I290" s="31">
        <v>0.27311380000000002</v>
      </c>
      <c r="J290" s="31">
        <v>0.1505959</v>
      </c>
      <c r="M290" s="5">
        <v>2</v>
      </c>
      <c r="N290" s="26">
        <v>0.26231059470386481</v>
      </c>
      <c r="O290" s="26">
        <v>1</v>
      </c>
      <c r="P290" s="26">
        <v>9.3036710576964929E-2</v>
      </c>
      <c r="Q290" s="26">
        <v>0.3040168300689442</v>
      </c>
      <c r="R290" s="26">
        <v>0.31828084970540194</v>
      </c>
      <c r="S290" s="26">
        <v>0.21012096915222564</v>
      </c>
      <c r="T290" s="26">
        <v>0.17111271605034661</v>
      </c>
      <c r="U290" s="26">
        <v>0.34924128736331456</v>
      </c>
      <c r="V290" s="26">
        <v>0.41080114641311349</v>
      </c>
      <c r="W290" s="26">
        <v>0.35996258159980538</v>
      </c>
      <c r="X290" s="26"/>
      <c r="Z290" t="s">
        <v>206</v>
      </c>
      <c r="AM290" t="s">
        <v>222</v>
      </c>
      <c r="AN290">
        <v>0.22064309199999999</v>
      </c>
      <c r="AP290" t="s">
        <v>229</v>
      </c>
      <c r="AQ290">
        <v>1.9599639845400536</v>
      </c>
    </row>
    <row r="291" spans="2:43" x14ac:dyDescent="0.25">
      <c r="F291">
        <v>4</v>
      </c>
      <c r="G291" s="25">
        <v>3.4218181818181836</v>
      </c>
      <c r="H291" s="25">
        <v>1.0306774239416325</v>
      </c>
      <c r="I291" s="29">
        <v>0.47428049999999999</v>
      </c>
      <c r="J291" s="31">
        <v>0.26720559999999999</v>
      </c>
      <c r="M291" s="5">
        <v>3</v>
      </c>
      <c r="N291" s="26">
        <v>0.34730813836504459</v>
      </c>
      <c r="O291" s="26">
        <v>9.3036710576964929E-2</v>
      </c>
      <c r="P291" s="26">
        <v>1</v>
      </c>
      <c r="Q291" s="26">
        <v>0.15965793344484175</v>
      </c>
      <c r="R291" s="26">
        <v>0.15906674508177354</v>
      </c>
      <c r="S291" s="26">
        <v>0.22882885732134339</v>
      </c>
      <c r="T291" s="26">
        <v>0.13792664684858225</v>
      </c>
      <c r="U291" s="26">
        <v>8.1618256281819485E-2</v>
      </c>
      <c r="V291" s="26">
        <v>9.6264741667313428E-2</v>
      </c>
      <c r="W291" s="26">
        <v>0.1594324706746468</v>
      </c>
      <c r="X291" s="26"/>
      <c r="Z291" t="s">
        <v>207</v>
      </c>
      <c r="AA291" s="29">
        <v>0.78019490000000002</v>
      </c>
      <c r="AM291" t="s">
        <v>223</v>
      </c>
      <c r="AN291">
        <v>0.46972661410654598</v>
      </c>
      <c r="AP291" t="s">
        <v>230</v>
      </c>
      <c r="AQ291">
        <v>5.4565639393198095</v>
      </c>
    </row>
    <row r="292" spans="2:43" x14ac:dyDescent="0.25">
      <c r="B292" t="s">
        <v>195</v>
      </c>
      <c r="F292">
        <v>5</v>
      </c>
      <c r="G292" s="25">
        <v>3.9090909090909105</v>
      </c>
      <c r="H292" s="25">
        <v>0.97547905642078991</v>
      </c>
      <c r="I292" s="29">
        <v>0.40850150000000002</v>
      </c>
      <c r="J292" s="31">
        <v>0.20400769999999999</v>
      </c>
      <c r="M292" s="5">
        <v>4</v>
      </c>
      <c r="N292" s="26">
        <v>0.24271284941377777</v>
      </c>
      <c r="O292" s="26">
        <v>0.3040168300689442</v>
      </c>
      <c r="P292" s="26">
        <v>0.15965793344484175</v>
      </c>
      <c r="Q292" s="26">
        <v>1</v>
      </c>
      <c r="R292" s="26">
        <v>0.19437093955718321</v>
      </c>
      <c r="S292" s="26">
        <v>0.28366424665012929</v>
      </c>
      <c r="T292" s="26">
        <v>0.28569361321663927</v>
      </c>
      <c r="U292" s="26">
        <v>0.41614684026603671</v>
      </c>
      <c r="V292" s="26">
        <v>0.27065952199109361</v>
      </c>
      <c r="W292" s="26">
        <v>0.31878687086496565</v>
      </c>
      <c r="X292" s="26"/>
      <c r="AM292" t="s">
        <v>224</v>
      </c>
      <c r="AN292">
        <v>5.9268780324618424</v>
      </c>
    </row>
    <row r="293" spans="2:43" x14ac:dyDescent="0.25">
      <c r="B293" t="s">
        <v>194</v>
      </c>
      <c r="C293" cm="1">
        <f t="array" ref="C293">CORREL(_xlfn.RANK.AVG(C3:C277,C3:C277,1),_xlfn.RANK.AVG(T3:T277,T3:T277,1))</f>
        <v>0.10435869205019446</v>
      </c>
      <c r="F293">
        <v>6</v>
      </c>
      <c r="G293" s="25">
        <v>3.1454545454545446</v>
      </c>
      <c r="H293" s="25">
        <v>1.0501682489146846</v>
      </c>
      <c r="I293" s="29">
        <v>0.41400330000000002</v>
      </c>
      <c r="J293" s="31">
        <v>0.24612709999999999</v>
      </c>
      <c r="M293" s="5">
        <v>5</v>
      </c>
      <c r="N293" s="26">
        <v>0.17568668064058057</v>
      </c>
      <c r="O293" s="26">
        <v>0.31828084970540194</v>
      </c>
      <c r="P293" s="26">
        <v>0.15906674508177354</v>
      </c>
      <c r="Q293" s="26">
        <v>0.19437093955718321</v>
      </c>
      <c r="R293" s="26">
        <v>1</v>
      </c>
      <c r="S293" s="26">
        <v>0.17327411963123746</v>
      </c>
      <c r="T293" s="26">
        <v>0.24704543109741511</v>
      </c>
      <c r="U293" s="26">
        <v>0.25570570913172253</v>
      </c>
      <c r="V293" s="26">
        <v>0.34901886536207355</v>
      </c>
      <c r="W293" s="26">
        <v>0.29703896136404873</v>
      </c>
      <c r="X293" s="26"/>
      <c r="AM293" t="s">
        <v>225</v>
      </c>
      <c r="AN293">
        <v>2.7840123504107686</v>
      </c>
    </row>
    <row r="294" spans="2:43" x14ac:dyDescent="0.25">
      <c r="B294" t="s">
        <v>114</v>
      </c>
      <c r="C294">
        <f>CORREL(C3:C277,T3:T277)</f>
        <v>9.8847183275915448E-2</v>
      </c>
      <c r="F294">
        <v>7</v>
      </c>
      <c r="G294" s="25">
        <v>2.5854545454545459</v>
      </c>
      <c r="H294" s="25">
        <v>1.054607233391637</v>
      </c>
      <c r="I294" s="29">
        <v>0.38752500000000001</v>
      </c>
      <c r="J294" s="31">
        <v>0.18952550000000001</v>
      </c>
      <c r="M294" s="5">
        <v>6</v>
      </c>
      <c r="N294" s="26">
        <v>0.40078030918664437</v>
      </c>
      <c r="O294" s="26">
        <v>0.21012096915222564</v>
      </c>
      <c r="P294" s="26">
        <v>0.22882885732134339</v>
      </c>
      <c r="Q294" s="26">
        <v>0.28366424665012929</v>
      </c>
      <c r="R294" s="26">
        <v>0.17327411963123746</v>
      </c>
      <c r="S294" s="26">
        <v>1</v>
      </c>
      <c r="T294" s="26">
        <v>0.28202091458460854</v>
      </c>
      <c r="U294" s="26">
        <v>0.24850567005250906</v>
      </c>
      <c r="V294" s="26">
        <v>9.0774946077760196E-2</v>
      </c>
      <c r="W294" s="26">
        <v>0.2587348121337899</v>
      </c>
      <c r="X294" s="26"/>
    </row>
    <row r="295" spans="2:43" x14ac:dyDescent="0.25">
      <c r="F295">
        <v>8</v>
      </c>
      <c r="G295" s="25">
        <v>3.5345454545454564</v>
      </c>
      <c r="H295" s="25">
        <v>1.029530787786036</v>
      </c>
      <c r="I295" s="29">
        <v>0.5117294</v>
      </c>
      <c r="J295" s="29">
        <v>0.33790219999999999</v>
      </c>
      <c r="M295" s="5">
        <v>7</v>
      </c>
      <c r="N295" s="26">
        <v>0.28524294753230922</v>
      </c>
      <c r="O295" s="26">
        <v>0.17111271605034661</v>
      </c>
      <c r="P295" s="26">
        <v>0.13792664684858225</v>
      </c>
      <c r="Q295" s="26">
        <v>0.28569361321663927</v>
      </c>
      <c r="R295" s="26">
        <v>0.24704543109741511</v>
      </c>
      <c r="S295" s="26">
        <v>0.28202091458460854</v>
      </c>
      <c r="T295" s="26">
        <v>1</v>
      </c>
      <c r="U295" s="26">
        <v>0.1678618785663929</v>
      </c>
      <c r="V295" s="26">
        <v>0.22645790703742447</v>
      </c>
      <c r="W295" s="26">
        <v>0.2461753120525032</v>
      </c>
      <c r="X295" s="26"/>
    </row>
    <row r="296" spans="2:43" x14ac:dyDescent="0.25">
      <c r="F296">
        <v>9</v>
      </c>
      <c r="G296" s="25">
        <v>3.7599999999999976</v>
      </c>
      <c r="H296" s="25">
        <v>1.0183713919640534</v>
      </c>
      <c r="I296" s="29">
        <v>0.48107549999999999</v>
      </c>
      <c r="J296" s="29">
        <v>0.35882459999999999</v>
      </c>
      <c r="M296" s="5">
        <v>8</v>
      </c>
      <c r="N296" s="26">
        <v>0.32079067801054262</v>
      </c>
      <c r="O296" s="26">
        <v>0.34924128736331456</v>
      </c>
      <c r="P296" s="26">
        <v>8.1618256281819485E-2</v>
      </c>
      <c r="Q296" s="26">
        <v>0.41614684026603671</v>
      </c>
      <c r="R296" s="26">
        <v>0.25570570913172253</v>
      </c>
      <c r="S296" s="26">
        <v>0.24850567005250906</v>
      </c>
      <c r="T296" s="26">
        <v>0.1678618785663929</v>
      </c>
      <c r="U296" s="26">
        <v>1</v>
      </c>
      <c r="V296" s="26">
        <v>0.39432757528498985</v>
      </c>
      <c r="W296" s="26">
        <v>0.41162838484756892</v>
      </c>
      <c r="X296" s="26"/>
    </row>
    <row r="297" spans="2:43" x14ac:dyDescent="0.25">
      <c r="F297">
        <v>10</v>
      </c>
      <c r="G297" s="25">
        <v>3.4509090909090916</v>
      </c>
      <c r="H297" s="25">
        <v>1.0740592093250876</v>
      </c>
      <c r="I297" s="29">
        <v>0.54596509999999998</v>
      </c>
      <c r="J297" s="29">
        <v>0.34514650000000002</v>
      </c>
      <c r="M297" s="5">
        <v>9</v>
      </c>
      <c r="N297" s="26">
        <v>0.19858458795105591</v>
      </c>
      <c r="O297" s="26">
        <v>0.41080114641311349</v>
      </c>
      <c r="P297" s="26">
        <v>9.6264741667313428E-2</v>
      </c>
      <c r="Q297" s="26">
        <v>0.27065952199109361</v>
      </c>
      <c r="R297" s="26">
        <v>0.34901886536207355</v>
      </c>
      <c r="S297" s="26">
        <v>9.0774946077760196E-2</v>
      </c>
      <c r="T297" s="26">
        <v>0.22645790703742447</v>
      </c>
      <c r="U297" s="26">
        <v>0.39432757528498985</v>
      </c>
      <c r="V297" s="26">
        <v>1</v>
      </c>
      <c r="W297" s="26">
        <v>0.47968163050933432</v>
      </c>
      <c r="X297" s="26"/>
    </row>
    <row r="298" spans="2:43" x14ac:dyDescent="0.25">
      <c r="K298" s="5">
        <v>10</v>
      </c>
      <c r="L298" s="26">
        <v>0.28907302001464341</v>
      </c>
      <c r="M298" s="26">
        <v>0.35996258159980538</v>
      </c>
      <c r="N298" s="26">
        <v>0.1594324706746468</v>
      </c>
      <c r="O298" s="26">
        <v>0.31878687086496565</v>
      </c>
      <c r="P298" s="26">
        <v>0.29703896136404873</v>
      </c>
      <c r="Q298" s="26">
        <v>0.2587348121337899</v>
      </c>
      <c r="R298" s="26">
        <v>0.2461753120525032</v>
      </c>
      <c r="S298" s="26">
        <v>0.41162838484756892</v>
      </c>
      <c r="T298" s="26">
        <v>0.47968163050933432</v>
      </c>
      <c r="U298" s="26">
        <v>1</v>
      </c>
      <c r="V298" s="26"/>
    </row>
  </sheetData>
  <sortState xmlns:xlrd2="http://schemas.microsoft.com/office/spreadsheetml/2017/richdata2" ref="B3:AO277">
    <sortCondition ref="C3:C277"/>
    <sortCondition ref="E3:E277"/>
  </sortState>
  <mergeCells count="2">
    <mergeCell ref="B288:C288"/>
    <mergeCell ref="L287:W287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50DE6-610E-4F32-9D3F-99FD7E7BB1A9}">
  <dimension ref="A1:BC321"/>
  <sheetViews>
    <sheetView topLeftCell="D1" workbookViewId="0">
      <selection activeCell="C315" sqref="C315:E316"/>
    </sheetView>
  </sheetViews>
  <sheetFormatPr defaultRowHeight="15" x14ac:dyDescent="0.25"/>
  <cols>
    <col min="3" max="3" width="18.42578125" bestFit="1" customWidth="1"/>
    <col min="4" max="4" width="13.7109375" bestFit="1" customWidth="1"/>
    <col min="5" max="5" width="14.42578125" bestFit="1" customWidth="1"/>
    <col min="6" max="6" width="15.28515625" customWidth="1"/>
    <col min="7" max="7" width="18.5703125" bestFit="1" customWidth="1"/>
    <col min="8" max="8" width="15" customWidth="1"/>
    <col min="12" max="12" width="22.28515625" customWidth="1"/>
    <col min="13" max="13" width="14.140625" bestFit="1" customWidth="1"/>
    <col min="14" max="14" width="14" bestFit="1" customWidth="1"/>
    <col min="15" max="16" width="18.42578125" bestFit="1" customWidth="1"/>
    <col min="17" max="17" width="9.85546875" bestFit="1" customWidth="1"/>
    <col min="48" max="48" width="20.140625" bestFit="1" customWidth="1"/>
  </cols>
  <sheetData>
    <row r="1" spans="2:55" x14ac:dyDescent="0.25">
      <c r="AV1" t="s">
        <v>299</v>
      </c>
    </row>
    <row r="2" spans="2:55" x14ac:dyDescent="0.25">
      <c r="B2" s="6" t="s">
        <v>22</v>
      </c>
      <c r="C2" s="6" t="s">
        <v>27</v>
      </c>
      <c r="D2" s="6" t="s">
        <v>28</v>
      </c>
      <c r="E2" s="6" t="s">
        <v>29</v>
      </c>
      <c r="F2" s="6" t="s">
        <v>102</v>
      </c>
      <c r="G2" s="6" t="s">
        <v>31</v>
      </c>
      <c r="H2" s="6" t="s">
        <v>32</v>
      </c>
      <c r="I2" s="6" t="s">
        <v>103</v>
      </c>
      <c r="J2" s="6" t="s">
        <v>34</v>
      </c>
      <c r="K2" s="6" t="s">
        <v>35</v>
      </c>
      <c r="L2" s="6" t="s">
        <v>36</v>
      </c>
      <c r="M2" s="6" t="s">
        <v>186</v>
      </c>
      <c r="N2" s="6" t="s">
        <v>216</v>
      </c>
      <c r="O2" s="6" t="s">
        <v>217</v>
      </c>
      <c r="P2" s="6" t="s">
        <v>218</v>
      </c>
      <c r="Q2" s="6" t="s">
        <v>219</v>
      </c>
      <c r="R2" s="6" t="s">
        <v>37</v>
      </c>
      <c r="S2" s="6" t="s">
        <v>38</v>
      </c>
      <c r="T2" s="6" t="s">
        <v>39</v>
      </c>
      <c r="U2" s="6" t="s">
        <v>40</v>
      </c>
      <c r="V2" s="6" t="s">
        <v>41</v>
      </c>
      <c r="W2" s="6" t="s">
        <v>42</v>
      </c>
      <c r="X2" s="6" t="s">
        <v>43</v>
      </c>
      <c r="Y2" s="6" t="s">
        <v>44</v>
      </c>
      <c r="Z2" s="6" t="s">
        <v>45</v>
      </c>
      <c r="AA2" s="6" t="s">
        <v>46</v>
      </c>
      <c r="AB2" s="6"/>
      <c r="AC2" s="6" t="s">
        <v>47</v>
      </c>
      <c r="AD2" s="6" t="s">
        <v>48</v>
      </c>
      <c r="AE2" s="6" t="s">
        <v>49</v>
      </c>
      <c r="AF2" s="6" t="s">
        <v>50</v>
      </c>
      <c r="AG2" s="6" t="s">
        <v>51</v>
      </c>
      <c r="AH2" s="6" t="s">
        <v>52</v>
      </c>
      <c r="AI2" s="6" t="s">
        <v>53</v>
      </c>
      <c r="AJ2" s="6" t="s">
        <v>54</v>
      </c>
      <c r="AK2" s="6" t="s">
        <v>55</v>
      </c>
      <c r="AL2" s="6" t="s">
        <v>56</v>
      </c>
      <c r="AM2" s="6" t="s">
        <v>57</v>
      </c>
      <c r="AP2" s="6" t="s">
        <v>186</v>
      </c>
      <c r="AQ2" s="5" t="s">
        <v>231</v>
      </c>
      <c r="AR2" s="5" t="s">
        <v>232</v>
      </c>
      <c r="AT2" s="5" t="s">
        <v>234</v>
      </c>
      <c r="AU2" s="5"/>
      <c r="AV2" s="5" t="s">
        <v>298</v>
      </c>
      <c r="AW2" s="5" t="s">
        <v>297</v>
      </c>
      <c r="AX2" s="5" t="s">
        <v>304</v>
      </c>
      <c r="AY2" s="5" t="s">
        <v>305</v>
      </c>
      <c r="AZ2" s="5"/>
      <c r="BA2" s="5"/>
      <c r="BB2" s="5"/>
      <c r="BC2" s="5"/>
    </row>
    <row r="3" spans="2:55" x14ac:dyDescent="0.25">
      <c r="B3" s="7">
        <v>45966</v>
      </c>
      <c r="C3" s="7">
        <v>5</v>
      </c>
      <c r="D3" s="7">
        <v>2</v>
      </c>
      <c r="E3" s="7">
        <v>5</v>
      </c>
      <c r="F3" s="7">
        <v>2</v>
      </c>
      <c r="G3" s="7">
        <v>4</v>
      </c>
      <c r="H3" s="7">
        <v>2</v>
      </c>
      <c r="I3" s="7">
        <v>4</v>
      </c>
      <c r="J3" s="7">
        <v>2</v>
      </c>
      <c r="K3" s="7">
        <v>5</v>
      </c>
      <c r="L3" s="7">
        <v>1</v>
      </c>
      <c r="M3" s="7">
        <v>32</v>
      </c>
      <c r="N3" s="7">
        <f>SUM(E3,H3,L3)</f>
        <v>8</v>
      </c>
      <c r="O3" s="7">
        <f>F3+K3+J3</f>
        <v>9</v>
      </c>
      <c r="P3" s="7">
        <f>C3+G3</f>
        <v>9</v>
      </c>
      <c r="Q3" s="7">
        <f>SUM(I3,D3)</f>
        <v>6</v>
      </c>
      <c r="R3" s="7">
        <v>3</v>
      </c>
      <c r="S3" s="7">
        <v>10</v>
      </c>
      <c r="T3" s="7">
        <v>3</v>
      </c>
      <c r="U3" s="7">
        <v>3</v>
      </c>
      <c r="V3" s="7">
        <v>3</v>
      </c>
      <c r="W3" s="7">
        <v>3</v>
      </c>
      <c r="X3" s="7">
        <v>7</v>
      </c>
      <c r="Y3" s="7">
        <v>2</v>
      </c>
      <c r="Z3" s="7">
        <v>2</v>
      </c>
      <c r="AA3" s="7">
        <v>3</v>
      </c>
      <c r="AB3" s="7"/>
      <c r="AC3" s="7">
        <v>8</v>
      </c>
      <c r="AD3" s="7">
        <v>2</v>
      </c>
      <c r="AE3" s="7">
        <v>1</v>
      </c>
      <c r="AF3" s="7">
        <v>7</v>
      </c>
      <c r="AG3" s="7">
        <v>10</v>
      </c>
      <c r="AH3" s="7">
        <v>6</v>
      </c>
      <c r="AI3" s="7">
        <v>4</v>
      </c>
      <c r="AJ3" s="7">
        <v>9</v>
      </c>
      <c r="AK3" s="7">
        <v>5</v>
      </c>
      <c r="AL3" s="7">
        <v>3</v>
      </c>
      <c r="AM3" s="7">
        <v>95</v>
      </c>
      <c r="AP3" s="7">
        <v>32</v>
      </c>
      <c r="AQ3" s="3">
        <f>AP3+$P$303</f>
        <v>37.456563939319807</v>
      </c>
      <c r="AR3" s="3">
        <f>AP3-$P$303</f>
        <v>26.54343606068019</v>
      </c>
      <c r="AT3" s="7">
        <v>32</v>
      </c>
      <c r="AV3" cm="1">
        <f t="array" ref="AV3">SUM(D3+F3+G3+J3:L3)</f>
        <v>32</v>
      </c>
      <c r="AW3" cm="1">
        <f t="array" ref="AW3">SUM(C3+E3+H3:I3)</f>
        <v>26</v>
      </c>
    </row>
    <row r="4" spans="2:55" x14ac:dyDescent="0.25">
      <c r="B4" s="7">
        <v>42216</v>
      </c>
      <c r="C4" s="7">
        <v>1</v>
      </c>
      <c r="D4" s="7">
        <v>2</v>
      </c>
      <c r="E4" s="7">
        <v>4</v>
      </c>
      <c r="F4" s="7">
        <v>1</v>
      </c>
      <c r="G4" s="7">
        <v>5</v>
      </c>
      <c r="H4" s="7">
        <v>5</v>
      </c>
      <c r="I4" s="7">
        <v>4</v>
      </c>
      <c r="J4" s="7">
        <v>1</v>
      </c>
      <c r="K4" s="7">
        <v>3</v>
      </c>
      <c r="L4" s="7">
        <v>1</v>
      </c>
      <c r="M4" s="7">
        <v>27</v>
      </c>
      <c r="N4" s="7">
        <f t="shared" ref="N4:N67" si="0">SUM(E4,H4,L4)</f>
        <v>10</v>
      </c>
      <c r="O4" s="7">
        <f t="shared" ref="O4:O67" si="1">F4+K4+J4</f>
        <v>5</v>
      </c>
      <c r="P4" s="7">
        <f t="shared" ref="P4:P67" si="2">C4+G4</f>
        <v>6</v>
      </c>
      <c r="Q4" s="7">
        <f t="shared" ref="Q4:Q67" si="3">SUM(I4,D4)</f>
        <v>6</v>
      </c>
      <c r="R4" s="7">
        <v>2</v>
      </c>
      <c r="S4" s="7">
        <v>5</v>
      </c>
      <c r="T4" s="7">
        <v>3</v>
      </c>
      <c r="U4" s="7">
        <v>2</v>
      </c>
      <c r="V4" s="7">
        <v>4</v>
      </c>
      <c r="W4" s="7">
        <v>4</v>
      </c>
      <c r="X4" s="7">
        <v>7</v>
      </c>
      <c r="Y4" s="7">
        <v>2</v>
      </c>
      <c r="Z4" s="7">
        <v>2</v>
      </c>
      <c r="AA4" s="7">
        <v>2</v>
      </c>
      <c r="AB4" s="7"/>
      <c r="AC4" s="7">
        <v>7</v>
      </c>
      <c r="AD4" s="7">
        <v>6</v>
      </c>
      <c r="AE4" s="7">
        <v>4</v>
      </c>
      <c r="AF4" s="7">
        <v>5</v>
      </c>
      <c r="AG4" s="7">
        <v>10</v>
      </c>
      <c r="AH4" s="7">
        <v>2</v>
      </c>
      <c r="AI4" s="7">
        <v>1</v>
      </c>
      <c r="AJ4" s="7">
        <v>8</v>
      </c>
      <c r="AK4" s="7">
        <v>3</v>
      </c>
      <c r="AL4" s="7">
        <v>9</v>
      </c>
      <c r="AM4" s="7">
        <v>89</v>
      </c>
      <c r="AP4" s="7">
        <v>27</v>
      </c>
      <c r="AQ4" s="3">
        <f t="shared" ref="AQ4:AQ67" si="4">AP4+$P$303</f>
        <v>32.456563939319807</v>
      </c>
      <c r="AR4" s="3">
        <f t="shared" ref="AR4:AR67" si="5">AP4-$P$303</f>
        <v>21.54343606068019</v>
      </c>
      <c r="AT4" s="7">
        <v>27</v>
      </c>
      <c r="AV4" cm="1">
        <f t="array" ref="AV4">SUM(D4+F4+G4+J4:L4)</f>
        <v>29</v>
      </c>
      <c r="AW4" cm="1">
        <f t="array" ref="AW4">SUM(C4+E4+H4:I4)</f>
        <v>19</v>
      </c>
    </row>
    <row r="5" spans="2:55" x14ac:dyDescent="0.25">
      <c r="B5" s="7">
        <v>44644</v>
      </c>
      <c r="C5" s="7">
        <v>3</v>
      </c>
      <c r="D5" s="7">
        <v>4</v>
      </c>
      <c r="E5" s="7">
        <v>4</v>
      </c>
      <c r="F5" s="7">
        <v>4</v>
      </c>
      <c r="G5" s="7">
        <v>2</v>
      </c>
      <c r="H5" s="7">
        <v>2</v>
      </c>
      <c r="I5" s="7">
        <v>2</v>
      </c>
      <c r="J5" s="7">
        <v>5</v>
      </c>
      <c r="K5" s="7">
        <v>4</v>
      </c>
      <c r="L5" s="7">
        <v>5</v>
      </c>
      <c r="M5" s="7">
        <v>35</v>
      </c>
      <c r="N5" s="7">
        <f t="shared" si="0"/>
        <v>11</v>
      </c>
      <c r="O5" s="7">
        <f t="shared" si="1"/>
        <v>13</v>
      </c>
      <c r="P5" s="7">
        <f t="shared" si="2"/>
        <v>5</v>
      </c>
      <c r="Q5" s="7">
        <f t="shared" si="3"/>
        <v>6</v>
      </c>
      <c r="R5" s="7">
        <v>4</v>
      </c>
      <c r="S5" s="7">
        <v>5</v>
      </c>
      <c r="T5" s="7">
        <v>4</v>
      </c>
      <c r="U5" s="7">
        <v>5</v>
      </c>
      <c r="V5" s="7">
        <v>5</v>
      </c>
      <c r="W5" s="7">
        <v>4</v>
      </c>
      <c r="X5" s="7">
        <v>9</v>
      </c>
      <c r="Y5" s="7">
        <v>6</v>
      </c>
      <c r="Z5" s="7">
        <v>3</v>
      </c>
      <c r="AA5" s="7">
        <v>3</v>
      </c>
      <c r="AB5" s="7"/>
      <c r="AC5" s="7">
        <v>3</v>
      </c>
      <c r="AD5" s="7">
        <v>8</v>
      </c>
      <c r="AE5" s="7">
        <v>10</v>
      </c>
      <c r="AF5" s="7">
        <v>9</v>
      </c>
      <c r="AG5" s="7">
        <v>6</v>
      </c>
      <c r="AH5" s="7">
        <v>2</v>
      </c>
      <c r="AI5" s="7">
        <v>7</v>
      </c>
      <c r="AJ5" s="7">
        <v>4</v>
      </c>
      <c r="AK5" s="7">
        <v>5</v>
      </c>
      <c r="AL5" s="7">
        <v>1</v>
      </c>
      <c r="AM5" s="7">
        <v>83</v>
      </c>
      <c r="AP5" s="7">
        <v>35</v>
      </c>
      <c r="AQ5" s="3">
        <f t="shared" si="4"/>
        <v>40.456563939319807</v>
      </c>
      <c r="AR5" s="3">
        <f t="shared" si="5"/>
        <v>29.54343606068019</v>
      </c>
      <c r="AT5" s="7">
        <v>35</v>
      </c>
      <c r="AV5" cm="1">
        <f t="array" ref="AV5">SUM(D5+F5+G5+J5:L5)</f>
        <v>44</v>
      </c>
      <c r="AW5" cm="1">
        <f t="array" ref="AW5">SUM(C5+E5+H5:I5)</f>
        <v>18</v>
      </c>
    </row>
    <row r="6" spans="2:55" x14ac:dyDescent="0.25">
      <c r="B6" s="7">
        <v>40873</v>
      </c>
      <c r="C6" s="7">
        <v>5</v>
      </c>
      <c r="D6" s="7">
        <v>2</v>
      </c>
      <c r="E6" s="7">
        <v>5</v>
      </c>
      <c r="F6" s="7">
        <v>4</v>
      </c>
      <c r="G6" s="7">
        <v>2</v>
      </c>
      <c r="H6" s="7">
        <v>4</v>
      </c>
      <c r="I6" s="7">
        <v>2</v>
      </c>
      <c r="J6" s="7">
        <v>4</v>
      </c>
      <c r="K6" s="7">
        <v>4</v>
      </c>
      <c r="L6" s="7">
        <v>4</v>
      </c>
      <c r="M6" s="7">
        <v>36</v>
      </c>
      <c r="N6" s="7">
        <f t="shared" si="0"/>
        <v>13</v>
      </c>
      <c r="O6" s="7">
        <f t="shared" si="1"/>
        <v>12</v>
      </c>
      <c r="P6" s="7">
        <f t="shared" si="2"/>
        <v>7</v>
      </c>
      <c r="Q6" s="7">
        <f t="shared" si="3"/>
        <v>4</v>
      </c>
      <c r="R6" s="7">
        <v>2</v>
      </c>
      <c r="S6" s="7">
        <v>3</v>
      </c>
      <c r="T6" s="7">
        <v>2</v>
      </c>
      <c r="U6" s="7">
        <v>3</v>
      </c>
      <c r="V6" s="7">
        <v>3</v>
      </c>
      <c r="W6" s="7">
        <v>4</v>
      </c>
      <c r="X6" s="7">
        <v>8</v>
      </c>
      <c r="Y6" s="7">
        <v>3</v>
      </c>
      <c r="Z6" s="7">
        <v>3</v>
      </c>
      <c r="AA6" s="7">
        <v>2</v>
      </c>
      <c r="AB6" s="7"/>
      <c r="AC6" s="7">
        <v>4</v>
      </c>
      <c r="AD6" s="7">
        <v>5</v>
      </c>
      <c r="AE6" s="7">
        <v>9</v>
      </c>
      <c r="AF6" s="7">
        <v>1</v>
      </c>
      <c r="AG6" s="7">
        <v>8</v>
      </c>
      <c r="AH6" s="7">
        <v>3</v>
      </c>
      <c r="AI6" s="7">
        <v>2</v>
      </c>
      <c r="AJ6" s="7">
        <v>6</v>
      </c>
      <c r="AK6" s="7">
        <v>7</v>
      </c>
      <c r="AL6" s="7">
        <v>10</v>
      </c>
      <c r="AM6" s="7">
        <v>80</v>
      </c>
      <c r="AP6" s="7">
        <v>36</v>
      </c>
      <c r="AQ6" s="3">
        <f t="shared" si="4"/>
        <v>41.456563939319807</v>
      </c>
      <c r="AR6" s="3">
        <f t="shared" si="5"/>
        <v>30.54343606068019</v>
      </c>
      <c r="AT6" s="7">
        <v>36</v>
      </c>
      <c r="AV6" cm="1">
        <f t="array" ref="AV6">SUM(D6+F6+G6+J6:L6)</f>
        <v>36</v>
      </c>
      <c r="AW6" cm="1">
        <f t="array" ref="AW6">SUM(C6+E6+H6:I6)</f>
        <v>26</v>
      </c>
    </row>
    <row r="7" spans="2:55" x14ac:dyDescent="0.25">
      <c r="B7" s="7">
        <v>45501</v>
      </c>
      <c r="C7" s="7">
        <v>4</v>
      </c>
      <c r="D7" s="7">
        <v>4</v>
      </c>
      <c r="E7" s="7">
        <v>2</v>
      </c>
      <c r="F7" s="7">
        <v>5</v>
      </c>
      <c r="G7" s="7">
        <v>5</v>
      </c>
      <c r="H7" s="7">
        <v>2</v>
      </c>
      <c r="I7" s="7">
        <v>4</v>
      </c>
      <c r="J7" s="7">
        <v>4</v>
      </c>
      <c r="K7" s="7">
        <v>5</v>
      </c>
      <c r="L7" s="7">
        <v>1</v>
      </c>
      <c r="M7" s="7">
        <v>36</v>
      </c>
      <c r="N7" s="7">
        <f t="shared" si="0"/>
        <v>5</v>
      </c>
      <c r="O7" s="7">
        <f t="shared" si="1"/>
        <v>14</v>
      </c>
      <c r="P7" s="7">
        <f t="shared" si="2"/>
        <v>9</v>
      </c>
      <c r="Q7" s="7">
        <f t="shared" si="3"/>
        <v>8</v>
      </c>
      <c r="R7" s="7">
        <v>17</v>
      </c>
      <c r="S7" s="7">
        <v>13</v>
      </c>
      <c r="T7" s="7">
        <v>12</v>
      </c>
      <c r="U7" s="7">
        <v>6</v>
      </c>
      <c r="V7" s="7">
        <v>3</v>
      </c>
      <c r="W7" s="7">
        <v>23</v>
      </c>
      <c r="X7" s="7">
        <v>32</v>
      </c>
      <c r="Y7" s="7">
        <v>11</v>
      </c>
      <c r="Z7" s="7">
        <v>4</v>
      </c>
      <c r="AA7" s="7">
        <v>18</v>
      </c>
      <c r="AB7" s="7"/>
      <c r="AC7" s="7">
        <v>9</v>
      </c>
      <c r="AD7" s="7">
        <v>8</v>
      </c>
      <c r="AE7" s="7">
        <v>1</v>
      </c>
      <c r="AF7" s="7">
        <v>2</v>
      </c>
      <c r="AG7" s="7">
        <v>4</v>
      </c>
      <c r="AH7" s="7">
        <v>5</v>
      </c>
      <c r="AI7" s="7">
        <v>7</v>
      </c>
      <c r="AJ7" s="7">
        <v>3</v>
      </c>
      <c r="AK7" s="7">
        <v>6</v>
      </c>
      <c r="AL7" s="7">
        <v>10</v>
      </c>
      <c r="AM7" s="7">
        <v>80</v>
      </c>
      <c r="AP7" s="7">
        <v>36</v>
      </c>
      <c r="AQ7" s="3">
        <f t="shared" si="4"/>
        <v>41.456563939319807</v>
      </c>
      <c r="AR7" s="3">
        <f t="shared" si="5"/>
        <v>30.54343606068019</v>
      </c>
      <c r="AT7" s="7">
        <v>36</v>
      </c>
      <c r="AV7" cm="1">
        <f t="array" ref="AV7">SUM(D7+F7+G7+J7:L7)</f>
        <v>52</v>
      </c>
      <c r="AW7" cm="1">
        <f t="array" ref="AW7">SUM(C7+E7+H7:I7)</f>
        <v>18</v>
      </c>
    </row>
    <row r="8" spans="2:55" x14ac:dyDescent="0.25">
      <c r="B8" s="7">
        <v>45923</v>
      </c>
      <c r="C8" s="7">
        <v>4</v>
      </c>
      <c r="D8" s="7">
        <v>4</v>
      </c>
      <c r="E8" s="7">
        <v>4</v>
      </c>
      <c r="F8" s="7">
        <v>2</v>
      </c>
      <c r="G8" s="7">
        <v>5</v>
      </c>
      <c r="H8" s="7">
        <v>4</v>
      </c>
      <c r="I8" s="7">
        <v>4</v>
      </c>
      <c r="J8" s="7">
        <v>2</v>
      </c>
      <c r="K8" s="7">
        <v>2</v>
      </c>
      <c r="L8" s="7">
        <v>4</v>
      </c>
      <c r="M8" s="7">
        <v>35</v>
      </c>
      <c r="N8" s="7">
        <f t="shared" si="0"/>
        <v>12</v>
      </c>
      <c r="O8" s="7">
        <f t="shared" si="1"/>
        <v>6</v>
      </c>
      <c r="P8" s="7">
        <f t="shared" si="2"/>
        <v>9</v>
      </c>
      <c r="Q8" s="7">
        <f t="shared" si="3"/>
        <v>8</v>
      </c>
      <c r="R8" s="7">
        <v>11</v>
      </c>
      <c r="S8" s="7">
        <v>4</v>
      </c>
      <c r="T8" s="7">
        <v>4</v>
      </c>
      <c r="U8" s="7">
        <v>5</v>
      </c>
      <c r="V8" s="7">
        <v>5</v>
      </c>
      <c r="W8" s="7">
        <v>6</v>
      </c>
      <c r="X8" s="7">
        <v>8</v>
      </c>
      <c r="Y8" s="7">
        <v>3</v>
      </c>
      <c r="Z8" s="7">
        <v>6</v>
      </c>
      <c r="AA8" s="7">
        <v>6</v>
      </c>
      <c r="AB8" s="7"/>
      <c r="AC8" s="7">
        <v>1</v>
      </c>
      <c r="AD8" s="7">
        <v>4</v>
      </c>
      <c r="AE8" s="7">
        <v>5</v>
      </c>
      <c r="AF8" s="7">
        <v>6</v>
      </c>
      <c r="AG8" s="7">
        <v>3</v>
      </c>
      <c r="AH8" s="7">
        <v>7</v>
      </c>
      <c r="AI8" s="7">
        <v>9</v>
      </c>
      <c r="AJ8" s="7">
        <v>10</v>
      </c>
      <c r="AK8" s="7">
        <v>8</v>
      </c>
      <c r="AL8" s="7">
        <v>2</v>
      </c>
      <c r="AM8" s="7">
        <v>79</v>
      </c>
      <c r="AP8" s="7">
        <v>35</v>
      </c>
      <c r="AQ8" s="3">
        <f t="shared" si="4"/>
        <v>40.456563939319807</v>
      </c>
      <c r="AR8" s="3">
        <f t="shared" si="5"/>
        <v>29.54343606068019</v>
      </c>
      <c r="AT8" s="7">
        <v>35</v>
      </c>
      <c r="AV8" cm="1">
        <f t="array" ref="AV8">SUM(D8+F8+G8+J8:L8)</f>
        <v>41</v>
      </c>
      <c r="AW8" cm="1">
        <f t="array" ref="AW8">SUM(C8+E8+H8:I8)</f>
        <v>24</v>
      </c>
    </row>
    <row r="9" spans="2:55" x14ac:dyDescent="0.25">
      <c r="B9" s="7">
        <v>42879</v>
      </c>
      <c r="C9" s="7">
        <v>2</v>
      </c>
      <c r="D9" s="7">
        <v>5</v>
      </c>
      <c r="E9" s="7">
        <v>2</v>
      </c>
      <c r="F9" s="7">
        <v>4</v>
      </c>
      <c r="G9" s="7">
        <v>4</v>
      </c>
      <c r="H9" s="7">
        <v>1</v>
      </c>
      <c r="I9" s="7">
        <v>3</v>
      </c>
      <c r="J9" s="7">
        <v>5</v>
      </c>
      <c r="K9" s="7">
        <v>5</v>
      </c>
      <c r="L9" s="7">
        <v>5</v>
      </c>
      <c r="M9" s="7">
        <v>36</v>
      </c>
      <c r="N9" s="7">
        <f t="shared" si="0"/>
        <v>8</v>
      </c>
      <c r="O9" s="7">
        <f t="shared" si="1"/>
        <v>14</v>
      </c>
      <c r="P9" s="7">
        <f t="shared" si="2"/>
        <v>6</v>
      </c>
      <c r="Q9" s="7">
        <f t="shared" si="3"/>
        <v>8</v>
      </c>
      <c r="R9" s="7">
        <v>12</v>
      </c>
      <c r="S9" s="7">
        <v>3</v>
      </c>
      <c r="T9" s="7">
        <v>7</v>
      </c>
      <c r="U9" s="7">
        <v>7</v>
      </c>
      <c r="V9" s="7">
        <v>7</v>
      </c>
      <c r="W9" s="7">
        <v>3</v>
      </c>
      <c r="X9" s="7">
        <v>15</v>
      </c>
      <c r="Y9" s="7">
        <v>3</v>
      </c>
      <c r="Z9" s="7">
        <v>1</v>
      </c>
      <c r="AA9" s="7">
        <v>2</v>
      </c>
      <c r="AB9" s="7"/>
      <c r="AC9" s="7">
        <v>6</v>
      </c>
      <c r="AD9" s="7">
        <v>5</v>
      </c>
      <c r="AE9" s="7">
        <v>2</v>
      </c>
      <c r="AF9" s="7">
        <v>9</v>
      </c>
      <c r="AG9" s="7">
        <v>1</v>
      </c>
      <c r="AH9" s="7">
        <v>7</v>
      </c>
      <c r="AI9" s="7">
        <v>4</v>
      </c>
      <c r="AJ9" s="7">
        <v>3</v>
      </c>
      <c r="AK9" s="7">
        <v>10</v>
      </c>
      <c r="AL9" s="7">
        <v>8</v>
      </c>
      <c r="AM9" s="7">
        <v>79</v>
      </c>
      <c r="AP9" s="7">
        <v>36</v>
      </c>
      <c r="AQ9" s="3">
        <f t="shared" si="4"/>
        <v>41.456563939319807</v>
      </c>
      <c r="AR9" s="3">
        <f t="shared" si="5"/>
        <v>30.54343606068019</v>
      </c>
      <c r="AT9" s="7">
        <v>36</v>
      </c>
      <c r="AV9" cm="1">
        <f t="array" ref="AV9">SUM(D9+F9+G9+J9:L9)</f>
        <v>54</v>
      </c>
      <c r="AW9" cm="1">
        <f t="array" ref="AW9">SUM(C9+E9+H9:I9)</f>
        <v>12</v>
      </c>
    </row>
    <row r="10" spans="2:55" x14ac:dyDescent="0.25">
      <c r="B10" s="7">
        <v>46512</v>
      </c>
      <c r="C10" s="7">
        <v>3</v>
      </c>
      <c r="D10" s="7">
        <v>5</v>
      </c>
      <c r="E10" s="7">
        <v>5</v>
      </c>
      <c r="F10" s="7">
        <v>2</v>
      </c>
      <c r="G10" s="7">
        <v>5</v>
      </c>
      <c r="H10" s="7">
        <v>4</v>
      </c>
      <c r="I10" s="7">
        <v>1</v>
      </c>
      <c r="J10" s="7">
        <v>3</v>
      </c>
      <c r="K10" s="7">
        <v>5</v>
      </c>
      <c r="L10" s="7">
        <v>4</v>
      </c>
      <c r="M10" s="7">
        <v>37</v>
      </c>
      <c r="N10" s="7">
        <f t="shared" si="0"/>
        <v>13</v>
      </c>
      <c r="O10" s="7">
        <f t="shared" si="1"/>
        <v>10</v>
      </c>
      <c r="P10" s="7">
        <f t="shared" si="2"/>
        <v>8</v>
      </c>
      <c r="Q10" s="7">
        <f t="shared" si="3"/>
        <v>6</v>
      </c>
      <c r="R10" s="7">
        <v>4</v>
      </c>
      <c r="S10" s="7">
        <v>4</v>
      </c>
      <c r="T10" s="7">
        <v>3</v>
      </c>
      <c r="U10" s="7">
        <v>3</v>
      </c>
      <c r="V10" s="7">
        <v>4</v>
      </c>
      <c r="W10" s="7">
        <v>4</v>
      </c>
      <c r="X10" s="7">
        <v>5</v>
      </c>
      <c r="Y10" s="7">
        <v>3</v>
      </c>
      <c r="Z10" s="7">
        <v>3</v>
      </c>
      <c r="AA10" s="7">
        <v>2</v>
      </c>
      <c r="AB10" s="7"/>
      <c r="AC10" s="7">
        <v>7</v>
      </c>
      <c r="AD10" s="7">
        <v>5</v>
      </c>
      <c r="AE10" s="7">
        <v>4</v>
      </c>
      <c r="AF10" s="7">
        <v>9</v>
      </c>
      <c r="AG10" s="7">
        <v>1</v>
      </c>
      <c r="AH10" s="7">
        <v>6</v>
      </c>
      <c r="AI10" s="7">
        <v>10</v>
      </c>
      <c r="AJ10" s="7">
        <v>8</v>
      </c>
      <c r="AK10" s="7">
        <v>2</v>
      </c>
      <c r="AL10" s="7">
        <v>3</v>
      </c>
      <c r="AM10" s="7">
        <v>78</v>
      </c>
      <c r="AP10" s="7">
        <v>37</v>
      </c>
      <c r="AQ10" s="3">
        <f t="shared" si="4"/>
        <v>42.456563939319807</v>
      </c>
      <c r="AR10" s="3">
        <f t="shared" si="5"/>
        <v>31.54343606068019</v>
      </c>
      <c r="AT10" s="7">
        <v>37</v>
      </c>
      <c r="AV10" cm="1">
        <f t="array" ref="AV10">SUM(D10+F10+G10+J10:L10)</f>
        <v>48</v>
      </c>
      <c r="AW10" cm="1">
        <f t="array" ref="AW10">SUM(C10+E10+H10:I10)</f>
        <v>21</v>
      </c>
    </row>
    <row r="11" spans="2:55" x14ac:dyDescent="0.25">
      <c r="B11" s="7">
        <v>41827</v>
      </c>
      <c r="C11" s="7">
        <v>4</v>
      </c>
      <c r="D11" s="7">
        <v>4</v>
      </c>
      <c r="E11" s="7">
        <v>5</v>
      </c>
      <c r="F11" s="7">
        <v>3</v>
      </c>
      <c r="G11" s="7">
        <v>5</v>
      </c>
      <c r="H11" s="7">
        <v>4</v>
      </c>
      <c r="I11" s="7">
        <v>1</v>
      </c>
      <c r="J11" s="7">
        <v>4</v>
      </c>
      <c r="K11" s="7">
        <v>2</v>
      </c>
      <c r="L11" s="7">
        <v>1</v>
      </c>
      <c r="M11" s="7">
        <v>33</v>
      </c>
      <c r="N11" s="7">
        <f t="shared" si="0"/>
        <v>10</v>
      </c>
      <c r="O11" s="7">
        <f t="shared" si="1"/>
        <v>9</v>
      </c>
      <c r="P11" s="7">
        <f t="shared" si="2"/>
        <v>9</v>
      </c>
      <c r="Q11" s="7">
        <f t="shared" si="3"/>
        <v>5</v>
      </c>
      <c r="R11" s="7">
        <v>4</v>
      </c>
      <c r="S11" s="7">
        <v>3</v>
      </c>
      <c r="T11" s="7">
        <v>4</v>
      </c>
      <c r="U11" s="7">
        <v>3</v>
      </c>
      <c r="V11" s="7">
        <v>2</v>
      </c>
      <c r="W11" s="7">
        <v>4</v>
      </c>
      <c r="X11" s="7">
        <v>3</v>
      </c>
      <c r="Y11" s="7">
        <v>3</v>
      </c>
      <c r="Z11" s="7">
        <v>2</v>
      </c>
      <c r="AA11" s="7">
        <v>1</v>
      </c>
      <c r="AB11" s="7"/>
      <c r="AC11" s="7">
        <v>1</v>
      </c>
      <c r="AD11" s="7">
        <v>8</v>
      </c>
      <c r="AE11" s="7">
        <v>4</v>
      </c>
      <c r="AF11" s="7">
        <v>5</v>
      </c>
      <c r="AG11" s="7">
        <v>10</v>
      </c>
      <c r="AH11" s="7">
        <v>7</v>
      </c>
      <c r="AI11" s="7">
        <v>3</v>
      </c>
      <c r="AJ11" s="7">
        <v>6</v>
      </c>
      <c r="AK11" s="7">
        <v>2</v>
      </c>
      <c r="AL11" s="7">
        <v>9</v>
      </c>
      <c r="AM11" s="7">
        <v>76</v>
      </c>
      <c r="AP11" s="7">
        <v>33</v>
      </c>
      <c r="AQ11" s="3">
        <f t="shared" si="4"/>
        <v>38.456563939319807</v>
      </c>
      <c r="AR11" s="3">
        <f t="shared" si="5"/>
        <v>27.54343606068019</v>
      </c>
      <c r="AT11" s="7">
        <v>33</v>
      </c>
      <c r="AV11" cm="1">
        <f t="array" ref="AV11">SUM(D11+F11+G11+J11:L11)</f>
        <v>43</v>
      </c>
      <c r="AW11" cm="1">
        <f t="array" ref="AW11">SUM(C11+E11+H11:I11)</f>
        <v>23</v>
      </c>
    </row>
    <row r="12" spans="2:55" x14ac:dyDescent="0.25">
      <c r="B12" s="7">
        <v>44905</v>
      </c>
      <c r="C12" s="7">
        <v>2</v>
      </c>
      <c r="D12" s="7">
        <v>4</v>
      </c>
      <c r="E12" s="7">
        <v>5</v>
      </c>
      <c r="F12" s="7">
        <v>4</v>
      </c>
      <c r="G12" s="7">
        <v>5</v>
      </c>
      <c r="H12" s="7">
        <v>2</v>
      </c>
      <c r="I12" s="7">
        <v>2</v>
      </c>
      <c r="J12" s="7">
        <v>2</v>
      </c>
      <c r="K12" s="7">
        <v>5</v>
      </c>
      <c r="L12" s="7">
        <v>3</v>
      </c>
      <c r="M12" s="7">
        <v>34</v>
      </c>
      <c r="N12" s="7">
        <f t="shared" si="0"/>
        <v>10</v>
      </c>
      <c r="O12" s="7">
        <f t="shared" si="1"/>
        <v>11</v>
      </c>
      <c r="P12" s="7">
        <f t="shared" si="2"/>
        <v>7</v>
      </c>
      <c r="Q12" s="7">
        <f t="shared" si="3"/>
        <v>6</v>
      </c>
      <c r="R12" s="7">
        <v>3</v>
      </c>
      <c r="S12" s="7">
        <v>2</v>
      </c>
      <c r="T12" s="7">
        <v>4</v>
      </c>
      <c r="U12" s="7">
        <v>2</v>
      </c>
      <c r="V12" s="7">
        <v>2</v>
      </c>
      <c r="W12" s="7">
        <v>3</v>
      </c>
      <c r="X12" s="7">
        <v>5</v>
      </c>
      <c r="Y12" s="7">
        <v>4</v>
      </c>
      <c r="Z12" s="7">
        <v>2</v>
      </c>
      <c r="AA12" s="7">
        <v>2</v>
      </c>
      <c r="AB12" s="7"/>
      <c r="AC12" s="7">
        <v>8</v>
      </c>
      <c r="AD12" s="7">
        <v>4</v>
      </c>
      <c r="AE12" s="7">
        <v>1</v>
      </c>
      <c r="AF12" s="7">
        <v>5</v>
      </c>
      <c r="AG12" s="7">
        <v>7</v>
      </c>
      <c r="AH12" s="7">
        <v>3</v>
      </c>
      <c r="AI12" s="7">
        <v>2</v>
      </c>
      <c r="AJ12" s="7">
        <v>10</v>
      </c>
      <c r="AK12" s="7">
        <v>6</v>
      </c>
      <c r="AL12" s="7">
        <v>9</v>
      </c>
      <c r="AM12" s="7">
        <v>75</v>
      </c>
      <c r="AP12" s="7">
        <v>34</v>
      </c>
      <c r="AQ12" s="3">
        <f t="shared" si="4"/>
        <v>39.456563939319807</v>
      </c>
      <c r="AR12" s="3">
        <f t="shared" si="5"/>
        <v>28.54343606068019</v>
      </c>
      <c r="AT12" s="7">
        <v>34</v>
      </c>
      <c r="AV12" cm="1">
        <f t="array" ref="AV12">SUM(D12+F12+G12+J12:L12)</f>
        <v>49</v>
      </c>
      <c r="AW12" cm="1">
        <f t="array" ref="AW12">SUM(C12+E12+H12:I12)</f>
        <v>18</v>
      </c>
    </row>
    <row r="13" spans="2:55" x14ac:dyDescent="0.25">
      <c r="B13" s="7">
        <v>44051</v>
      </c>
      <c r="C13" s="7">
        <v>4</v>
      </c>
      <c r="D13" s="7">
        <v>5</v>
      </c>
      <c r="E13" s="7">
        <v>2</v>
      </c>
      <c r="F13" s="7">
        <v>3</v>
      </c>
      <c r="G13" s="7">
        <v>5</v>
      </c>
      <c r="H13" s="7">
        <v>4</v>
      </c>
      <c r="I13" s="7">
        <v>2</v>
      </c>
      <c r="J13" s="7">
        <v>2</v>
      </c>
      <c r="K13" s="7">
        <v>3</v>
      </c>
      <c r="L13" s="7">
        <v>1</v>
      </c>
      <c r="M13" s="7">
        <v>31</v>
      </c>
      <c r="N13" s="7">
        <f t="shared" si="0"/>
        <v>7</v>
      </c>
      <c r="O13" s="7">
        <f t="shared" si="1"/>
        <v>8</v>
      </c>
      <c r="P13" s="7">
        <f t="shared" si="2"/>
        <v>9</v>
      </c>
      <c r="Q13" s="7">
        <f t="shared" si="3"/>
        <v>7</v>
      </c>
      <c r="R13" s="7">
        <v>3</v>
      </c>
      <c r="S13" s="7">
        <v>2</v>
      </c>
      <c r="T13" s="7">
        <v>5</v>
      </c>
      <c r="U13" s="7">
        <v>3</v>
      </c>
      <c r="V13" s="7">
        <v>3</v>
      </c>
      <c r="W13" s="7">
        <v>11</v>
      </c>
      <c r="X13" s="7">
        <v>5</v>
      </c>
      <c r="Y13" s="7">
        <v>3</v>
      </c>
      <c r="Z13" s="7">
        <v>4</v>
      </c>
      <c r="AA13" s="7">
        <v>2</v>
      </c>
      <c r="AB13" s="7"/>
      <c r="AC13" s="7">
        <v>5</v>
      </c>
      <c r="AD13" s="7">
        <v>4</v>
      </c>
      <c r="AE13" s="7">
        <v>3</v>
      </c>
      <c r="AF13" s="7">
        <v>6</v>
      </c>
      <c r="AG13" s="7">
        <v>8</v>
      </c>
      <c r="AH13" s="7">
        <v>1</v>
      </c>
      <c r="AI13" s="7">
        <v>10</v>
      </c>
      <c r="AJ13" s="7">
        <v>7</v>
      </c>
      <c r="AK13" s="7">
        <v>2</v>
      </c>
      <c r="AL13" s="7">
        <v>9</v>
      </c>
      <c r="AM13" s="7">
        <v>75</v>
      </c>
      <c r="AP13" s="7">
        <v>31</v>
      </c>
      <c r="AQ13" s="3">
        <f t="shared" si="4"/>
        <v>36.456563939319807</v>
      </c>
      <c r="AR13" s="3">
        <f t="shared" si="5"/>
        <v>25.54343606068019</v>
      </c>
      <c r="AT13" s="7">
        <v>31</v>
      </c>
      <c r="AV13" cm="1">
        <f t="array" ref="AV13">SUM(D13+F13+G13+J13:L13)</f>
        <v>45</v>
      </c>
      <c r="AW13" cm="1">
        <f t="array" ref="AW13">SUM(C13+E13+H13:I13)</f>
        <v>18</v>
      </c>
    </row>
    <row r="14" spans="2:55" x14ac:dyDescent="0.25">
      <c r="B14" s="7">
        <v>45434</v>
      </c>
      <c r="C14" s="7">
        <v>1</v>
      </c>
      <c r="D14" s="7">
        <v>5</v>
      </c>
      <c r="E14" s="7">
        <v>4</v>
      </c>
      <c r="F14" s="7">
        <v>3</v>
      </c>
      <c r="G14" s="7">
        <v>4</v>
      </c>
      <c r="H14" s="7">
        <v>2</v>
      </c>
      <c r="I14" s="7">
        <v>1</v>
      </c>
      <c r="J14" s="7">
        <v>4</v>
      </c>
      <c r="K14" s="7">
        <v>5</v>
      </c>
      <c r="L14" s="7">
        <v>4</v>
      </c>
      <c r="M14" s="7">
        <v>33</v>
      </c>
      <c r="N14" s="7">
        <f t="shared" si="0"/>
        <v>10</v>
      </c>
      <c r="O14" s="7">
        <f t="shared" si="1"/>
        <v>12</v>
      </c>
      <c r="P14" s="7">
        <f t="shared" si="2"/>
        <v>5</v>
      </c>
      <c r="Q14" s="7">
        <f t="shared" si="3"/>
        <v>6</v>
      </c>
      <c r="R14" s="7">
        <v>3</v>
      </c>
      <c r="S14" s="7">
        <v>3</v>
      </c>
      <c r="T14" s="7">
        <v>3</v>
      </c>
      <c r="U14" s="7">
        <v>4</v>
      </c>
      <c r="V14" s="7">
        <v>5</v>
      </c>
      <c r="W14" s="7">
        <v>4</v>
      </c>
      <c r="X14" s="7">
        <v>4</v>
      </c>
      <c r="Y14" s="7">
        <v>4</v>
      </c>
      <c r="Z14" s="7">
        <v>2</v>
      </c>
      <c r="AA14" s="7">
        <v>8</v>
      </c>
      <c r="AB14" s="7"/>
      <c r="AC14" s="7">
        <v>10</v>
      </c>
      <c r="AD14" s="7">
        <v>8</v>
      </c>
      <c r="AE14" s="7">
        <v>2</v>
      </c>
      <c r="AF14" s="7">
        <v>4</v>
      </c>
      <c r="AG14" s="7">
        <v>1</v>
      </c>
      <c r="AH14" s="7">
        <v>5</v>
      </c>
      <c r="AI14" s="7">
        <v>7</v>
      </c>
      <c r="AJ14" s="7">
        <v>9</v>
      </c>
      <c r="AK14" s="7">
        <v>3</v>
      </c>
      <c r="AL14" s="7">
        <v>6</v>
      </c>
      <c r="AM14" s="7">
        <v>73</v>
      </c>
      <c r="AP14" s="7">
        <v>33</v>
      </c>
      <c r="AQ14" s="3">
        <f t="shared" si="4"/>
        <v>38.456563939319807</v>
      </c>
      <c r="AR14" s="3">
        <f t="shared" si="5"/>
        <v>27.54343606068019</v>
      </c>
      <c r="AT14" s="7">
        <v>33</v>
      </c>
      <c r="AV14" cm="1">
        <f t="array" ref="AV14">SUM(D14+F14+G14+J14:L14)</f>
        <v>49</v>
      </c>
      <c r="AW14" cm="1">
        <f t="array" ref="AW14">SUM(C14+E14+H14:I14)</f>
        <v>13</v>
      </c>
    </row>
    <row r="15" spans="2:55" x14ac:dyDescent="0.25">
      <c r="B15" s="7">
        <v>40898</v>
      </c>
      <c r="C15" s="7">
        <v>3</v>
      </c>
      <c r="D15" s="7">
        <v>5</v>
      </c>
      <c r="E15" s="7">
        <v>4</v>
      </c>
      <c r="F15" s="7">
        <v>2</v>
      </c>
      <c r="G15" s="7">
        <v>4</v>
      </c>
      <c r="H15" s="7">
        <v>3</v>
      </c>
      <c r="I15" s="7">
        <v>1</v>
      </c>
      <c r="J15" s="7">
        <v>4</v>
      </c>
      <c r="K15" s="7">
        <v>5</v>
      </c>
      <c r="L15" s="7">
        <v>4</v>
      </c>
      <c r="M15" s="7">
        <v>35</v>
      </c>
      <c r="N15" s="7">
        <f t="shared" si="0"/>
        <v>11</v>
      </c>
      <c r="O15" s="7">
        <f t="shared" si="1"/>
        <v>11</v>
      </c>
      <c r="P15" s="7">
        <f t="shared" si="2"/>
        <v>7</v>
      </c>
      <c r="Q15" s="7">
        <f t="shared" si="3"/>
        <v>6</v>
      </c>
      <c r="R15" s="7">
        <v>2</v>
      </c>
      <c r="S15" s="7">
        <v>2</v>
      </c>
      <c r="T15" s="7">
        <v>2</v>
      </c>
      <c r="U15" s="7">
        <v>3</v>
      </c>
      <c r="V15" s="7">
        <v>3</v>
      </c>
      <c r="W15" s="7">
        <v>7</v>
      </c>
      <c r="X15" s="7">
        <v>7</v>
      </c>
      <c r="Y15" s="7">
        <v>3</v>
      </c>
      <c r="Z15" s="7">
        <v>2</v>
      </c>
      <c r="AA15" s="7">
        <v>5</v>
      </c>
      <c r="AB15" s="7"/>
      <c r="AC15" s="7">
        <v>7</v>
      </c>
      <c r="AD15" s="7">
        <v>6</v>
      </c>
      <c r="AE15" s="7">
        <v>10</v>
      </c>
      <c r="AF15" s="7">
        <v>2</v>
      </c>
      <c r="AG15" s="7">
        <v>4</v>
      </c>
      <c r="AH15" s="7">
        <v>9</v>
      </c>
      <c r="AI15" s="7">
        <v>1</v>
      </c>
      <c r="AJ15" s="7">
        <v>5</v>
      </c>
      <c r="AK15" s="7">
        <v>8</v>
      </c>
      <c r="AL15" s="7">
        <v>3</v>
      </c>
      <c r="AM15" s="7">
        <v>72</v>
      </c>
      <c r="AP15" s="7">
        <v>35</v>
      </c>
      <c r="AQ15" s="3">
        <f t="shared" si="4"/>
        <v>40.456563939319807</v>
      </c>
      <c r="AR15" s="3">
        <f t="shared" si="5"/>
        <v>29.54343606068019</v>
      </c>
      <c r="AT15" s="7">
        <v>35</v>
      </c>
      <c r="AV15" cm="1">
        <f t="array" ref="AV15">SUM(D15+F15+G15+J15:L15)</f>
        <v>46</v>
      </c>
      <c r="AW15" cm="1">
        <f t="array" ref="AW15">SUM(C15+E15+H15:I15)</f>
        <v>18</v>
      </c>
    </row>
    <row r="16" spans="2:55" x14ac:dyDescent="0.25">
      <c r="B16" s="7">
        <v>46796</v>
      </c>
      <c r="C16" s="7">
        <v>5</v>
      </c>
      <c r="D16" s="7">
        <v>3</v>
      </c>
      <c r="E16" s="7">
        <v>4</v>
      </c>
      <c r="F16" s="7">
        <v>4</v>
      </c>
      <c r="G16" s="7">
        <v>4</v>
      </c>
      <c r="H16" s="7">
        <v>2</v>
      </c>
      <c r="I16" s="7">
        <v>2</v>
      </c>
      <c r="J16" s="7">
        <v>4</v>
      </c>
      <c r="K16" s="7">
        <v>1</v>
      </c>
      <c r="L16" s="7">
        <v>4</v>
      </c>
      <c r="M16" s="7">
        <v>33</v>
      </c>
      <c r="N16" s="7">
        <f t="shared" si="0"/>
        <v>10</v>
      </c>
      <c r="O16" s="7">
        <f t="shared" si="1"/>
        <v>9</v>
      </c>
      <c r="P16" s="7">
        <f t="shared" si="2"/>
        <v>9</v>
      </c>
      <c r="Q16" s="7">
        <f t="shared" si="3"/>
        <v>5</v>
      </c>
      <c r="R16" s="7">
        <v>4</v>
      </c>
      <c r="S16" s="7">
        <v>4</v>
      </c>
      <c r="T16" s="7">
        <v>8</v>
      </c>
      <c r="U16" s="7">
        <v>3</v>
      </c>
      <c r="V16" s="7">
        <v>6</v>
      </c>
      <c r="W16" s="7">
        <v>4</v>
      </c>
      <c r="X16" s="7">
        <v>5</v>
      </c>
      <c r="Y16" s="7">
        <v>5</v>
      </c>
      <c r="Z16" s="7">
        <v>2</v>
      </c>
      <c r="AA16" s="7">
        <v>1</v>
      </c>
      <c r="AB16" s="7"/>
      <c r="AC16" s="7">
        <v>5</v>
      </c>
      <c r="AD16" s="7">
        <v>10</v>
      </c>
      <c r="AE16" s="7">
        <v>1</v>
      </c>
      <c r="AF16" s="7">
        <v>2</v>
      </c>
      <c r="AG16" s="7">
        <v>6</v>
      </c>
      <c r="AH16" s="7">
        <v>3</v>
      </c>
      <c r="AI16" s="7">
        <v>7</v>
      </c>
      <c r="AJ16" s="7">
        <v>8</v>
      </c>
      <c r="AK16" s="7">
        <v>4</v>
      </c>
      <c r="AL16" s="7">
        <v>9</v>
      </c>
      <c r="AM16" s="7">
        <v>72</v>
      </c>
      <c r="AP16" s="7">
        <v>33</v>
      </c>
      <c r="AQ16" s="3">
        <f t="shared" si="4"/>
        <v>38.456563939319807</v>
      </c>
      <c r="AR16" s="3">
        <f t="shared" si="5"/>
        <v>27.54343606068019</v>
      </c>
      <c r="AT16" s="7">
        <v>33</v>
      </c>
      <c r="AV16" cm="1">
        <f t="array" ref="AV16">SUM(D16+F16+G16+J16:L16)</f>
        <v>42</v>
      </c>
      <c r="AW16" cm="1">
        <f t="array" ref="AW16">SUM(C16+E16+H16:I16)</f>
        <v>22</v>
      </c>
    </row>
    <row r="17" spans="2:49" x14ac:dyDescent="0.25">
      <c r="B17" s="7">
        <v>43477</v>
      </c>
      <c r="C17" s="7">
        <v>3</v>
      </c>
      <c r="D17" s="7">
        <v>5</v>
      </c>
      <c r="E17" s="7">
        <v>3</v>
      </c>
      <c r="F17" s="7">
        <v>3</v>
      </c>
      <c r="G17" s="7">
        <v>5</v>
      </c>
      <c r="H17" s="7">
        <v>3</v>
      </c>
      <c r="I17" s="7">
        <v>1</v>
      </c>
      <c r="J17" s="7">
        <v>4</v>
      </c>
      <c r="K17" s="7">
        <v>5</v>
      </c>
      <c r="L17" s="7">
        <v>4</v>
      </c>
      <c r="M17" s="7">
        <v>36</v>
      </c>
      <c r="N17" s="7">
        <f t="shared" si="0"/>
        <v>10</v>
      </c>
      <c r="O17" s="7">
        <f t="shared" si="1"/>
        <v>12</v>
      </c>
      <c r="P17" s="7">
        <f t="shared" si="2"/>
        <v>8</v>
      </c>
      <c r="Q17" s="7">
        <f t="shared" si="3"/>
        <v>6</v>
      </c>
      <c r="R17" s="7">
        <v>5</v>
      </c>
      <c r="S17" s="7">
        <v>6</v>
      </c>
      <c r="T17" s="7">
        <v>16</v>
      </c>
      <c r="U17" s="7">
        <v>6</v>
      </c>
      <c r="V17" s="7">
        <v>3</v>
      </c>
      <c r="W17" s="7">
        <v>5</v>
      </c>
      <c r="X17" s="7">
        <v>12</v>
      </c>
      <c r="Y17" s="7">
        <v>7</v>
      </c>
      <c r="Z17" s="7">
        <v>5</v>
      </c>
      <c r="AA17" s="7">
        <v>3</v>
      </c>
      <c r="AB17" s="7"/>
      <c r="AC17" s="7">
        <v>10</v>
      </c>
      <c r="AD17" s="7">
        <v>8</v>
      </c>
      <c r="AE17" s="7">
        <v>5</v>
      </c>
      <c r="AF17" s="7">
        <v>9</v>
      </c>
      <c r="AG17" s="7">
        <v>2</v>
      </c>
      <c r="AH17" s="7">
        <v>7</v>
      </c>
      <c r="AI17" s="7">
        <v>6</v>
      </c>
      <c r="AJ17" s="7">
        <v>3</v>
      </c>
      <c r="AK17" s="7">
        <v>1</v>
      </c>
      <c r="AL17" s="7">
        <v>4</v>
      </c>
      <c r="AM17" s="7">
        <v>71</v>
      </c>
      <c r="AP17" s="7">
        <v>36</v>
      </c>
      <c r="AQ17" s="3">
        <f t="shared" si="4"/>
        <v>41.456563939319807</v>
      </c>
      <c r="AR17" s="3">
        <f t="shared" si="5"/>
        <v>30.54343606068019</v>
      </c>
      <c r="AT17" s="7">
        <v>36</v>
      </c>
      <c r="AV17" cm="1">
        <f t="array" ref="AV17">SUM(D17+F17+G17+J17:L17)</f>
        <v>52</v>
      </c>
      <c r="AW17" cm="1">
        <f t="array" ref="AW17">SUM(C17+E17+H17:I17)</f>
        <v>16</v>
      </c>
    </row>
    <row r="18" spans="2:49" x14ac:dyDescent="0.25">
      <c r="B18" s="7">
        <v>45015</v>
      </c>
      <c r="C18" s="7">
        <v>5</v>
      </c>
      <c r="D18" s="7">
        <v>3</v>
      </c>
      <c r="E18" s="7">
        <v>4</v>
      </c>
      <c r="F18" s="7">
        <v>3</v>
      </c>
      <c r="G18" s="7">
        <v>4</v>
      </c>
      <c r="H18" s="7">
        <v>4</v>
      </c>
      <c r="I18" s="7">
        <v>2</v>
      </c>
      <c r="J18" s="7">
        <v>2</v>
      </c>
      <c r="K18" s="7">
        <v>4</v>
      </c>
      <c r="L18" s="7">
        <v>4</v>
      </c>
      <c r="M18" s="7">
        <v>35</v>
      </c>
      <c r="N18" s="7">
        <f t="shared" si="0"/>
        <v>12</v>
      </c>
      <c r="O18" s="7">
        <f t="shared" si="1"/>
        <v>9</v>
      </c>
      <c r="P18" s="7">
        <f t="shared" si="2"/>
        <v>9</v>
      </c>
      <c r="Q18" s="7">
        <f t="shared" si="3"/>
        <v>5</v>
      </c>
      <c r="R18" s="7">
        <v>5</v>
      </c>
      <c r="S18" s="7">
        <v>4</v>
      </c>
      <c r="T18" s="7">
        <v>4</v>
      </c>
      <c r="U18" s="7">
        <v>5</v>
      </c>
      <c r="V18" s="7">
        <v>4</v>
      </c>
      <c r="W18" s="7">
        <v>4</v>
      </c>
      <c r="X18" s="7">
        <v>9</v>
      </c>
      <c r="Y18" s="7">
        <v>4</v>
      </c>
      <c r="Z18" s="7">
        <v>3</v>
      </c>
      <c r="AA18" s="7">
        <v>3</v>
      </c>
      <c r="AB18" s="7"/>
      <c r="AC18" s="7">
        <v>9</v>
      </c>
      <c r="AD18" s="7">
        <v>10</v>
      </c>
      <c r="AE18" s="7">
        <v>2</v>
      </c>
      <c r="AF18" s="7">
        <v>3</v>
      </c>
      <c r="AG18" s="7">
        <v>8</v>
      </c>
      <c r="AH18" s="7">
        <v>4</v>
      </c>
      <c r="AI18" s="7">
        <v>7</v>
      </c>
      <c r="AJ18" s="7">
        <v>1</v>
      </c>
      <c r="AK18" s="7">
        <v>6</v>
      </c>
      <c r="AL18" s="7">
        <v>5</v>
      </c>
      <c r="AM18" s="7">
        <v>70</v>
      </c>
      <c r="AP18" s="7">
        <v>35</v>
      </c>
      <c r="AQ18" s="3">
        <f t="shared" si="4"/>
        <v>40.456563939319807</v>
      </c>
      <c r="AR18" s="3">
        <f t="shared" si="5"/>
        <v>29.54343606068019</v>
      </c>
      <c r="AT18" s="7">
        <v>35</v>
      </c>
      <c r="AV18" cm="1">
        <f t="array" ref="AV18">SUM(D18+F18+G18+J18:L18)</f>
        <v>40</v>
      </c>
      <c r="AW18" cm="1">
        <f t="array" ref="AW18">SUM(C18+E18+H18:I18)</f>
        <v>24</v>
      </c>
    </row>
    <row r="19" spans="2:49" x14ac:dyDescent="0.25">
      <c r="B19" s="7">
        <v>41835</v>
      </c>
      <c r="C19" s="7">
        <v>3</v>
      </c>
      <c r="D19" s="7">
        <v>5</v>
      </c>
      <c r="E19" s="7">
        <v>4</v>
      </c>
      <c r="F19" s="7">
        <v>3</v>
      </c>
      <c r="G19" s="7">
        <v>4</v>
      </c>
      <c r="H19" s="7">
        <v>4</v>
      </c>
      <c r="I19" s="7">
        <v>3</v>
      </c>
      <c r="J19" s="7">
        <v>4</v>
      </c>
      <c r="K19" s="7">
        <v>2</v>
      </c>
      <c r="L19" s="7">
        <v>2</v>
      </c>
      <c r="M19" s="7">
        <v>34</v>
      </c>
      <c r="N19" s="7">
        <f t="shared" si="0"/>
        <v>10</v>
      </c>
      <c r="O19" s="7">
        <f t="shared" si="1"/>
        <v>9</v>
      </c>
      <c r="P19" s="7">
        <f t="shared" si="2"/>
        <v>7</v>
      </c>
      <c r="Q19" s="7">
        <f t="shared" si="3"/>
        <v>8</v>
      </c>
      <c r="R19" s="7">
        <v>4</v>
      </c>
      <c r="S19" s="7">
        <v>3</v>
      </c>
      <c r="T19" s="7">
        <v>4</v>
      </c>
      <c r="U19" s="7">
        <v>4</v>
      </c>
      <c r="V19" s="7">
        <v>4</v>
      </c>
      <c r="W19" s="7">
        <v>3</v>
      </c>
      <c r="X19" s="7">
        <v>10</v>
      </c>
      <c r="Y19" s="7">
        <v>8</v>
      </c>
      <c r="Z19" s="7">
        <v>3</v>
      </c>
      <c r="AA19" s="7">
        <v>4</v>
      </c>
      <c r="AB19" s="7"/>
      <c r="AC19" s="7">
        <v>4</v>
      </c>
      <c r="AD19" s="7">
        <v>10</v>
      </c>
      <c r="AE19" s="7">
        <v>9</v>
      </c>
      <c r="AF19" s="7">
        <v>8</v>
      </c>
      <c r="AG19" s="7">
        <v>3</v>
      </c>
      <c r="AH19" s="7">
        <v>7</v>
      </c>
      <c r="AI19" s="7">
        <v>6</v>
      </c>
      <c r="AJ19" s="7">
        <v>2</v>
      </c>
      <c r="AK19" s="7">
        <v>5</v>
      </c>
      <c r="AL19" s="7">
        <v>1</v>
      </c>
      <c r="AM19" s="7">
        <v>70</v>
      </c>
      <c r="AP19" s="7">
        <v>34</v>
      </c>
      <c r="AQ19" s="3">
        <f t="shared" si="4"/>
        <v>39.456563939319807</v>
      </c>
      <c r="AR19" s="3">
        <f t="shared" si="5"/>
        <v>28.54343606068019</v>
      </c>
      <c r="AT19" s="7">
        <v>34</v>
      </c>
      <c r="AV19" cm="1">
        <f t="array" ref="AV19">SUM(D19+F19+G19+J19:L19)</f>
        <v>44</v>
      </c>
      <c r="AW19" cm="1">
        <f t="array" ref="AW19">SUM(C19+E19+H19:I19)</f>
        <v>21</v>
      </c>
    </row>
    <row r="20" spans="2:49" x14ac:dyDescent="0.25">
      <c r="B20" s="7">
        <v>43680</v>
      </c>
      <c r="C20" s="7">
        <v>4</v>
      </c>
      <c r="D20" s="7">
        <v>4</v>
      </c>
      <c r="E20" s="7">
        <v>4</v>
      </c>
      <c r="F20" s="7">
        <v>1</v>
      </c>
      <c r="G20" s="7">
        <v>5</v>
      </c>
      <c r="H20" s="7">
        <v>2</v>
      </c>
      <c r="I20" s="7">
        <v>3</v>
      </c>
      <c r="J20" s="7">
        <v>5</v>
      </c>
      <c r="K20" s="7">
        <v>5</v>
      </c>
      <c r="L20" s="7">
        <v>4</v>
      </c>
      <c r="M20" s="7">
        <v>37</v>
      </c>
      <c r="N20" s="7">
        <f t="shared" si="0"/>
        <v>10</v>
      </c>
      <c r="O20" s="7">
        <f t="shared" si="1"/>
        <v>11</v>
      </c>
      <c r="P20" s="7">
        <f t="shared" si="2"/>
        <v>9</v>
      </c>
      <c r="Q20" s="7">
        <f t="shared" si="3"/>
        <v>7</v>
      </c>
      <c r="R20" s="7">
        <v>1</v>
      </c>
      <c r="S20" s="7">
        <v>38</v>
      </c>
      <c r="T20" s="7">
        <v>14</v>
      </c>
      <c r="U20" s="7">
        <v>22</v>
      </c>
      <c r="V20" s="7">
        <v>7</v>
      </c>
      <c r="W20" s="7">
        <v>63</v>
      </c>
      <c r="X20" s="7">
        <v>24</v>
      </c>
      <c r="Y20" s="7">
        <v>6</v>
      </c>
      <c r="Z20" s="7">
        <v>5</v>
      </c>
      <c r="AA20" s="7">
        <v>4</v>
      </c>
      <c r="AB20" s="7"/>
      <c r="AC20" s="7">
        <v>2</v>
      </c>
      <c r="AD20" s="7">
        <v>1</v>
      </c>
      <c r="AE20" s="7">
        <v>7</v>
      </c>
      <c r="AF20" s="7">
        <v>4</v>
      </c>
      <c r="AG20" s="7">
        <v>6</v>
      </c>
      <c r="AH20" s="7">
        <v>3</v>
      </c>
      <c r="AI20" s="7">
        <v>5</v>
      </c>
      <c r="AJ20" s="7">
        <v>10</v>
      </c>
      <c r="AK20" s="7">
        <v>8</v>
      </c>
      <c r="AL20" s="7">
        <v>9</v>
      </c>
      <c r="AM20" s="7">
        <v>69</v>
      </c>
      <c r="AP20" s="7">
        <v>37</v>
      </c>
      <c r="AQ20" s="3">
        <f t="shared" si="4"/>
        <v>42.456563939319807</v>
      </c>
      <c r="AR20" s="3">
        <f t="shared" si="5"/>
        <v>31.54343606068019</v>
      </c>
      <c r="AT20" s="7">
        <v>37</v>
      </c>
      <c r="AV20" cm="1">
        <f t="array" ref="AV20">SUM(D20+F20+G20+J20:L20)</f>
        <v>44</v>
      </c>
      <c r="AW20" cm="1">
        <f t="array" ref="AW20">SUM(C20+E20+H20:I20)</f>
        <v>21</v>
      </c>
    </row>
    <row r="21" spans="2:49" x14ac:dyDescent="0.25">
      <c r="B21" s="7">
        <v>46437</v>
      </c>
      <c r="C21" s="7">
        <v>3</v>
      </c>
      <c r="D21" s="7">
        <v>4</v>
      </c>
      <c r="E21" s="7">
        <v>5</v>
      </c>
      <c r="F21" s="7">
        <v>4</v>
      </c>
      <c r="G21" s="7">
        <v>2</v>
      </c>
      <c r="H21" s="7">
        <v>4</v>
      </c>
      <c r="I21" s="7">
        <v>3</v>
      </c>
      <c r="J21" s="7">
        <v>4</v>
      </c>
      <c r="K21" s="7">
        <v>2</v>
      </c>
      <c r="L21" s="7">
        <v>2</v>
      </c>
      <c r="M21" s="7">
        <v>33</v>
      </c>
      <c r="N21" s="7">
        <f t="shared" si="0"/>
        <v>11</v>
      </c>
      <c r="O21" s="7">
        <f t="shared" si="1"/>
        <v>10</v>
      </c>
      <c r="P21" s="7">
        <f t="shared" si="2"/>
        <v>5</v>
      </c>
      <c r="Q21" s="7">
        <f t="shared" si="3"/>
        <v>7</v>
      </c>
      <c r="R21" s="7">
        <v>3</v>
      </c>
      <c r="S21" s="7">
        <v>3</v>
      </c>
      <c r="T21" s="7">
        <v>6</v>
      </c>
      <c r="U21" s="7">
        <v>6</v>
      </c>
      <c r="V21" s="7">
        <v>3</v>
      </c>
      <c r="W21" s="7">
        <v>4</v>
      </c>
      <c r="X21" s="7">
        <v>5</v>
      </c>
      <c r="Y21" s="7">
        <v>3</v>
      </c>
      <c r="Z21" s="7">
        <v>3</v>
      </c>
      <c r="AA21" s="7">
        <v>2</v>
      </c>
      <c r="AB21" s="7"/>
      <c r="AC21" s="7">
        <v>7</v>
      </c>
      <c r="AD21" s="7">
        <v>9</v>
      </c>
      <c r="AE21" s="7">
        <v>1</v>
      </c>
      <c r="AF21" s="7">
        <v>2</v>
      </c>
      <c r="AG21" s="7">
        <v>8</v>
      </c>
      <c r="AH21" s="7">
        <v>10</v>
      </c>
      <c r="AI21" s="7">
        <v>3</v>
      </c>
      <c r="AJ21" s="7">
        <v>6</v>
      </c>
      <c r="AK21" s="7">
        <v>4</v>
      </c>
      <c r="AL21" s="7">
        <v>5</v>
      </c>
      <c r="AM21" s="7">
        <v>69</v>
      </c>
      <c r="AP21" s="7">
        <v>33</v>
      </c>
      <c r="AQ21" s="3">
        <f t="shared" si="4"/>
        <v>38.456563939319807</v>
      </c>
      <c r="AR21" s="3">
        <f t="shared" si="5"/>
        <v>27.54343606068019</v>
      </c>
      <c r="AT21" s="7">
        <v>33</v>
      </c>
      <c r="AV21" cm="1">
        <f t="array" ref="AV21">SUM(D21+F21+G21+J21:L21)</f>
        <v>38</v>
      </c>
      <c r="AW21" cm="1">
        <f t="array" ref="AW21">SUM(C21+E21+H21:I21)</f>
        <v>23</v>
      </c>
    </row>
    <row r="22" spans="2:49" x14ac:dyDescent="0.25">
      <c r="B22" s="7">
        <v>41457</v>
      </c>
      <c r="C22" s="7">
        <v>2</v>
      </c>
      <c r="D22" s="7">
        <v>5</v>
      </c>
      <c r="E22" s="7">
        <v>4</v>
      </c>
      <c r="F22" s="7">
        <v>2</v>
      </c>
      <c r="G22" s="7">
        <v>5</v>
      </c>
      <c r="H22" s="7">
        <v>2</v>
      </c>
      <c r="I22" s="7">
        <v>2</v>
      </c>
      <c r="J22" s="7">
        <v>4</v>
      </c>
      <c r="K22" s="7">
        <v>4</v>
      </c>
      <c r="L22" s="7">
        <v>4</v>
      </c>
      <c r="M22" s="7">
        <v>34</v>
      </c>
      <c r="N22" s="7">
        <f t="shared" si="0"/>
        <v>10</v>
      </c>
      <c r="O22" s="7">
        <f t="shared" si="1"/>
        <v>10</v>
      </c>
      <c r="P22" s="7">
        <f t="shared" si="2"/>
        <v>7</v>
      </c>
      <c r="Q22" s="7">
        <f t="shared" si="3"/>
        <v>7</v>
      </c>
      <c r="R22" s="7">
        <v>2</v>
      </c>
      <c r="S22" s="7">
        <v>2</v>
      </c>
      <c r="T22" s="7">
        <v>3</v>
      </c>
      <c r="U22" s="7">
        <v>2</v>
      </c>
      <c r="V22" s="7">
        <v>2</v>
      </c>
      <c r="W22" s="7">
        <v>2</v>
      </c>
      <c r="X22" s="7">
        <v>3</v>
      </c>
      <c r="Y22" s="7">
        <v>5</v>
      </c>
      <c r="Z22" s="7">
        <v>3</v>
      </c>
      <c r="AA22" s="7">
        <v>1</v>
      </c>
      <c r="AB22" s="7"/>
      <c r="AC22" s="7">
        <v>2</v>
      </c>
      <c r="AD22" s="7">
        <v>7</v>
      </c>
      <c r="AE22" s="7">
        <v>4</v>
      </c>
      <c r="AF22" s="7">
        <v>10</v>
      </c>
      <c r="AG22" s="7">
        <v>6</v>
      </c>
      <c r="AH22" s="7">
        <v>3</v>
      </c>
      <c r="AI22" s="7">
        <v>5</v>
      </c>
      <c r="AJ22" s="7">
        <v>1</v>
      </c>
      <c r="AK22" s="7">
        <v>9</v>
      </c>
      <c r="AL22" s="7">
        <v>8</v>
      </c>
      <c r="AM22" s="7">
        <v>69</v>
      </c>
      <c r="AP22" s="7">
        <v>34</v>
      </c>
      <c r="AQ22" s="3">
        <f t="shared" si="4"/>
        <v>39.456563939319807</v>
      </c>
      <c r="AR22" s="3">
        <f t="shared" si="5"/>
        <v>28.54343606068019</v>
      </c>
      <c r="AT22" s="7">
        <v>34</v>
      </c>
      <c r="AV22" cm="1">
        <f t="array" ref="AV22">SUM(D22+F22+G22+J22:L22)</f>
        <v>48</v>
      </c>
      <c r="AW22" cm="1">
        <f t="array" ref="AW22">SUM(C22+E22+H22:I22)</f>
        <v>16</v>
      </c>
    </row>
    <row r="23" spans="2:49" x14ac:dyDescent="0.25">
      <c r="B23" s="7">
        <v>44944</v>
      </c>
      <c r="C23" s="7">
        <v>2</v>
      </c>
      <c r="D23" s="7">
        <v>4</v>
      </c>
      <c r="E23" s="7">
        <v>4</v>
      </c>
      <c r="F23" s="7">
        <v>5</v>
      </c>
      <c r="G23" s="7">
        <v>4</v>
      </c>
      <c r="H23" s="7">
        <v>2</v>
      </c>
      <c r="I23" s="7">
        <v>1</v>
      </c>
      <c r="J23" s="7">
        <v>4</v>
      </c>
      <c r="K23" s="7">
        <v>4</v>
      </c>
      <c r="L23" s="7">
        <v>2</v>
      </c>
      <c r="M23" s="7">
        <v>32</v>
      </c>
      <c r="N23" s="7">
        <f t="shared" si="0"/>
        <v>8</v>
      </c>
      <c r="O23" s="7">
        <f t="shared" si="1"/>
        <v>13</v>
      </c>
      <c r="P23" s="7">
        <f t="shared" si="2"/>
        <v>6</v>
      </c>
      <c r="Q23" s="7">
        <f t="shared" si="3"/>
        <v>5</v>
      </c>
      <c r="R23" s="7">
        <v>26</v>
      </c>
      <c r="S23" s="7">
        <v>10</v>
      </c>
      <c r="T23" s="7">
        <v>15</v>
      </c>
      <c r="U23" s="7">
        <v>15</v>
      </c>
      <c r="V23" s="7">
        <v>31</v>
      </c>
      <c r="W23" s="7">
        <v>12</v>
      </c>
      <c r="X23" s="7">
        <v>12</v>
      </c>
      <c r="Y23" s="7">
        <v>13</v>
      </c>
      <c r="Z23" s="7">
        <v>35</v>
      </c>
      <c r="AA23" s="7">
        <v>72</v>
      </c>
      <c r="AB23" s="7"/>
      <c r="AC23" s="7">
        <v>1</v>
      </c>
      <c r="AD23" s="7">
        <v>9</v>
      </c>
      <c r="AE23" s="7">
        <v>3</v>
      </c>
      <c r="AF23" s="7">
        <v>5</v>
      </c>
      <c r="AG23" s="7">
        <v>4</v>
      </c>
      <c r="AH23" s="7">
        <v>2</v>
      </c>
      <c r="AI23" s="7">
        <v>7</v>
      </c>
      <c r="AJ23" s="7">
        <v>10</v>
      </c>
      <c r="AK23" s="7">
        <v>8</v>
      </c>
      <c r="AL23" s="7">
        <v>6</v>
      </c>
      <c r="AM23" s="7">
        <v>68</v>
      </c>
      <c r="AP23" s="7">
        <v>32</v>
      </c>
      <c r="AQ23" s="3">
        <f t="shared" si="4"/>
        <v>37.456563939319807</v>
      </c>
      <c r="AR23" s="3">
        <f t="shared" si="5"/>
        <v>26.54343606068019</v>
      </c>
      <c r="AT23" s="7">
        <v>32</v>
      </c>
      <c r="AV23" cm="1">
        <f t="array" ref="AV23">SUM(D23+F23+G23+J23:L23)</f>
        <v>49</v>
      </c>
      <c r="AW23" cm="1">
        <f t="array" ref="AW23">SUM(C23+E23+H23:I23)</f>
        <v>15</v>
      </c>
    </row>
    <row r="24" spans="2:49" x14ac:dyDescent="0.25">
      <c r="B24" s="7">
        <v>45561</v>
      </c>
      <c r="C24" s="7">
        <v>4</v>
      </c>
      <c r="D24" s="7">
        <v>2</v>
      </c>
      <c r="E24" s="7">
        <v>4</v>
      </c>
      <c r="F24" s="7">
        <v>4</v>
      </c>
      <c r="G24" s="7">
        <v>4</v>
      </c>
      <c r="H24" s="7">
        <v>4</v>
      </c>
      <c r="I24" s="7">
        <v>4</v>
      </c>
      <c r="J24" s="7">
        <v>4</v>
      </c>
      <c r="K24" s="7">
        <v>4</v>
      </c>
      <c r="L24" s="7">
        <v>5</v>
      </c>
      <c r="M24" s="7">
        <v>39</v>
      </c>
      <c r="N24" s="7">
        <f t="shared" si="0"/>
        <v>13</v>
      </c>
      <c r="O24" s="7">
        <f t="shared" si="1"/>
        <v>12</v>
      </c>
      <c r="P24" s="7">
        <f t="shared" si="2"/>
        <v>8</v>
      </c>
      <c r="Q24" s="7">
        <f t="shared" si="3"/>
        <v>6</v>
      </c>
      <c r="R24" s="7">
        <v>4</v>
      </c>
      <c r="S24" s="7">
        <v>7</v>
      </c>
      <c r="T24" s="7">
        <v>3</v>
      </c>
      <c r="U24" s="7">
        <v>5</v>
      </c>
      <c r="V24" s="7">
        <v>3</v>
      </c>
      <c r="W24" s="7">
        <v>18</v>
      </c>
      <c r="X24" s="7">
        <v>5</v>
      </c>
      <c r="Y24" s="7">
        <v>2</v>
      </c>
      <c r="Z24" s="7">
        <v>2</v>
      </c>
      <c r="AA24" s="7">
        <v>2</v>
      </c>
      <c r="AB24" s="7"/>
      <c r="AC24" s="7">
        <v>5</v>
      </c>
      <c r="AD24" s="7">
        <v>4</v>
      </c>
      <c r="AE24" s="7">
        <v>9</v>
      </c>
      <c r="AF24" s="7">
        <v>1</v>
      </c>
      <c r="AG24" s="7">
        <v>2</v>
      </c>
      <c r="AH24" s="7">
        <v>7</v>
      </c>
      <c r="AI24" s="7">
        <v>8</v>
      </c>
      <c r="AJ24" s="7">
        <v>6</v>
      </c>
      <c r="AK24" s="7">
        <v>3</v>
      </c>
      <c r="AL24" s="7">
        <v>10</v>
      </c>
      <c r="AM24" s="7">
        <v>68</v>
      </c>
      <c r="AP24" s="7">
        <v>39</v>
      </c>
      <c r="AQ24" s="3">
        <f t="shared" si="4"/>
        <v>44.456563939319807</v>
      </c>
      <c r="AR24" s="3">
        <f t="shared" si="5"/>
        <v>33.543436060680193</v>
      </c>
      <c r="AT24" s="7">
        <v>39</v>
      </c>
      <c r="AV24" cm="1">
        <f t="array" ref="AV24">SUM(D24+F24+G24+J24:L24)</f>
        <v>43</v>
      </c>
      <c r="AW24" cm="1">
        <f t="array" ref="AW24">SUM(C24+E24+H24:I24)</f>
        <v>24</v>
      </c>
    </row>
    <row r="25" spans="2:49" x14ac:dyDescent="0.25">
      <c r="B25" s="7">
        <v>44253</v>
      </c>
      <c r="C25" s="7">
        <v>1</v>
      </c>
      <c r="D25" s="7">
        <v>3</v>
      </c>
      <c r="E25" s="7">
        <v>5</v>
      </c>
      <c r="F25" s="7">
        <v>5</v>
      </c>
      <c r="G25" s="7">
        <v>4</v>
      </c>
      <c r="H25" s="7">
        <v>4</v>
      </c>
      <c r="I25" s="7">
        <v>2</v>
      </c>
      <c r="J25" s="7">
        <v>4</v>
      </c>
      <c r="K25" s="7">
        <v>4</v>
      </c>
      <c r="L25" s="7">
        <v>4</v>
      </c>
      <c r="M25" s="7">
        <v>36</v>
      </c>
      <c r="N25" s="7">
        <f t="shared" si="0"/>
        <v>13</v>
      </c>
      <c r="O25" s="7">
        <f t="shared" si="1"/>
        <v>13</v>
      </c>
      <c r="P25" s="7">
        <f t="shared" si="2"/>
        <v>5</v>
      </c>
      <c r="Q25" s="7">
        <f t="shared" si="3"/>
        <v>5</v>
      </c>
      <c r="R25" s="7">
        <v>4</v>
      </c>
      <c r="S25" s="7">
        <v>3</v>
      </c>
      <c r="T25" s="7">
        <v>3</v>
      </c>
      <c r="U25" s="7">
        <v>3</v>
      </c>
      <c r="V25" s="7">
        <v>2</v>
      </c>
      <c r="W25" s="7">
        <v>5</v>
      </c>
      <c r="X25" s="7">
        <v>8</v>
      </c>
      <c r="Y25" s="7">
        <v>3</v>
      </c>
      <c r="Z25" s="7">
        <v>2</v>
      </c>
      <c r="AA25" s="7">
        <v>3</v>
      </c>
      <c r="AB25" s="7"/>
      <c r="AC25" s="7">
        <v>1</v>
      </c>
      <c r="AD25" s="7">
        <v>9</v>
      </c>
      <c r="AE25" s="7">
        <v>3</v>
      </c>
      <c r="AF25" s="7">
        <v>8</v>
      </c>
      <c r="AG25" s="7">
        <v>2</v>
      </c>
      <c r="AH25" s="7">
        <v>5</v>
      </c>
      <c r="AI25" s="7">
        <v>6</v>
      </c>
      <c r="AJ25" s="7">
        <v>10</v>
      </c>
      <c r="AK25" s="7">
        <v>4</v>
      </c>
      <c r="AL25" s="7">
        <v>7</v>
      </c>
      <c r="AM25" s="7">
        <v>67</v>
      </c>
      <c r="AP25" s="7">
        <v>36</v>
      </c>
      <c r="AQ25" s="3">
        <f t="shared" si="4"/>
        <v>41.456563939319807</v>
      </c>
      <c r="AR25" s="3">
        <f t="shared" si="5"/>
        <v>30.54343606068019</v>
      </c>
      <c r="AT25" s="7">
        <v>36</v>
      </c>
      <c r="AV25" cm="1">
        <f t="array" ref="AV25">SUM(D25+F25+G25+J25:L25)</f>
        <v>48</v>
      </c>
      <c r="AW25" cm="1">
        <f t="array" ref="AW25">SUM(C25+E25+H25:I25)</f>
        <v>18</v>
      </c>
    </row>
    <row r="26" spans="2:49" x14ac:dyDescent="0.25">
      <c r="B26" s="7">
        <v>43624</v>
      </c>
      <c r="C26" s="7">
        <v>4</v>
      </c>
      <c r="D26" s="7">
        <v>5</v>
      </c>
      <c r="E26" s="7">
        <v>2</v>
      </c>
      <c r="F26" s="7">
        <v>2</v>
      </c>
      <c r="G26" s="7">
        <v>3</v>
      </c>
      <c r="H26" s="7">
        <v>4</v>
      </c>
      <c r="I26" s="7">
        <v>3</v>
      </c>
      <c r="J26" s="7">
        <v>3</v>
      </c>
      <c r="K26" s="7">
        <v>4</v>
      </c>
      <c r="L26" s="7">
        <v>4</v>
      </c>
      <c r="M26" s="7">
        <v>34</v>
      </c>
      <c r="N26" s="7">
        <f t="shared" si="0"/>
        <v>10</v>
      </c>
      <c r="O26" s="7">
        <f t="shared" si="1"/>
        <v>9</v>
      </c>
      <c r="P26" s="7">
        <f t="shared" si="2"/>
        <v>7</v>
      </c>
      <c r="Q26" s="7">
        <f t="shared" si="3"/>
        <v>8</v>
      </c>
      <c r="R26" s="7">
        <v>5</v>
      </c>
      <c r="S26" s="7">
        <v>4</v>
      </c>
      <c r="T26" s="7">
        <v>4</v>
      </c>
      <c r="U26" s="7">
        <v>5</v>
      </c>
      <c r="V26" s="7">
        <v>3</v>
      </c>
      <c r="W26" s="7">
        <v>3</v>
      </c>
      <c r="X26" s="7">
        <v>9</v>
      </c>
      <c r="Y26" s="7">
        <v>3</v>
      </c>
      <c r="Z26" s="7">
        <v>4</v>
      </c>
      <c r="AA26" s="7">
        <v>3</v>
      </c>
      <c r="AB26" s="7"/>
      <c r="AC26" s="7">
        <v>3</v>
      </c>
      <c r="AD26" s="7">
        <v>8</v>
      </c>
      <c r="AE26" s="7">
        <v>5</v>
      </c>
      <c r="AF26" s="7">
        <v>1</v>
      </c>
      <c r="AG26" s="7">
        <v>7</v>
      </c>
      <c r="AH26" s="7">
        <v>9</v>
      </c>
      <c r="AI26" s="7">
        <v>10</v>
      </c>
      <c r="AJ26" s="7">
        <v>4</v>
      </c>
      <c r="AK26" s="7">
        <v>6</v>
      </c>
      <c r="AL26" s="7">
        <v>2</v>
      </c>
      <c r="AM26" s="7">
        <v>67</v>
      </c>
      <c r="AP26" s="7">
        <v>34</v>
      </c>
      <c r="AQ26" s="3">
        <f t="shared" si="4"/>
        <v>39.456563939319807</v>
      </c>
      <c r="AR26" s="3">
        <f t="shared" si="5"/>
        <v>28.54343606068019</v>
      </c>
      <c r="AT26" s="7">
        <v>34</v>
      </c>
      <c r="AV26" cm="1">
        <f t="array" ref="AV26">SUM(D26+F26+G26+J26:L26)</f>
        <v>41</v>
      </c>
      <c r="AW26" cm="1">
        <f t="array" ref="AW26">SUM(C26+E26+H26:I26)</f>
        <v>19</v>
      </c>
    </row>
    <row r="27" spans="2:49" x14ac:dyDescent="0.25">
      <c r="B27" s="7">
        <v>45951</v>
      </c>
      <c r="C27" s="7">
        <v>2</v>
      </c>
      <c r="D27" s="7">
        <v>4</v>
      </c>
      <c r="E27" s="7">
        <v>4</v>
      </c>
      <c r="F27" s="7">
        <v>5</v>
      </c>
      <c r="G27" s="7">
        <v>4</v>
      </c>
      <c r="H27" s="7">
        <v>3</v>
      </c>
      <c r="I27" s="7">
        <v>3</v>
      </c>
      <c r="J27" s="7">
        <v>3</v>
      </c>
      <c r="K27" s="7">
        <v>3</v>
      </c>
      <c r="L27" s="7">
        <v>3</v>
      </c>
      <c r="M27" s="7">
        <v>34</v>
      </c>
      <c r="N27" s="7">
        <f t="shared" si="0"/>
        <v>10</v>
      </c>
      <c r="O27" s="7">
        <f t="shared" si="1"/>
        <v>11</v>
      </c>
      <c r="P27" s="7">
        <f t="shared" si="2"/>
        <v>6</v>
      </c>
      <c r="Q27" s="7">
        <f t="shared" si="3"/>
        <v>7</v>
      </c>
      <c r="R27" s="7">
        <v>7</v>
      </c>
      <c r="S27" s="7">
        <v>3</v>
      </c>
      <c r="T27" s="7">
        <v>3</v>
      </c>
      <c r="U27" s="7">
        <v>7</v>
      </c>
      <c r="V27" s="7">
        <v>6</v>
      </c>
      <c r="W27" s="7">
        <v>4</v>
      </c>
      <c r="X27" s="7">
        <v>10</v>
      </c>
      <c r="Y27" s="7">
        <v>7</v>
      </c>
      <c r="Z27" s="7">
        <v>8</v>
      </c>
      <c r="AA27" s="7">
        <v>5</v>
      </c>
      <c r="AB27" s="7"/>
      <c r="AC27" s="7">
        <v>8</v>
      </c>
      <c r="AD27" s="7">
        <v>9</v>
      </c>
      <c r="AE27" s="7">
        <v>10</v>
      </c>
      <c r="AF27" s="7">
        <v>1</v>
      </c>
      <c r="AG27" s="7">
        <v>6</v>
      </c>
      <c r="AH27" s="7">
        <v>2</v>
      </c>
      <c r="AI27" s="7">
        <v>3</v>
      </c>
      <c r="AJ27" s="7">
        <v>5</v>
      </c>
      <c r="AK27" s="7">
        <v>7</v>
      </c>
      <c r="AL27" s="7">
        <v>4</v>
      </c>
      <c r="AM27" s="7">
        <v>66</v>
      </c>
      <c r="AP27" s="7">
        <v>34</v>
      </c>
      <c r="AQ27" s="3">
        <f t="shared" si="4"/>
        <v>39.456563939319807</v>
      </c>
      <c r="AR27" s="3">
        <f t="shared" si="5"/>
        <v>28.54343606068019</v>
      </c>
      <c r="AT27" s="7">
        <v>34</v>
      </c>
      <c r="AV27" cm="1">
        <f t="array" ref="AV27">SUM(D27+F27+G27+J27:L27)</f>
        <v>48</v>
      </c>
      <c r="AW27" cm="1">
        <f t="array" ref="AW27">SUM(C27+E27+H27:I27)</f>
        <v>18</v>
      </c>
    </row>
    <row r="28" spans="2:49" x14ac:dyDescent="0.25">
      <c r="B28" s="7">
        <v>46565</v>
      </c>
      <c r="C28" s="7">
        <v>2</v>
      </c>
      <c r="D28" s="7">
        <v>4</v>
      </c>
      <c r="E28" s="7">
        <v>4</v>
      </c>
      <c r="F28" s="7">
        <v>2</v>
      </c>
      <c r="G28" s="7">
        <v>5</v>
      </c>
      <c r="H28" s="7">
        <v>3</v>
      </c>
      <c r="I28" s="7">
        <v>4</v>
      </c>
      <c r="J28" s="7">
        <v>4</v>
      </c>
      <c r="K28" s="7">
        <v>4</v>
      </c>
      <c r="L28" s="7">
        <v>4</v>
      </c>
      <c r="M28" s="7">
        <v>36</v>
      </c>
      <c r="N28" s="7">
        <f t="shared" si="0"/>
        <v>11</v>
      </c>
      <c r="O28" s="7">
        <f t="shared" si="1"/>
        <v>10</v>
      </c>
      <c r="P28" s="7">
        <f t="shared" si="2"/>
        <v>7</v>
      </c>
      <c r="Q28" s="7">
        <f t="shared" si="3"/>
        <v>8</v>
      </c>
      <c r="R28" s="7">
        <v>6</v>
      </c>
      <c r="S28" s="7">
        <v>10</v>
      </c>
      <c r="T28" s="7">
        <v>4</v>
      </c>
      <c r="U28" s="7">
        <v>6</v>
      </c>
      <c r="V28" s="7">
        <v>5</v>
      </c>
      <c r="W28" s="7">
        <v>5</v>
      </c>
      <c r="X28" s="7">
        <v>15</v>
      </c>
      <c r="Y28" s="7">
        <v>4</v>
      </c>
      <c r="Z28" s="7">
        <v>2</v>
      </c>
      <c r="AA28" s="7">
        <v>2</v>
      </c>
      <c r="AB28" s="7"/>
      <c r="AC28" s="7">
        <v>10</v>
      </c>
      <c r="AD28" s="7">
        <v>1</v>
      </c>
      <c r="AE28" s="7">
        <v>3</v>
      </c>
      <c r="AF28" s="7">
        <v>8</v>
      </c>
      <c r="AG28" s="7">
        <v>9</v>
      </c>
      <c r="AH28" s="7">
        <v>6</v>
      </c>
      <c r="AI28" s="7">
        <v>2</v>
      </c>
      <c r="AJ28" s="7">
        <v>4</v>
      </c>
      <c r="AK28" s="7">
        <v>7</v>
      </c>
      <c r="AL28" s="7">
        <v>5</v>
      </c>
      <c r="AM28" s="7">
        <v>66</v>
      </c>
      <c r="AP28" s="7">
        <v>36</v>
      </c>
      <c r="AQ28" s="3">
        <f t="shared" si="4"/>
        <v>41.456563939319807</v>
      </c>
      <c r="AR28" s="3">
        <f t="shared" si="5"/>
        <v>30.54343606068019</v>
      </c>
      <c r="AT28" s="7">
        <v>36</v>
      </c>
      <c r="AV28" cm="1">
        <f t="array" ref="AV28">SUM(D28+F28+G28+J28:L28)</f>
        <v>45</v>
      </c>
      <c r="AW28" cm="1">
        <f t="array" ref="AW28">SUM(C28+E28+H28:I28)</f>
        <v>19</v>
      </c>
    </row>
    <row r="29" spans="2:49" x14ac:dyDescent="0.25">
      <c r="B29" s="7">
        <v>45272</v>
      </c>
      <c r="C29" s="7">
        <v>4</v>
      </c>
      <c r="D29" s="7">
        <v>5</v>
      </c>
      <c r="E29" s="7">
        <v>4</v>
      </c>
      <c r="F29" s="7">
        <v>2</v>
      </c>
      <c r="G29" s="7">
        <v>3</v>
      </c>
      <c r="H29" s="7">
        <v>2</v>
      </c>
      <c r="I29" s="7">
        <v>2</v>
      </c>
      <c r="J29" s="7">
        <v>4</v>
      </c>
      <c r="K29" s="7">
        <v>2</v>
      </c>
      <c r="L29" s="7">
        <v>4</v>
      </c>
      <c r="M29" s="7">
        <v>32</v>
      </c>
      <c r="N29" s="7">
        <f t="shared" si="0"/>
        <v>10</v>
      </c>
      <c r="O29" s="7">
        <f t="shared" si="1"/>
        <v>8</v>
      </c>
      <c r="P29" s="7">
        <f t="shared" si="2"/>
        <v>7</v>
      </c>
      <c r="Q29" s="7">
        <f t="shared" si="3"/>
        <v>7</v>
      </c>
      <c r="R29" s="7">
        <v>3</v>
      </c>
      <c r="S29" s="7">
        <v>3</v>
      </c>
      <c r="T29" s="7">
        <v>3</v>
      </c>
      <c r="U29" s="7">
        <v>3</v>
      </c>
      <c r="V29" s="7">
        <v>3</v>
      </c>
      <c r="W29" s="7">
        <v>3</v>
      </c>
      <c r="X29" s="7">
        <v>4</v>
      </c>
      <c r="Y29" s="7">
        <v>5</v>
      </c>
      <c r="Z29" s="7">
        <v>2</v>
      </c>
      <c r="AA29" s="7">
        <v>3</v>
      </c>
      <c r="AB29" s="7"/>
      <c r="AC29" s="7">
        <v>9</v>
      </c>
      <c r="AD29" s="7">
        <v>7</v>
      </c>
      <c r="AE29" s="7">
        <v>10</v>
      </c>
      <c r="AF29" s="7">
        <v>6</v>
      </c>
      <c r="AG29" s="7">
        <v>2</v>
      </c>
      <c r="AH29" s="7">
        <v>8</v>
      </c>
      <c r="AI29" s="7">
        <v>5</v>
      </c>
      <c r="AJ29" s="7">
        <v>4</v>
      </c>
      <c r="AK29" s="7">
        <v>3</v>
      </c>
      <c r="AL29" s="7">
        <v>1</v>
      </c>
      <c r="AM29" s="7">
        <v>65</v>
      </c>
      <c r="AP29" s="7">
        <v>32</v>
      </c>
      <c r="AQ29" s="3">
        <f t="shared" si="4"/>
        <v>37.456563939319807</v>
      </c>
      <c r="AR29" s="3">
        <f t="shared" si="5"/>
        <v>26.54343606068019</v>
      </c>
      <c r="AT29" s="7">
        <v>32</v>
      </c>
      <c r="AV29" cm="1">
        <f t="array" ref="AV29">SUM(D29+F29+G29+J29:L29)</f>
        <v>40</v>
      </c>
      <c r="AW29" cm="1">
        <f t="array" ref="AW29">SUM(C29+E29+H29:I29)</f>
        <v>20</v>
      </c>
    </row>
    <row r="30" spans="2:49" x14ac:dyDescent="0.25">
      <c r="B30" s="7">
        <v>46176</v>
      </c>
      <c r="C30" s="7">
        <v>3</v>
      </c>
      <c r="D30" s="7">
        <v>5</v>
      </c>
      <c r="E30" s="7">
        <v>4</v>
      </c>
      <c r="F30" s="7">
        <v>4</v>
      </c>
      <c r="G30" s="7">
        <v>5</v>
      </c>
      <c r="H30" s="7">
        <v>3</v>
      </c>
      <c r="I30" s="7">
        <v>2</v>
      </c>
      <c r="J30" s="7">
        <v>2</v>
      </c>
      <c r="K30" s="7">
        <v>4</v>
      </c>
      <c r="L30" s="7">
        <v>4</v>
      </c>
      <c r="M30" s="7">
        <v>36</v>
      </c>
      <c r="N30" s="7">
        <f t="shared" si="0"/>
        <v>11</v>
      </c>
      <c r="O30" s="7">
        <f t="shared" si="1"/>
        <v>10</v>
      </c>
      <c r="P30" s="7">
        <f t="shared" si="2"/>
        <v>8</v>
      </c>
      <c r="Q30" s="7">
        <f t="shared" si="3"/>
        <v>7</v>
      </c>
      <c r="R30" s="7">
        <v>4</v>
      </c>
      <c r="S30" s="7">
        <v>4</v>
      </c>
      <c r="T30" s="7">
        <v>5</v>
      </c>
      <c r="U30" s="7">
        <v>6</v>
      </c>
      <c r="V30" s="7">
        <v>7</v>
      </c>
      <c r="W30" s="7">
        <v>4</v>
      </c>
      <c r="X30" s="7">
        <v>105</v>
      </c>
      <c r="Y30" s="7">
        <v>7</v>
      </c>
      <c r="Z30" s="7">
        <v>4</v>
      </c>
      <c r="AA30" s="7">
        <v>9</v>
      </c>
      <c r="AB30" s="7"/>
      <c r="AC30" s="7">
        <v>2</v>
      </c>
      <c r="AD30" s="7">
        <v>4</v>
      </c>
      <c r="AE30" s="7">
        <v>7</v>
      </c>
      <c r="AF30" s="7">
        <v>9</v>
      </c>
      <c r="AG30" s="7">
        <v>5</v>
      </c>
      <c r="AH30" s="7">
        <v>6</v>
      </c>
      <c r="AI30" s="7">
        <v>1</v>
      </c>
      <c r="AJ30" s="7">
        <v>8</v>
      </c>
      <c r="AK30" s="7">
        <v>10</v>
      </c>
      <c r="AL30" s="7">
        <v>3</v>
      </c>
      <c r="AM30" s="7">
        <v>64</v>
      </c>
      <c r="AP30" s="7">
        <v>36</v>
      </c>
      <c r="AQ30" s="3">
        <f t="shared" si="4"/>
        <v>41.456563939319807</v>
      </c>
      <c r="AR30" s="3">
        <f t="shared" si="5"/>
        <v>30.54343606068019</v>
      </c>
      <c r="AT30" s="7">
        <v>36</v>
      </c>
      <c r="AV30" cm="1">
        <f t="array" ref="AV30">SUM(D30+F30+G30+J30:L30)</f>
        <v>52</v>
      </c>
      <c r="AW30" cm="1">
        <f t="array" ref="AW30">SUM(C30+E30+H30:I30)</f>
        <v>19</v>
      </c>
    </row>
    <row r="31" spans="2:49" x14ac:dyDescent="0.25">
      <c r="B31" s="7">
        <v>45426</v>
      </c>
      <c r="C31" s="7">
        <v>3</v>
      </c>
      <c r="D31" s="7">
        <v>4</v>
      </c>
      <c r="E31" s="7">
        <v>3</v>
      </c>
      <c r="F31" s="7">
        <v>4</v>
      </c>
      <c r="G31" s="7">
        <v>3</v>
      </c>
      <c r="H31" s="7">
        <v>4</v>
      </c>
      <c r="I31" s="7">
        <v>4</v>
      </c>
      <c r="J31" s="7">
        <v>4</v>
      </c>
      <c r="K31" s="7">
        <v>4</v>
      </c>
      <c r="L31" s="7">
        <v>2</v>
      </c>
      <c r="M31" s="7">
        <v>35</v>
      </c>
      <c r="N31" s="7">
        <f t="shared" si="0"/>
        <v>9</v>
      </c>
      <c r="O31" s="7">
        <f t="shared" si="1"/>
        <v>12</v>
      </c>
      <c r="P31" s="7">
        <f t="shared" si="2"/>
        <v>6</v>
      </c>
      <c r="Q31" s="7">
        <f t="shared" si="3"/>
        <v>8</v>
      </c>
      <c r="R31" s="7">
        <v>20</v>
      </c>
      <c r="S31" s="7">
        <v>5</v>
      </c>
      <c r="T31" s="7">
        <v>4</v>
      </c>
      <c r="U31" s="7">
        <v>4</v>
      </c>
      <c r="V31" s="7">
        <v>6</v>
      </c>
      <c r="W31" s="7">
        <v>14</v>
      </c>
      <c r="X31" s="7">
        <v>24</v>
      </c>
      <c r="Y31" s="7">
        <v>8</v>
      </c>
      <c r="Z31" s="7">
        <v>3</v>
      </c>
      <c r="AA31" s="7">
        <v>4</v>
      </c>
      <c r="AB31" s="7"/>
      <c r="AC31" s="7">
        <v>4</v>
      </c>
      <c r="AD31" s="7">
        <v>6</v>
      </c>
      <c r="AE31" s="7">
        <v>8</v>
      </c>
      <c r="AF31" s="7">
        <v>9</v>
      </c>
      <c r="AG31" s="7">
        <v>3</v>
      </c>
      <c r="AH31" s="7">
        <v>2</v>
      </c>
      <c r="AI31" s="7">
        <v>1</v>
      </c>
      <c r="AJ31" s="7">
        <v>10</v>
      </c>
      <c r="AK31" s="7">
        <v>5</v>
      </c>
      <c r="AL31" s="7">
        <v>7</v>
      </c>
      <c r="AM31" s="7">
        <v>64</v>
      </c>
      <c r="AP31" s="7">
        <v>35</v>
      </c>
      <c r="AQ31" s="3">
        <f t="shared" si="4"/>
        <v>40.456563939319807</v>
      </c>
      <c r="AR31" s="3">
        <f t="shared" si="5"/>
        <v>29.54343606068019</v>
      </c>
      <c r="AT31" s="7">
        <v>35</v>
      </c>
      <c r="AV31" cm="1">
        <f t="array" ref="AV31">SUM(D31+F31+G31+J31:L31)</f>
        <v>43</v>
      </c>
      <c r="AW31" cm="1">
        <f t="array" ref="AW31">SUM(C31+E31+H31:I31)</f>
        <v>20</v>
      </c>
    </row>
    <row r="32" spans="2:49" x14ac:dyDescent="0.25">
      <c r="B32" s="7">
        <v>41662</v>
      </c>
      <c r="C32" s="7">
        <v>4</v>
      </c>
      <c r="D32" s="7">
        <v>5</v>
      </c>
      <c r="E32" s="7">
        <v>3</v>
      </c>
      <c r="F32" s="7">
        <v>4</v>
      </c>
      <c r="G32" s="7">
        <v>5</v>
      </c>
      <c r="H32" s="7">
        <v>3</v>
      </c>
      <c r="I32" s="7">
        <v>2</v>
      </c>
      <c r="J32" s="7">
        <v>2</v>
      </c>
      <c r="K32" s="7">
        <v>4</v>
      </c>
      <c r="L32" s="7">
        <v>4</v>
      </c>
      <c r="M32" s="7">
        <v>36</v>
      </c>
      <c r="N32" s="7">
        <f t="shared" si="0"/>
        <v>10</v>
      </c>
      <c r="O32" s="7">
        <f t="shared" si="1"/>
        <v>10</v>
      </c>
      <c r="P32" s="7">
        <f t="shared" si="2"/>
        <v>9</v>
      </c>
      <c r="Q32" s="7">
        <f t="shared" si="3"/>
        <v>7</v>
      </c>
      <c r="R32" s="7">
        <v>7</v>
      </c>
      <c r="S32" s="7">
        <v>14</v>
      </c>
      <c r="T32" s="7">
        <v>8</v>
      </c>
      <c r="U32" s="7">
        <v>5</v>
      </c>
      <c r="V32" s="7">
        <v>6</v>
      </c>
      <c r="W32" s="7">
        <v>7</v>
      </c>
      <c r="X32" s="7">
        <v>10</v>
      </c>
      <c r="Y32" s="7">
        <v>4</v>
      </c>
      <c r="Z32" s="7">
        <v>5</v>
      </c>
      <c r="AA32" s="7">
        <v>4</v>
      </c>
      <c r="AB32" s="7"/>
      <c r="AC32" s="7">
        <v>3</v>
      </c>
      <c r="AD32" s="7">
        <v>1</v>
      </c>
      <c r="AE32" s="7">
        <v>2</v>
      </c>
      <c r="AF32" s="7">
        <v>7</v>
      </c>
      <c r="AG32" s="7">
        <v>4</v>
      </c>
      <c r="AH32" s="7">
        <v>8</v>
      </c>
      <c r="AI32" s="7">
        <v>10</v>
      </c>
      <c r="AJ32" s="7">
        <v>5</v>
      </c>
      <c r="AK32" s="7">
        <v>9</v>
      </c>
      <c r="AL32" s="7">
        <v>6</v>
      </c>
      <c r="AM32" s="7">
        <v>64</v>
      </c>
      <c r="AP32" s="7">
        <v>36</v>
      </c>
      <c r="AQ32" s="3">
        <f t="shared" si="4"/>
        <v>41.456563939319807</v>
      </c>
      <c r="AR32" s="3">
        <f t="shared" si="5"/>
        <v>30.54343606068019</v>
      </c>
      <c r="AT32" s="7">
        <v>36</v>
      </c>
      <c r="AV32" cm="1">
        <f t="array" ref="AV32">SUM(D32+F32+G32+J32:L32)</f>
        <v>52</v>
      </c>
      <c r="AW32" cm="1">
        <f t="array" ref="AW32">SUM(C32+E32+H32:I32)</f>
        <v>19</v>
      </c>
    </row>
    <row r="33" spans="2:49" x14ac:dyDescent="0.25">
      <c r="B33" s="7">
        <v>42903</v>
      </c>
      <c r="C33" s="7">
        <v>1</v>
      </c>
      <c r="D33" s="7">
        <v>4</v>
      </c>
      <c r="E33" s="7">
        <v>4</v>
      </c>
      <c r="F33" s="7">
        <v>4</v>
      </c>
      <c r="G33" s="7">
        <v>5</v>
      </c>
      <c r="H33" s="7">
        <v>4</v>
      </c>
      <c r="I33" s="7">
        <v>4</v>
      </c>
      <c r="J33" s="7">
        <v>3</v>
      </c>
      <c r="K33" s="7">
        <v>4</v>
      </c>
      <c r="L33" s="7">
        <v>5</v>
      </c>
      <c r="M33" s="7">
        <v>38</v>
      </c>
      <c r="N33" s="7">
        <f t="shared" si="0"/>
        <v>13</v>
      </c>
      <c r="O33" s="7">
        <f t="shared" si="1"/>
        <v>11</v>
      </c>
      <c r="P33" s="7">
        <f t="shared" si="2"/>
        <v>6</v>
      </c>
      <c r="Q33" s="7">
        <f t="shared" si="3"/>
        <v>8</v>
      </c>
      <c r="R33" s="7">
        <v>3</v>
      </c>
      <c r="S33" s="7">
        <v>3</v>
      </c>
      <c r="T33" s="7">
        <v>4</v>
      </c>
      <c r="U33" s="7">
        <v>8</v>
      </c>
      <c r="V33" s="7">
        <v>2</v>
      </c>
      <c r="W33" s="7">
        <v>3</v>
      </c>
      <c r="X33" s="7">
        <v>8</v>
      </c>
      <c r="Y33" s="7">
        <v>3</v>
      </c>
      <c r="Z33" s="7">
        <v>5</v>
      </c>
      <c r="AA33" s="7">
        <v>2</v>
      </c>
      <c r="AB33" s="7"/>
      <c r="AC33" s="7">
        <v>10</v>
      </c>
      <c r="AD33" s="7">
        <v>7</v>
      </c>
      <c r="AE33" s="7">
        <v>8</v>
      </c>
      <c r="AF33" s="7">
        <v>1</v>
      </c>
      <c r="AG33" s="7">
        <v>9</v>
      </c>
      <c r="AH33" s="7">
        <v>6</v>
      </c>
      <c r="AI33" s="7">
        <v>5</v>
      </c>
      <c r="AJ33" s="7">
        <v>3</v>
      </c>
      <c r="AK33" s="7">
        <v>2</v>
      </c>
      <c r="AL33" s="7">
        <v>4</v>
      </c>
      <c r="AM33" s="7">
        <v>64</v>
      </c>
      <c r="AP33" s="7">
        <v>38</v>
      </c>
      <c r="AQ33" s="3">
        <f t="shared" si="4"/>
        <v>43.456563939319807</v>
      </c>
      <c r="AR33" s="3">
        <f t="shared" si="5"/>
        <v>32.543436060680193</v>
      </c>
      <c r="AT33" s="7">
        <v>38</v>
      </c>
      <c r="AV33" cm="1">
        <f t="array" ref="AV33">SUM(D33+F33+G33+J33:L33)</f>
        <v>51</v>
      </c>
      <c r="AW33" cm="1">
        <f t="array" ref="AW33">SUM(C33+E33+H33:I33)</f>
        <v>18</v>
      </c>
    </row>
    <row r="34" spans="2:49" x14ac:dyDescent="0.25">
      <c r="B34" s="7">
        <v>44933</v>
      </c>
      <c r="C34" s="7">
        <v>2</v>
      </c>
      <c r="D34" s="7">
        <v>4</v>
      </c>
      <c r="E34" s="7">
        <v>4</v>
      </c>
      <c r="F34" s="7">
        <v>3</v>
      </c>
      <c r="G34" s="7">
        <v>5</v>
      </c>
      <c r="H34" s="7">
        <v>2</v>
      </c>
      <c r="I34" s="7">
        <v>4</v>
      </c>
      <c r="J34" s="7">
        <v>3</v>
      </c>
      <c r="K34" s="7">
        <v>4</v>
      </c>
      <c r="L34" s="7">
        <v>3</v>
      </c>
      <c r="M34" s="7">
        <v>34</v>
      </c>
      <c r="N34" s="7">
        <f t="shared" si="0"/>
        <v>9</v>
      </c>
      <c r="O34" s="7">
        <f t="shared" si="1"/>
        <v>10</v>
      </c>
      <c r="P34" s="7">
        <f t="shared" si="2"/>
        <v>7</v>
      </c>
      <c r="Q34" s="7">
        <f t="shared" si="3"/>
        <v>8</v>
      </c>
      <c r="R34" s="7">
        <v>8</v>
      </c>
      <c r="S34" s="7">
        <v>6</v>
      </c>
      <c r="T34" s="7">
        <v>3</v>
      </c>
      <c r="U34" s="7">
        <v>4</v>
      </c>
      <c r="V34" s="7">
        <v>3</v>
      </c>
      <c r="W34" s="7">
        <v>3</v>
      </c>
      <c r="X34" s="7">
        <v>10</v>
      </c>
      <c r="Y34" s="7">
        <v>7</v>
      </c>
      <c r="Z34" s="7">
        <v>3</v>
      </c>
      <c r="AA34" s="7">
        <v>44</v>
      </c>
      <c r="AB34" s="7"/>
      <c r="AC34" s="7">
        <v>8</v>
      </c>
      <c r="AD34" s="7">
        <v>5</v>
      </c>
      <c r="AE34" s="7">
        <v>7</v>
      </c>
      <c r="AF34" s="7">
        <v>6</v>
      </c>
      <c r="AG34" s="7">
        <v>2</v>
      </c>
      <c r="AH34" s="7">
        <v>10</v>
      </c>
      <c r="AI34" s="7">
        <v>4</v>
      </c>
      <c r="AJ34" s="7">
        <v>3</v>
      </c>
      <c r="AK34" s="7">
        <v>9</v>
      </c>
      <c r="AL34" s="7">
        <v>1</v>
      </c>
      <c r="AM34" s="7">
        <v>64</v>
      </c>
      <c r="AP34" s="7">
        <v>34</v>
      </c>
      <c r="AQ34" s="3">
        <f t="shared" si="4"/>
        <v>39.456563939319807</v>
      </c>
      <c r="AR34" s="3">
        <f t="shared" si="5"/>
        <v>28.54343606068019</v>
      </c>
      <c r="AT34" s="7">
        <v>34</v>
      </c>
      <c r="AV34" cm="1">
        <f t="array" ref="AV34">SUM(D34+F34+G34+J34:L34)</f>
        <v>46</v>
      </c>
      <c r="AW34" cm="1">
        <f t="array" ref="AW34">SUM(C34+E34+H34:I34)</f>
        <v>18</v>
      </c>
    </row>
    <row r="35" spans="2:49" x14ac:dyDescent="0.25">
      <c r="B35" s="7">
        <v>44220</v>
      </c>
      <c r="C35" s="7">
        <v>4</v>
      </c>
      <c r="D35" s="7">
        <v>4</v>
      </c>
      <c r="E35" s="7">
        <v>5</v>
      </c>
      <c r="F35" s="7">
        <v>2</v>
      </c>
      <c r="G35" s="7">
        <v>5</v>
      </c>
      <c r="H35" s="7">
        <v>2</v>
      </c>
      <c r="I35" s="7">
        <v>2</v>
      </c>
      <c r="J35" s="7">
        <v>4</v>
      </c>
      <c r="K35" s="7">
        <v>3</v>
      </c>
      <c r="L35" s="7">
        <v>4</v>
      </c>
      <c r="M35" s="7">
        <v>35</v>
      </c>
      <c r="N35" s="7">
        <f t="shared" si="0"/>
        <v>11</v>
      </c>
      <c r="O35" s="7">
        <f t="shared" si="1"/>
        <v>9</v>
      </c>
      <c r="P35" s="7">
        <f t="shared" si="2"/>
        <v>9</v>
      </c>
      <c r="Q35" s="7">
        <f t="shared" si="3"/>
        <v>6</v>
      </c>
      <c r="R35" s="7">
        <v>2</v>
      </c>
      <c r="S35" s="7">
        <v>2</v>
      </c>
      <c r="T35" s="7">
        <v>3</v>
      </c>
      <c r="U35" s="7">
        <v>3</v>
      </c>
      <c r="V35" s="7">
        <v>3</v>
      </c>
      <c r="W35" s="7">
        <v>11</v>
      </c>
      <c r="X35" s="7">
        <v>8</v>
      </c>
      <c r="Y35" s="7">
        <v>3</v>
      </c>
      <c r="Z35" s="7">
        <v>2</v>
      </c>
      <c r="AA35" s="7">
        <v>2</v>
      </c>
      <c r="AB35" s="7"/>
      <c r="AC35" s="7">
        <v>9</v>
      </c>
      <c r="AD35" s="7">
        <v>8</v>
      </c>
      <c r="AE35" s="7">
        <v>5</v>
      </c>
      <c r="AF35" s="7">
        <v>2</v>
      </c>
      <c r="AG35" s="7">
        <v>10</v>
      </c>
      <c r="AH35" s="7">
        <v>3</v>
      </c>
      <c r="AI35" s="7">
        <v>1</v>
      </c>
      <c r="AJ35" s="7">
        <v>4</v>
      </c>
      <c r="AK35" s="7">
        <v>6</v>
      </c>
      <c r="AL35" s="7">
        <v>7</v>
      </c>
      <c r="AM35" s="7">
        <v>64</v>
      </c>
      <c r="AP35" s="7">
        <v>35</v>
      </c>
      <c r="AQ35" s="3">
        <f t="shared" si="4"/>
        <v>40.456563939319807</v>
      </c>
      <c r="AR35" s="3">
        <f t="shared" si="5"/>
        <v>29.54343606068019</v>
      </c>
      <c r="AT35" s="7">
        <v>35</v>
      </c>
      <c r="AV35" cm="1">
        <f t="array" ref="AV35">SUM(D35+F35+G35+J35:L35)</f>
        <v>44</v>
      </c>
      <c r="AW35" cm="1">
        <f t="array" ref="AW35">SUM(C35+E35+H35:I35)</f>
        <v>22</v>
      </c>
    </row>
    <row r="36" spans="2:49" x14ac:dyDescent="0.25">
      <c r="B36" s="7">
        <v>46416</v>
      </c>
      <c r="C36" s="7">
        <v>5</v>
      </c>
      <c r="D36" s="7">
        <v>4</v>
      </c>
      <c r="E36" s="7">
        <v>5</v>
      </c>
      <c r="F36" s="7">
        <v>4</v>
      </c>
      <c r="G36" s="7">
        <v>4</v>
      </c>
      <c r="H36" s="7">
        <v>3</v>
      </c>
      <c r="I36" s="7">
        <v>3</v>
      </c>
      <c r="J36" s="7">
        <v>3</v>
      </c>
      <c r="K36" s="7">
        <v>3</v>
      </c>
      <c r="L36" s="7">
        <v>3</v>
      </c>
      <c r="M36" s="7">
        <v>37</v>
      </c>
      <c r="N36" s="7">
        <f t="shared" si="0"/>
        <v>11</v>
      </c>
      <c r="O36" s="7">
        <f t="shared" si="1"/>
        <v>10</v>
      </c>
      <c r="P36" s="7">
        <f t="shared" si="2"/>
        <v>9</v>
      </c>
      <c r="Q36" s="7">
        <f t="shared" si="3"/>
        <v>7</v>
      </c>
      <c r="R36" s="7">
        <v>2</v>
      </c>
      <c r="S36" s="7">
        <v>5</v>
      </c>
      <c r="T36" s="7">
        <v>5</v>
      </c>
      <c r="U36" s="7">
        <v>8</v>
      </c>
      <c r="V36" s="7">
        <v>5</v>
      </c>
      <c r="W36" s="7">
        <v>7</v>
      </c>
      <c r="X36" s="7">
        <v>16</v>
      </c>
      <c r="Y36" s="7">
        <v>5</v>
      </c>
      <c r="Z36" s="7">
        <v>3</v>
      </c>
      <c r="AA36" s="7">
        <v>5</v>
      </c>
      <c r="AB36" s="7"/>
      <c r="AC36" s="7">
        <v>8</v>
      </c>
      <c r="AD36" s="7">
        <v>6</v>
      </c>
      <c r="AE36" s="7">
        <v>1</v>
      </c>
      <c r="AF36" s="7">
        <v>2</v>
      </c>
      <c r="AG36" s="7">
        <v>3</v>
      </c>
      <c r="AH36" s="7">
        <v>5</v>
      </c>
      <c r="AI36" s="7">
        <v>4</v>
      </c>
      <c r="AJ36" s="7">
        <v>10</v>
      </c>
      <c r="AK36" s="7">
        <v>9</v>
      </c>
      <c r="AL36" s="7">
        <v>7</v>
      </c>
      <c r="AM36" s="7">
        <v>64</v>
      </c>
      <c r="AP36" s="7">
        <v>37</v>
      </c>
      <c r="AQ36" s="3">
        <f t="shared" si="4"/>
        <v>42.456563939319807</v>
      </c>
      <c r="AR36" s="3">
        <f t="shared" si="5"/>
        <v>31.54343606068019</v>
      </c>
      <c r="AT36" s="7">
        <v>37</v>
      </c>
      <c r="AV36" cm="1">
        <f t="array" ref="AV36">SUM(D36+F36+G36+J36:L36)</f>
        <v>45</v>
      </c>
      <c r="AW36" cm="1">
        <f t="array" ref="AW36">SUM(C36+E36+H36:I36)</f>
        <v>26</v>
      </c>
    </row>
    <row r="37" spans="2:49" x14ac:dyDescent="0.25">
      <c r="B37" s="7">
        <v>42390</v>
      </c>
      <c r="C37" s="7">
        <v>2</v>
      </c>
      <c r="D37" s="7">
        <v>4</v>
      </c>
      <c r="E37" s="7">
        <v>2</v>
      </c>
      <c r="F37" s="7">
        <v>2</v>
      </c>
      <c r="G37" s="7">
        <v>4</v>
      </c>
      <c r="H37" s="7">
        <v>2</v>
      </c>
      <c r="I37" s="7">
        <v>2</v>
      </c>
      <c r="J37" s="7">
        <v>5</v>
      </c>
      <c r="K37" s="7">
        <v>4</v>
      </c>
      <c r="L37" s="7">
        <v>4</v>
      </c>
      <c r="M37" s="7">
        <v>31</v>
      </c>
      <c r="N37" s="7">
        <f t="shared" si="0"/>
        <v>8</v>
      </c>
      <c r="O37" s="7">
        <f t="shared" si="1"/>
        <v>11</v>
      </c>
      <c r="P37" s="7">
        <f t="shared" si="2"/>
        <v>6</v>
      </c>
      <c r="Q37" s="7">
        <f t="shared" si="3"/>
        <v>6</v>
      </c>
      <c r="R37" s="7">
        <v>4</v>
      </c>
      <c r="S37" s="7">
        <v>4</v>
      </c>
      <c r="T37" s="7">
        <v>5</v>
      </c>
      <c r="U37" s="7">
        <v>2</v>
      </c>
      <c r="V37" s="7">
        <v>5</v>
      </c>
      <c r="W37" s="7">
        <v>4</v>
      </c>
      <c r="X37" s="7">
        <v>3</v>
      </c>
      <c r="Y37" s="7">
        <v>2</v>
      </c>
      <c r="Z37" s="7">
        <v>3</v>
      </c>
      <c r="AA37" s="7">
        <v>4</v>
      </c>
      <c r="AB37" s="7"/>
      <c r="AC37" s="7">
        <v>10</v>
      </c>
      <c r="AD37" s="7">
        <v>7</v>
      </c>
      <c r="AE37" s="7">
        <v>3</v>
      </c>
      <c r="AF37" s="7">
        <v>5</v>
      </c>
      <c r="AG37" s="7">
        <v>1</v>
      </c>
      <c r="AH37" s="7">
        <v>6</v>
      </c>
      <c r="AI37" s="7">
        <v>9</v>
      </c>
      <c r="AJ37" s="7">
        <v>4</v>
      </c>
      <c r="AK37" s="7">
        <v>8</v>
      </c>
      <c r="AL37" s="7">
        <v>2</v>
      </c>
      <c r="AM37" s="7">
        <v>64</v>
      </c>
      <c r="AP37" s="7">
        <v>31</v>
      </c>
      <c r="AQ37" s="3">
        <f t="shared" si="4"/>
        <v>36.456563939319807</v>
      </c>
      <c r="AR37" s="3">
        <f t="shared" si="5"/>
        <v>25.54343606068019</v>
      </c>
      <c r="AT37" s="7">
        <v>31</v>
      </c>
      <c r="AV37" cm="1">
        <f t="array" ref="AV37">SUM(D37+F37+G37+J37:L37)</f>
        <v>43</v>
      </c>
      <c r="AW37" cm="1">
        <f t="array" ref="AW37">SUM(C37+E37+H37:I37)</f>
        <v>12</v>
      </c>
    </row>
    <row r="38" spans="2:49" x14ac:dyDescent="0.25">
      <c r="B38" s="7">
        <v>44011</v>
      </c>
      <c r="C38" s="7">
        <v>2</v>
      </c>
      <c r="D38" s="7">
        <v>4</v>
      </c>
      <c r="E38" s="7">
        <v>5</v>
      </c>
      <c r="F38" s="7">
        <v>4</v>
      </c>
      <c r="G38" s="7">
        <v>4</v>
      </c>
      <c r="H38" s="7">
        <v>4</v>
      </c>
      <c r="I38" s="7">
        <v>2</v>
      </c>
      <c r="J38" s="7">
        <v>4</v>
      </c>
      <c r="K38" s="7">
        <v>2</v>
      </c>
      <c r="L38" s="7">
        <v>2</v>
      </c>
      <c r="M38" s="7">
        <v>33</v>
      </c>
      <c r="N38" s="7">
        <f t="shared" si="0"/>
        <v>11</v>
      </c>
      <c r="O38" s="7">
        <f t="shared" si="1"/>
        <v>10</v>
      </c>
      <c r="P38" s="7">
        <f t="shared" si="2"/>
        <v>6</v>
      </c>
      <c r="Q38" s="7">
        <f t="shared" si="3"/>
        <v>6</v>
      </c>
      <c r="R38" s="7">
        <v>3</v>
      </c>
      <c r="S38" s="7">
        <v>3</v>
      </c>
      <c r="T38" s="7">
        <v>4</v>
      </c>
      <c r="U38" s="7">
        <v>2</v>
      </c>
      <c r="V38" s="7">
        <v>3</v>
      </c>
      <c r="W38" s="7">
        <v>3</v>
      </c>
      <c r="X38" s="7">
        <v>3</v>
      </c>
      <c r="Y38" s="7">
        <v>2</v>
      </c>
      <c r="Z38" s="7">
        <v>2</v>
      </c>
      <c r="AA38" s="7">
        <v>2</v>
      </c>
      <c r="AB38" s="7"/>
      <c r="AC38" s="7">
        <v>6</v>
      </c>
      <c r="AD38" s="7">
        <v>8</v>
      </c>
      <c r="AE38" s="7">
        <v>4</v>
      </c>
      <c r="AF38" s="7">
        <v>9</v>
      </c>
      <c r="AG38" s="7">
        <v>3</v>
      </c>
      <c r="AH38" s="7">
        <v>1</v>
      </c>
      <c r="AI38" s="7">
        <v>7</v>
      </c>
      <c r="AJ38" s="7">
        <v>10</v>
      </c>
      <c r="AK38" s="7">
        <v>2</v>
      </c>
      <c r="AL38" s="7">
        <v>5</v>
      </c>
      <c r="AM38" s="7">
        <v>63</v>
      </c>
      <c r="AP38" s="7">
        <v>33</v>
      </c>
      <c r="AQ38" s="3">
        <f t="shared" si="4"/>
        <v>38.456563939319807</v>
      </c>
      <c r="AR38" s="3">
        <f t="shared" si="5"/>
        <v>27.54343606068019</v>
      </c>
      <c r="AT38" s="7">
        <v>33</v>
      </c>
      <c r="AV38" cm="1">
        <f t="array" ref="AV38">SUM(D38+F38+G38+J38:L38)</f>
        <v>44</v>
      </c>
      <c r="AW38" cm="1">
        <f t="array" ref="AW38">SUM(C38+E38+H38:I38)</f>
        <v>20</v>
      </c>
    </row>
    <row r="39" spans="2:49" x14ac:dyDescent="0.25">
      <c r="B39" s="7">
        <v>45468</v>
      </c>
      <c r="C39" s="7">
        <v>2</v>
      </c>
      <c r="D39" s="7">
        <v>4</v>
      </c>
      <c r="E39" s="7">
        <v>5</v>
      </c>
      <c r="F39" s="7">
        <v>4</v>
      </c>
      <c r="G39" s="7">
        <v>4</v>
      </c>
      <c r="H39" s="7">
        <v>2</v>
      </c>
      <c r="I39" s="7">
        <v>2</v>
      </c>
      <c r="J39" s="7">
        <v>4</v>
      </c>
      <c r="K39" s="7">
        <v>5</v>
      </c>
      <c r="L39" s="7">
        <v>4</v>
      </c>
      <c r="M39" s="7">
        <v>36</v>
      </c>
      <c r="N39" s="7">
        <f t="shared" si="0"/>
        <v>11</v>
      </c>
      <c r="O39" s="7">
        <f t="shared" si="1"/>
        <v>13</v>
      </c>
      <c r="P39" s="7">
        <f t="shared" si="2"/>
        <v>6</v>
      </c>
      <c r="Q39" s="7">
        <f t="shared" si="3"/>
        <v>6</v>
      </c>
      <c r="R39" s="7">
        <v>5</v>
      </c>
      <c r="S39" s="7">
        <v>10</v>
      </c>
      <c r="T39" s="7">
        <v>3</v>
      </c>
      <c r="U39" s="7">
        <v>3</v>
      </c>
      <c r="V39" s="7">
        <v>6</v>
      </c>
      <c r="W39" s="7">
        <v>5</v>
      </c>
      <c r="X39" s="7">
        <v>10</v>
      </c>
      <c r="Y39" s="7">
        <v>6</v>
      </c>
      <c r="Z39" s="7">
        <v>4</v>
      </c>
      <c r="AA39" s="7">
        <v>2</v>
      </c>
      <c r="AB39" s="7"/>
      <c r="AC39" s="7">
        <v>4</v>
      </c>
      <c r="AD39" s="7">
        <v>3</v>
      </c>
      <c r="AE39" s="7">
        <v>9</v>
      </c>
      <c r="AF39" s="7">
        <v>6</v>
      </c>
      <c r="AG39" s="7">
        <v>2</v>
      </c>
      <c r="AH39" s="7">
        <v>10</v>
      </c>
      <c r="AI39" s="7">
        <v>1</v>
      </c>
      <c r="AJ39" s="7">
        <v>7</v>
      </c>
      <c r="AK39" s="7">
        <v>8</v>
      </c>
      <c r="AL39" s="7">
        <v>5</v>
      </c>
      <c r="AM39" s="7">
        <v>63</v>
      </c>
      <c r="AP39" s="7">
        <v>36</v>
      </c>
      <c r="AQ39" s="3">
        <f t="shared" si="4"/>
        <v>41.456563939319807</v>
      </c>
      <c r="AR39" s="3">
        <f t="shared" si="5"/>
        <v>30.54343606068019</v>
      </c>
      <c r="AT39" s="7">
        <v>36</v>
      </c>
      <c r="AV39" cm="1">
        <f t="array" ref="AV39">SUM(D39+F39+G39+J39:L39)</f>
        <v>49</v>
      </c>
      <c r="AW39" cm="1">
        <f t="array" ref="AW39">SUM(C39+E39+H39:I39)</f>
        <v>18</v>
      </c>
    </row>
    <row r="40" spans="2:49" x14ac:dyDescent="0.25">
      <c r="B40" s="7">
        <v>46668</v>
      </c>
      <c r="C40" s="7">
        <v>1</v>
      </c>
      <c r="D40" s="7">
        <v>5</v>
      </c>
      <c r="E40" s="7">
        <v>2</v>
      </c>
      <c r="F40" s="7">
        <v>4</v>
      </c>
      <c r="G40" s="7">
        <v>5</v>
      </c>
      <c r="H40" s="7">
        <v>3</v>
      </c>
      <c r="I40" s="7">
        <v>5</v>
      </c>
      <c r="J40" s="7">
        <v>4</v>
      </c>
      <c r="K40" s="7">
        <v>4</v>
      </c>
      <c r="L40" s="7">
        <v>4</v>
      </c>
      <c r="M40" s="7">
        <v>37</v>
      </c>
      <c r="N40" s="7">
        <f t="shared" si="0"/>
        <v>9</v>
      </c>
      <c r="O40" s="7">
        <f t="shared" si="1"/>
        <v>12</v>
      </c>
      <c r="P40" s="7">
        <f t="shared" si="2"/>
        <v>6</v>
      </c>
      <c r="Q40" s="7">
        <f t="shared" si="3"/>
        <v>10</v>
      </c>
      <c r="R40" s="7">
        <v>17</v>
      </c>
      <c r="S40" s="7">
        <v>2</v>
      </c>
      <c r="T40" s="7">
        <v>3</v>
      </c>
      <c r="U40" s="7">
        <v>4</v>
      </c>
      <c r="V40" s="7">
        <v>3</v>
      </c>
      <c r="W40" s="7">
        <v>5</v>
      </c>
      <c r="X40" s="7">
        <v>5</v>
      </c>
      <c r="Y40" s="7">
        <v>3</v>
      </c>
      <c r="Z40" s="7">
        <v>2</v>
      </c>
      <c r="AA40" s="7">
        <v>2</v>
      </c>
      <c r="AB40" s="7"/>
      <c r="AC40" s="7">
        <v>8</v>
      </c>
      <c r="AD40" s="7">
        <v>6</v>
      </c>
      <c r="AE40" s="7">
        <v>9</v>
      </c>
      <c r="AF40" s="7">
        <v>3</v>
      </c>
      <c r="AG40" s="7">
        <v>1</v>
      </c>
      <c r="AH40" s="7">
        <v>4</v>
      </c>
      <c r="AI40" s="7">
        <v>10</v>
      </c>
      <c r="AJ40" s="7">
        <v>5</v>
      </c>
      <c r="AK40" s="7">
        <v>7</v>
      </c>
      <c r="AL40" s="7">
        <v>2</v>
      </c>
      <c r="AM40" s="7">
        <v>63</v>
      </c>
      <c r="AP40" s="7">
        <v>37</v>
      </c>
      <c r="AQ40" s="3">
        <f t="shared" si="4"/>
        <v>42.456563939319807</v>
      </c>
      <c r="AR40" s="3">
        <f t="shared" si="5"/>
        <v>31.54343606068019</v>
      </c>
      <c r="AT40" s="7">
        <v>37</v>
      </c>
      <c r="AV40" cm="1">
        <f t="array" ref="AV40">SUM(D40+F40+G40+J40:L40)</f>
        <v>54</v>
      </c>
      <c r="AW40" cm="1">
        <f t="array" ref="AW40">SUM(C40+E40+H40:I40)</f>
        <v>14</v>
      </c>
    </row>
    <row r="41" spans="2:49" x14ac:dyDescent="0.25">
      <c r="B41" s="7">
        <v>43084</v>
      </c>
      <c r="C41" s="7">
        <v>4</v>
      </c>
      <c r="D41" s="7">
        <v>3</v>
      </c>
      <c r="E41" s="7">
        <v>5</v>
      </c>
      <c r="F41" s="7">
        <v>4</v>
      </c>
      <c r="G41" s="7">
        <v>4</v>
      </c>
      <c r="H41" s="7">
        <v>5</v>
      </c>
      <c r="I41" s="7">
        <v>3</v>
      </c>
      <c r="J41" s="7">
        <v>4</v>
      </c>
      <c r="K41" s="7">
        <v>3</v>
      </c>
      <c r="L41" s="7">
        <v>4</v>
      </c>
      <c r="M41" s="7">
        <v>39</v>
      </c>
      <c r="N41" s="7">
        <f t="shared" si="0"/>
        <v>14</v>
      </c>
      <c r="O41" s="7">
        <f t="shared" si="1"/>
        <v>11</v>
      </c>
      <c r="P41" s="7">
        <f t="shared" si="2"/>
        <v>8</v>
      </c>
      <c r="Q41" s="7">
        <f t="shared" si="3"/>
        <v>6</v>
      </c>
      <c r="R41" s="7">
        <v>3</v>
      </c>
      <c r="S41" s="7">
        <v>9</v>
      </c>
      <c r="T41" s="7">
        <v>4</v>
      </c>
      <c r="U41" s="7">
        <v>7</v>
      </c>
      <c r="V41" s="7">
        <v>12</v>
      </c>
      <c r="W41" s="7">
        <v>5</v>
      </c>
      <c r="X41" s="7">
        <v>15</v>
      </c>
      <c r="Y41" s="7">
        <v>8</v>
      </c>
      <c r="Z41" s="7">
        <v>4</v>
      </c>
      <c r="AA41" s="7">
        <v>4</v>
      </c>
      <c r="AB41" s="7"/>
      <c r="AC41" s="7">
        <v>6</v>
      </c>
      <c r="AD41" s="7">
        <v>10</v>
      </c>
      <c r="AE41" s="7">
        <v>7</v>
      </c>
      <c r="AF41" s="7">
        <v>4</v>
      </c>
      <c r="AG41" s="7">
        <v>3</v>
      </c>
      <c r="AH41" s="7">
        <v>5</v>
      </c>
      <c r="AI41" s="7">
        <v>9</v>
      </c>
      <c r="AJ41" s="7">
        <v>1</v>
      </c>
      <c r="AK41" s="7">
        <v>2</v>
      </c>
      <c r="AL41" s="7">
        <v>8</v>
      </c>
      <c r="AM41" s="7">
        <v>63</v>
      </c>
      <c r="AP41" s="7">
        <v>39</v>
      </c>
      <c r="AQ41" s="3">
        <f t="shared" si="4"/>
        <v>44.456563939319807</v>
      </c>
      <c r="AR41" s="3">
        <f t="shared" si="5"/>
        <v>33.543436060680193</v>
      </c>
      <c r="AT41" s="7">
        <v>39</v>
      </c>
      <c r="AV41" cm="1">
        <f t="array" ref="AV41">SUM(D41+F41+G41+J41:L41)</f>
        <v>44</v>
      </c>
      <c r="AW41" cm="1">
        <f t="array" ref="AW41">SUM(C41+E41+H41:I41)</f>
        <v>26</v>
      </c>
    </row>
    <row r="42" spans="2:49" x14ac:dyDescent="0.25">
      <c r="B42" s="7">
        <v>46603</v>
      </c>
      <c r="C42" s="7">
        <v>4</v>
      </c>
      <c r="D42" s="7">
        <v>4</v>
      </c>
      <c r="E42" s="7">
        <v>5</v>
      </c>
      <c r="F42" s="7">
        <v>2</v>
      </c>
      <c r="G42" s="7">
        <v>5</v>
      </c>
      <c r="H42" s="7">
        <v>2</v>
      </c>
      <c r="I42" s="7">
        <v>2</v>
      </c>
      <c r="J42" s="7">
        <v>4</v>
      </c>
      <c r="K42" s="7">
        <v>4</v>
      </c>
      <c r="L42" s="7">
        <v>4</v>
      </c>
      <c r="M42" s="7">
        <v>36</v>
      </c>
      <c r="N42" s="7">
        <f t="shared" si="0"/>
        <v>11</v>
      </c>
      <c r="O42" s="7">
        <f t="shared" si="1"/>
        <v>10</v>
      </c>
      <c r="P42" s="7">
        <f t="shared" si="2"/>
        <v>9</v>
      </c>
      <c r="Q42" s="7">
        <f t="shared" si="3"/>
        <v>6</v>
      </c>
      <c r="R42" s="7">
        <v>3</v>
      </c>
      <c r="S42" s="7">
        <v>5</v>
      </c>
      <c r="T42" s="7">
        <v>4</v>
      </c>
      <c r="U42" s="7">
        <v>3</v>
      </c>
      <c r="V42" s="7">
        <v>2</v>
      </c>
      <c r="W42" s="7">
        <v>3</v>
      </c>
      <c r="X42" s="7">
        <v>11</v>
      </c>
      <c r="Y42" s="7">
        <v>6</v>
      </c>
      <c r="Z42" s="7">
        <v>2</v>
      </c>
      <c r="AA42" s="7">
        <v>2</v>
      </c>
      <c r="AB42" s="7"/>
      <c r="AC42" s="7">
        <v>10</v>
      </c>
      <c r="AD42" s="7">
        <v>6</v>
      </c>
      <c r="AE42" s="7">
        <v>3</v>
      </c>
      <c r="AF42" s="7">
        <v>2</v>
      </c>
      <c r="AG42" s="7">
        <v>4</v>
      </c>
      <c r="AH42" s="7">
        <v>7</v>
      </c>
      <c r="AI42" s="7">
        <v>5</v>
      </c>
      <c r="AJ42" s="7">
        <v>1</v>
      </c>
      <c r="AK42" s="7">
        <v>8</v>
      </c>
      <c r="AL42" s="7">
        <v>9</v>
      </c>
      <c r="AM42" s="7">
        <v>63</v>
      </c>
      <c r="AP42" s="7">
        <v>36</v>
      </c>
      <c r="AQ42" s="3">
        <f t="shared" si="4"/>
        <v>41.456563939319807</v>
      </c>
      <c r="AR42" s="3">
        <f t="shared" si="5"/>
        <v>30.54343606068019</v>
      </c>
      <c r="AT42" s="7">
        <v>36</v>
      </c>
      <c r="AV42" cm="1">
        <f t="array" ref="AV42">SUM(D42+F42+G42+J42:L42)</f>
        <v>45</v>
      </c>
      <c r="AW42" cm="1">
        <f t="array" ref="AW42">SUM(C42+E42+H42:I42)</f>
        <v>22</v>
      </c>
    </row>
    <row r="43" spans="2:49" x14ac:dyDescent="0.25">
      <c r="B43" s="7">
        <v>45913</v>
      </c>
      <c r="C43" s="7">
        <v>4</v>
      </c>
      <c r="D43" s="7">
        <v>2</v>
      </c>
      <c r="E43" s="7">
        <v>4</v>
      </c>
      <c r="F43" s="7">
        <v>4</v>
      </c>
      <c r="G43" s="7">
        <v>3</v>
      </c>
      <c r="H43" s="7">
        <v>4</v>
      </c>
      <c r="I43" s="7">
        <v>2</v>
      </c>
      <c r="J43" s="7">
        <v>2</v>
      </c>
      <c r="K43" s="7">
        <v>4</v>
      </c>
      <c r="L43" s="7">
        <v>4</v>
      </c>
      <c r="M43" s="7">
        <v>33</v>
      </c>
      <c r="N43" s="7">
        <f t="shared" si="0"/>
        <v>12</v>
      </c>
      <c r="O43" s="7">
        <f t="shared" si="1"/>
        <v>10</v>
      </c>
      <c r="P43" s="7">
        <f t="shared" si="2"/>
        <v>7</v>
      </c>
      <c r="Q43" s="7">
        <f t="shared" si="3"/>
        <v>4</v>
      </c>
      <c r="R43" s="7">
        <v>3</v>
      </c>
      <c r="S43" s="7">
        <v>3</v>
      </c>
      <c r="T43" s="7">
        <v>3</v>
      </c>
      <c r="U43" s="7">
        <v>3</v>
      </c>
      <c r="V43" s="7">
        <v>8</v>
      </c>
      <c r="W43" s="7">
        <v>4</v>
      </c>
      <c r="X43" s="7">
        <v>8</v>
      </c>
      <c r="Y43" s="7">
        <v>3</v>
      </c>
      <c r="Z43" s="7">
        <v>3</v>
      </c>
      <c r="AA43" s="7">
        <v>7</v>
      </c>
      <c r="AB43" s="7"/>
      <c r="AC43" s="7">
        <v>10</v>
      </c>
      <c r="AD43" s="7">
        <v>3</v>
      </c>
      <c r="AE43" s="7">
        <v>5</v>
      </c>
      <c r="AF43" s="7">
        <v>7</v>
      </c>
      <c r="AG43" s="7">
        <v>2</v>
      </c>
      <c r="AH43" s="7">
        <v>9</v>
      </c>
      <c r="AI43" s="7">
        <v>6</v>
      </c>
      <c r="AJ43" s="7">
        <v>4</v>
      </c>
      <c r="AK43" s="7">
        <v>8</v>
      </c>
      <c r="AL43" s="7">
        <v>1</v>
      </c>
      <c r="AM43" s="7">
        <v>63</v>
      </c>
      <c r="AP43" s="7">
        <v>33</v>
      </c>
      <c r="AQ43" s="3">
        <f t="shared" si="4"/>
        <v>38.456563939319807</v>
      </c>
      <c r="AR43" s="3">
        <f t="shared" si="5"/>
        <v>27.54343606068019</v>
      </c>
      <c r="AT43" s="7">
        <v>33</v>
      </c>
      <c r="AV43" cm="1">
        <f t="array" ref="AV43">SUM(D43+F43+G43+J43:L43)</f>
        <v>37</v>
      </c>
      <c r="AW43" cm="1">
        <f t="array" ref="AW43">SUM(C43+E43+H43:I43)</f>
        <v>22</v>
      </c>
    </row>
    <row r="44" spans="2:49" x14ac:dyDescent="0.25">
      <c r="B44" s="7">
        <v>41264</v>
      </c>
      <c r="C44" s="7">
        <v>3</v>
      </c>
      <c r="D44" s="7">
        <v>4</v>
      </c>
      <c r="E44" s="7">
        <v>3</v>
      </c>
      <c r="F44" s="7">
        <v>4</v>
      </c>
      <c r="G44" s="7">
        <v>5</v>
      </c>
      <c r="H44" s="7">
        <v>3</v>
      </c>
      <c r="I44" s="7">
        <v>3</v>
      </c>
      <c r="J44" s="7">
        <v>3</v>
      </c>
      <c r="K44" s="7">
        <v>2</v>
      </c>
      <c r="L44" s="7">
        <v>3</v>
      </c>
      <c r="M44" s="7">
        <v>33</v>
      </c>
      <c r="N44" s="7">
        <f t="shared" si="0"/>
        <v>9</v>
      </c>
      <c r="O44" s="7">
        <f t="shared" si="1"/>
        <v>9</v>
      </c>
      <c r="P44" s="7">
        <f t="shared" si="2"/>
        <v>8</v>
      </c>
      <c r="Q44" s="7">
        <f t="shared" si="3"/>
        <v>7</v>
      </c>
      <c r="R44" s="7">
        <v>3</v>
      </c>
      <c r="S44" s="7">
        <v>3</v>
      </c>
      <c r="T44" s="7">
        <v>5</v>
      </c>
      <c r="U44" s="7">
        <v>3</v>
      </c>
      <c r="V44" s="7">
        <v>3</v>
      </c>
      <c r="W44" s="7">
        <v>4</v>
      </c>
      <c r="X44" s="7">
        <v>15</v>
      </c>
      <c r="Y44" s="7">
        <v>5</v>
      </c>
      <c r="Z44" s="7">
        <v>3</v>
      </c>
      <c r="AA44" s="7">
        <v>4</v>
      </c>
      <c r="AB44" s="7"/>
      <c r="AC44" s="7">
        <v>5</v>
      </c>
      <c r="AD44" s="7">
        <v>7</v>
      </c>
      <c r="AE44" s="7">
        <v>10</v>
      </c>
      <c r="AF44" s="7">
        <v>4</v>
      </c>
      <c r="AG44" s="7">
        <v>3</v>
      </c>
      <c r="AH44" s="7">
        <v>9</v>
      </c>
      <c r="AI44" s="7">
        <v>8</v>
      </c>
      <c r="AJ44" s="7">
        <v>1</v>
      </c>
      <c r="AK44" s="7">
        <v>2</v>
      </c>
      <c r="AL44" s="7">
        <v>6</v>
      </c>
      <c r="AM44" s="7">
        <v>63</v>
      </c>
      <c r="AP44" s="7">
        <v>33</v>
      </c>
      <c r="AQ44" s="3">
        <f t="shared" si="4"/>
        <v>38.456563939319807</v>
      </c>
      <c r="AR44" s="3">
        <f t="shared" si="5"/>
        <v>27.54343606068019</v>
      </c>
      <c r="AT44" s="7">
        <v>33</v>
      </c>
      <c r="AV44" cm="1">
        <f t="array" ref="AV44">SUM(D44+F44+G44+J44:L44)</f>
        <v>47</v>
      </c>
      <c r="AW44" cm="1">
        <f t="array" ref="AW44">SUM(C44+E44+H44:I44)</f>
        <v>18</v>
      </c>
    </row>
    <row r="45" spans="2:49" x14ac:dyDescent="0.25">
      <c r="B45" s="7">
        <v>42249</v>
      </c>
      <c r="C45" s="7">
        <v>4</v>
      </c>
      <c r="D45" s="7">
        <v>4</v>
      </c>
      <c r="E45" s="7">
        <v>2</v>
      </c>
      <c r="F45" s="7">
        <v>4</v>
      </c>
      <c r="G45" s="7">
        <v>5</v>
      </c>
      <c r="H45" s="7">
        <v>3</v>
      </c>
      <c r="I45" s="7">
        <v>3</v>
      </c>
      <c r="J45" s="7">
        <v>5</v>
      </c>
      <c r="K45" s="7">
        <v>4</v>
      </c>
      <c r="L45" s="7">
        <v>3</v>
      </c>
      <c r="M45" s="7">
        <v>37</v>
      </c>
      <c r="N45" s="7">
        <f t="shared" si="0"/>
        <v>8</v>
      </c>
      <c r="O45" s="7">
        <f t="shared" si="1"/>
        <v>13</v>
      </c>
      <c r="P45" s="7">
        <f t="shared" si="2"/>
        <v>9</v>
      </c>
      <c r="Q45" s="7">
        <f t="shared" si="3"/>
        <v>7</v>
      </c>
      <c r="R45" s="7">
        <v>8</v>
      </c>
      <c r="S45" s="7">
        <v>4</v>
      </c>
      <c r="T45" s="7">
        <v>3</v>
      </c>
      <c r="U45" s="7">
        <v>8</v>
      </c>
      <c r="V45" s="7">
        <v>7</v>
      </c>
      <c r="W45" s="7">
        <v>5</v>
      </c>
      <c r="X45" s="7">
        <v>8</v>
      </c>
      <c r="Y45" s="7">
        <v>3</v>
      </c>
      <c r="Z45" s="7">
        <v>3</v>
      </c>
      <c r="AA45" s="7">
        <v>3</v>
      </c>
      <c r="AB45" s="7"/>
      <c r="AC45" s="7">
        <v>6</v>
      </c>
      <c r="AD45" s="7">
        <v>4</v>
      </c>
      <c r="AE45" s="7">
        <v>7</v>
      </c>
      <c r="AF45" s="7">
        <v>1</v>
      </c>
      <c r="AG45" s="7">
        <v>2</v>
      </c>
      <c r="AH45" s="7">
        <v>3</v>
      </c>
      <c r="AI45" s="7">
        <v>5</v>
      </c>
      <c r="AJ45" s="7">
        <v>9</v>
      </c>
      <c r="AK45" s="7">
        <v>8</v>
      </c>
      <c r="AL45" s="7">
        <v>10</v>
      </c>
      <c r="AM45" s="7">
        <v>62</v>
      </c>
      <c r="AP45" s="7">
        <v>37</v>
      </c>
      <c r="AQ45" s="3">
        <f t="shared" si="4"/>
        <v>42.456563939319807</v>
      </c>
      <c r="AR45" s="3">
        <f t="shared" si="5"/>
        <v>31.54343606068019</v>
      </c>
      <c r="AT45" s="7">
        <v>37</v>
      </c>
      <c r="AV45" cm="1">
        <f t="array" ref="AV45">SUM(D45+F45+G45+J45:L45)</f>
        <v>51</v>
      </c>
      <c r="AW45" cm="1">
        <f t="array" ref="AW45">SUM(C45+E45+H45:I45)</f>
        <v>18</v>
      </c>
    </row>
    <row r="46" spans="2:49" x14ac:dyDescent="0.25">
      <c r="B46" s="7">
        <v>44654</v>
      </c>
      <c r="C46" s="7">
        <v>4</v>
      </c>
      <c r="D46" s="7">
        <v>4</v>
      </c>
      <c r="E46" s="7">
        <v>3</v>
      </c>
      <c r="F46" s="7">
        <v>2</v>
      </c>
      <c r="G46" s="7">
        <v>5</v>
      </c>
      <c r="H46" s="7">
        <v>2</v>
      </c>
      <c r="I46" s="7">
        <v>2</v>
      </c>
      <c r="J46" s="7">
        <v>2</v>
      </c>
      <c r="K46" s="7">
        <v>4</v>
      </c>
      <c r="L46" s="7">
        <v>4</v>
      </c>
      <c r="M46" s="7">
        <v>32</v>
      </c>
      <c r="N46" s="7">
        <f t="shared" si="0"/>
        <v>9</v>
      </c>
      <c r="O46" s="7">
        <f t="shared" si="1"/>
        <v>8</v>
      </c>
      <c r="P46" s="7">
        <f t="shared" si="2"/>
        <v>9</v>
      </c>
      <c r="Q46" s="7">
        <f t="shared" si="3"/>
        <v>6</v>
      </c>
      <c r="R46" s="7">
        <v>3</v>
      </c>
      <c r="S46" s="7">
        <v>3</v>
      </c>
      <c r="T46" s="7">
        <v>4</v>
      </c>
      <c r="U46" s="7">
        <v>3</v>
      </c>
      <c r="V46" s="7">
        <v>2</v>
      </c>
      <c r="W46" s="7">
        <v>2</v>
      </c>
      <c r="X46" s="7">
        <v>6</v>
      </c>
      <c r="Y46" s="7">
        <v>3</v>
      </c>
      <c r="Z46" s="7">
        <v>4</v>
      </c>
      <c r="AA46" s="7">
        <v>2</v>
      </c>
      <c r="AB46" s="7"/>
      <c r="AC46" s="7">
        <v>2</v>
      </c>
      <c r="AD46" s="7">
        <v>8</v>
      </c>
      <c r="AE46" s="7">
        <v>10</v>
      </c>
      <c r="AF46" s="7">
        <v>9</v>
      </c>
      <c r="AG46" s="7">
        <v>7</v>
      </c>
      <c r="AH46" s="7">
        <v>3</v>
      </c>
      <c r="AI46" s="7">
        <v>4</v>
      </c>
      <c r="AJ46" s="7">
        <v>5</v>
      </c>
      <c r="AK46" s="7">
        <v>1</v>
      </c>
      <c r="AL46" s="7">
        <v>6</v>
      </c>
      <c r="AM46" s="7">
        <v>62</v>
      </c>
      <c r="AP46" s="7">
        <v>32</v>
      </c>
      <c r="AQ46" s="3">
        <f t="shared" si="4"/>
        <v>37.456563939319807</v>
      </c>
      <c r="AR46" s="3">
        <f t="shared" si="5"/>
        <v>26.54343606068019</v>
      </c>
      <c r="AT46" s="7">
        <v>32</v>
      </c>
      <c r="AV46" cm="1">
        <f t="array" ref="AV46">SUM(D46+F46+G46+J46:L46)</f>
        <v>43</v>
      </c>
      <c r="AW46" cm="1">
        <f t="array" ref="AW46">SUM(C46+E46+H46:I46)</f>
        <v>18</v>
      </c>
    </row>
    <row r="47" spans="2:49" x14ac:dyDescent="0.25">
      <c r="B47" s="7">
        <v>44839</v>
      </c>
      <c r="C47" s="7">
        <v>1</v>
      </c>
      <c r="D47" s="7">
        <v>5</v>
      </c>
      <c r="E47" s="7">
        <v>5</v>
      </c>
      <c r="F47" s="7">
        <v>3</v>
      </c>
      <c r="G47" s="7">
        <v>5</v>
      </c>
      <c r="H47" s="7">
        <v>5</v>
      </c>
      <c r="I47" s="7">
        <v>3</v>
      </c>
      <c r="J47" s="7">
        <v>5</v>
      </c>
      <c r="K47" s="7">
        <v>5</v>
      </c>
      <c r="L47" s="7">
        <v>3</v>
      </c>
      <c r="M47" s="7">
        <v>40</v>
      </c>
      <c r="N47" s="7">
        <f t="shared" si="0"/>
        <v>13</v>
      </c>
      <c r="O47" s="7">
        <f t="shared" si="1"/>
        <v>13</v>
      </c>
      <c r="P47" s="7">
        <f t="shared" si="2"/>
        <v>6</v>
      </c>
      <c r="Q47" s="7">
        <f t="shared" si="3"/>
        <v>8</v>
      </c>
      <c r="R47" s="7">
        <v>4</v>
      </c>
      <c r="S47" s="7">
        <v>4</v>
      </c>
      <c r="T47" s="7">
        <v>7</v>
      </c>
      <c r="U47" s="7">
        <v>3</v>
      </c>
      <c r="V47" s="7">
        <v>4</v>
      </c>
      <c r="W47" s="7">
        <v>3</v>
      </c>
      <c r="X47" s="7">
        <v>7</v>
      </c>
      <c r="Y47" s="7">
        <v>3</v>
      </c>
      <c r="Z47" s="7">
        <v>2</v>
      </c>
      <c r="AA47" s="7">
        <v>4</v>
      </c>
      <c r="AB47" s="7"/>
      <c r="AC47" s="7">
        <v>6</v>
      </c>
      <c r="AD47" s="7">
        <v>10</v>
      </c>
      <c r="AE47" s="7">
        <v>1</v>
      </c>
      <c r="AF47" s="7">
        <v>4</v>
      </c>
      <c r="AG47" s="7">
        <v>2</v>
      </c>
      <c r="AH47" s="7">
        <v>3</v>
      </c>
      <c r="AI47" s="7">
        <v>7</v>
      </c>
      <c r="AJ47" s="7">
        <v>8</v>
      </c>
      <c r="AK47" s="7">
        <v>9</v>
      </c>
      <c r="AL47" s="7">
        <v>5</v>
      </c>
      <c r="AM47" s="7">
        <v>62</v>
      </c>
      <c r="AP47" s="7">
        <v>40</v>
      </c>
      <c r="AQ47" s="3">
        <f t="shared" si="4"/>
        <v>45.456563939319807</v>
      </c>
      <c r="AR47" s="3">
        <f t="shared" si="5"/>
        <v>34.543436060680193</v>
      </c>
      <c r="AT47" s="7">
        <v>40</v>
      </c>
      <c r="AV47" cm="1">
        <f t="array" ref="AV47">SUM(D47+F47+G47+J47:L47)</f>
        <v>52</v>
      </c>
      <c r="AW47" cm="1">
        <f t="array" ref="AW47">SUM(C47+E47+H47:I47)</f>
        <v>20</v>
      </c>
    </row>
    <row r="48" spans="2:49" x14ac:dyDescent="0.25">
      <c r="B48" s="7">
        <v>45461</v>
      </c>
      <c r="C48" s="7">
        <v>2</v>
      </c>
      <c r="D48" s="7">
        <v>4</v>
      </c>
      <c r="E48" s="7">
        <v>4</v>
      </c>
      <c r="F48" s="7">
        <v>4</v>
      </c>
      <c r="G48" s="7">
        <v>4</v>
      </c>
      <c r="H48" s="7">
        <v>1</v>
      </c>
      <c r="I48" s="7">
        <v>2</v>
      </c>
      <c r="J48" s="7">
        <v>3</v>
      </c>
      <c r="K48" s="7">
        <v>5</v>
      </c>
      <c r="L48" s="7">
        <v>4</v>
      </c>
      <c r="M48" s="7">
        <v>33</v>
      </c>
      <c r="N48" s="7">
        <f t="shared" si="0"/>
        <v>9</v>
      </c>
      <c r="O48" s="7">
        <f t="shared" si="1"/>
        <v>12</v>
      </c>
      <c r="P48" s="7">
        <f t="shared" si="2"/>
        <v>6</v>
      </c>
      <c r="Q48" s="7">
        <f t="shared" si="3"/>
        <v>6</v>
      </c>
      <c r="R48" s="7">
        <v>5</v>
      </c>
      <c r="S48" s="7">
        <v>4</v>
      </c>
      <c r="T48" s="7">
        <v>3</v>
      </c>
      <c r="U48" s="7">
        <v>2</v>
      </c>
      <c r="V48" s="7">
        <v>4</v>
      </c>
      <c r="W48" s="7">
        <v>2</v>
      </c>
      <c r="X48" s="7">
        <v>9</v>
      </c>
      <c r="Y48" s="7">
        <v>20</v>
      </c>
      <c r="Z48" s="7">
        <v>4</v>
      </c>
      <c r="AA48" s="7">
        <v>5</v>
      </c>
      <c r="AB48" s="7"/>
      <c r="AC48" s="7">
        <v>2</v>
      </c>
      <c r="AD48" s="7">
        <v>5</v>
      </c>
      <c r="AE48" s="7">
        <v>4</v>
      </c>
      <c r="AF48" s="7">
        <v>7</v>
      </c>
      <c r="AG48" s="7">
        <v>10</v>
      </c>
      <c r="AH48" s="7">
        <v>9</v>
      </c>
      <c r="AI48" s="7">
        <v>6</v>
      </c>
      <c r="AJ48" s="7">
        <v>3</v>
      </c>
      <c r="AK48" s="7">
        <v>8</v>
      </c>
      <c r="AL48" s="7">
        <v>1</v>
      </c>
      <c r="AM48" s="7">
        <v>62</v>
      </c>
      <c r="AP48" s="7">
        <v>33</v>
      </c>
      <c r="AQ48" s="3">
        <f t="shared" si="4"/>
        <v>38.456563939319807</v>
      </c>
      <c r="AR48" s="3">
        <f t="shared" si="5"/>
        <v>27.54343606068019</v>
      </c>
      <c r="AT48" s="7">
        <v>33</v>
      </c>
      <c r="AV48" cm="1">
        <f t="array" ref="AV48">SUM(D48+F48+G48+J48:L48)</f>
        <v>48</v>
      </c>
      <c r="AW48" cm="1">
        <f t="array" ref="AW48">SUM(C48+E48+H48:I48)</f>
        <v>15</v>
      </c>
    </row>
    <row r="49" spans="2:49" x14ac:dyDescent="0.25">
      <c r="B49" s="7">
        <v>46792</v>
      </c>
      <c r="C49" s="7">
        <v>4</v>
      </c>
      <c r="D49" s="7">
        <v>4</v>
      </c>
      <c r="E49" s="7">
        <v>3</v>
      </c>
      <c r="F49" s="7">
        <v>3</v>
      </c>
      <c r="G49" s="7">
        <v>4</v>
      </c>
      <c r="H49" s="7">
        <v>2</v>
      </c>
      <c r="I49" s="7">
        <v>2</v>
      </c>
      <c r="J49" s="7">
        <v>5</v>
      </c>
      <c r="K49" s="7">
        <v>4</v>
      </c>
      <c r="L49" s="7">
        <v>3</v>
      </c>
      <c r="M49" s="7">
        <v>34</v>
      </c>
      <c r="N49" s="7">
        <f t="shared" si="0"/>
        <v>8</v>
      </c>
      <c r="O49" s="7">
        <f t="shared" si="1"/>
        <v>12</v>
      </c>
      <c r="P49" s="7">
        <f t="shared" si="2"/>
        <v>8</v>
      </c>
      <c r="Q49" s="7">
        <f t="shared" si="3"/>
        <v>6</v>
      </c>
      <c r="R49" s="7">
        <v>7</v>
      </c>
      <c r="S49" s="7">
        <v>5</v>
      </c>
      <c r="T49" s="7">
        <v>6</v>
      </c>
      <c r="U49" s="7">
        <v>4</v>
      </c>
      <c r="V49" s="7">
        <v>7</v>
      </c>
      <c r="W49" s="7">
        <v>6</v>
      </c>
      <c r="X49" s="7">
        <v>9</v>
      </c>
      <c r="Y49" s="7">
        <v>12</v>
      </c>
      <c r="Z49" s="7">
        <v>4</v>
      </c>
      <c r="AA49" s="7">
        <v>3</v>
      </c>
      <c r="AB49" s="7"/>
      <c r="AC49" s="7">
        <v>6</v>
      </c>
      <c r="AD49" s="7">
        <v>5</v>
      </c>
      <c r="AE49" s="7">
        <v>9</v>
      </c>
      <c r="AF49" s="7">
        <v>8</v>
      </c>
      <c r="AG49" s="7">
        <v>7</v>
      </c>
      <c r="AH49" s="7">
        <v>1</v>
      </c>
      <c r="AI49" s="7">
        <v>2</v>
      </c>
      <c r="AJ49" s="7">
        <v>4</v>
      </c>
      <c r="AK49" s="7">
        <v>10</v>
      </c>
      <c r="AL49" s="7">
        <v>3</v>
      </c>
      <c r="AM49" s="7">
        <v>62</v>
      </c>
      <c r="AP49" s="7">
        <v>34</v>
      </c>
      <c r="AQ49" s="3">
        <f t="shared" si="4"/>
        <v>39.456563939319807</v>
      </c>
      <c r="AR49" s="3">
        <f t="shared" si="5"/>
        <v>28.54343606068019</v>
      </c>
      <c r="AT49" s="7">
        <v>34</v>
      </c>
      <c r="AV49" cm="1">
        <f t="array" ref="AV49">SUM(D49+F49+G49+J49:L49)</f>
        <v>45</v>
      </c>
      <c r="AW49" cm="1">
        <f t="array" ref="AW49">SUM(C49+E49+H49:I49)</f>
        <v>18</v>
      </c>
    </row>
    <row r="50" spans="2:49" x14ac:dyDescent="0.25">
      <c r="B50" s="7">
        <v>42110</v>
      </c>
      <c r="C50" s="7">
        <v>2</v>
      </c>
      <c r="D50" s="7">
        <v>4</v>
      </c>
      <c r="E50" s="7">
        <v>4</v>
      </c>
      <c r="F50" s="7">
        <v>4</v>
      </c>
      <c r="G50" s="7">
        <v>5</v>
      </c>
      <c r="H50" s="7">
        <v>2</v>
      </c>
      <c r="I50" s="7">
        <v>2</v>
      </c>
      <c r="J50" s="7">
        <v>4</v>
      </c>
      <c r="K50" s="7">
        <v>3</v>
      </c>
      <c r="L50" s="7">
        <v>4</v>
      </c>
      <c r="M50" s="7">
        <v>34</v>
      </c>
      <c r="N50" s="7">
        <f t="shared" si="0"/>
        <v>10</v>
      </c>
      <c r="O50" s="7">
        <f t="shared" si="1"/>
        <v>11</v>
      </c>
      <c r="P50" s="7">
        <f t="shared" si="2"/>
        <v>7</v>
      </c>
      <c r="Q50" s="7">
        <f t="shared" si="3"/>
        <v>6</v>
      </c>
      <c r="R50" s="7">
        <v>4</v>
      </c>
      <c r="S50" s="7">
        <v>11</v>
      </c>
      <c r="T50" s="7">
        <v>6</v>
      </c>
      <c r="U50" s="7">
        <v>8</v>
      </c>
      <c r="V50" s="7">
        <v>3</v>
      </c>
      <c r="W50" s="7">
        <v>4</v>
      </c>
      <c r="X50" s="7">
        <v>7</v>
      </c>
      <c r="Y50" s="7">
        <v>8</v>
      </c>
      <c r="Z50" s="7">
        <v>4</v>
      </c>
      <c r="AA50" s="7">
        <v>5</v>
      </c>
      <c r="AB50" s="7"/>
      <c r="AC50" s="7">
        <v>6</v>
      </c>
      <c r="AD50" s="7">
        <v>2</v>
      </c>
      <c r="AE50" s="7">
        <v>8</v>
      </c>
      <c r="AF50" s="7">
        <v>1</v>
      </c>
      <c r="AG50" s="7">
        <v>10</v>
      </c>
      <c r="AH50" s="7">
        <v>9</v>
      </c>
      <c r="AI50" s="7">
        <v>4</v>
      </c>
      <c r="AJ50" s="7">
        <v>3</v>
      </c>
      <c r="AK50" s="7">
        <v>5</v>
      </c>
      <c r="AL50" s="7">
        <v>7</v>
      </c>
      <c r="AM50" s="7">
        <v>61</v>
      </c>
      <c r="AP50" s="7">
        <v>34</v>
      </c>
      <c r="AQ50" s="3">
        <f t="shared" si="4"/>
        <v>39.456563939319807</v>
      </c>
      <c r="AR50" s="3">
        <f t="shared" si="5"/>
        <v>28.54343606068019</v>
      </c>
      <c r="AT50" s="7">
        <v>34</v>
      </c>
      <c r="AV50" cm="1">
        <f t="array" ref="AV50">SUM(D50+F50+G50+J50:L50)</f>
        <v>50</v>
      </c>
      <c r="AW50" cm="1">
        <f t="array" ref="AW50">SUM(C50+E50+H50:I50)</f>
        <v>16</v>
      </c>
    </row>
    <row r="51" spans="2:49" x14ac:dyDescent="0.25">
      <c r="B51" s="7">
        <v>44829</v>
      </c>
      <c r="C51" s="7">
        <v>3</v>
      </c>
      <c r="D51" s="7">
        <v>4</v>
      </c>
      <c r="E51" s="7">
        <v>4</v>
      </c>
      <c r="F51" s="7">
        <v>3</v>
      </c>
      <c r="G51" s="7">
        <v>5</v>
      </c>
      <c r="H51" s="7">
        <v>2</v>
      </c>
      <c r="I51" s="7">
        <v>3</v>
      </c>
      <c r="J51" s="7">
        <v>4</v>
      </c>
      <c r="K51" s="7">
        <v>5</v>
      </c>
      <c r="L51" s="7">
        <v>4</v>
      </c>
      <c r="M51" s="7">
        <v>37</v>
      </c>
      <c r="N51" s="7">
        <f t="shared" si="0"/>
        <v>10</v>
      </c>
      <c r="O51" s="7">
        <f t="shared" si="1"/>
        <v>12</v>
      </c>
      <c r="P51" s="7">
        <f t="shared" si="2"/>
        <v>8</v>
      </c>
      <c r="Q51" s="7">
        <f t="shared" si="3"/>
        <v>7</v>
      </c>
      <c r="R51" s="7">
        <v>3</v>
      </c>
      <c r="S51" s="7">
        <v>6</v>
      </c>
      <c r="T51" s="7">
        <v>3</v>
      </c>
      <c r="U51" s="7">
        <v>3</v>
      </c>
      <c r="V51" s="7">
        <v>3</v>
      </c>
      <c r="W51" s="7">
        <v>4</v>
      </c>
      <c r="X51" s="7">
        <v>5</v>
      </c>
      <c r="Y51" s="7">
        <v>12</v>
      </c>
      <c r="Z51" s="7">
        <v>3</v>
      </c>
      <c r="AA51" s="7">
        <v>3</v>
      </c>
      <c r="AB51" s="7"/>
      <c r="AC51" s="7">
        <v>5</v>
      </c>
      <c r="AD51" s="7">
        <v>7</v>
      </c>
      <c r="AE51" s="7">
        <v>6</v>
      </c>
      <c r="AF51" s="7">
        <v>9</v>
      </c>
      <c r="AG51" s="7">
        <v>3</v>
      </c>
      <c r="AH51" s="7">
        <v>4</v>
      </c>
      <c r="AI51" s="7">
        <v>8</v>
      </c>
      <c r="AJ51" s="7">
        <v>1</v>
      </c>
      <c r="AK51" s="7">
        <v>10</v>
      </c>
      <c r="AL51" s="7">
        <v>2</v>
      </c>
      <c r="AM51" s="7">
        <v>61</v>
      </c>
      <c r="AP51" s="7">
        <v>37</v>
      </c>
      <c r="AQ51" s="3">
        <f t="shared" si="4"/>
        <v>42.456563939319807</v>
      </c>
      <c r="AR51" s="3">
        <f t="shared" si="5"/>
        <v>31.54343606068019</v>
      </c>
      <c r="AT51" s="7">
        <v>37</v>
      </c>
      <c r="AV51" cm="1">
        <f t="array" ref="AV51">SUM(D51+F51+G51+J51:L51)</f>
        <v>49</v>
      </c>
      <c r="AW51" cm="1">
        <f t="array" ref="AW51">SUM(C51+E51+H51:I51)</f>
        <v>19</v>
      </c>
    </row>
    <row r="52" spans="2:49" x14ac:dyDescent="0.25">
      <c r="B52" s="7">
        <v>45689</v>
      </c>
      <c r="C52" s="7">
        <v>4</v>
      </c>
      <c r="D52" s="7">
        <v>5</v>
      </c>
      <c r="E52" s="7">
        <v>4</v>
      </c>
      <c r="F52" s="7">
        <v>4</v>
      </c>
      <c r="G52" s="7">
        <v>4</v>
      </c>
      <c r="H52" s="7">
        <v>3</v>
      </c>
      <c r="I52" s="7">
        <v>2</v>
      </c>
      <c r="J52" s="7">
        <v>2</v>
      </c>
      <c r="K52" s="7">
        <v>4</v>
      </c>
      <c r="L52" s="7">
        <v>3</v>
      </c>
      <c r="M52" s="7">
        <v>35</v>
      </c>
      <c r="N52" s="7">
        <f t="shared" si="0"/>
        <v>10</v>
      </c>
      <c r="O52" s="7">
        <f t="shared" si="1"/>
        <v>10</v>
      </c>
      <c r="P52" s="7">
        <f t="shared" si="2"/>
        <v>8</v>
      </c>
      <c r="Q52" s="7">
        <f t="shared" si="3"/>
        <v>7</v>
      </c>
      <c r="R52" s="7">
        <v>4</v>
      </c>
      <c r="S52" s="7">
        <v>7</v>
      </c>
      <c r="T52" s="7">
        <v>3</v>
      </c>
      <c r="U52" s="7">
        <v>5</v>
      </c>
      <c r="V52" s="7">
        <v>4</v>
      </c>
      <c r="W52" s="7">
        <v>5</v>
      </c>
      <c r="X52" s="7">
        <v>14</v>
      </c>
      <c r="Y52" s="7">
        <v>9</v>
      </c>
      <c r="Z52" s="7">
        <v>2</v>
      </c>
      <c r="AA52" s="7">
        <v>2</v>
      </c>
      <c r="AB52" s="7"/>
      <c r="AC52" s="7">
        <v>10</v>
      </c>
      <c r="AD52" s="7">
        <v>4</v>
      </c>
      <c r="AE52" s="7">
        <v>5</v>
      </c>
      <c r="AF52" s="7">
        <v>3</v>
      </c>
      <c r="AG52" s="7">
        <v>8</v>
      </c>
      <c r="AH52" s="7">
        <v>2</v>
      </c>
      <c r="AI52" s="7">
        <v>6</v>
      </c>
      <c r="AJ52" s="7">
        <v>1</v>
      </c>
      <c r="AK52" s="7">
        <v>9</v>
      </c>
      <c r="AL52" s="7">
        <v>7</v>
      </c>
      <c r="AM52" s="7">
        <v>60</v>
      </c>
      <c r="AP52" s="7">
        <v>35</v>
      </c>
      <c r="AQ52" s="3">
        <f t="shared" si="4"/>
        <v>40.456563939319807</v>
      </c>
      <c r="AR52" s="3">
        <f t="shared" si="5"/>
        <v>29.54343606068019</v>
      </c>
      <c r="AT52" s="7">
        <v>35</v>
      </c>
      <c r="AV52" cm="1">
        <f t="array" ref="AV52">SUM(D52+F52+G52+J52:L52)</f>
        <v>48</v>
      </c>
      <c r="AW52" cm="1">
        <f t="array" ref="AW52">SUM(C52+E52+H52:I52)</f>
        <v>21</v>
      </c>
    </row>
    <row r="53" spans="2:49" x14ac:dyDescent="0.25">
      <c r="B53" s="7">
        <v>42919</v>
      </c>
      <c r="C53" s="7">
        <v>4</v>
      </c>
      <c r="D53" s="7">
        <v>4</v>
      </c>
      <c r="E53" s="7">
        <v>5</v>
      </c>
      <c r="F53" s="7">
        <v>4</v>
      </c>
      <c r="G53" s="7">
        <v>4</v>
      </c>
      <c r="H53" s="7">
        <v>4</v>
      </c>
      <c r="I53" s="7">
        <v>4</v>
      </c>
      <c r="J53" s="7">
        <v>5</v>
      </c>
      <c r="K53" s="7">
        <v>4</v>
      </c>
      <c r="L53" s="7">
        <v>2</v>
      </c>
      <c r="M53" s="7">
        <v>40</v>
      </c>
      <c r="N53" s="7">
        <f t="shared" si="0"/>
        <v>11</v>
      </c>
      <c r="O53" s="7">
        <f t="shared" si="1"/>
        <v>13</v>
      </c>
      <c r="P53" s="7">
        <f t="shared" si="2"/>
        <v>8</v>
      </c>
      <c r="Q53" s="7">
        <f t="shared" si="3"/>
        <v>8</v>
      </c>
      <c r="R53" s="7">
        <v>3</v>
      </c>
      <c r="S53" s="7">
        <v>3</v>
      </c>
      <c r="T53" s="7">
        <v>3</v>
      </c>
      <c r="U53" s="7">
        <v>3</v>
      </c>
      <c r="V53" s="7">
        <v>5</v>
      </c>
      <c r="W53" s="7">
        <v>4</v>
      </c>
      <c r="X53" s="7">
        <v>9</v>
      </c>
      <c r="Y53" s="7">
        <v>3</v>
      </c>
      <c r="Z53" s="7">
        <v>3</v>
      </c>
      <c r="AA53" s="7">
        <v>9</v>
      </c>
      <c r="AB53" s="7"/>
      <c r="AC53" s="7">
        <v>9</v>
      </c>
      <c r="AD53" s="7">
        <v>7</v>
      </c>
      <c r="AE53" s="7">
        <v>8</v>
      </c>
      <c r="AF53" s="7">
        <v>10</v>
      </c>
      <c r="AG53" s="7">
        <v>1</v>
      </c>
      <c r="AH53" s="7">
        <v>4</v>
      </c>
      <c r="AI53" s="7">
        <v>2</v>
      </c>
      <c r="AJ53" s="7">
        <v>5</v>
      </c>
      <c r="AK53" s="7">
        <v>3</v>
      </c>
      <c r="AL53" s="7">
        <v>6</v>
      </c>
      <c r="AM53" s="7">
        <v>60</v>
      </c>
      <c r="AP53" s="7">
        <v>40</v>
      </c>
      <c r="AQ53" s="3">
        <f t="shared" si="4"/>
        <v>45.456563939319807</v>
      </c>
      <c r="AR53" s="3">
        <f t="shared" si="5"/>
        <v>34.543436060680193</v>
      </c>
      <c r="AT53" s="7">
        <v>40</v>
      </c>
      <c r="AV53" cm="1">
        <f t="array" ref="AV53">SUM(D53+F53+G53+J53:L53)</f>
        <v>47</v>
      </c>
      <c r="AW53" cm="1">
        <f t="array" ref="AW53">SUM(C53+E53+H53:I53)</f>
        <v>26</v>
      </c>
    </row>
    <row r="54" spans="2:49" x14ac:dyDescent="0.25">
      <c r="B54" s="7">
        <v>42105</v>
      </c>
      <c r="C54" s="7">
        <v>4</v>
      </c>
      <c r="D54" s="7">
        <v>3</v>
      </c>
      <c r="E54" s="7">
        <v>5</v>
      </c>
      <c r="F54" s="7">
        <v>3</v>
      </c>
      <c r="G54" s="7">
        <v>4</v>
      </c>
      <c r="H54" s="7">
        <v>3</v>
      </c>
      <c r="I54" s="7">
        <v>4</v>
      </c>
      <c r="J54" s="7">
        <v>4</v>
      </c>
      <c r="K54" s="7">
        <v>3</v>
      </c>
      <c r="L54" s="7">
        <v>4</v>
      </c>
      <c r="M54" s="7">
        <v>37</v>
      </c>
      <c r="N54" s="7">
        <f t="shared" si="0"/>
        <v>12</v>
      </c>
      <c r="O54" s="7">
        <f t="shared" si="1"/>
        <v>10</v>
      </c>
      <c r="P54" s="7">
        <f t="shared" si="2"/>
        <v>8</v>
      </c>
      <c r="Q54" s="7">
        <f t="shared" si="3"/>
        <v>7</v>
      </c>
      <c r="R54" s="7">
        <v>6</v>
      </c>
      <c r="S54" s="7">
        <v>6</v>
      </c>
      <c r="T54" s="7">
        <v>4</v>
      </c>
      <c r="U54" s="7">
        <v>12</v>
      </c>
      <c r="V54" s="7">
        <v>4</v>
      </c>
      <c r="W54" s="7">
        <v>7</v>
      </c>
      <c r="X54" s="7">
        <v>10</v>
      </c>
      <c r="Y54" s="7">
        <v>8</v>
      </c>
      <c r="Z54" s="7">
        <v>4</v>
      </c>
      <c r="AA54" s="7">
        <v>3</v>
      </c>
      <c r="AB54" s="7"/>
      <c r="AC54" s="7">
        <v>5</v>
      </c>
      <c r="AD54" s="7">
        <v>7</v>
      </c>
      <c r="AE54" s="7">
        <v>8</v>
      </c>
      <c r="AF54" s="7">
        <v>1</v>
      </c>
      <c r="AG54" s="7">
        <v>6</v>
      </c>
      <c r="AH54" s="7">
        <v>3</v>
      </c>
      <c r="AI54" s="7">
        <v>2</v>
      </c>
      <c r="AJ54" s="7">
        <v>4</v>
      </c>
      <c r="AK54" s="7">
        <v>10</v>
      </c>
      <c r="AL54" s="7">
        <v>9</v>
      </c>
      <c r="AM54" s="7">
        <v>60</v>
      </c>
      <c r="AP54" s="7">
        <v>37</v>
      </c>
      <c r="AQ54" s="3">
        <f t="shared" si="4"/>
        <v>42.456563939319807</v>
      </c>
      <c r="AR54" s="3">
        <f t="shared" si="5"/>
        <v>31.54343606068019</v>
      </c>
      <c r="AT54" s="7">
        <v>37</v>
      </c>
      <c r="AV54" cm="1">
        <f t="array" ref="AV54">SUM(D54+F54+G54+J54:L54)</f>
        <v>41</v>
      </c>
      <c r="AW54" cm="1">
        <f t="array" ref="AW54">SUM(C54+E54+H54:I54)</f>
        <v>25</v>
      </c>
    </row>
    <row r="55" spans="2:49" x14ac:dyDescent="0.25">
      <c r="B55" s="7">
        <v>41171</v>
      </c>
      <c r="C55" s="7">
        <v>4</v>
      </c>
      <c r="D55" s="7">
        <v>4</v>
      </c>
      <c r="E55" s="7">
        <v>5</v>
      </c>
      <c r="F55" s="7">
        <v>3</v>
      </c>
      <c r="G55" s="7">
        <v>2</v>
      </c>
      <c r="H55" s="7">
        <v>4</v>
      </c>
      <c r="I55" s="7">
        <v>2</v>
      </c>
      <c r="J55" s="7">
        <v>3</v>
      </c>
      <c r="K55" s="7">
        <v>4</v>
      </c>
      <c r="L55" s="7">
        <v>4</v>
      </c>
      <c r="M55" s="7">
        <v>35</v>
      </c>
      <c r="N55" s="7">
        <f t="shared" si="0"/>
        <v>13</v>
      </c>
      <c r="O55" s="7">
        <f t="shared" si="1"/>
        <v>10</v>
      </c>
      <c r="P55" s="7">
        <f t="shared" si="2"/>
        <v>6</v>
      </c>
      <c r="Q55" s="7">
        <f t="shared" si="3"/>
        <v>6</v>
      </c>
      <c r="R55" s="7">
        <v>3</v>
      </c>
      <c r="S55" s="7">
        <v>3</v>
      </c>
      <c r="T55" s="7">
        <v>3</v>
      </c>
      <c r="U55" s="7">
        <v>3</v>
      </c>
      <c r="V55" s="7">
        <v>4</v>
      </c>
      <c r="W55" s="7">
        <v>8</v>
      </c>
      <c r="X55" s="7">
        <v>8</v>
      </c>
      <c r="Y55" s="7">
        <v>4</v>
      </c>
      <c r="Z55" s="7">
        <v>2</v>
      </c>
      <c r="AA55" s="7">
        <v>3</v>
      </c>
      <c r="AB55" s="7"/>
      <c r="AC55" s="7">
        <v>10</v>
      </c>
      <c r="AD55" s="7">
        <v>3</v>
      </c>
      <c r="AE55" s="7">
        <v>9</v>
      </c>
      <c r="AF55" s="7">
        <v>6</v>
      </c>
      <c r="AG55" s="7">
        <v>2</v>
      </c>
      <c r="AH55" s="7">
        <v>1</v>
      </c>
      <c r="AI55" s="7">
        <v>4</v>
      </c>
      <c r="AJ55" s="7">
        <v>5</v>
      </c>
      <c r="AK55" s="7">
        <v>7</v>
      </c>
      <c r="AL55" s="7">
        <v>8</v>
      </c>
      <c r="AM55" s="7">
        <v>60</v>
      </c>
      <c r="AP55" s="7">
        <v>35</v>
      </c>
      <c r="AQ55" s="3">
        <f t="shared" si="4"/>
        <v>40.456563939319807</v>
      </c>
      <c r="AR55" s="3">
        <f t="shared" si="5"/>
        <v>29.54343606068019</v>
      </c>
      <c r="AT55" s="7">
        <v>35</v>
      </c>
      <c r="AV55" cm="1">
        <f t="array" ref="AV55">SUM(D55+F55+G55+J55:L55)</f>
        <v>38</v>
      </c>
      <c r="AW55" cm="1">
        <f t="array" ref="AW55">SUM(C55+E55+H55:I55)</f>
        <v>24</v>
      </c>
    </row>
    <row r="56" spans="2:49" x14ac:dyDescent="0.25">
      <c r="B56" s="7">
        <v>44834</v>
      </c>
      <c r="C56" s="7">
        <v>3</v>
      </c>
      <c r="D56" s="7">
        <v>5</v>
      </c>
      <c r="E56" s="7">
        <v>4</v>
      </c>
      <c r="F56" s="7">
        <v>5</v>
      </c>
      <c r="G56" s="7">
        <v>4</v>
      </c>
      <c r="H56" s="7">
        <v>3</v>
      </c>
      <c r="I56" s="7">
        <v>3</v>
      </c>
      <c r="J56" s="7">
        <v>4</v>
      </c>
      <c r="K56" s="7">
        <v>3</v>
      </c>
      <c r="L56" s="7">
        <v>4</v>
      </c>
      <c r="M56" s="7">
        <v>38</v>
      </c>
      <c r="N56" s="7">
        <f t="shared" si="0"/>
        <v>11</v>
      </c>
      <c r="O56" s="7">
        <f t="shared" si="1"/>
        <v>12</v>
      </c>
      <c r="P56" s="7">
        <f t="shared" si="2"/>
        <v>7</v>
      </c>
      <c r="Q56" s="7">
        <f t="shared" si="3"/>
        <v>8</v>
      </c>
      <c r="R56" s="7">
        <v>4</v>
      </c>
      <c r="S56" s="7">
        <v>6</v>
      </c>
      <c r="T56" s="7">
        <v>2</v>
      </c>
      <c r="U56" s="7">
        <v>8</v>
      </c>
      <c r="V56" s="7">
        <v>3</v>
      </c>
      <c r="W56" s="7">
        <v>8</v>
      </c>
      <c r="X56" s="7">
        <v>10</v>
      </c>
      <c r="Y56" s="7">
        <v>3</v>
      </c>
      <c r="Z56" s="7">
        <v>11</v>
      </c>
      <c r="AA56" s="7">
        <v>2</v>
      </c>
      <c r="AB56" s="7"/>
      <c r="AC56" s="7">
        <v>10</v>
      </c>
      <c r="AD56" s="7">
        <v>4</v>
      </c>
      <c r="AE56" s="7">
        <v>9</v>
      </c>
      <c r="AF56" s="7">
        <v>2</v>
      </c>
      <c r="AG56" s="7">
        <v>5</v>
      </c>
      <c r="AH56" s="7">
        <v>3</v>
      </c>
      <c r="AI56" s="7">
        <v>8</v>
      </c>
      <c r="AJ56" s="7">
        <v>7</v>
      </c>
      <c r="AK56" s="7">
        <v>1</v>
      </c>
      <c r="AL56" s="7">
        <v>6</v>
      </c>
      <c r="AM56" s="7">
        <v>60</v>
      </c>
      <c r="AP56" s="7">
        <v>38</v>
      </c>
      <c r="AQ56" s="3">
        <f t="shared" si="4"/>
        <v>43.456563939319807</v>
      </c>
      <c r="AR56" s="3">
        <f t="shared" si="5"/>
        <v>32.543436060680193</v>
      </c>
      <c r="AT56" s="7">
        <v>38</v>
      </c>
      <c r="AV56" cm="1">
        <f t="array" ref="AV56">SUM(D56+F56+G56+J56:L56)</f>
        <v>53</v>
      </c>
      <c r="AW56" cm="1">
        <f t="array" ref="AW56">SUM(C56+E56+H56:I56)</f>
        <v>20</v>
      </c>
    </row>
    <row r="57" spans="2:49" x14ac:dyDescent="0.25">
      <c r="B57" s="7">
        <v>44031</v>
      </c>
      <c r="C57" s="7">
        <v>4</v>
      </c>
      <c r="D57" s="7">
        <v>5</v>
      </c>
      <c r="E57" s="7">
        <v>4</v>
      </c>
      <c r="F57" s="7">
        <v>3</v>
      </c>
      <c r="G57" s="7">
        <v>4</v>
      </c>
      <c r="H57" s="7">
        <v>2</v>
      </c>
      <c r="I57" s="7">
        <v>2</v>
      </c>
      <c r="J57" s="7">
        <v>2</v>
      </c>
      <c r="K57" s="7">
        <v>3</v>
      </c>
      <c r="L57" s="7">
        <v>4</v>
      </c>
      <c r="M57" s="7">
        <v>33</v>
      </c>
      <c r="N57" s="7">
        <f t="shared" si="0"/>
        <v>10</v>
      </c>
      <c r="O57" s="7">
        <f t="shared" si="1"/>
        <v>8</v>
      </c>
      <c r="P57" s="7">
        <f t="shared" si="2"/>
        <v>8</v>
      </c>
      <c r="Q57" s="7">
        <f t="shared" si="3"/>
        <v>7</v>
      </c>
      <c r="R57" s="7">
        <v>31</v>
      </c>
      <c r="S57" s="7">
        <v>22</v>
      </c>
      <c r="T57" s="7">
        <v>3</v>
      </c>
      <c r="U57" s="7">
        <v>5</v>
      </c>
      <c r="V57" s="7">
        <v>16</v>
      </c>
      <c r="W57" s="7">
        <v>4</v>
      </c>
      <c r="X57" s="7">
        <v>263</v>
      </c>
      <c r="Y57" s="7">
        <v>5</v>
      </c>
      <c r="Z57" s="7">
        <v>3</v>
      </c>
      <c r="AA57" s="7">
        <v>3</v>
      </c>
      <c r="AB57" s="7"/>
      <c r="AC57" s="7">
        <v>9</v>
      </c>
      <c r="AD57" s="7">
        <v>8</v>
      </c>
      <c r="AE57" s="7">
        <v>5</v>
      </c>
      <c r="AF57" s="7">
        <v>7</v>
      </c>
      <c r="AG57" s="7">
        <v>4</v>
      </c>
      <c r="AH57" s="7">
        <v>2</v>
      </c>
      <c r="AI57" s="7">
        <v>1</v>
      </c>
      <c r="AJ57" s="7">
        <v>3</v>
      </c>
      <c r="AK57" s="7">
        <v>6</v>
      </c>
      <c r="AL57" s="7">
        <v>10</v>
      </c>
      <c r="AM57" s="7">
        <v>60</v>
      </c>
      <c r="AP57" s="7">
        <v>33</v>
      </c>
      <c r="AQ57" s="3">
        <f t="shared" si="4"/>
        <v>38.456563939319807</v>
      </c>
      <c r="AR57" s="3">
        <f t="shared" si="5"/>
        <v>27.54343606068019</v>
      </c>
      <c r="AT57" s="7">
        <v>33</v>
      </c>
      <c r="AV57" cm="1">
        <f t="array" ref="AV57">SUM(D57+F57+G57+J57:L57)</f>
        <v>45</v>
      </c>
      <c r="AW57" cm="1">
        <f t="array" ref="AW57">SUM(C57+E57+H57:I57)</f>
        <v>20</v>
      </c>
    </row>
    <row r="58" spans="2:49" x14ac:dyDescent="0.25">
      <c r="B58" s="7">
        <v>44138</v>
      </c>
      <c r="C58" s="7">
        <v>4</v>
      </c>
      <c r="D58" s="7">
        <v>5</v>
      </c>
      <c r="E58" s="7">
        <v>5</v>
      </c>
      <c r="F58" s="7">
        <v>5</v>
      </c>
      <c r="G58" s="7">
        <v>4</v>
      </c>
      <c r="H58" s="7">
        <v>2</v>
      </c>
      <c r="I58" s="7">
        <v>3</v>
      </c>
      <c r="J58" s="7">
        <v>5</v>
      </c>
      <c r="K58" s="7">
        <v>4</v>
      </c>
      <c r="L58" s="7">
        <v>3</v>
      </c>
      <c r="M58" s="7">
        <v>40</v>
      </c>
      <c r="N58" s="7">
        <f t="shared" si="0"/>
        <v>10</v>
      </c>
      <c r="O58" s="7">
        <f t="shared" si="1"/>
        <v>14</v>
      </c>
      <c r="P58" s="7">
        <f t="shared" si="2"/>
        <v>8</v>
      </c>
      <c r="Q58" s="7">
        <f t="shared" si="3"/>
        <v>8</v>
      </c>
      <c r="R58" s="7">
        <v>7</v>
      </c>
      <c r="S58" s="7">
        <v>24</v>
      </c>
      <c r="T58" s="7">
        <v>9</v>
      </c>
      <c r="U58" s="7">
        <v>3</v>
      </c>
      <c r="V58" s="7">
        <v>69</v>
      </c>
      <c r="W58" s="7">
        <v>58</v>
      </c>
      <c r="X58" s="7">
        <v>31</v>
      </c>
      <c r="Y58" s="7">
        <v>6</v>
      </c>
      <c r="Z58" s="7">
        <v>5</v>
      </c>
      <c r="AA58" s="7">
        <v>22</v>
      </c>
      <c r="AB58" s="7"/>
      <c r="AC58" s="7">
        <v>4</v>
      </c>
      <c r="AD58" s="7">
        <v>2</v>
      </c>
      <c r="AE58" s="7">
        <v>5</v>
      </c>
      <c r="AF58" s="7">
        <v>3</v>
      </c>
      <c r="AG58" s="7">
        <v>6</v>
      </c>
      <c r="AH58" s="7">
        <v>1</v>
      </c>
      <c r="AI58" s="7">
        <v>9</v>
      </c>
      <c r="AJ58" s="7">
        <v>8</v>
      </c>
      <c r="AK58" s="7">
        <v>7</v>
      </c>
      <c r="AL58" s="7">
        <v>10</v>
      </c>
      <c r="AM58" s="7">
        <v>59</v>
      </c>
      <c r="AP58" s="7">
        <v>40</v>
      </c>
      <c r="AQ58" s="3">
        <f t="shared" si="4"/>
        <v>45.456563939319807</v>
      </c>
      <c r="AR58" s="3">
        <f t="shared" si="5"/>
        <v>34.543436060680193</v>
      </c>
      <c r="AT58" s="7">
        <v>40</v>
      </c>
      <c r="AV58" cm="1">
        <f t="array" ref="AV58">SUM(D58+F58+G58+J58:L58)</f>
        <v>54</v>
      </c>
      <c r="AW58" cm="1">
        <f t="array" ref="AW58">SUM(C58+E58+H58:I58)</f>
        <v>23</v>
      </c>
    </row>
    <row r="59" spans="2:49" x14ac:dyDescent="0.25">
      <c r="B59" s="7">
        <v>44757</v>
      </c>
      <c r="C59" s="7">
        <v>4</v>
      </c>
      <c r="D59" s="7">
        <v>4</v>
      </c>
      <c r="E59" s="7">
        <v>5</v>
      </c>
      <c r="F59" s="7">
        <v>4</v>
      </c>
      <c r="G59" s="7">
        <v>4</v>
      </c>
      <c r="H59" s="7">
        <v>3</v>
      </c>
      <c r="I59" s="7">
        <v>4</v>
      </c>
      <c r="J59" s="7">
        <v>4</v>
      </c>
      <c r="K59" s="7">
        <v>4</v>
      </c>
      <c r="L59" s="7">
        <v>1</v>
      </c>
      <c r="M59" s="7">
        <v>37</v>
      </c>
      <c r="N59" s="7">
        <f t="shared" si="0"/>
        <v>9</v>
      </c>
      <c r="O59" s="7">
        <f t="shared" si="1"/>
        <v>12</v>
      </c>
      <c r="P59" s="7">
        <f t="shared" si="2"/>
        <v>8</v>
      </c>
      <c r="Q59" s="7">
        <f t="shared" si="3"/>
        <v>8</v>
      </c>
      <c r="R59" s="7">
        <v>4</v>
      </c>
      <c r="S59" s="7">
        <v>7</v>
      </c>
      <c r="T59" s="7">
        <v>3</v>
      </c>
      <c r="U59" s="7">
        <v>2</v>
      </c>
      <c r="V59" s="7">
        <v>4</v>
      </c>
      <c r="W59" s="7">
        <v>10</v>
      </c>
      <c r="X59" s="7">
        <v>7</v>
      </c>
      <c r="Y59" s="7">
        <v>8</v>
      </c>
      <c r="Z59" s="7">
        <v>3</v>
      </c>
      <c r="AA59" s="7">
        <v>4</v>
      </c>
      <c r="AB59" s="7"/>
      <c r="AC59" s="7">
        <v>10</v>
      </c>
      <c r="AD59" s="7">
        <v>7</v>
      </c>
      <c r="AE59" s="7">
        <v>5</v>
      </c>
      <c r="AF59" s="7">
        <v>2</v>
      </c>
      <c r="AG59" s="7">
        <v>3</v>
      </c>
      <c r="AH59" s="7">
        <v>9</v>
      </c>
      <c r="AI59" s="7">
        <v>1</v>
      </c>
      <c r="AJ59" s="7">
        <v>4</v>
      </c>
      <c r="AK59" s="7">
        <v>6</v>
      </c>
      <c r="AL59" s="7">
        <v>8</v>
      </c>
      <c r="AM59" s="7">
        <v>59</v>
      </c>
      <c r="AP59" s="7">
        <v>37</v>
      </c>
      <c r="AQ59" s="3">
        <f t="shared" si="4"/>
        <v>42.456563939319807</v>
      </c>
      <c r="AR59" s="3">
        <f t="shared" si="5"/>
        <v>31.54343606068019</v>
      </c>
      <c r="AT59" s="7">
        <v>37</v>
      </c>
      <c r="AV59" cm="1">
        <f t="array" ref="AV59">SUM(D59+F59+G59+J59:L59)</f>
        <v>45</v>
      </c>
      <c r="AW59" cm="1">
        <f t="array" ref="AW59">SUM(C59+E59+H59:I59)</f>
        <v>25</v>
      </c>
    </row>
    <row r="60" spans="2:49" x14ac:dyDescent="0.25">
      <c r="B60" s="7">
        <v>43216</v>
      </c>
      <c r="C60" s="7">
        <v>4</v>
      </c>
      <c r="D60" s="7">
        <v>5</v>
      </c>
      <c r="E60" s="7">
        <v>4</v>
      </c>
      <c r="F60" s="7">
        <v>3</v>
      </c>
      <c r="G60" s="7">
        <v>3</v>
      </c>
      <c r="H60" s="7">
        <v>3</v>
      </c>
      <c r="I60" s="7">
        <v>2</v>
      </c>
      <c r="J60" s="7">
        <v>3</v>
      </c>
      <c r="K60" s="7">
        <v>2</v>
      </c>
      <c r="L60" s="7">
        <v>3</v>
      </c>
      <c r="M60" s="7">
        <v>32</v>
      </c>
      <c r="N60" s="7">
        <f t="shared" si="0"/>
        <v>10</v>
      </c>
      <c r="O60" s="7">
        <f t="shared" si="1"/>
        <v>8</v>
      </c>
      <c r="P60" s="7">
        <f t="shared" si="2"/>
        <v>7</v>
      </c>
      <c r="Q60" s="7">
        <f t="shared" si="3"/>
        <v>7</v>
      </c>
      <c r="R60" s="7">
        <v>8</v>
      </c>
      <c r="S60" s="7">
        <v>3</v>
      </c>
      <c r="T60" s="7">
        <v>7</v>
      </c>
      <c r="U60" s="7">
        <v>3</v>
      </c>
      <c r="V60" s="7">
        <v>15</v>
      </c>
      <c r="W60" s="7">
        <v>5</v>
      </c>
      <c r="X60" s="7">
        <v>6</v>
      </c>
      <c r="Y60" s="7">
        <v>4</v>
      </c>
      <c r="Z60" s="7">
        <v>4</v>
      </c>
      <c r="AA60" s="7">
        <v>3</v>
      </c>
      <c r="AB60" s="7"/>
      <c r="AC60" s="7">
        <v>3</v>
      </c>
      <c r="AD60" s="7">
        <v>4</v>
      </c>
      <c r="AE60" s="7">
        <v>8</v>
      </c>
      <c r="AF60" s="7">
        <v>6</v>
      </c>
      <c r="AG60" s="7">
        <v>2</v>
      </c>
      <c r="AH60" s="7">
        <v>7</v>
      </c>
      <c r="AI60" s="7">
        <v>1</v>
      </c>
      <c r="AJ60" s="7">
        <v>10</v>
      </c>
      <c r="AK60" s="7">
        <v>5</v>
      </c>
      <c r="AL60" s="7">
        <v>9</v>
      </c>
      <c r="AM60" s="7">
        <v>59</v>
      </c>
      <c r="AP60" s="7">
        <v>32</v>
      </c>
      <c r="AQ60" s="3">
        <f t="shared" si="4"/>
        <v>37.456563939319807</v>
      </c>
      <c r="AR60" s="3">
        <f t="shared" si="5"/>
        <v>26.54343606068019</v>
      </c>
      <c r="AT60" s="7">
        <v>32</v>
      </c>
      <c r="AV60" cm="1">
        <f t="array" ref="AV60">SUM(D60+F60+G60+J60:L60)</f>
        <v>41</v>
      </c>
      <c r="AW60" cm="1">
        <f t="array" ref="AW60">SUM(C60+E60+H60:I60)</f>
        <v>21</v>
      </c>
    </row>
    <row r="61" spans="2:49" x14ac:dyDescent="0.25">
      <c r="B61" s="7">
        <v>46075</v>
      </c>
      <c r="C61" s="7">
        <v>4</v>
      </c>
      <c r="D61" s="7">
        <v>4</v>
      </c>
      <c r="E61" s="7">
        <v>5</v>
      </c>
      <c r="F61" s="7">
        <v>4</v>
      </c>
      <c r="G61" s="7">
        <v>2</v>
      </c>
      <c r="H61" s="7">
        <v>2</v>
      </c>
      <c r="I61" s="7">
        <v>2</v>
      </c>
      <c r="J61" s="7">
        <v>4</v>
      </c>
      <c r="K61" s="7">
        <v>4</v>
      </c>
      <c r="L61" s="7">
        <v>3</v>
      </c>
      <c r="M61" s="7">
        <v>34</v>
      </c>
      <c r="N61" s="7">
        <f t="shared" si="0"/>
        <v>10</v>
      </c>
      <c r="O61" s="7">
        <f t="shared" si="1"/>
        <v>12</v>
      </c>
      <c r="P61" s="7">
        <f t="shared" si="2"/>
        <v>6</v>
      </c>
      <c r="Q61" s="7">
        <f t="shared" si="3"/>
        <v>6</v>
      </c>
      <c r="R61" s="7">
        <v>3</v>
      </c>
      <c r="S61" s="7">
        <v>3</v>
      </c>
      <c r="T61" s="7">
        <v>3</v>
      </c>
      <c r="U61" s="7">
        <v>3</v>
      </c>
      <c r="V61" s="7">
        <v>3</v>
      </c>
      <c r="W61" s="7">
        <v>3</v>
      </c>
      <c r="X61" s="7">
        <v>7</v>
      </c>
      <c r="Y61" s="7">
        <v>4</v>
      </c>
      <c r="Z61" s="7">
        <v>2</v>
      </c>
      <c r="AA61" s="7">
        <v>3</v>
      </c>
      <c r="AB61" s="7"/>
      <c r="AC61" s="7">
        <v>1</v>
      </c>
      <c r="AD61" s="7">
        <v>5</v>
      </c>
      <c r="AE61" s="7">
        <v>4</v>
      </c>
      <c r="AF61" s="7">
        <v>7</v>
      </c>
      <c r="AG61" s="7">
        <v>8</v>
      </c>
      <c r="AH61" s="7">
        <v>2</v>
      </c>
      <c r="AI61" s="7">
        <v>3</v>
      </c>
      <c r="AJ61" s="7">
        <v>9</v>
      </c>
      <c r="AK61" s="7">
        <v>6</v>
      </c>
      <c r="AL61" s="7">
        <v>10</v>
      </c>
      <c r="AM61" s="7">
        <v>59</v>
      </c>
      <c r="AP61" s="7">
        <v>34</v>
      </c>
      <c r="AQ61" s="3">
        <f t="shared" si="4"/>
        <v>39.456563939319807</v>
      </c>
      <c r="AR61" s="3">
        <f t="shared" si="5"/>
        <v>28.54343606068019</v>
      </c>
      <c r="AT61" s="7">
        <v>34</v>
      </c>
      <c r="AV61" cm="1">
        <f t="array" ref="AV61">SUM(D61+F61+G61+J61:L61)</f>
        <v>41</v>
      </c>
      <c r="AW61" cm="1">
        <f t="array" ref="AW61">SUM(C61+E61+H61:I61)</f>
        <v>22</v>
      </c>
    </row>
    <row r="62" spans="2:49" x14ac:dyDescent="0.25">
      <c r="B62" s="7">
        <v>40683</v>
      </c>
      <c r="C62" s="7">
        <v>5</v>
      </c>
      <c r="D62" s="7">
        <v>3</v>
      </c>
      <c r="E62" s="7">
        <v>5</v>
      </c>
      <c r="F62" s="7">
        <v>4</v>
      </c>
      <c r="G62" s="7">
        <v>4</v>
      </c>
      <c r="H62" s="7">
        <v>3</v>
      </c>
      <c r="I62" s="7">
        <v>2</v>
      </c>
      <c r="J62" s="7">
        <v>4</v>
      </c>
      <c r="K62" s="7">
        <v>4</v>
      </c>
      <c r="L62" s="7">
        <v>4</v>
      </c>
      <c r="M62" s="7">
        <v>38</v>
      </c>
      <c r="N62" s="7">
        <f t="shared" si="0"/>
        <v>12</v>
      </c>
      <c r="O62" s="7">
        <f t="shared" si="1"/>
        <v>12</v>
      </c>
      <c r="P62" s="7">
        <f t="shared" si="2"/>
        <v>9</v>
      </c>
      <c r="Q62" s="7">
        <f t="shared" si="3"/>
        <v>5</v>
      </c>
      <c r="R62" s="7">
        <v>3</v>
      </c>
      <c r="S62" s="7">
        <v>4</v>
      </c>
      <c r="T62" s="7">
        <v>7</v>
      </c>
      <c r="U62" s="7">
        <v>2</v>
      </c>
      <c r="V62" s="7">
        <v>3</v>
      </c>
      <c r="W62" s="7">
        <v>4</v>
      </c>
      <c r="X62" s="7">
        <v>9</v>
      </c>
      <c r="Y62" s="7">
        <v>3</v>
      </c>
      <c r="Z62" s="7">
        <v>5</v>
      </c>
      <c r="AA62" s="7">
        <v>3</v>
      </c>
      <c r="AB62" s="7"/>
      <c r="AC62" s="7">
        <v>5</v>
      </c>
      <c r="AD62" s="7">
        <v>8</v>
      </c>
      <c r="AE62" s="7">
        <v>10</v>
      </c>
      <c r="AF62" s="7">
        <v>2</v>
      </c>
      <c r="AG62" s="7">
        <v>6</v>
      </c>
      <c r="AH62" s="7">
        <v>4</v>
      </c>
      <c r="AI62" s="7">
        <v>3</v>
      </c>
      <c r="AJ62" s="7">
        <v>9</v>
      </c>
      <c r="AK62" s="7">
        <v>1</v>
      </c>
      <c r="AL62" s="7">
        <v>7</v>
      </c>
      <c r="AM62" s="7">
        <v>59</v>
      </c>
      <c r="AP62" s="7">
        <v>38</v>
      </c>
      <c r="AQ62" s="3">
        <f t="shared" si="4"/>
        <v>43.456563939319807</v>
      </c>
      <c r="AR62" s="3">
        <f t="shared" si="5"/>
        <v>32.543436060680193</v>
      </c>
      <c r="AT62" s="7">
        <v>38</v>
      </c>
      <c r="AV62" cm="1">
        <f t="array" ref="AV62">SUM(D62+F62+G62+J62:L62)</f>
        <v>45</v>
      </c>
      <c r="AW62" cm="1">
        <f t="array" ref="AW62">SUM(C62+E62+H62:I62)</f>
        <v>25</v>
      </c>
    </row>
    <row r="63" spans="2:49" x14ac:dyDescent="0.25">
      <c r="B63" s="7">
        <v>42863</v>
      </c>
      <c r="C63" s="7">
        <v>4</v>
      </c>
      <c r="D63" s="7">
        <v>4</v>
      </c>
      <c r="E63" s="7">
        <v>5</v>
      </c>
      <c r="F63" s="7">
        <v>4</v>
      </c>
      <c r="G63" s="7">
        <v>4</v>
      </c>
      <c r="H63" s="7">
        <v>2</v>
      </c>
      <c r="I63" s="7">
        <v>2</v>
      </c>
      <c r="J63" s="7">
        <v>4</v>
      </c>
      <c r="K63" s="7">
        <v>5</v>
      </c>
      <c r="L63" s="7">
        <v>3</v>
      </c>
      <c r="M63" s="7">
        <v>37</v>
      </c>
      <c r="N63" s="7">
        <f t="shared" si="0"/>
        <v>10</v>
      </c>
      <c r="O63" s="7">
        <f t="shared" si="1"/>
        <v>13</v>
      </c>
      <c r="P63" s="7">
        <f t="shared" si="2"/>
        <v>8</v>
      </c>
      <c r="Q63" s="7">
        <f t="shared" si="3"/>
        <v>6</v>
      </c>
      <c r="R63" s="7">
        <v>4</v>
      </c>
      <c r="S63" s="7">
        <v>3</v>
      </c>
      <c r="T63" s="7">
        <v>7</v>
      </c>
      <c r="U63" s="7">
        <v>5</v>
      </c>
      <c r="V63" s="7">
        <v>3</v>
      </c>
      <c r="W63" s="7">
        <v>60</v>
      </c>
      <c r="X63" s="7">
        <v>5</v>
      </c>
      <c r="Y63" s="7">
        <v>75</v>
      </c>
      <c r="Z63" s="7">
        <v>3</v>
      </c>
      <c r="AA63" s="7">
        <v>2</v>
      </c>
      <c r="AB63" s="7"/>
      <c r="AC63" s="7">
        <v>10</v>
      </c>
      <c r="AD63" s="7">
        <v>4</v>
      </c>
      <c r="AE63" s="7">
        <v>1</v>
      </c>
      <c r="AF63" s="7">
        <v>3</v>
      </c>
      <c r="AG63" s="7">
        <v>9</v>
      </c>
      <c r="AH63" s="7">
        <v>5</v>
      </c>
      <c r="AI63" s="7">
        <v>8</v>
      </c>
      <c r="AJ63" s="7">
        <v>6</v>
      </c>
      <c r="AK63" s="7">
        <v>7</v>
      </c>
      <c r="AL63" s="7">
        <v>2</v>
      </c>
      <c r="AM63" s="7">
        <v>59</v>
      </c>
      <c r="AP63" s="7">
        <v>37</v>
      </c>
      <c r="AQ63" s="3">
        <f t="shared" si="4"/>
        <v>42.456563939319807</v>
      </c>
      <c r="AR63" s="3">
        <f t="shared" si="5"/>
        <v>31.54343606068019</v>
      </c>
      <c r="AT63" s="7">
        <v>37</v>
      </c>
      <c r="AV63" cm="1">
        <f t="array" ref="AV63">SUM(D63+F63+G63+J63:L63)</f>
        <v>48</v>
      </c>
      <c r="AW63" cm="1">
        <f t="array" ref="AW63">SUM(C63+E63+H63:I63)</f>
        <v>22</v>
      </c>
    </row>
    <row r="64" spans="2:49" x14ac:dyDescent="0.25">
      <c r="B64" s="7">
        <v>40804</v>
      </c>
      <c r="C64" s="7">
        <v>4</v>
      </c>
      <c r="D64" s="7">
        <v>4</v>
      </c>
      <c r="E64" s="7">
        <v>5</v>
      </c>
      <c r="F64" s="7">
        <v>2</v>
      </c>
      <c r="G64" s="7">
        <v>4</v>
      </c>
      <c r="H64" s="7">
        <v>2</v>
      </c>
      <c r="I64" s="7">
        <v>1</v>
      </c>
      <c r="J64" s="7">
        <v>4</v>
      </c>
      <c r="K64" s="7">
        <v>4</v>
      </c>
      <c r="L64" s="7">
        <v>4</v>
      </c>
      <c r="M64" s="7">
        <v>34</v>
      </c>
      <c r="N64" s="7">
        <f t="shared" si="0"/>
        <v>11</v>
      </c>
      <c r="O64" s="7">
        <f t="shared" si="1"/>
        <v>10</v>
      </c>
      <c r="P64" s="7">
        <f t="shared" si="2"/>
        <v>8</v>
      </c>
      <c r="Q64" s="7">
        <f t="shared" si="3"/>
        <v>5</v>
      </c>
      <c r="R64" s="7">
        <v>15</v>
      </c>
      <c r="S64" s="7">
        <v>3</v>
      </c>
      <c r="T64" s="7">
        <v>2</v>
      </c>
      <c r="U64" s="7">
        <v>6</v>
      </c>
      <c r="V64" s="7">
        <v>4</v>
      </c>
      <c r="W64" s="7">
        <v>8</v>
      </c>
      <c r="X64" s="7">
        <v>9</v>
      </c>
      <c r="Y64" s="7">
        <v>5</v>
      </c>
      <c r="Z64" s="7">
        <v>2</v>
      </c>
      <c r="AA64" s="7">
        <v>4</v>
      </c>
      <c r="AB64" s="7"/>
      <c r="AC64" s="7">
        <v>4</v>
      </c>
      <c r="AD64" s="7">
        <v>10</v>
      </c>
      <c r="AE64" s="7">
        <v>7</v>
      </c>
      <c r="AF64" s="7">
        <v>3</v>
      </c>
      <c r="AG64" s="7">
        <v>8</v>
      </c>
      <c r="AH64" s="7">
        <v>9</v>
      </c>
      <c r="AI64" s="7">
        <v>6</v>
      </c>
      <c r="AJ64" s="7">
        <v>1</v>
      </c>
      <c r="AK64" s="7">
        <v>2</v>
      </c>
      <c r="AL64" s="7">
        <v>5</v>
      </c>
      <c r="AM64" s="7">
        <v>59</v>
      </c>
      <c r="AP64" s="7">
        <v>34</v>
      </c>
      <c r="AQ64" s="3">
        <f t="shared" si="4"/>
        <v>39.456563939319807</v>
      </c>
      <c r="AR64" s="3">
        <f t="shared" si="5"/>
        <v>28.54343606068019</v>
      </c>
      <c r="AT64" s="7">
        <v>34</v>
      </c>
      <c r="AV64" cm="1">
        <f t="array" ref="AV64">SUM(D64+F64+G64+J64:L64)</f>
        <v>42</v>
      </c>
      <c r="AW64" cm="1">
        <f t="array" ref="AW64">SUM(C64+E64+H64:I64)</f>
        <v>21</v>
      </c>
    </row>
    <row r="65" spans="2:49" x14ac:dyDescent="0.25">
      <c r="B65" s="7">
        <v>43079</v>
      </c>
      <c r="C65" s="7">
        <v>2</v>
      </c>
      <c r="D65" s="7">
        <v>5</v>
      </c>
      <c r="E65" s="7">
        <v>2</v>
      </c>
      <c r="F65" s="7">
        <v>4</v>
      </c>
      <c r="G65" s="7">
        <v>4</v>
      </c>
      <c r="H65" s="7">
        <v>2</v>
      </c>
      <c r="I65" s="7">
        <v>2</v>
      </c>
      <c r="J65" s="7">
        <v>2</v>
      </c>
      <c r="K65" s="7">
        <v>4</v>
      </c>
      <c r="L65" s="7">
        <v>4</v>
      </c>
      <c r="M65" s="7">
        <v>31</v>
      </c>
      <c r="N65" s="7">
        <f t="shared" si="0"/>
        <v>8</v>
      </c>
      <c r="O65" s="7">
        <f t="shared" si="1"/>
        <v>10</v>
      </c>
      <c r="P65" s="7">
        <f t="shared" si="2"/>
        <v>6</v>
      </c>
      <c r="Q65" s="7">
        <f t="shared" si="3"/>
        <v>7</v>
      </c>
      <c r="R65" s="7">
        <v>12</v>
      </c>
      <c r="S65" s="7">
        <v>5</v>
      </c>
      <c r="T65" s="7">
        <v>5</v>
      </c>
      <c r="U65" s="7">
        <v>9</v>
      </c>
      <c r="V65" s="7">
        <v>4</v>
      </c>
      <c r="W65" s="7">
        <v>6</v>
      </c>
      <c r="X65" s="7">
        <v>8</v>
      </c>
      <c r="Y65" s="7">
        <v>9</v>
      </c>
      <c r="Z65" s="7">
        <v>9</v>
      </c>
      <c r="AA65" s="7">
        <v>3</v>
      </c>
      <c r="AB65" s="7"/>
      <c r="AC65" s="7">
        <v>5</v>
      </c>
      <c r="AD65" s="7">
        <v>2</v>
      </c>
      <c r="AE65" s="7">
        <v>8</v>
      </c>
      <c r="AF65" s="7">
        <v>4</v>
      </c>
      <c r="AG65" s="7">
        <v>3</v>
      </c>
      <c r="AH65" s="7">
        <v>6</v>
      </c>
      <c r="AI65" s="7">
        <v>10</v>
      </c>
      <c r="AJ65" s="7">
        <v>7</v>
      </c>
      <c r="AK65" s="7">
        <v>1</v>
      </c>
      <c r="AL65" s="7">
        <v>9</v>
      </c>
      <c r="AM65" s="7">
        <v>59</v>
      </c>
      <c r="AP65" s="7">
        <v>31</v>
      </c>
      <c r="AQ65" s="3">
        <f t="shared" si="4"/>
        <v>36.456563939319807</v>
      </c>
      <c r="AR65" s="3">
        <f t="shared" si="5"/>
        <v>25.54343606068019</v>
      </c>
      <c r="AT65" s="7">
        <v>31</v>
      </c>
      <c r="AV65" cm="1">
        <f t="array" ref="AV65">SUM(D65+F65+G65+J65:L65)</f>
        <v>49</v>
      </c>
      <c r="AW65" cm="1">
        <f t="array" ref="AW65">SUM(C65+E65+H65:I65)</f>
        <v>12</v>
      </c>
    </row>
    <row r="66" spans="2:49" x14ac:dyDescent="0.25">
      <c r="B66" s="7">
        <v>46691</v>
      </c>
      <c r="C66" s="7">
        <v>3</v>
      </c>
      <c r="D66" s="7">
        <v>4</v>
      </c>
      <c r="E66" s="7">
        <v>4</v>
      </c>
      <c r="F66" s="7">
        <v>3</v>
      </c>
      <c r="G66" s="7">
        <v>3</v>
      </c>
      <c r="H66" s="7">
        <v>2</v>
      </c>
      <c r="I66" s="7">
        <v>2</v>
      </c>
      <c r="J66" s="7">
        <v>4</v>
      </c>
      <c r="K66" s="7">
        <v>5</v>
      </c>
      <c r="L66" s="7">
        <v>3</v>
      </c>
      <c r="M66" s="7">
        <v>33</v>
      </c>
      <c r="N66" s="7">
        <f t="shared" si="0"/>
        <v>9</v>
      </c>
      <c r="O66" s="7">
        <f t="shared" si="1"/>
        <v>12</v>
      </c>
      <c r="P66" s="7">
        <f t="shared" si="2"/>
        <v>6</v>
      </c>
      <c r="Q66" s="7">
        <f t="shared" si="3"/>
        <v>6</v>
      </c>
      <c r="R66" s="7">
        <v>4</v>
      </c>
      <c r="S66" s="7">
        <v>10</v>
      </c>
      <c r="T66" s="7">
        <v>3</v>
      </c>
      <c r="U66" s="7">
        <v>3</v>
      </c>
      <c r="V66" s="7">
        <v>5</v>
      </c>
      <c r="W66" s="7">
        <v>4</v>
      </c>
      <c r="X66" s="7">
        <v>63</v>
      </c>
      <c r="Y66" s="7">
        <v>15</v>
      </c>
      <c r="Z66" s="7">
        <v>3</v>
      </c>
      <c r="AA66" s="7">
        <v>3</v>
      </c>
      <c r="AB66" s="7"/>
      <c r="AC66" s="7">
        <v>5</v>
      </c>
      <c r="AD66" s="7">
        <v>2</v>
      </c>
      <c r="AE66" s="7">
        <v>6</v>
      </c>
      <c r="AF66" s="7">
        <v>4</v>
      </c>
      <c r="AG66" s="7">
        <v>9</v>
      </c>
      <c r="AH66" s="7">
        <v>3</v>
      </c>
      <c r="AI66" s="7">
        <v>10</v>
      </c>
      <c r="AJ66" s="7">
        <v>1</v>
      </c>
      <c r="AK66" s="7">
        <v>8</v>
      </c>
      <c r="AL66" s="7">
        <v>7</v>
      </c>
      <c r="AM66" s="7">
        <v>58</v>
      </c>
      <c r="AP66" s="7">
        <v>33</v>
      </c>
      <c r="AQ66" s="3">
        <f t="shared" si="4"/>
        <v>38.456563939319807</v>
      </c>
      <c r="AR66" s="3">
        <f t="shared" si="5"/>
        <v>27.54343606068019</v>
      </c>
      <c r="AT66" s="7">
        <v>33</v>
      </c>
      <c r="AV66" cm="1">
        <f t="array" ref="AV66">SUM(D66+F66+G66+J66:L66)</f>
        <v>42</v>
      </c>
      <c r="AW66" cm="1">
        <f t="array" ref="AW66">SUM(C66+E66+H66:I66)</f>
        <v>18</v>
      </c>
    </row>
    <row r="67" spans="2:49" x14ac:dyDescent="0.25">
      <c r="B67" s="7">
        <v>45411</v>
      </c>
      <c r="C67" s="7">
        <v>4</v>
      </c>
      <c r="D67" s="7">
        <v>4</v>
      </c>
      <c r="E67" s="7">
        <v>4</v>
      </c>
      <c r="F67" s="7">
        <v>3</v>
      </c>
      <c r="G67" s="7">
        <v>4</v>
      </c>
      <c r="H67" s="7">
        <v>4</v>
      </c>
      <c r="I67" s="7">
        <v>2</v>
      </c>
      <c r="J67" s="7">
        <v>4</v>
      </c>
      <c r="K67" s="7">
        <v>2</v>
      </c>
      <c r="L67" s="7">
        <v>1</v>
      </c>
      <c r="M67" s="7">
        <v>32</v>
      </c>
      <c r="N67" s="7">
        <f t="shared" si="0"/>
        <v>9</v>
      </c>
      <c r="O67" s="7">
        <f t="shared" si="1"/>
        <v>9</v>
      </c>
      <c r="P67" s="7">
        <f t="shared" si="2"/>
        <v>8</v>
      </c>
      <c r="Q67" s="7">
        <f t="shared" si="3"/>
        <v>6</v>
      </c>
      <c r="R67" s="7">
        <v>6</v>
      </c>
      <c r="S67" s="7">
        <v>3</v>
      </c>
      <c r="T67" s="7">
        <v>3</v>
      </c>
      <c r="U67" s="7">
        <v>4</v>
      </c>
      <c r="V67" s="7">
        <v>4</v>
      </c>
      <c r="W67" s="7">
        <v>6</v>
      </c>
      <c r="X67" s="7">
        <v>6</v>
      </c>
      <c r="Y67" s="7">
        <v>18</v>
      </c>
      <c r="Z67" s="7">
        <v>4</v>
      </c>
      <c r="AA67" s="7">
        <v>4</v>
      </c>
      <c r="AB67" s="7"/>
      <c r="AC67" s="7">
        <v>10</v>
      </c>
      <c r="AD67" s="7">
        <v>6</v>
      </c>
      <c r="AE67" s="7">
        <v>4</v>
      </c>
      <c r="AF67" s="7">
        <v>2</v>
      </c>
      <c r="AG67" s="7">
        <v>9</v>
      </c>
      <c r="AH67" s="7">
        <v>8</v>
      </c>
      <c r="AI67" s="7">
        <v>5</v>
      </c>
      <c r="AJ67" s="7">
        <v>1</v>
      </c>
      <c r="AK67" s="7">
        <v>7</v>
      </c>
      <c r="AL67" s="7">
        <v>3</v>
      </c>
      <c r="AM67" s="7">
        <v>58</v>
      </c>
      <c r="AP67" s="7">
        <v>32</v>
      </c>
      <c r="AQ67" s="3">
        <f t="shared" si="4"/>
        <v>37.456563939319807</v>
      </c>
      <c r="AR67" s="3">
        <f t="shared" si="5"/>
        <v>26.54343606068019</v>
      </c>
      <c r="AT67" s="7">
        <v>32</v>
      </c>
      <c r="AV67" cm="1">
        <f t="array" ref="AV67">SUM(D67+F67+G67+J67:L67)</f>
        <v>40</v>
      </c>
      <c r="AW67" cm="1">
        <f t="array" ref="AW67">SUM(C67+E67+H67:I67)</f>
        <v>22</v>
      </c>
    </row>
    <row r="68" spans="2:49" x14ac:dyDescent="0.25">
      <c r="B68" s="7">
        <v>45420</v>
      </c>
      <c r="C68" s="7">
        <v>2</v>
      </c>
      <c r="D68" s="7">
        <v>4</v>
      </c>
      <c r="E68" s="7">
        <v>3</v>
      </c>
      <c r="F68" s="7">
        <v>4</v>
      </c>
      <c r="G68" s="7">
        <v>4</v>
      </c>
      <c r="H68" s="7">
        <v>2</v>
      </c>
      <c r="I68" s="7">
        <v>4</v>
      </c>
      <c r="J68" s="7">
        <v>4</v>
      </c>
      <c r="K68" s="7">
        <v>4</v>
      </c>
      <c r="L68" s="7">
        <v>4</v>
      </c>
      <c r="M68" s="7">
        <v>35</v>
      </c>
      <c r="N68" s="7">
        <f t="shared" ref="N68:N131" si="6">SUM(E68,H68,L68)</f>
        <v>9</v>
      </c>
      <c r="O68" s="7">
        <f t="shared" ref="O68:O131" si="7">F68+K68+J68</f>
        <v>12</v>
      </c>
      <c r="P68" s="7">
        <f t="shared" ref="P68:P131" si="8">C68+G68</f>
        <v>6</v>
      </c>
      <c r="Q68" s="7">
        <f t="shared" ref="Q68:Q131" si="9">SUM(I68,D68)</f>
        <v>8</v>
      </c>
      <c r="R68" s="7">
        <v>3</v>
      </c>
      <c r="S68" s="7">
        <v>4</v>
      </c>
      <c r="T68" s="7">
        <v>6</v>
      </c>
      <c r="U68" s="7">
        <v>6</v>
      </c>
      <c r="V68" s="7">
        <v>4</v>
      </c>
      <c r="W68" s="7">
        <v>7</v>
      </c>
      <c r="X68" s="7">
        <v>15</v>
      </c>
      <c r="Y68" s="7">
        <v>4</v>
      </c>
      <c r="Z68" s="7">
        <v>2</v>
      </c>
      <c r="AA68" s="7">
        <v>3</v>
      </c>
      <c r="AB68" s="7"/>
      <c r="AC68" s="7">
        <v>3</v>
      </c>
      <c r="AD68" s="7">
        <v>5</v>
      </c>
      <c r="AE68" s="7">
        <v>6</v>
      </c>
      <c r="AF68" s="7">
        <v>4</v>
      </c>
      <c r="AG68" s="7">
        <v>8</v>
      </c>
      <c r="AH68" s="7">
        <v>2</v>
      </c>
      <c r="AI68" s="7">
        <v>1</v>
      </c>
      <c r="AJ68" s="7">
        <v>7</v>
      </c>
      <c r="AK68" s="7">
        <v>10</v>
      </c>
      <c r="AL68" s="7">
        <v>9</v>
      </c>
      <c r="AM68" s="7">
        <v>58</v>
      </c>
      <c r="AP68" s="7">
        <v>35</v>
      </c>
      <c r="AQ68" s="3">
        <f t="shared" ref="AQ68:AQ131" si="10">AP68+$P$303</f>
        <v>40.456563939319807</v>
      </c>
      <c r="AR68" s="3">
        <f t="shared" ref="AR68:AR131" si="11">AP68-$P$303</f>
        <v>29.54343606068019</v>
      </c>
      <c r="AT68" s="7">
        <v>35</v>
      </c>
      <c r="AV68" cm="1">
        <f t="array" ref="AV68">SUM(D68+F68+G68+J68:L68)</f>
        <v>48</v>
      </c>
      <c r="AW68" cm="1">
        <f t="array" ref="AW68">SUM(C68+E68+H68:I68)</f>
        <v>16</v>
      </c>
    </row>
    <row r="69" spans="2:49" x14ac:dyDescent="0.25">
      <c r="B69" s="7">
        <v>46712</v>
      </c>
      <c r="C69" s="7">
        <v>2</v>
      </c>
      <c r="D69" s="7">
        <v>4</v>
      </c>
      <c r="E69" s="7">
        <v>3</v>
      </c>
      <c r="F69" s="7">
        <v>3</v>
      </c>
      <c r="G69" s="7">
        <v>4</v>
      </c>
      <c r="H69" s="7">
        <v>2</v>
      </c>
      <c r="I69" s="7">
        <v>2</v>
      </c>
      <c r="J69" s="7">
        <v>4</v>
      </c>
      <c r="K69" s="7">
        <v>5</v>
      </c>
      <c r="L69" s="7">
        <v>3</v>
      </c>
      <c r="M69" s="7">
        <v>32</v>
      </c>
      <c r="N69" s="7">
        <f t="shared" si="6"/>
        <v>8</v>
      </c>
      <c r="O69" s="7">
        <f t="shared" si="7"/>
        <v>12</v>
      </c>
      <c r="P69" s="7">
        <f t="shared" si="8"/>
        <v>6</v>
      </c>
      <c r="Q69" s="7">
        <f t="shared" si="9"/>
        <v>6</v>
      </c>
      <c r="R69" s="7">
        <v>3</v>
      </c>
      <c r="S69" s="7">
        <v>5</v>
      </c>
      <c r="T69" s="7">
        <v>6</v>
      </c>
      <c r="U69" s="7">
        <v>5</v>
      </c>
      <c r="V69" s="7">
        <v>4</v>
      </c>
      <c r="W69" s="7">
        <v>10</v>
      </c>
      <c r="X69" s="7">
        <v>9</v>
      </c>
      <c r="Y69" s="7">
        <v>4</v>
      </c>
      <c r="Z69" s="7">
        <v>8</v>
      </c>
      <c r="AA69" s="7">
        <v>6</v>
      </c>
      <c r="AB69" s="7"/>
      <c r="AC69" s="7">
        <v>5</v>
      </c>
      <c r="AD69" s="7">
        <v>3</v>
      </c>
      <c r="AE69" s="7">
        <v>2</v>
      </c>
      <c r="AF69" s="7">
        <v>6</v>
      </c>
      <c r="AG69" s="7">
        <v>4</v>
      </c>
      <c r="AH69" s="7">
        <v>8</v>
      </c>
      <c r="AI69" s="7">
        <v>9</v>
      </c>
      <c r="AJ69" s="7">
        <v>10</v>
      </c>
      <c r="AK69" s="7">
        <v>1</v>
      </c>
      <c r="AL69" s="7">
        <v>7</v>
      </c>
      <c r="AM69" s="7">
        <v>57</v>
      </c>
      <c r="AP69" s="7">
        <v>32</v>
      </c>
      <c r="AQ69" s="3">
        <f t="shared" si="10"/>
        <v>37.456563939319807</v>
      </c>
      <c r="AR69" s="3">
        <f t="shared" si="11"/>
        <v>26.54343606068019</v>
      </c>
      <c r="AT69" s="7">
        <v>32</v>
      </c>
      <c r="AV69" cm="1">
        <f t="array" ref="AV69">SUM(D69+F69+G69+J69:L69)</f>
        <v>45</v>
      </c>
      <c r="AW69" cm="1">
        <f t="array" ref="AW69">SUM(C69+E69+H69:I69)</f>
        <v>14</v>
      </c>
    </row>
    <row r="70" spans="2:49" x14ac:dyDescent="0.25">
      <c r="B70" s="7">
        <v>45871</v>
      </c>
      <c r="C70" s="7">
        <v>5</v>
      </c>
      <c r="D70" s="7">
        <v>4</v>
      </c>
      <c r="E70" s="7">
        <v>4</v>
      </c>
      <c r="F70" s="7">
        <v>3</v>
      </c>
      <c r="G70" s="7">
        <v>4</v>
      </c>
      <c r="H70" s="7">
        <v>4</v>
      </c>
      <c r="I70" s="7">
        <v>2</v>
      </c>
      <c r="J70" s="7">
        <v>5</v>
      </c>
      <c r="K70" s="7">
        <v>4</v>
      </c>
      <c r="L70" s="7">
        <v>4</v>
      </c>
      <c r="M70" s="7">
        <v>39</v>
      </c>
      <c r="N70" s="7">
        <f t="shared" si="6"/>
        <v>12</v>
      </c>
      <c r="O70" s="7">
        <f t="shared" si="7"/>
        <v>12</v>
      </c>
      <c r="P70" s="7">
        <f t="shared" si="8"/>
        <v>9</v>
      </c>
      <c r="Q70" s="7">
        <f t="shared" si="9"/>
        <v>6</v>
      </c>
      <c r="R70" s="7">
        <v>5</v>
      </c>
      <c r="S70" s="7">
        <v>4</v>
      </c>
      <c r="T70" s="7">
        <v>6</v>
      </c>
      <c r="U70" s="7">
        <v>3</v>
      </c>
      <c r="V70" s="7">
        <v>4</v>
      </c>
      <c r="W70" s="7">
        <v>3</v>
      </c>
      <c r="X70" s="7">
        <v>15</v>
      </c>
      <c r="Y70" s="7">
        <v>2</v>
      </c>
      <c r="Z70" s="7">
        <v>12</v>
      </c>
      <c r="AA70" s="7">
        <v>3</v>
      </c>
      <c r="AB70" s="7"/>
      <c r="AC70" s="7">
        <v>6</v>
      </c>
      <c r="AD70" s="7">
        <v>7</v>
      </c>
      <c r="AE70" s="7">
        <v>5</v>
      </c>
      <c r="AF70" s="7">
        <v>10</v>
      </c>
      <c r="AG70" s="7">
        <v>9</v>
      </c>
      <c r="AH70" s="7">
        <v>3</v>
      </c>
      <c r="AI70" s="7">
        <v>2</v>
      </c>
      <c r="AJ70" s="7">
        <v>8</v>
      </c>
      <c r="AK70" s="7">
        <v>4</v>
      </c>
      <c r="AL70" s="7">
        <v>1</v>
      </c>
      <c r="AM70" s="7">
        <v>57</v>
      </c>
      <c r="AP70" s="7">
        <v>39</v>
      </c>
      <c r="AQ70" s="3">
        <f t="shared" si="10"/>
        <v>44.456563939319807</v>
      </c>
      <c r="AR70" s="3">
        <f t="shared" si="11"/>
        <v>33.543436060680193</v>
      </c>
      <c r="AT70" s="7">
        <v>39</v>
      </c>
      <c r="AV70" cm="1">
        <f t="array" ref="AV70">SUM(D70+F70+G70+J70:L70)</f>
        <v>46</v>
      </c>
      <c r="AW70" cm="1">
        <f t="array" ref="AW70">SUM(C70+E70+H70:I70)</f>
        <v>24</v>
      </c>
    </row>
    <row r="71" spans="2:49" x14ac:dyDescent="0.25">
      <c r="B71" s="7">
        <v>45438</v>
      </c>
      <c r="C71" s="7">
        <v>4</v>
      </c>
      <c r="D71" s="7">
        <v>5</v>
      </c>
      <c r="E71" s="7">
        <v>4</v>
      </c>
      <c r="F71" s="7">
        <v>3</v>
      </c>
      <c r="G71" s="7">
        <v>5</v>
      </c>
      <c r="H71" s="7">
        <v>4</v>
      </c>
      <c r="I71" s="7">
        <v>2</v>
      </c>
      <c r="J71" s="7">
        <v>4</v>
      </c>
      <c r="K71" s="7">
        <v>3</v>
      </c>
      <c r="L71" s="7">
        <v>4</v>
      </c>
      <c r="M71" s="7">
        <v>38</v>
      </c>
      <c r="N71" s="7">
        <f t="shared" si="6"/>
        <v>12</v>
      </c>
      <c r="O71" s="7">
        <f t="shared" si="7"/>
        <v>10</v>
      </c>
      <c r="P71" s="7">
        <f t="shared" si="8"/>
        <v>9</v>
      </c>
      <c r="Q71" s="7">
        <f t="shared" si="9"/>
        <v>7</v>
      </c>
      <c r="R71" s="7">
        <v>15</v>
      </c>
      <c r="S71" s="7">
        <v>7</v>
      </c>
      <c r="T71" s="7">
        <v>11</v>
      </c>
      <c r="U71" s="7">
        <v>11</v>
      </c>
      <c r="V71" s="7">
        <v>7</v>
      </c>
      <c r="W71" s="7">
        <v>14</v>
      </c>
      <c r="X71" s="7">
        <v>22</v>
      </c>
      <c r="Y71" s="7">
        <v>8</v>
      </c>
      <c r="Z71" s="7">
        <v>5</v>
      </c>
      <c r="AA71" s="7">
        <v>9</v>
      </c>
      <c r="AB71" s="7"/>
      <c r="AC71" s="7">
        <v>1</v>
      </c>
      <c r="AD71" s="7">
        <v>8</v>
      </c>
      <c r="AE71" s="7">
        <v>4</v>
      </c>
      <c r="AF71" s="7">
        <v>9</v>
      </c>
      <c r="AG71" s="7">
        <v>6</v>
      </c>
      <c r="AH71" s="7">
        <v>10</v>
      </c>
      <c r="AI71" s="7">
        <v>2</v>
      </c>
      <c r="AJ71" s="7">
        <v>7</v>
      </c>
      <c r="AK71" s="7">
        <v>5</v>
      </c>
      <c r="AL71" s="7">
        <v>3</v>
      </c>
      <c r="AM71" s="7">
        <v>56</v>
      </c>
      <c r="AP71" s="7">
        <v>38</v>
      </c>
      <c r="AQ71" s="3">
        <f t="shared" si="10"/>
        <v>43.456563939319807</v>
      </c>
      <c r="AR71" s="3">
        <f t="shared" si="11"/>
        <v>32.543436060680193</v>
      </c>
      <c r="AT71" s="7">
        <v>38</v>
      </c>
      <c r="AV71" cm="1">
        <f t="array" ref="AV71">SUM(D71+F71+G71+J71:L71)</f>
        <v>50</v>
      </c>
      <c r="AW71" cm="1">
        <f t="array" ref="AW71">SUM(C71+E71+H71:I71)</f>
        <v>22</v>
      </c>
    </row>
    <row r="72" spans="2:49" x14ac:dyDescent="0.25">
      <c r="B72" s="7">
        <v>45999</v>
      </c>
      <c r="C72" s="7">
        <v>4</v>
      </c>
      <c r="D72" s="7">
        <v>4</v>
      </c>
      <c r="E72" s="7">
        <v>5</v>
      </c>
      <c r="F72" s="7">
        <v>4</v>
      </c>
      <c r="G72" s="7">
        <v>4</v>
      </c>
      <c r="H72" s="7">
        <v>4</v>
      </c>
      <c r="I72" s="7">
        <v>4</v>
      </c>
      <c r="J72" s="7">
        <v>2</v>
      </c>
      <c r="K72" s="7">
        <v>4</v>
      </c>
      <c r="L72" s="7">
        <v>4</v>
      </c>
      <c r="M72" s="7">
        <v>39</v>
      </c>
      <c r="N72" s="7">
        <f t="shared" si="6"/>
        <v>13</v>
      </c>
      <c r="O72" s="7">
        <f t="shared" si="7"/>
        <v>10</v>
      </c>
      <c r="P72" s="7">
        <f t="shared" si="8"/>
        <v>8</v>
      </c>
      <c r="Q72" s="7">
        <f t="shared" si="9"/>
        <v>8</v>
      </c>
      <c r="R72" s="7">
        <v>11</v>
      </c>
      <c r="S72" s="7">
        <v>3</v>
      </c>
      <c r="T72" s="7">
        <v>5</v>
      </c>
      <c r="U72" s="7">
        <v>7</v>
      </c>
      <c r="V72" s="7">
        <v>3</v>
      </c>
      <c r="W72" s="7">
        <v>3</v>
      </c>
      <c r="X72" s="7">
        <v>7</v>
      </c>
      <c r="Y72" s="7">
        <v>3</v>
      </c>
      <c r="Z72" s="7">
        <v>6</v>
      </c>
      <c r="AA72" s="7">
        <v>2</v>
      </c>
      <c r="AB72" s="7"/>
      <c r="AC72" s="7">
        <v>3</v>
      </c>
      <c r="AD72" s="7">
        <v>8</v>
      </c>
      <c r="AE72" s="7">
        <v>10</v>
      </c>
      <c r="AF72" s="7">
        <v>1</v>
      </c>
      <c r="AG72" s="7">
        <v>5</v>
      </c>
      <c r="AH72" s="7">
        <v>6</v>
      </c>
      <c r="AI72" s="7">
        <v>2</v>
      </c>
      <c r="AJ72" s="7">
        <v>4</v>
      </c>
      <c r="AK72" s="7">
        <v>7</v>
      </c>
      <c r="AL72" s="7">
        <v>9</v>
      </c>
      <c r="AM72" s="7">
        <v>56</v>
      </c>
      <c r="AP72" s="7">
        <v>39</v>
      </c>
      <c r="AQ72" s="3">
        <f t="shared" si="10"/>
        <v>44.456563939319807</v>
      </c>
      <c r="AR72" s="3">
        <f t="shared" si="11"/>
        <v>33.543436060680193</v>
      </c>
      <c r="AT72" s="7">
        <v>39</v>
      </c>
      <c r="AV72" cm="1">
        <f t="array" ref="AV72">SUM(D72+F72+G72+J72:L72)</f>
        <v>46</v>
      </c>
      <c r="AW72" cm="1">
        <f t="array" ref="AW72">SUM(C72+E72+H72:I72)</f>
        <v>26</v>
      </c>
    </row>
    <row r="73" spans="2:49" x14ac:dyDescent="0.25">
      <c r="B73" s="7">
        <v>42179</v>
      </c>
      <c r="C73" s="7">
        <v>3</v>
      </c>
      <c r="D73" s="7">
        <v>4</v>
      </c>
      <c r="E73" s="7">
        <v>4</v>
      </c>
      <c r="F73" s="7">
        <v>5</v>
      </c>
      <c r="G73" s="7">
        <v>4</v>
      </c>
      <c r="H73" s="7">
        <v>4</v>
      </c>
      <c r="I73" s="7">
        <v>2</v>
      </c>
      <c r="J73" s="7">
        <v>5</v>
      </c>
      <c r="K73" s="7">
        <v>4</v>
      </c>
      <c r="L73" s="7">
        <v>4</v>
      </c>
      <c r="M73" s="7">
        <v>39</v>
      </c>
      <c r="N73" s="7">
        <f t="shared" si="6"/>
        <v>12</v>
      </c>
      <c r="O73" s="7">
        <f t="shared" si="7"/>
        <v>14</v>
      </c>
      <c r="P73" s="7">
        <f t="shared" si="8"/>
        <v>7</v>
      </c>
      <c r="Q73" s="7">
        <f t="shared" si="9"/>
        <v>6</v>
      </c>
      <c r="R73" s="7">
        <v>7</v>
      </c>
      <c r="S73" s="7">
        <v>3</v>
      </c>
      <c r="T73" s="7">
        <v>3</v>
      </c>
      <c r="U73" s="7">
        <v>6</v>
      </c>
      <c r="V73" s="7">
        <v>9</v>
      </c>
      <c r="W73" s="7">
        <v>27</v>
      </c>
      <c r="X73" s="7">
        <v>9</v>
      </c>
      <c r="Y73" s="7">
        <v>4</v>
      </c>
      <c r="Z73" s="7">
        <v>3</v>
      </c>
      <c r="AA73" s="7">
        <v>3</v>
      </c>
      <c r="AB73" s="7"/>
      <c r="AC73" s="7">
        <v>6</v>
      </c>
      <c r="AD73" s="7">
        <v>10</v>
      </c>
      <c r="AE73" s="7">
        <v>5</v>
      </c>
      <c r="AF73" s="7">
        <v>1</v>
      </c>
      <c r="AG73" s="7">
        <v>2</v>
      </c>
      <c r="AH73" s="7">
        <v>8</v>
      </c>
      <c r="AI73" s="7">
        <v>9</v>
      </c>
      <c r="AJ73" s="7">
        <v>3</v>
      </c>
      <c r="AK73" s="7">
        <v>4</v>
      </c>
      <c r="AL73" s="7">
        <v>7</v>
      </c>
      <c r="AM73" s="7">
        <v>56</v>
      </c>
      <c r="AP73" s="7">
        <v>39</v>
      </c>
      <c r="AQ73" s="3">
        <f t="shared" si="10"/>
        <v>44.456563939319807</v>
      </c>
      <c r="AR73" s="3">
        <f t="shared" si="11"/>
        <v>33.543436060680193</v>
      </c>
      <c r="AT73" s="7">
        <v>39</v>
      </c>
      <c r="AV73" cm="1">
        <f t="array" ref="AV73">SUM(D73+F73+G73+J73:L73)</f>
        <v>52</v>
      </c>
      <c r="AW73" cm="1">
        <f t="array" ref="AW73">SUM(C73+E73+H73:I73)</f>
        <v>20</v>
      </c>
    </row>
    <row r="74" spans="2:49" x14ac:dyDescent="0.25">
      <c r="B74" s="7">
        <v>46509</v>
      </c>
      <c r="C74" s="7">
        <v>4</v>
      </c>
      <c r="D74" s="7">
        <v>3</v>
      </c>
      <c r="E74" s="7">
        <v>4</v>
      </c>
      <c r="F74" s="7">
        <v>4</v>
      </c>
      <c r="G74" s="7">
        <v>4</v>
      </c>
      <c r="H74" s="7">
        <v>3</v>
      </c>
      <c r="I74" s="7">
        <v>4</v>
      </c>
      <c r="J74" s="7">
        <v>4</v>
      </c>
      <c r="K74" s="7">
        <v>4</v>
      </c>
      <c r="L74" s="7">
        <v>3</v>
      </c>
      <c r="M74" s="7">
        <v>37</v>
      </c>
      <c r="N74" s="7">
        <f t="shared" si="6"/>
        <v>10</v>
      </c>
      <c r="O74" s="7">
        <f t="shared" si="7"/>
        <v>12</v>
      </c>
      <c r="P74" s="7">
        <f t="shared" si="8"/>
        <v>8</v>
      </c>
      <c r="Q74" s="7">
        <f t="shared" si="9"/>
        <v>7</v>
      </c>
      <c r="R74" s="7">
        <v>2</v>
      </c>
      <c r="S74" s="7">
        <v>3</v>
      </c>
      <c r="T74" s="7">
        <v>2</v>
      </c>
      <c r="U74" s="7">
        <v>3</v>
      </c>
      <c r="V74" s="7">
        <v>3</v>
      </c>
      <c r="W74" s="7">
        <v>2</v>
      </c>
      <c r="X74" s="7">
        <v>4</v>
      </c>
      <c r="Y74" s="7">
        <v>13</v>
      </c>
      <c r="Z74" s="7">
        <v>2</v>
      </c>
      <c r="AA74" s="7">
        <v>3</v>
      </c>
      <c r="AB74" s="7"/>
      <c r="AC74" s="7">
        <v>3</v>
      </c>
      <c r="AD74" s="7">
        <v>4</v>
      </c>
      <c r="AE74" s="7">
        <v>5</v>
      </c>
      <c r="AF74" s="7">
        <v>6</v>
      </c>
      <c r="AG74" s="7">
        <v>10</v>
      </c>
      <c r="AH74" s="7">
        <v>8</v>
      </c>
      <c r="AI74" s="7">
        <v>9</v>
      </c>
      <c r="AJ74" s="7">
        <v>2</v>
      </c>
      <c r="AK74" s="7">
        <v>7</v>
      </c>
      <c r="AL74" s="7">
        <v>1</v>
      </c>
      <c r="AM74" s="7">
        <v>56</v>
      </c>
      <c r="AP74" s="7">
        <v>37</v>
      </c>
      <c r="AQ74" s="3">
        <f t="shared" si="10"/>
        <v>42.456563939319807</v>
      </c>
      <c r="AR74" s="3">
        <f t="shared" si="11"/>
        <v>31.54343606068019</v>
      </c>
      <c r="AT74" s="7">
        <v>37</v>
      </c>
      <c r="AV74" cm="1">
        <f t="array" ref="AV74">SUM(D74+F74+G74+J74:L74)</f>
        <v>44</v>
      </c>
      <c r="AW74" cm="1">
        <f t="array" ref="AW74">SUM(C74+E74+H74:I74)</f>
        <v>23</v>
      </c>
    </row>
    <row r="75" spans="2:49" x14ac:dyDescent="0.25">
      <c r="B75" s="7">
        <v>44689</v>
      </c>
      <c r="C75" s="7">
        <v>4</v>
      </c>
      <c r="D75" s="7">
        <v>3</v>
      </c>
      <c r="E75" s="7">
        <v>2</v>
      </c>
      <c r="F75" s="7">
        <v>2</v>
      </c>
      <c r="G75" s="7">
        <v>4</v>
      </c>
      <c r="H75" s="7">
        <v>3</v>
      </c>
      <c r="I75" s="7">
        <v>3</v>
      </c>
      <c r="J75" s="7">
        <v>4</v>
      </c>
      <c r="K75" s="7">
        <v>4</v>
      </c>
      <c r="L75" s="7">
        <v>4</v>
      </c>
      <c r="M75" s="7">
        <v>33</v>
      </c>
      <c r="N75" s="7">
        <f t="shared" si="6"/>
        <v>9</v>
      </c>
      <c r="O75" s="7">
        <f t="shared" si="7"/>
        <v>10</v>
      </c>
      <c r="P75" s="7">
        <f t="shared" si="8"/>
        <v>8</v>
      </c>
      <c r="Q75" s="7">
        <f t="shared" si="9"/>
        <v>6</v>
      </c>
      <c r="R75" s="7">
        <v>2</v>
      </c>
      <c r="S75" s="7">
        <v>2</v>
      </c>
      <c r="T75" s="7">
        <v>3</v>
      </c>
      <c r="U75" s="7">
        <v>2</v>
      </c>
      <c r="V75" s="7">
        <v>2</v>
      </c>
      <c r="W75" s="7">
        <v>1</v>
      </c>
      <c r="X75" s="7">
        <v>8</v>
      </c>
      <c r="Y75" s="7">
        <v>3</v>
      </c>
      <c r="Z75" s="7">
        <v>1</v>
      </c>
      <c r="AA75" s="7">
        <v>2</v>
      </c>
      <c r="AB75" s="7"/>
      <c r="AC75" s="7">
        <v>10</v>
      </c>
      <c r="AD75" s="7">
        <v>4</v>
      </c>
      <c r="AE75" s="7">
        <v>7</v>
      </c>
      <c r="AF75" s="7">
        <v>2</v>
      </c>
      <c r="AG75" s="7">
        <v>8</v>
      </c>
      <c r="AH75" s="7">
        <v>9</v>
      </c>
      <c r="AI75" s="7">
        <v>1</v>
      </c>
      <c r="AJ75" s="7">
        <v>6</v>
      </c>
      <c r="AK75" s="7">
        <v>5</v>
      </c>
      <c r="AL75" s="7">
        <v>3</v>
      </c>
      <c r="AM75" s="7">
        <v>56</v>
      </c>
      <c r="AP75" s="7">
        <v>33</v>
      </c>
      <c r="AQ75" s="3">
        <f t="shared" si="10"/>
        <v>38.456563939319807</v>
      </c>
      <c r="AR75" s="3">
        <f t="shared" si="11"/>
        <v>27.54343606068019</v>
      </c>
      <c r="AT75" s="7">
        <v>33</v>
      </c>
      <c r="AV75" cm="1">
        <f t="array" ref="AV75">SUM(D75+F75+G75+J75:L75)</f>
        <v>39</v>
      </c>
      <c r="AW75" cm="1">
        <f t="array" ref="AW75">SUM(C75+E75+H75:I75)</f>
        <v>18</v>
      </c>
    </row>
    <row r="76" spans="2:49" x14ac:dyDescent="0.25">
      <c r="B76" s="7">
        <v>43956</v>
      </c>
      <c r="C76" s="7">
        <v>4</v>
      </c>
      <c r="D76" s="7">
        <v>3</v>
      </c>
      <c r="E76" s="7">
        <v>5</v>
      </c>
      <c r="F76" s="7">
        <v>3</v>
      </c>
      <c r="G76" s="7">
        <v>2</v>
      </c>
      <c r="H76" s="7">
        <v>3</v>
      </c>
      <c r="I76" s="7">
        <v>2</v>
      </c>
      <c r="J76" s="7">
        <v>3</v>
      </c>
      <c r="K76" s="7">
        <v>4</v>
      </c>
      <c r="L76" s="7">
        <v>4</v>
      </c>
      <c r="M76" s="7">
        <v>33</v>
      </c>
      <c r="N76" s="7">
        <f t="shared" si="6"/>
        <v>12</v>
      </c>
      <c r="O76" s="7">
        <f t="shared" si="7"/>
        <v>10</v>
      </c>
      <c r="P76" s="7">
        <f t="shared" si="8"/>
        <v>6</v>
      </c>
      <c r="Q76" s="7">
        <f t="shared" si="9"/>
        <v>5</v>
      </c>
      <c r="R76" s="7">
        <v>4</v>
      </c>
      <c r="S76" s="7">
        <v>9</v>
      </c>
      <c r="T76" s="7">
        <v>2</v>
      </c>
      <c r="U76" s="7">
        <v>4</v>
      </c>
      <c r="V76" s="7">
        <v>3</v>
      </c>
      <c r="W76" s="7">
        <v>4</v>
      </c>
      <c r="X76" s="7">
        <v>6</v>
      </c>
      <c r="Y76" s="7">
        <v>4</v>
      </c>
      <c r="Z76" s="7">
        <v>8</v>
      </c>
      <c r="AA76" s="7">
        <v>2</v>
      </c>
      <c r="AB76" s="7"/>
      <c r="AC76" s="7">
        <v>2</v>
      </c>
      <c r="AD76" s="7">
        <v>5</v>
      </c>
      <c r="AE76" s="7">
        <v>3</v>
      </c>
      <c r="AF76" s="7">
        <v>8</v>
      </c>
      <c r="AG76" s="7">
        <v>9</v>
      </c>
      <c r="AH76" s="7">
        <v>6</v>
      </c>
      <c r="AI76" s="7">
        <v>10</v>
      </c>
      <c r="AJ76" s="7">
        <v>4</v>
      </c>
      <c r="AK76" s="7">
        <v>1</v>
      </c>
      <c r="AL76" s="7">
        <v>7</v>
      </c>
      <c r="AM76" s="7">
        <v>56</v>
      </c>
      <c r="AP76" s="7">
        <v>33</v>
      </c>
      <c r="AQ76" s="3">
        <f t="shared" si="10"/>
        <v>38.456563939319807</v>
      </c>
      <c r="AR76" s="3">
        <f t="shared" si="11"/>
        <v>27.54343606068019</v>
      </c>
      <c r="AT76" s="7">
        <v>33</v>
      </c>
      <c r="AV76" cm="1">
        <f t="array" ref="AV76">SUM(D76+F76+G76+J76:L76)</f>
        <v>35</v>
      </c>
      <c r="AW76" cm="1">
        <f t="array" ref="AW76">SUM(C76+E76+H76:I76)</f>
        <v>23</v>
      </c>
    </row>
    <row r="77" spans="2:49" x14ac:dyDescent="0.25">
      <c r="B77" s="7">
        <v>43855</v>
      </c>
      <c r="C77" s="7">
        <v>4</v>
      </c>
      <c r="D77" s="7">
        <v>3</v>
      </c>
      <c r="E77" s="7">
        <v>4</v>
      </c>
      <c r="F77" s="7">
        <v>4</v>
      </c>
      <c r="G77" s="7">
        <v>4</v>
      </c>
      <c r="H77" s="7">
        <v>4</v>
      </c>
      <c r="I77" s="7">
        <v>4</v>
      </c>
      <c r="J77" s="7">
        <v>3</v>
      </c>
      <c r="K77" s="7">
        <v>4</v>
      </c>
      <c r="L77" s="7">
        <v>4</v>
      </c>
      <c r="M77" s="7">
        <v>38</v>
      </c>
      <c r="N77" s="7">
        <f t="shared" si="6"/>
        <v>12</v>
      </c>
      <c r="O77" s="7">
        <f t="shared" si="7"/>
        <v>11</v>
      </c>
      <c r="P77" s="7">
        <f t="shared" si="8"/>
        <v>8</v>
      </c>
      <c r="Q77" s="7">
        <f t="shared" si="9"/>
        <v>7</v>
      </c>
      <c r="R77" s="7">
        <v>2</v>
      </c>
      <c r="S77" s="7">
        <v>4</v>
      </c>
      <c r="T77" s="7">
        <v>5</v>
      </c>
      <c r="U77" s="7">
        <v>2</v>
      </c>
      <c r="V77" s="7">
        <v>4</v>
      </c>
      <c r="W77" s="7">
        <v>3</v>
      </c>
      <c r="X77" s="7">
        <v>4</v>
      </c>
      <c r="Y77" s="7">
        <v>6</v>
      </c>
      <c r="Z77" s="7">
        <v>3</v>
      </c>
      <c r="AA77" s="7">
        <v>2</v>
      </c>
      <c r="AB77" s="7"/>
      <c r="AC77" s="7">
        <v>3</v>
      </c>
      <c r="AD77" s="7">
        <v>7</v>
      </c>
      <c r="AE77" s="7">
        <v>1</v>
      </c>
      <c r="AF77" s="7">
        <v>4</v>
      </c>
      <c r="AG77" s="7">
        <v>5</v>
      </c>
      <c r="AH77" s="7">
        <v>2</v>
      </c>
      <c r="AI77" s="7">
        <v>10</v>
      </c>
      <c r="AJ77" s="7">
        <v>8</v>
      </c>
      <c r="AK77" s="7">
        <v>6</v>
      </c>
      <c r="AL77" s="7">
        <v>9</v>
      </c>
      <c r="AM77" s="7">
        <v>55</v>
      </c>
      <c r="AP77" s="7">
        <v>38</v>
      </c>
      <c r="AQ77" s="3">
        <f t="shared" si="10"/>
        <v>43.456563939319807</v>
      </c>
      <c r="AR77" s="3">
        <f t="shared" si="11"/>
        <v>32.543436060680193</v>
      </c>
      <c r="AT77" s="7">
        <v>38</v>
      </c>
      <c r="AV77" cm="1">
        <f t="array" ref="AV77">SUM(D77+F77+G77+J77:L77)</f>
        <v>44</v>
      </c>
      <c r="AW77" cm="1">
        <f t="array" ref="AW77">SUM(C77+E77+H77:I77)</f>
        <v>24</v>
      </c>
    </row>
    <row r="78" spans="2:49" x14ac:dyDescent="0.25">
      <c r="B78" s="7">
        <v>41087</v>
      </c>
      <c r="C78" s="7">
        <v>4</v>
      </c>
      <c r="D78" s="7">
        <v>4</v>
      </c>
      <c r="E78" s="7">
        <v>4</v>
      </c>
      <c r="F78" s="7">
        <v>3</v>
      </c>
      <c r="G78" s="7">
        <v>4</v>
      </c>
      <c r="H78" s="7">
        <v>4</v>
      </c>
      <c r="I78" s="7">
        <v>4</v>
      </c>
      <c r="J78" s="7">
        <v>3</v>
      </c>
      <c r="K78" s="7">
        <v>4</v>
      </c>
      <c r="L78" s="7">
        <v>3</v>
      </c>
      <c r="M78" s="7">
        <v>37</v>
      </c>
      <c r="N78" s="7">
        <f t="shared" si="6"/>
        <v>11</v>
      </c>
      <c r="O78" s="7">
        <f t="shared" si="7"/>
        <v>10</v>
      </c>
      <c r="P78" s="7">
        <f t="shared" si="8"/>
        <v>8</v>
      </c>
      <c r="Q78" s="7">
        <f t="shared" si="9"/>
        <v>8</v>
      </c>
      <c r="R78" s="7">
        <v>2</v>
      </c>
      <c r="S78" s="7">
        <v>3</v>
      </c>
      <c r="T78" s="7">
        <v>6</v>
      </c>
      <c r="U78" s="7">
        <v>3</v>
      </c>
      <c r="V78" s="7">
        <v>2</v>
      </c>
      <c r="W78" s="7">
        <v>6</v>
      </c>
      <c r="X78" s="7">
        <v>4</v>
      </c>
      <c r="Y78" s="7">
        <v>4</v>
      </c>
      <c r="Z78" s="7">
        <v>2</v>
      </c>
      <c r="AA78" s="7">
        <v>7</v>
      </c>
      <c r="AB78" s="7"/>
      <c r="AC78" s="7">
        <v>10</v>
      </c>
      <c r="AD78" s="7">
        <v>8</v>
      </c>
      <c r="AE78" s="7">
        <v>2</v>
      </c>
      <c r="AF78" s="7">
        <v>9</v>
      </c>
      <c r="AG78" s="7">
        <v>4</v>
      </c>
      <c r="AH78" s="7">
        <v>1</v>
      </c>
      <c r="AI78" s="7">
        <v>7</v>
      </c>
      <c r="AJ78" s="7">
        <v>5</v>
      </c>
      <c r="AK78" s="7">
        <v>3</v>
      </c>
      <c r="AL78" s="7">
        <v>6</v>
      </c>
      <c r="AM78" s="7">
        <v>55</v>
      </c>
      <c r="AP78" s="7">
        <v>37</v>
      </c>
      <c r="AQ78" s="3">
        <f t="shared" si="10"/>
        <v>42.456563939319807</v>
      </c>
      <c r="AR78" s="3">
        <f t="shared" si="11"/>
        <v>31.54343606068019</v>
      </c>
      <c r="AT78" s="7">
        <v>37</v>
      </c>
      <c r="AV78" cm="1">
        <f t="array" ref="AV78">SUM(D78+F78+G78+J78:L78)</f>
        <v>43</v>
      </c>
      <c r="AW78" cm="1">
        <f t="array" ref="AW78">SUM(C78+E78+H78:I78)</f>
        <v>24</v>
      </c>
    </row>
    <row r="79" spans="2:49" x14ac:dyDescent="0.25">
      <c r="B79" s="7">
        <v>44745</v>
      </c>
      <c r="C79" s="7">
        <v>4</v>
      </c>
      <c r="D79" s="7">
        <v>5</v>
      </c>
      <c r="E79" s="7">
        <v>4</v>
      </c>
      <c r="F79" s="7">
        <v>4</v>
      </c>
      <c r="G79" s="7">
        <v>4</v>
      </c>
      <c r="H79" s="7">
        <v>2</v>
      </c>
      <c r="I79" s="7">
        <v>3</v>
      </c>
      <c r="J79" s="7">
        <v>4</v>
      </c>
      <c r="K79" s="7">
        <v>4</v>
      </c>
      <c r="L79" s="7">
        <v>3</v>
      </c>
      <c r="M79" s="7">
        <v>37</v>
      </c>
      <c r="N79" s="7">
        <f t="shared" si="6"/>
        <v>9</v>
      </c>
      <c r="O79" s="7">
        <f t="shared" si="7"/>
        <v>12</v>
      </c>
      <c r="P79" s="7">
        <f t="shared" si="8"/>
        <v>8</v>
      </c>
      <c r="Q79" s="7">
        <f t="shared" si="9"/>
        <v>8</v>
      </c>
      <c r="R79" s="7">
        <v>5</v>
      </c>
      <c r="S79" s="7">
        <v>6</v>
      </c>
      <c r="T79" s="7">
        <v>4</v>
      </c>
      <c r="U79" s="7">
        <v>5</v>
      </c>
      <c r="V79" s="7">
        <v>8</v>
      </c>
      <c r="W79" s="7">
        <v>5</v>
      </c>
      <c r="X79" s="7">
        <v>9</v>
      </c>
      <c r="Y79" s="7">
        <v>7</v>
      </c>
      <c r="Z79" s="7">
        <v>4</v>
      </c>
      <c r="AA79" s="7">
        <v>4</v>
      </c>
      <c r="AB79" s="7"/>
      <c r="AC79" s="7">
        <v>8</v>
      </c>
      <c r="AD79" s="7">
        <v>6</v>
      </c>
      <c r="AE79" s="7">
        <v>7</v>
      </c>
      <c r="AF79" s="7">
        <v>2</v>
      </c>
      <c r="AG79" s="7">
        <v>3</v>
      </c>
      <c r="AH79" s="7">
        <v>1</v>
      </c>
      <c r="AI79" s="7">
        <v>5</v>
      </c>
      <c r="AJ79" s="7">
        <v>4</v>
      </c>
      <c r="AK79" s="7">
        <v>9</v>
      </c>
      <c r="AL79" s="7">
        <v>10</v>
      </c>
      <c r="AM79" s="7">
        <v>55</v>
      </c>
      <c r="AP79" s="7">
        <v>37</v>
      </c>
      <c r="AQ79" s="3">
        <f t="shared" si="10"/>
        <v>42.456563939319807</v>
      </c>
      <c r="AR79" s="3">
        <f t="shared" si="11"/>
        <v>31.54343606068019</v>
      </c>
      <c r="AT79" s="7">
        <v>37</v>
      </c>
      <c r="AV79" cm="1">
        <f t="array" ref="AV79">SUM(D79+F79+G79+J79:L79)</f>
        <v>50</v>
      </c>
      <c r="AW79" cm="1">
        <f t="array" ref="AW79">SUM(C79+E79+H79:I79)</f>
        <v>21</v>
      </c>
    </row>
    <row r="80" spans="2:49" x14ac:dyDescent="0.25">
      <c r="B80" s="7">
        <v>43272</v>
      </c>
      <c r="C80" s="7">
        <v>3</v>
      </c>
      <c r="D80" s="7">
        <v>4</v>
      </c>
      <c r="E80" s="7">
        <v>4</v>
      </c>
      <c r="F80" s="7">
        <v>4</v>
      </c>
      <c r="G80" s="7">
        <v>4</v>
      </c>
      <c r="H80" s="7">
        <v>3</v>
      </c>
      <c r="I80" s="7">
        <v>2</v>
      </c>
      <c r="J80" s="7">
        <v>3</v>
      </c>
      <c r="K80" s="7">
        <v>5</v>
      </c>
      <c r="L80" s="7">
        <v>4</v>
      </c>
      <c r="M80" s="7">
        <v>36</v>
      </c>
      <c r="N80" s="7">
        <f t="shared" si="6"/>
        <v>11</v>
      </c>
      <c r="O80" s="7">
        <f t="shared" si="7"/>
        <v>12</v>
      </c>
      <c r="P80" s="7">
        <f t="shared" si="8"/>
        <v>7</v>
      </c>
      <c r="Q80" s="7">
        <f t="shared" si="9"/>
        <v>6</v>
      </c>
      <c r="R80" s="7">
        <v>36</v>
      </c>
      <c r="S80" s="7">
        <v>7</v>
      </c>
      <c r="T80" s="7">
        <v>4</v>
      </c>
      <c r="U80" s="7">
        <v>3</v>
      </c>
      <c r="V80" s="7">
        <v>92</v>
      </c>
      <c r="W80" s="7">
        <v>5</v>
      </c>
      <c r="X80" s="7">
        <v>8</v>
      </c>
      <c r="Y80" s="7">
        <v>6</v>
      </c>
      <c r="Z80" s="7">
        <v>4</v>
      </c>
      <c r="AA80" s="7">
        <v>4</v>
      </c>
      <c r="AB80" s="7"/>
      <c r="AC80" s="7">
        <v>9</v>
      </c>
      <c r="AD80" s="7">
        <v>5</v>
      </c>
      <c r="AE80" s="7">
        <v>10</v>
      </c>
      <c r="AF80" s="7">
        <v>4</v>
      </c>
      <c r="AG80" s="7">
        <v>1</v>
      </c>
      <c r="AH80" s="7">
        <v>8</v>
      </c>
      <c r="AI80" s="7">
        <v>6</v>
      </c>
      <c r="AJ80" s="7">
        <v>7</v>
      </c>
      <c r="AK80" s="7">
        <v>3</v>
      </c>
      <c r="AL80" s="7">
        <v>2</v>
      </c>
      <c r="AM80" s="7">
        <v>55</v>
      </c>
      <c r="AP80" s="7">
        <v>36</v>
      </c>
      <c r="AQ80" s="3">
        <f t="shared" si="10"/>
        <v>41.456563939319807</v>
      </c>
      <c r="AR80" s="3">
        <f t="shared" si="11"/>
        <v>30.54343606068019</v>
      </c>
      <c r="AT80" s="7">
        <v>36</v>
      </c>
      <c r="AV80" cm="1">
        <f t="array" ref="AV80">SUM(D80+F80+G80+J80:L80)</f>
        <v>48</v>
      </c>
      <c r="AW80" cm="1">
        <f t="array" ref="AW80">SUM(C80+E80+H80:I80)</f>
        <v>19</v>
      </c>
    </row>
    <row r="81" spans="2:49" x14ac:dyDescent="0.25">
      <c r="B81" s="7">
        <v>45450</v>
      </c>
      <c r="C81" s="7">
        <v>4</v>
      </c>
      <c r="D81" s="7">
        <v>2</v>
      </c>
      <c r="E81" s="7">
        <v>5</v>
      </c>
      <c r="F81" s="7">
        <v>4</v>
      </c>
      <c r="G81" s="7">
        <v>5</v>
      </c>
      <c r="H81" s="7">
        <v>4</v>
      </c>
      <c r="I81" s="7">
        <v>3</v>
      </c>
      <c r="J81" s="7">
        <v>5</v>
      </c>
      <c r="K81" s="7">
        <v>5</v>
      </c>
      <c r="L81" s="7">
        <v>4</v>
      </c>
      <c r="M81" s="7">
        <v>41</v>
      </c>
      <c r="N81" s="7">
        <f t="shared" si="6"/>
        <v>13</v>
      </c>
      <c r="O81" s="7">
        <f t="shared" si="7"/>
        <v>14</v>
      </c>
      <c r="P81" s="7">
        <f t="shared" si="8"/>
        <v>9</v>
      </c>
      <c r="Q81" s="7">
        <f t="shared" si="9"/>
        <v>5</v>
      </c>
      <c r="R81" s="7">
        <v>3</v>
      </c>
      <c r="S81" s="7">
        <v>3</v>
      </c>
      <c r="T81" s="7">
        <v>2</v>
      </c>
      <c r="U81" s="7">
        <v>2</v>
      </c>
      <c r="V81" s="7">
        <v>4</v>
      </c>
      <c r="W81" s="7">
        <v>3</v>
      </c>
      <c r="X81" s="7">
        <v>3</v>
      </c>
      <c r="Y81" s="7">
        <v>8</v>
      </c>
      <c r="Z81" s="7">
        <v>2</v>
      </c>
      <c r="AA81" s="7">
        <v>2</v>
      </c>
      <c r="AB81" s="7"/>
      <c r="AC81" s="7">
        <v>2</v>
      </c>
      <c r="AD81" s="7">
        <v>7</v>
      </c>
      <c r="AE81" s="7">
        <v>5</v>
      </c>
      <c r="AF81" s="7">
        <v>9</v>
      </c>
      <c r="AG81" s="7">
        <v>4</v>
      </c>
      <c r="AH81" s="7">
        <v>8</v>
      </c>
      <c r="AI81" s="7">
        <v>6</v>
      </c>
      <c r="AJ81" s="7">
        <v>1</v>
      </c>
      <c r="AK81" s="7">
        <v>3</v>
      </c>
      <c r="AL81" s="7">
        <v>10</v>
      </c>
      <c r="AM81" s="7">
        <v>55</v>
      </c>
      <c r="AP81" s="7">
        <v>41</v>
      </c>
      <c r="AQ81" s="3">
        <f t="shared" si="10"/>
        <v>46.456563939319807</v>
      </c>
      <c r="AR81" s="3">
        <f t="shared" si="11"/>
        <v>35.543436060680193</v>
      </c>
      <c r="AT81" s="7">
        <v>41</v>
      </c>
      <c r="AV81" cm="1">
        <f t="array" ref="AV81">SUM(D81+F81+G81+J81:L81)</f>
        <v>47</v>
      </c>
      <c r="AW81" cm="1">
        <f t="array" ref="AW81">SUM(C81+E81+H81:I81)</f>
        <v>25</v>
      </c>
    </row>
    <row r="82" spans="2:49" x14ac:dyDescent="0.25">
      <c r="B82" s="7">
        <v>40697</v>
      </c>
      <c r="C82" s="7">
        <v>3</v>
      </c>
      <c r="D82" s="7">
        <v>4</v>
      </c>
      <c r="E82" s="7">
        <v>3</v>
      </c>
      <c r="F82" s="7">
        <v>3</v>
      </c>
      <c r="G82" s="7">
        <v>4</v>
      </c>
      <c r="H82" s="7">
        <v>3</v>
      </c>
      <c r="I82" s="7">
        <v>3</v>
      </c>
      <c r="J82" s="7">
        <v>4</v>
      </c>
      <c r="K82" s="7">
        <v>5</v>
      </c>
      <c r="L82" s="7">
        <v>4</v>
      </c>
      <c r="M82" s="7">
        <v>36</v>
      </c>
      <c r="N82" s="7">
        <f t="shared" si="6"/>
        <v>10</v>
      </c>
      <c r="O82" s="7">
        <f t="shared" si="7"/>
        <v>12</v>
      </c>
      <c r="P82" s="7">
        <f t="shared" si="8"/>
        <v>7</v>
      </c>
      <c r="Q82" s="7">
        <f t="shared" si="9"/>
        <v>7</v>
      </c>
      <c r="R82" s="7">
        <v>2</v>
      </c>
      <c r="S82" s="7">
        <v>2</v>
      </c>
      <c r="T82" s="7">
        <v>3</v>
      </c>
      <c r="U82" s="7">
        <v>4</v>
      </c>
      <c r="V82" s="7">
        <v>3</v>
      </c>
      <c r="W82" s="7">
        <v>4</v>
      </c>
      <c r="X82" s="7">
        <v>4</v>
      </c>
      <c r="Y82" s="7">
        <v>3</v>
      </c>
      <c r="Z82" s="7">
        <v>3</v>
      </c>
      <c r="AA82" s="7">
        <v>1</v>
      </c>
      <c r="AB82" s="7"/>
      <c r="AC82" s="7">
        <v>5</v>
      </c>
      <c r="AD82" s="7">
        <v>7</v>
      </c>
      <c r="AE82" s="7">
        <v>10</v>
      </c>
      <c r="AF82" s="7">
        <v>2</v>
      </c>
      <c r="AG82" s="7">
        <v>8</v>
      </c>
      <c r="AH82" s="7">
        <v>4</v>
      </c>
      <c r="AI82" s="7">
        <v>9</v>
      </c>
      <c r="AJ82" s="7">
        <v>1</v>
      </c>
      <c r="AK82" s="7">
        <v>6</v>
      </c>
      <c r="AL82" s="7">
        <v>3</v>
      </c>
      <c r="AM82" s="7">
        <v>55</v>
      </c>
      <c r="AP82" s="7">
        <v>36</v>
      </c>
      <c r="AQ82" s="3">
        <f t="shared" si="10"/>
        <v>41.456563939319807</v>
      </c>
      <c r="AR82" s="3">
        <f t="shared" si="11"/>
        <v>30.54343606068019</v>
      </c>
      <c r="AT82" s="7">
        <v>36</v>
      </c>
      <c r="AV82" cm="1">
        <f t="array" ref="AV82">SUM(D82+F82+G82+J82:L82)</f>
        <v>46</v>
      </c>
      <c r="AW82" cm="1">
        <f t="array" ref="AW82">SUM(C82+E82+H82:I82)</f>
        <v>18</v>
      </c>
    </row>
    <row r="83" spans="2:49" x14ac:dyDescent="0.25">
      <c r="B83" s="7">
        <v>41014</v>
      </c>
      <c r="C83" s="7">
        <v>2</v>
      </c>
      <c r="D83" s="7">
        <v>4</v>
      </c>
      <c r="E83" s="7">
        <v>1</v>
      </c>
      <c r="F83" s="7">
        <v>2</v>
      </c>
      <c r="G83" s="7">
        <v>2</v>
      </c>
      <c r="H83" s="7">
        <v>2</v>
      </c>
      <c r="I83" s="7">
        <v>1</v>
      </c>
      <c r="J83" s="7">
        <v>4</v>
      </c>
      <c r="K83" s="7">
        <v>5</v>
      </c>
      <c r="L83" s="7">
        <v>4</v>
      </c>
      <c r="M83" s="7">
        <v>27</v>
      </c>
      <c r="N83" s="7">
        <f t="shared" si="6"/>
        <v>7</v>
      </c>
      <c r="O83" s="7">
        <f t="shared" si="7"/>
        <v>11</v>
      </c>
      <c r="P83" s="7">
        <f t="shared" si="8"/>
        <v>4</v>
      </c>
      <c r="Q83" s="7">
        <f t="shared" si="9"/>
        <v>5</v>
      </c>
      <c r="R83" s="7">
        <v>2</v>
      </c>
      <c r="S83" s="7">
        <v>5</v>
      </c>
      <c r="T83" s="7">
        <v>4</v>
      </c>
      <c r="U83" s="7">
        <v>2</v>
      </c>
      <c r="V83" s="7">
        <v>4</v>
      </c>
      <c r="W83" s="7">
        <v>4</v>
      </c>
      <c r="X83" s="7">
        <v>6</v>
      </c>
      <c r="Y83" s="7">
        <v>3</v>
      </c>
      <c r="Z83" s="7">
        <v>3</v>
      </c>
      <c r="AA83" s="7">
        <v>5</v>
      </c>
      <c r="AB83" s="7"/>
      <c r="AC83" s="7">
        <v>3</v>
      </c>
      <c r="AD83" s="7">
        <v>7</v>
      </c>
      <c r="AE83" s="7">
        <v>5</v>
      </c>
      <c r="AF83" s="7">
        <v>2</v>
      </c>
      <c r="AG83" s="7">
        <v>6</v>
      </c>
      <c r="AH83" s="7">
        <v>10</v>
      </c>
      <c r="AI83" s="7">
        <v>1</v>
      </c>
      <c r="AJ83" s="7">
        <v>8</v>
      </c>
      <c r="AK83" s="7">
        <v>4</v>
      </c>
      <c r="AL83" s="7">
        <v>9</v>
      </c>
      <c r="AM83" s="7">
        <v>55</v>
      </c>
      <c r="AP83" s="7">
        <v>27</v>
      </c>
      <c r="AQ83" s="3">
        <f t="shared" si="10"/>
        <v>32.456563939319807</v>
      </c>
      <c r="AR83" s="3">
        <f t="shared" si="11"/>
        <v>21.54343606068019</v>
      </c>
      <c r="AT83" s="7">
        <v>27</v>
      </c>
      <c r="AV83" cm="1">
        <f t="array" ref="AV83">SUM(D83+F83+G83+J83:L83)</f>
        <v>37</v>
      </c>
      <c r="AW83" cm="1">
        <f t="array" ref="AW83">SUM(C83+E83+H83:I83)</f>
        <v>9</v>
      </c>
    </row>
    <row r="84" spans="2:49" x14ac:dyDescent="0.25">
      <c r="B84" s="7">
        <v>40964</v>
      </c>
      <c r="C84" s="7">
        <v>4</v>
      </c>
      <c r="D84" s="7">
        <v>5</v>
      </c>
      <c r="E84" s="7">
        <v>5</v>
      </c>
      <c r="F84" s="7">
        <v>3</v>
      </c>
      <c r="G84" s="7">
        <v>5</v>
      </c>
      <c r="H84" s="7">
        <v>2</v>
      </c>
      <c r="I84" s="7">
        <v>2</v>
      </c>
      <c r="J84" s="7">
        <v>4</v>
      </c>
      <c r="K84" s="7">
        <v>5</v>
      </c>
      <c r="L84" s="7">
        <v>4</v>
      </c>
      <c r="M84" s="7">
        <v>39</v>
      </c>
      <c r="N84" s="7">
        <f t="shared" si="6"/>
        <v>11</v>
      </c>
      <c r="O84" s="7">
        <f t="shared" si="7"/>
        <v>12</v>
      </c>
      <c r="P84" s="7">
        <f t="shared" si="8"/>
        <v>9</v>
      </c>
      <c r="Q84" s="7">
        <f t="shared" si="9"/>
        <v>7</v>
      </c>
      <c r="R84" s="7">
        <v>2</v>
      </c>
      <c r="S84" s="7">
        <v>3</v>
      </c>
      <c r="T84" s="7">
        <v>5</v>
      </c>
      <c r="U84" s="7">
        <v>4</v>
      </c>
      <c r="V84" s="7">
        <v>3</v>
      </c>
      <c r="W84" s="7">
        <v>5</v>
      </c>
      <c r="X84" s="7">
        <v>7</v>
      </c>
      <c r="Y84" s="7">
        <v>3</v>
      </c>
      <c r="Z84" s="7">
        <v>2</v>
      </c>
      <c r="AA84" s="7">
        <v>4</v>
      </c>
      <c r="AB84" s="7"/>
      <c r="AC84" s="7">
        <v>7</v>
      </c>
      <c r="AD84" s="7">
        <v>2</v>
      </c>
      <c r="AE84" s="7">
        <v>5</v>
      </c>
      <c r="AF84" s="7">
        <v>3</v>
      </c>
      <c r="AG84" s="7">
        <v>8</v>
      </c>
      <c r="AH84" s="7">
        <v>6</v>
      </c>
      <c r="AI84" s="7">
        <v>9</v>
      </c>
      <c r="AJ84" s="7">
        <v>4</v>
      </c>
      <c r="AK84" s="7">
        <v>10</v>
      </c>
      <c r="AL84" s="7">
        <v>1</v>
      </c>
      <c r="AM84" s="7">
        <v>55</v>
      </c>
      <c r="AP84" s="7">
        <v>39</v>
      </c>
      <c r="AQ84" s="3">
        <f t="shared" si="10"/>
        <v>44.456563939319807</v>
      </c>
      <c r="AR84" s="3">
        <f t="shared" si="11"/>
        <v>33.543436060680193</v>
      </c>
      <c r="AT84" s="7">
        <v>39</v>
      </c>
      <c r="AV84" cm="1">
        <f t="array" ref="AV84">SUM(D84+F84+G84+J84:L84)</f>
        <v>52</v>
      </c>
      <c r="AW84" cm="1">
        <f t="array" ref="AW84">SUM(C84+E84+H84:I84)</f>
        <v>22</v>
      </c>
    </row>
    <row r="85" spans="2:49" x14ac:dyDescent="0.25">
      <c r="B85" s="7">
        <v>45423</v>
      </c>
      <c r="C85" s="7">
        <v>5</v>
      </c>
      <c r="D85" s="7">
        <v>4</v>
      </c>
      <c r="E85" s="7">
        <v>4</v>
      </c>
      <c r="F85" s="7">
        <v>4</v>
      </c>
      <c r="G85" s="7">
        <v>4</v>
      </c>
      <c r="H85" s="7">
        <v>4</v>
      </c>
      <c r="I85" s="7">
        <v>2</v>
      </c>
      <c r="J85" s="7">
        <v>4</v>
      </c>
      <c r="K85" s="7">
        <v>4</v>
      </c>
      <c r="L85" s="7">
        <v>3</v>
      </c>
      <c r="M85" s="7">
        <v>38</v>
      </c>
      <c r="N85" s="7">
        <f t="shared" si="6"/>
        <v>11</v>
      </c>
      <c r="O85" s="7">
        <f t="shared" si="7"/>
        <v>12</v>
      </c>
      <c r="P85" s="7">
        <f t="shared" si="8"/>
        <v>9</v>
      </c>
      <c r="Q85" s="7">
        <f t="shared" si="9"/>
        <v>6</v>
      </c>
      <c r="R85" s="7">
        <v>7</v>
      </c>
      <c r="S85" s="7">
        <v>9</v>
      </c>
      <c r="T85" s="7">
        <v>5</v>
      </c>
      <c r="U85" s="7">
        <v>15</v>
      </c>
      <c r="V85" s="7">
        <v>3</v>
      </c>
      <c r="W85" s="7">
        <v>2</v>
      </c>
      <c r="X85" s="7">
        <v>9</v>
      </c>
      <c r="Y85" s="7">
        <v>3</v>
      </c>
      <c r="Z85" s="7">
        <v>4</v>
      </c>
      <c r="AA85" s="7">
        <v>7</v>
      </c>
      <c r="AB85" s="7"/>
      <c r="AC85" s="7">
        <v>2</v>
      </c>
      <c r="AD85" s="7">
        <v>7</v>
      </c>
      <c r="AE85" s="7">
        <v>1</v>
      </c>
      <c r="AF85" s="7">
        <v>4</v>
      </c>
      <c r="AG85" s="7">
        <v>9</v>
      </c>
      <c r="AH85" s="7">
        <v>5</v>
      </c>
      <c r="AI85" s="7">
        <v>10</v>
      </c>
      <c r="AJ85" s="7">
        <v>3</v>
      </c>
      <c r="AK85" s="7">
        <v>8</v>
      </c>
      <c r="AL85" s="7">
        <v>6</v>
      </c>
      <c r="AM85" s="7">
        <v>55</v>
      </c>
      <c r="AP85" s="7">
        <v>38</v>
      </c>
      <c r="AQ85" s="3">
        <f t="shared" si="10"/>
        <v>43.456563939319807</v>
      </c>
      <c r="AR85" s="3">
        <f t="shared" si="11"/>
        <v>32.543436060680193</v>
      </c>
      <c r="AT85" s="7">
        <v>38</v>
      </c>
      <c r="AV85" cm="1">
        <f t="array" ref="AV85">SUM(D85+F85+G85+J85:L85)</f>
        <v>47</v>
      </c>
      <c r="AW85" cm="1">
        <f t="array" ref="AW85">SUM(C85+E85+H85:I85)</f>
        <v>24</v>
      </c>
    </row>
    <row r="86" spans="2:49" x14ac:dyDescent="0.25">
      <c r="B86" s="7">
        <v>45502</v>
      </c>
      <c r="C86" s="7">
        <v>4</v>
      </c>
      <c r="D86" s="7">
        <v>3</v>
      </c>
      <c r="E86" s="7">
        <v>5</v>
      </c>
      <c r="F86" s="7">
        <v>4</v>
      </c>
      <c r="G86" s="7">
        <v>4</v>
      </c>
      <c r="H86" s="7">
        <v>4</v>
      </c>
      <c r="I86" s="7">
        <v>2</v>
      </c>
      <c r="J86" s="7">
        <v>3</v>
      </c>
      <c r="K86" s="7">
        <v>4</v>
      </c>
      <c r="L86" s="7">
        <v>4</v>
      </c>
      <c r="M86" s="7">
        <v>37</v>
      </c>
      <c r="N86" s="7">
        <f t="shared" si="6"/>
        <v>13</v>
      </c>
      <c r="O86" s="7">
        <f t="shared" si="7"/>
        <v>11</v>
      </c>
      <c r="P86" s="7">
        <f t="shared" si="8"/>
        <v>8</v>
      </c>
      <c r="Q86" s="7">
        <f t="shared" si="9"/>
        <v>5</v>
      </c>
      <c r="R86" s="7">
        <v>3</v>
      </c>
      <c r="S86" s="7">
        <v>7</v>
      </c>
      <c r="T86" s="7">
        <v>11</v>
      </c>
      <c r="U86" s="7">
        <v>8</v>
      </c>
      <c r="V86" s="7">
        <v>5</v>
      </c>
      <c r="W86" s="7">
        <v>6</v>
      </c>
      <c r="X86" s="7">
        <v>17</v>
      </c>
      <c r="Y86" s="7">
        <v>3</v>
      </c>
      <c r="Z86" s="7">
        <v>7</v>
      </c>
      <c r="AA86" s="7">
        <v>5</v>
      </c>
      <c r="AB86" s="7"/>
      <c r="AC86" s="7">
        <v>8</v>
      </c>
      <c r="AD86" s="7">
        <v>5</v>
      </c>
      <c r="AE86" s="7">
        <v>9</v>
      </c>
      <c r="AF86" s="7">
        <v>2</v>
      </c>
      <c r="AG86" s="7">
        <v>10</v>
      </c>
      <c r="AH86" s="7">
        <v>4</v>
      </c>
      <c r="AI86" s="7">
        <v>3</v>
      </c>
      <c r="AJ86" s="7">
        <v>6</v>
      </c>
      <c r="AK86" s="7">
        <v>7</v>
      </c>
      <c r="AL86" s="7">
        <v>1</v>
      </c>
      <c r="AM86" s="7">
        <v>55</v>
      </c>
      <c r="AP86" s="7">
        <v>37</v>
      </c>
      <c r="AQ86" s="3">
        <f t="shared" si="10"/>
        <v>42.456563939319807</v>
      </c>
      <c r="AR86" s="3">
        <f t="shared" si="11"/>
        <v>31.54343606068019</v>
      </c>
      <c r="AT86" s="7">
        <v>37</v>
      </c>
      <c r="AV86" cm="1">
        <f t="array" ref="AV86">SUM(D86+F86+G86+J86:L86)</f>
        <v>44</v>
      </c>
      <c r="AW86" cm="1">
        <f t="array" ref="AW86">SUM(C86+E86+H86:I86)</f>
        <v>24</v>
      </c>
    </row>
    <row r="87" spans="2:49" x14ac:dyDescent="0.25">
      <c r="B87" s="7">
        <v>45021</v>
      </c>
      <c r="C87" s="7">
        <v>2</v>
      </c>
      <c r="D87" s="7">
        <v>4</v>
      </c>
      <c r="E87" s="7">
        <v>4</v>
      </c>
      <c r="F87" s="7">
        <v>4</v>
      </c>
      <c r="G87" s="7">
        <v>5</v>
      </c>
      <c r="H87" s="7">
        <v>4</v>
      </c>
      <c r="I87" s="7">
        <v>3</v>
      </c>
      <c r="J87" s="7">
        <v>4</v>
      </c>
      <c r="K87" s="7">
        <v>4</v>
      </c>
      <c r="L87" s="7">
        <v>4</v>
      </c>
      <c r="M87" s="7">
        <v>38</v>
      </c>
      <c r="N87" s="7">
        <f t="shared" si="6"/>
        <v>12</v>
      </c>
      <c r="O87" s="7">
        <f t="shared" si="7"/>
        <v>12</v>
      </c>
      <c r="P87" s="7">
        <f t="shared" si="8"/>
        <v>7</v>
      </c>
      <c r="Q87" s="7">
        <f t="shared" si="9"/>
        <v>7</v>
      </c>
      <c r="R87" s="7">
        <v>2</v>
      </c>
      <c r="S87" s="7">
        <v>13</v>
      </c>
      <c r="T87" s="7">
        <v>3</v>
      </c>
      <c r="U87" s="7">
        <v>3</v>
      </c>
      <c r="V87" s="7">
        <v>2</v>
      </c>
      <c r="W87" s="7">
        <v>5</v>
      </c>
      <c r="X87" s="7">
        <v>7</v>
      </c>
      <c r="Y87" s="7">
        <v>2</v>
      </c>
      <c r="Z87" s="7">
        <v>2</v>
      </c>
      <c r="AA87" s="7">
        <v>2</v>
      </c>
      <c r="AB87" s="7"/>
      <c r="AC87" s="7">
        <v>9</v>
      </c>
      <c r="AD87" s="7">
        <v>1</v>
      </c>
      <c r="AE87" s="7">
        <v>10</v>
      </c>
      <c r="AF87" s="7">
        <v>5</v>
      </c>
      <c r="AG87" s="7">
        <v>6</v>
      </c>
      <c r="AH87" s="7">
        <v>8</v>
      </c>
      <c r="AI87" s="7">
        <v>7</v>
      </c>
      <c r="AJ87" s="7">
        <v>3</v>
      </c>
      <c r="AK87" s="7">
        <v>4</v>
      </c>
      <c r="AL87" s="7">
        <v>2</v>
      </c>
      <c r="AM87" s="7">
        <v>54</v>
      </c>
      <c r="AP87" s="7">
        <v>38</v>
      </c>
      <c r="AQ87" s="3">
        <f t="shared" si="10"/>
        <v>43.456563939319807</v>
      </c>
      <c r="AR87" s="3">
        <f t="shared" si="11"/>
        <v>32.543436060680193</v>
      </c>
      <c r="AT87" s="7">
        <v>38</v>
      </c>
      <c r="AV87" cm="1">
        <f t="array" ref="AV87">SUM(D87+F87+G87+J87:L87)</f>
        <v>51</v>
      </c>
      <c r="AW87" cm="1">
        <f t="array" ref="AW87">SUM(C87+E87+H87:I87)</f>
        <v>19</v>
      </c>
    </row>
    <row r="88" spans="2:49" x14ac:dyDescent="0.25">
      <c r="B88" s="7">
        <v>41499</v>
      </c>
      <c r="C88" s="7">
        <v>3</v>
      </c>
      <c r="D88" s="7">
        <v>5</v>
      </c>
      <c r="E88" s="7">
        <v>5</v>
      </c>
      <c r="F88" s="7">
        <v>2</v>
      </c>
      <c r="G88" s="7">
        <v>4</v>
      </c>
      <c r="H88" s="7">
        <v>2</v>
      </c>
      <c r="I88" s="7">
        <v>1</v>
      </c>
      <c r="J88" s="7">
        <v>2</v>
      </c>
      <c r="K88" s="7">
        <v>4</v>
      </c>
      <c r="L88" s="7">
        <v>2</v>
      </c>
      <c r="M88" s="7">
        <v>30</v>
      </c>
      <c r="N88" s="7">
        <f t="shared" si="6"/>
        <v>9</v>
      </c>
      <c r="O88" s="7">
        <f t="shared" si="7"/>
        <v>8</v>
      </c>
      <c r="P88" s="7">
        <f t="shared" si="8"/>
        <v>7</v>
      </c>
      <c r="Q88" s="7">
        <f t="shared" si="9"/>
        <v>6</v>
      </c>
      <c r="R88" s="7">
        <v>4</v>
      </c>
      <c r="S88" s="7">
        <v>4</v>
      </c>
      <c r="T88" s="7">
        <v>3</v>
      </c>
      <c r="U88" s="7">
        <v>3</v>
      </c>
      <c r="V88" s="7">
        <v>2</v>
      </c>
      <c r="W88" s="7">
        <v>2</v>
      </c>
      <c r="X88" s="7">
        <v>23</v>
      </c>
      <c r="Y88" s="7">
        <v>4</v>
      </c>
      <c r="Z88" s="7">
        <v>2</v>
      </c>
      <c r="AA88" s="7">
        <v>2</v>
      </c>
      <c r="AB88" s="7"/>
      <c r="AC88" s="7">
        <v>5</v>
      </c>
      <c r="AD88" s="7">
        <v>8</v>
      </c>
      <c r="AE88" s="7">
        <v>7</v>
      </c>
      <c r="AF88" s="7">
        <v>9</v>
      </c>
      <c r="AG88" s="7">
        <v>10</v>
      </c>
      <c r="AH88" s="7">
        <v>6</v>
      </c>
      <c r="AI88" s="7">
        <v>4</v>
      </c>
      <c r="AJ88" s="7">
        <v>2</v>
      </c>
      <c r="AK88" s="7">
        <v>1</v>
      </c>
      <c r="AL88" s="7">
        <v>3</v>
      </c>
      <c r="AM88" s="7">
        <v>54</v>
      </c>
      <c r="AP88" s="7">
        <v>30</v>
      </c>
      <c r="AQ88" s="3">
        <f t="shared" si="10"/>
        <v>35.456563939319807</v>
      </c>
      <c r="AR88" s="3">
        <f t="shared" si="11"/>
        <v>24.54343606068019</v>
      </c>
      <c r="AT88" s="7">
        <v>30</v>
      </c>
      <c r="AV88" cm="1">
        <f t="array" ref="AV88">SUM(D88+F88+G88+J88:L88)</f>
        <v>41</v>
      </c>
      <c r="AW88" cm="1">
        <f t="array" ref="AW88">SUM(C88+E88+H88:I88)</f>
        <v>19</v>
      </c>
    </row>
    <row r="89" spans="2:49" x14ac:dyDescent="0.25">
      <c r="B89" s="7">
        <v>41661</v>
      </c>
      <c r="C89" s="7">
        <v>4</v>
      </c>
      <c r="D89" s="7">
        <v>4</v>
      </c>
      <c r="E89" s="7">
        <v>5</v>
      </c>
      <c r="F89" s="7">
        <v>4</v>
      </c>
      <c r="G89" s="7">
        <v>4</v>
      </c>
      <c r="H89" s="7">
        <v>4</v>
      </c>
      <c r="I89" s="7">
        <v>4</v>
      </c>
      <c r="J89" s="7">
        <v>3</v>
      </c>
      <c r="K89" s="7">
        <v>3</v>
      </c>
      <c r="L89" s="7">
        <v>4</v>
      </c>
      <c r="M89" s="7">
        <v>39</v>
      </c>
      <c r="N89" s="7">
        <f t="shared" si="6"/>
        <v>13</v>
      </c>
      <c r="O89" s="7">
        <f t="shared" si="7"/>
        <v>10</v>
      </c>
      <c r="P89" s="7">
        <f t="shared" si="8"/>
        <v>8</v>
      </c>
      <c r="Q89" s="7">
        <f t="shared" si="9"/>
        <v>8</v>
      </c>
      <c r="R89" s="7">
        <v>28</v>
      </c>
      <c r="S89" s="7">
        <v>4</v>
      </c>
      <c r="T89" s="7">
        <v>3</v>
      </c>
      <c r="U89" s="7">
        <v>158</v>
      </c>
      <c r="V89" s="7">
        <v>3</v>
      </c>
      <c r="W89" s="7">
        <v>3</v>
      </c>
      <c r="X89" s="7">
        <v>9</v>
      </c>
      <c r="Y89" s="7">
        <v>7</v>
      </c>
      <c r="Z89" s="7">
        <v>4</v>
      </c>
      <c r="AA89" s="7">
        <v>1</v>
      </c>
      <c r="AB89" s="7"/>
      <c r="AC89" s="7">
        <v>8</v>
      </c>
      <c r="AD89" s="7">
        <v>6</v>
      </c>
      <c r="AE89" s="7">
        <v>7</v>
      </c>
      <c r="AF89" s="7">
        <v>5</v>
      </c>
      <c r="AG89" s="7">
        <v>1</v>
      </c>
      <c r="AH89" s="7">
        <v>4</v>
      </c>
      <c r="AI89" s="7">
        <v>2</v>
      </c>
      <c r="AJ89" s="7">
        <v>9</v>
      </c>
      <c r="AK89" s="7">
        <v>3</v>
      </c>
      <c r="AL89" s="7">
        <v>10</v>
      </c>
      <c r="AM89" s="7">
        <v>54</v>
      </c>
      <c r="AP89" s="7">
        <v>39</v>
      </c>
      <c r="AQ89" s="3">
        <f t="shared" si="10"/>
        <v>44.456563939319807</v>
      </c>
      <c r="AR89" s="3">
        <f t="shared" si="11"/>
        <v>33.543436060680193</v>
      </c>
      <c r="AT89" s="7">
        <v>39</v>
      </c>
      <c r="AV89" cm="1">
        <f t="array" ref="AV89">SUM(D89+F89+G89+J89:L89)</f>
        <v>46</v>
      </c>
      <c r="AW89" cm="1">
        <f t="array" ref="AW89">SUM(C89+E89+H89:I89)</f>
        <v>26</v>
      </c>
    </row>
    <row r="90" spans="2:49" x14ac:dyDescent="0.25">
      <c r="B90" s="7">
        <v>45263</v>
      </c>
      <c r="C90" s="7">
        <v>2</v>
      </c>
      <c r="D90" s="7">
        <v>4</v>
      </c>
      <c r="E90" s="7">
        <v>4</v>
      </c>
      <c r="F90" s="7">
        <v>4</v>
      </c>
      <c r="G90" s="7">
        <v>5</v>
      </c>
      <c r="H90" s="7">
        <v>4</v>
      </c>
      <c r="I90" s="7">
        <v>3</v>
      </c>
      <c r="J90" s="7">
        <v>4</v>
      </c>
      <c r="K90" s="7">
        <v>5</v>
      </c>
      <c r="L90" s="7">
        <v>4</v>
      </c>
      <c r="M90" s="7">
        <v>39</v>
      </c>
      <c r="N90" s="7">
        <f t="shared" si="6"/>
        <v>12</v>
      </c>
      <c r="O90" s="7">
        <f t="shared" si="7"/>
        <v>13</v>
      </c>
      <c r="P90" s="7">
        <f t="shared" si="8"/>
        <v>7</v>
      </c>
      <c r="Q90" s="7">
        <f t="shared" si="9"/>
        <v>7</v>
      </c>
      <c r="R90" s="7">
        <v>6</v>
      </c>
      <c r="S90" s="7">
        <v>3</v>
      </c>
      <c r="T90" s="7">
        <v>3</v>
      </c>
      <c r="U90" s="7">
        <v>4</v>
      </c>
      <c r="V90" s="7">
        <v>3</v>
      </c>
      <c r="W90" s="7">
        <v>3</v>
      </c>
      <c r="X90" s="7">
        <v>4</v>
      </c>
      <c r="Y90" s="7">
        <v>6</v>
      </c>
      <c r="Z90" s="7">
        <v>2</v>
      </c>
      <c r="AA90" s="7">
        <v>3</v>
      </c>
      <c r="AB90" s="7"/>
      <c r="AC90" s="7">
        <v>2</v>
      </c>
      <c r="AD90" s="7">
        <v>9</v>
      </c>
      <c r="AE90" s="7">
        <v>4</v>
      </c>
      <c r="AF90" s="7">
        <v>8</v>
      </c>
      <c r="AG90" s="7">
        <v>10</v>
      </c>
      <c r="AH90" s="7">
        <v>5</v>
      </c>
      <c r="AI90" s="7">
        <v>6</v>
      </c>
      <c r="AJ90" s="7">
        <v>3</v>
      </c>
      <c r="AK90" s="7">
        <v>7</v>
      </c>
      <c r="AL90" s="7">
        <v>1</v>
      </c>
      <c r="AM90" s="7">
        <v>54</v>
      </c>
      <c r="AP90" s="7">
        <v>39</v>
      </c>
      <c r="AQ90" s="3">
        <f t="shared" si="10"/>
        <v>44.456563939319807</v>
      </c>
      <c r="AR90" s="3">
        <f t="shared" si="11"/>
        <v>33.543436060680193</v>
      </c>
      <c r="AT90" s="7">
        <v>39</v>
      </c>
      <c r="AV90" cm="1">
        <f t="array" ref="AV90">SUM(D90+F90+G90+J90:L90)</f>
        <v>52</v>
      </c>
      <c r="AW90" cm="1">
        <f t="array" ref="AW90">SUM(C90+E90+H90:I90)</f>
        <v>19</v>
      </c>
    </row>
    <row r="91" spans="2:49" x14ac:dyDescent="0.25">
      <c r="B91" s="7">
        <v>42809</v>
      </c>
      <c r="C91" s="7">
        <v>4</v>
      </c>
      <c r="D91" s="7">
        <v>4</v>
      </c>
      <c r="E91" s="7">
        <v>3</v>
      </c>
      <c r="F91" s="7">
        <v>5</v>
      </c>
      <c r="G91" s="7">
        <v>4</v>
      </c>
      <c r="H91" s="7">
        <v>4</v>
      </c>
      <c r="I91" s="7">
        <v>2</v>
      </c>
      <c r="J91" s="7">
        <v>4</v>
      </c>
      <c r="K91" s="7">
        <v>4</v>
      </c>
      <c r="L91" s="7">
        <v>4</v>
      </c>
      <c r="M91" s="7">
        <v>38</v>
      </c>
      <c r="N91" s="7">
        <f t="shared" si="6"/>
        <v>11</v>
      </c>
      <c r="O91" s="7">
        <f t="shared" si="7"/>
        <v>13</v>
      </c>
      <c r="P91" s="7">
        <f t="shared" si="8"/>
        <v>8</v>
      </c>
      <c r="Q91" s="7">
        <f t="shared" si="9"/>
        <v>6</v>
      </c>
      <c r="R91" s="7">
        <v>15</v>
      </c>
      <c r="S91" s="7">
        <v>6</v>
      </c>
      <c r="T91" s="7">
        <v>24</v>
      </c>
      <c r="U91" s="7">
        <v>15</v>
      </c>
      <c r="V91" s="7">
        <v>7</v>
      </c>
      <c r="W91" s="7">
        <v>7</v>
      </c>
      <c r="X91" s="7">
        <v>19</v>
      </c>
      <c r="Y91" s="7">
        <v>10</v>
      </c>
      <c r="Z91" s="7">
        <v>5</v>
      </c>
      <c r="AA91" s="7">
        <v>15</v>
      </c>
      <c r="AB91" s="7"/>
      <c r="AC91" s="7">
        <v>3</v>
      </c>
      <c r="AD91" s="7">
        <v>5</v>
      </c>
      <c r="AE91" s="7">
        <v>1</v>
      </c>
      <c r="AF91" s="7">
        <v>9</v>
      </c>
      <c r="AG91" s="7">
        <v>7</v>
      </c>
      <c r="AH91" s="7">
        <v>10</v>
      </c>
      <c r="AI91" s="7">
        <v>4</v>
      </c>
      <c r="AJ91" s="7">
        <v>8</v>
      </c>
      <c r="AK91" s="7">
        <v>6</v>
      </c>
      <c r="AL91" s="7">
        <v>2</v>
      </c>
      <c r="AM91" s="7">
        <v>53</v>
      </c>
      <c r="AP91" s="7">
        <v>38</v>
      </c>
      <c r="AQ91" s="3">
        <f t="shared" si="10"/>
        <v>43.456563939319807</v>
      </c>
      <c r="AR91" s="3">
        <f t="shared" si="11"/>
        <v>32.543436060680193</v>
      </c>
      <c r="AT91" s="7">
        <v>38</v>
      </c>
      <c r="AV91" cm="1">
        <f t="array" ref="AV91">SUM(D91+F91+G91+J91:L91)</f>
        <v>51</v>
      </c>
      <c r="AW91" cm="1">
        <f t="array" ref="AW91">SUM(C91+E91+H91:I91)</f>
        <v>20</v>
      </c>
    </row>
    <row r="92" spans="2:49" x14ac:dyDescent="0.25">
      <c r="B92" s="7">
        <v>42464</v>
      </c>
      <c r="C92" s="7">
        <v>5</v>
      </c>
      <c r="D92" s="7">
        <v>5</v>
      </c>
      <c r="E92" s="7">
        <v>5</v>
      </c>
      <c r="F92" s="7">
        <v>4</v>
      </c>
      <c r="G92" s="7">
        <v>2</v>
      </c>
      <c r="H92" s="7">
        <v>4</v>
      </c>
      <c r="I92" s="7">
        <v>4</v>
      </c>
      <c r="J92" s="7">
        <v>4</v>
      </c>
      <c r="K92" s="7">
        <v>4</v>
      </c>
      <c r="L92" s="7">
        <v>4</v>
      </c>
      <c r="M92" s="7">
        <v>41</v>
      </c>
      <c r="N92" s="7">
        <f t="shared" si="6"/>
        <v>13</v>
      </c>
      <c r="O92" s="7">
        <f t="shared" si="7"/>
        <v>12</v>
      </c>
      <c r="P92" s="7">
        <f t="shared" si="8"/>
        <v>7</v>
      </c>
      <c r="Q92" s="7">
        <f t="shared" si="9"/>
        <v>9</v>
      </c>
      <c r="R92" s="7">
        <v>3</v>
      </c>
      <c r="S92" s="7">
        <v>6</v>
      </c>
      <c r="T92" s="7">
        <v>5</v>
      </c>
      <c r="U92" s="7">
        <v>6</v>
      </c>
      <c r="V92" s="7">
        <v>8</v>
      </c>
      <c r="W92" s="7">
        <v>7</v>
      </c>
      <c r="X92" s="7">
        <v>20</v>
      </c>
      <c r="Y92" s="7">
        <v>7</v>
      </c>
      <c r="Z92" s="7">
        <v>3</v>
      </c>
      <c r="AA92" s="7">
        <v>3</v>
      </c>
      <c r="AB92" s="7"/>
      <c r="AC92" s="7">
        <v>7</v>
      </c>
      <c r="AD92" s="7">
        <v>3</v>
      </c>
      <c r="AE92" s="7">
        <v>5</v>
      </c>
      <c r="AF92" s="7">
        <v>10</v>
      </c>
      <c r="AG92" s="7">
        <v>8</v>
      </c>
      <c r="AH92" s="7">
        <v>4</v>
      </c>
      <c r="AI92" s="7">
        <v>1</v>
      </c>
      <c r="AJ92" s="7">
        <v>2</v>
      </c>
      <c r="AK92" s="7">
        <v>9</v>
      </c>
      <c r="AL92" s="7">
        <v>6</v>
      </c>
      <c r="AM92" s="7">
        <v>53</v>
      </c>
      <c r="AP92" s="7">
        <v>41</v>
      </c>
      <c r="AQ92" s="3">
        <f t="shared" si="10"/>
        <v>46.456563939319807</v>
      </c>
      <c r="AR92" s="3">
        <f t="shared" si="11"/>
        <v>35.543436060680193</v>
      </c>
      <c r="AT92" s="7">
        <v>41</v>
      </c>
      <c r="AV92" cm="1">
        <f t="array" ref="AV92">SUM(D92+F92+G92+J92:L92)</f>
        <v>45</v>
      </c>
      <c r="AW92" cm="1">
        <f t="array" ref="AW92">SUM(C92+E92+H92:I92)</f>
        <v>28</v>
      </c>
    </row>
    <row r="93" spans="2:49" x14ac:dyDescent="0.25">
      <c r="B93" s="7">
        <v>40854</v>
      </c>
      <c r="C93" s="7">
        <v>4</v>
      </c>
      <c r="D93" s="7">
        <v>3</v>
      </c>
      <c r="E93" s="7">
        <v>4</v>
      </c>
      <c r="F93" s="7">
        <v>4</v>
      </c>
      <c r="G93" s="7">
        <v>4</v>
      </c>
      <c r="H93" s="7">
        <v>3</v>
      </c>
      <c r="I93" s="7">
        <v>4</v>
      </c>
      <c r="J93" s="7">
        <v>4</v>
      </c>
      <c r="K93" s="7">
        <v>4</v>
      </c>
      <c r="L93" s="7">
        <v>4</v>
      </c>
      <c r="M93" s="7">
        <v>38</v>
      </c>
      <c r="N93" s="7">
        <f t="shared" si="6"/>
        <v>11</v>
      </c>
      <c r="O93" s="7">
        <f t="shared" si="7"/>
        <v>12</v>
      </c>
      <c r="P93" s="7">
        <f t="shared" si="8"/>
        <v>8</v>
      </c>
      <c r="Q93" s="7">
        <f t="shared" si="9"/>
        <v>7</v>
      </c>
      <c r="R93" s="7">
        <v>3</v>
      </c>
      <c r="S93" s="7">
        <v>5</v>
      </c>
      <c r="T93" s="7">
        <v>3</v>
      </c>
      <c r="U93" s="7">
        <v>3</v>
      </c>
      <c r="V93" s="7">
        <v>2</v>
      </c>
      <c r="W93" s="7">
        <v>3</v>
      </c>
      <c r="X93" s="7">
        <v>4</v>
      </c>
      <c r="Y93" s="7">
        <v>2</v>
      </c>
      <c r="Z93" s="7">
        <v>2</v>
      </c>
      <c r="AA93" s="7">
        <v>2</v>
      </c>
      <c r="AB93" s="7"/>
      <c r="AC93" s="7">
        <v>1</v>
      </c>
      <c r="AD93" s="7">
        <v>7</v>
      </c>
      <c r="AE93" s="7">
        <v>10</v>
      </c>
      <c r="AF93" s="7">
        <v>6</v>
      </c>
      <c r="AG93" s="7">
        <v>2</v>
      </c>
      <c r="AH93" s="7">
        <v>3</v>
      </c>
      <c r="AI93" s="7">
        <v>5</v>
      </c>
      <c r="AJ93" s="7">
        <v>4</v>
      </c>
      <c r="AK93" s="7">
        <v>8</v>
      </c>
      <c r="AL93" s="7">
        <v>9</v>
      </c>
      <c r="AM93" s="7">
        <v>53</v>
      </c>
      <c r="AP93" s="7">
        <v>38</v>
      </c>
      <c r="AQ93" s="3">
        <f t="shared" si="10"/>
        <v>43.456563939319807</v>
      </c>
      <c r="AR93" s="3">
        <f t="shared" si="11"/>
        <v>32.543436060680193</v>
      </c>
      <c r="AT93" s="7">
        <v>38</v>
      </c>
      <c r="AV93" cm="1">
        <f t="array" ref="AV93">SUM(D93+F93+G93+J93:L93)</f>
        <v>45</v>
      </c>
      <c r="AW93" cm="1">
        <f t="array" ref="AW93">SUM(C93+E93+H93:I93)</f>
        <v>23</v>
      </c>
    </row>
    <row r="94" spans="2:49" x14ac:dyDescent="0.25">
      <c r="B94" s="7">
        <v>45916</v>
      </c>
      <c r="C94" s="7">
        <v>4</v>
      </c>
      <c r="D94" s="7">
        <v>4</v>
      </c>
      <c r="E94" s="7">
        <v>4</v>
      </c>
      <c r="F94" s="7">
        <v>3</v>
      </c>
      <c r="G94" s="7">
        <v>3</v>
      </c>
      <c r="H94" s="7">
        <v>4</v>
      </c>
      <c r="I94" s="7">
        <v>1</v>
      </c>
      <c r="J94" s="7">
        <v>4</v>
      </c>
      <c r="K94" s="7">
        <v>3</v>
      </c>
      <c r="L94" s="7">
        <v>2</v>
      </c>
      <c r="M94" s="7">
        <v>32</v>
      </c>
      <c r="N94" s="7">
        <f t="shared" si="6"/>
        <v>10</v>
      </c>
      <c r="O94" s="7">
        <f t="shared" si="7"/>
        <v>10</v>
      </c>
      <c r="P94" s="7">
        <f t="shared" si="8"/>
        <v>7</v>
      </c>
      <c r="Q94" s="7">
        <f t="shared" si="9"/>
        <v>5</v>
      </c>
      <c r="R94" s="7">
        <v>2</v>
      </c>
      <c r="S94" s="7">
        <v>3</v>
      </c>
      <c r="T94" s="7">
        <v>3</v>
      </c>
      <c r="U94" s="7">
        <v>3</v>
      </c>
      <c r="V94" s="7">
        <v>4</v>
      </c>
      <c r="W94" s="7">
        <v>4</v>
      </c>
      <c r="X94" s="7">
        <v>3</v>
      </c>
      <c r="Y94" s="7">
        <v>2</v>
      </c>
      <c r="Z94" s="7">
        <v>2</v>
      </c>
      <c r="AA94" s="7">
        <v>2</v>
      </c>
      <c r="AB94" s="7"/>
      <c r="AC94" s="7">
        <v>5</v>
      </c>
      <c r="AD94" s="7">
        <v>1</v>
      </c>
      <c r="AE94" s="7">
        <v>8</v>
      </c>
      <c r="AF94" s="7">
        <v>3</v>
      </c>
      <c r="AG94" s="7">
        <v>9</v>
      </c>
      <c r="AH94" s="7">
        <v>2</v>
      </c>
      <c r="AI94" s="7">
        <v>6</v>
      </c>
      <c r="AJ94" s="7">
        <v>7</v>
      </c>
      <c r="AK94" s="7">
        <v>4</v>
      </c>
      <c r="AL94" s="7">
        <v>10</v>
      </c>
      <c r="AM94" s="7">
        <v>53</v>
      </c>
      <c r="AP94" s="7">
        <v>32</v>
      </c>
      <c r="AQ94" s="3">
        <f t="shared" si="10"/>
        <v>37.456563939319807</v>
      </c>
      <c r="AR94" s="3">
        <f t="shared" si="11"/>
        <v>26.54343606068019</v>
      </c>
      <c r="AT94" s="7">
        <v>32</v>
      </c>
      <c r="AV94" cm="1">
        <f t="array" ref="AV94">SUM(D94+F94+G94+J94:L94)</f>
        <v>39</v>
      </c>
      <c r="AW94" cm="1">
        <f t="array" ref="AW94">SUM(C94+E94+H94:I94)</f>
        <v>21</v>
      </c>
    </row>
    <row r="95" spans="2:49" x14ac:dyDescent="0.25">
      <c r="B95" s="7">
        <v>43451</v>
      </c>
      <c r="C95" s="7">
        <v>4</v>
      </c>
      <c r="D95" s="7">
        <v>4</v>
      </c>
      <c r="E95" s="7">
        <v>4</v>
      </c>
      <c r="F95" s="7">
        <v>2</v>
      </c>
      <c r="G95" s="7">
        <v>4</v>
      </c>
      <c r="H95" s="7">
        <v>2</v>
      </c>
      <c r="I95" s="7">
        <v>2</v>
      </c>
      <c r="J95" s="7">
        <v>4</v>
      </c>
      <c r="K95" s="7">
        <v>4</v>
      </c>
      <c r="L95" s="7">
        <v>4</v>
      </c>
      <c r="M95" s="7">
        <v>34</v>
      </c>
      <c r="N95" s="7">
        <f t="shared" si="6"/>
        <v>10</v>
      </c>
      <c r="O95" s="7">
        <f t="shared" si="7"/>
        <v>10</v>
      </c>
      <c r="P95" s="7">
        <f t="shared" si="8"/>
        <v>8</v>
      </c>
      <c r="Q95" s="7">
        <f t="shared" si="9"/>
        <v>6</v>
      </c>
      <c r="R95" s="7">
        <v>5</v>
      </c>
      <c r="S95" s="7">
        <v>5</v>
      </c>
      <c r="T95" s="7">
        <v>3</v>
      </c>
      <c r="U95" s="7">
        <v>4</v>
      </c>
      <c r="V95" s="7">
        <v>2</v>
      </c>
      <c r="W95" s="7">
        <v>4</v>
      </c>
      <c r="X95" s="7">
        <v>4</v>
      </c>
      <c r="Y95" s="7">
        <v>3</v>
      </c>
      <c r="Z95" s="7">
        <v>3</v>
      </c>
      <c r="AA95" s="7">
        <v>1</v>
      </c>
      <c r="AB95" s="7"/>
      <c r="AC95" s="7">
        <v>10</v>
      </c>
      <c r="AD95" s="7">
        <v>2</v>
      </c>
      <c r="AE95" s="7">
        <v>3</v>
      </c>
      <c r="AF95" s="7">
        <v>1</v>
      </c>
      <c r="AG95" s="7">
        <v>8</v>
      </c>
      <c r="AH95" s="7">
        <v>5</v>
      </c>
      <c r="AI95" s="7">
        <v>9</v>
      </c>
      <c r="AJ95" s="7">
        <v>7</v>
      </c>
      <c r="AK95" s="7">
        <v>4</v>
      </c>
      <c r="AL95" s="7">
        <v>6</v>
      </c>
      <c r="AM95" s="7">
        <v>53</v>
      </c>
      <c r="AP95" s="7">
        <v>34</v>
      </c>
      <c r="AQ95" s="3">
        <f t="shared" si="10"/>
        <v>39.456563939319807</v>
      </c>
      <c r="AR95" s="3">
        <f t="shared" si="11"/>
        <v>28.54343606068019</v>
      </c>
      <c r="AT95" s="7">
        <v>34</v>
      </c>
      <c r="AV95" cm="1">
        <f t="array" ref="AV95">SUM(D95+F95+G95+J95:L95)</f>
        <v>42</v>
      </c>
      <c r="AW95" cm="1">
        <f t="array" ref="AW95">SUM(C95+E95+H95:I95)</f>
        <v>20</v>
      </c>
    </row>
    <row r="96" spans="2:49" x14ac:dyDescent="0.25">
      <c r="B96" s="7">
        <v>41532</v>
      </c>
      <c r="C96" s="7">
        <v>4</v>
      </c>
      <c r="D96" s="7">
        <v>4</v>
      </c>
      <c r="E96" s="7">
        <v>4</v>
      </c>
      <c r="F96" s="7">
        <v>4</v>
      </c>
      <c r="G96" s="7">
        <v>4</v>
      </c>
      <c r="H96" s="7">
        <v>2</v>
      </c>
      <c r="I96" s="7">
        <v>3</v>
      </c>
      <c r="J96" s="7">
        <v>4</v>
      </c>
      <c r="K96" s="7">
        <v>5</v>
      </c>
      <c r="L96" s="7">
        <v>4</v>
      </c>
      <c r="M96" s="7">
        <v>38</v>
      </c>
      <c r="N96" s="7">
        <f t="shared" si="6"/>
        <v>10</v>
      </c>
      <c r="O96" s="7">
        <f t="shared" si="7"/>
        <v>13</v>
      </c>
      <c r="P96" s="7">
        <f t="shared" si="8"/>
        <v>8</v>
      </c>
      <c r="Q96" s="7">
        <f t="shared" si="9"/>
        <v>7</v>
      </c>
      <c r="R96" s="7">
        <v>4</v>
      </c>
      <c r="S96" s="7">
        <v>35</v>
      </c>
      <c r="T96" s="7">
        <v>2</v>
      </c>
      <c r="U96" s="7">
        <v>41</v>
      </c>
      <c r="V96" s="7">
        <v>2</v>
      </c>
      <c r="W96" s="7">
        <v>6</v>
      </c>
      <c r="X96" s="7">
        <v>5</v>
      </c>
      <c r="Y96" s="7">
        <v>3</v>
      </c>
      <c r="Z96" s="7">
        <v>3</v>
      </c>
      <c r="AA96" s="7">
        <v>3</v>
      </c>
      <c r="AB96" s="7"/>
      <c r="AC96" s="7">
        <v>10</v>
      </c>
      <c r="AD96" s="7">
        <v>4</v>
      </c>
      <c r="AE96" s="7">
        <v>6</v>
      </c>
      <c r="AF96" s="7">
        <v>5</v>
      </c>
      <c r="AG96" s="7">
        <v>3</v>
      </c>
      <c r="AH96" s="7">
        <v>2</v>
      </c>
      <c r="AI96" s="7">
        <v>9</v>
      </c>
      <c r="AJ96" s="7">
        <v>8</v>
      </c>
      <c r="AK96" s="7">
        <v>7</v>
      </c>
      <c r="AL96" s="7">
        <v>1</v>
      </c>
      <c r="AM96" s="7">
        <v>53</v>
      </c>
      <c r="AP96" s="7">
        <v>38</v>
      </c>
      <c r="AQ96" s="3">
        <f t="shared" si="10"/>
        <v>43.456563939319807</v>
      </c>
      <c r="AR96" s="3">
        <f t="shared" si="11"/>
        <v>32.543436060680193</v>
      </c>
      <c r="AT96" s="7">
        <v>38</v>
      </c>
      <c r="AV96" cm="1">
        <f t="array" ref="AV96">SUM(D96+F96+G96+J96:L96)</f>
        <v>49</v>
      </c>
      <c r="AW96" cm="1">
        <f t="array" ref="AW96">SUM(C96+E96+H96:I96)</f>
        <v>21</v>
      </c>
    </row>
    <row r="97" spans="2:49" x14ac:dyDescent="0.25">
      <c r="B97" s="7">
        <v>42320</v>
      </c>
      <c r="C97" s="7">
        <v>2</v>
      </c>
      <c r="D97" s="7">
        <v>4</v>
      </c>
      <c r="E97" s="7">
        <v>4</v>
      </c>
      <c r="F97" s="7">
        <v>4</v>
      </c>
      <c r="G97" s="7">
        <v>4</v>
      </c>
      <c r="H97" s="7">
        <v>1</v>
      </c>
      <c r="I97" s="7">
        <v>2</v>
      </c>
      <c r="J97" s="7">
        <v>4</v>
      </c>
      <c r="K97" s="7">
        <v>2</v>
      </c>
      <c r="L97" s="7">
        <v>4</v>
      </c>
      <c r="M97" s="7">
        <v>31</v>
      </c>
      <c r="N97" s="7">
        <f t="shared" si="6"/>
        <v>9</v>
      </c>
      <c r="O97" s="7">
        <f t="shared" si="7"/>
        <v>10</v>
      </c>
      <c r="P97" s="7">
        <f t="shared" si="8"/>
        <v>6</v>
      </c>
      <c r="Q97" s="7">
        <f t="shared" si="9"/>
        <v>6</v>
      </c>
      <c r="R97" s="7">
        <v>3</v>
      </c>
      <c r="S97" s="7">
        <v>9</v>
      </c>
      <c r="T97" s="7">
        <v>6</v>
      </c>
      <c r="U97" s="7">
        <v>5</v>
      </c>
      <c r="V97" s="7">
        <v>5</v>
      </c>
      <c r="W97" s="7">
        <v>8</v>
      </c>
      <c r="X97" s="7">
        <v>6</v>
      </c>
      <c r="Y97" s="7">
        <v>4</v>
      </c>
      <c r="Z97" s="7">
        <v>5</v>
      </c>
      <c r="AA97" s="7">
        <v>4</v>
      </c>
      <c r="AB97" s="7"/>
      <c r="AC97" s="7">
        <v>7</v>
      </c>
      <c r="AD97" s="7">
        <v>5</v>
      </c>
      <c r="AE97" s="7">
        <v>9</v>
      </c>
      <c r="AF97" s="7">
        <v>3</v>
      </c>
      <c r="AG97" s="7">
        <v>1</v>
      </c>
      <c r="AH97" s="7">
        <v>10</v>
      </c>
      <c r="AI97" s="7">
        <v>4</v>
      </c>
      <c r="AJ97" s="7">
        <v>2</v>
      </c>
      <c r="AK97" s="7">
        <v>6</v>
      </c>
      <c r="AL97" s="7">
        <v>8</v>
      </c>
      <c r="AM97" s="7">
        <v>53</v>
      </c>
      <c r="AP97" s="7">
        <v>31</v>
      </c>
      <c r="AQ97" s="3">
        <f t="shared" si="10"/>
        <v>36.456563939319807</v>
      </c>
      <c r="AR97" s="3">
        <f t="shared" si="11"/>
        <v>25.54343606068019</v>
      </c>
      <c r="AT97" s="7">
        <v>31</v>
      </c>
      <c r="AV97" cm="1">
        <f t="array" ref="AV97">SUM(D97+F97+G97+J97:L97)</f>
        <v>46</v>
      </c>
      <c r="AW97" cm="1">
        <f t="array" ref="AW97">SUM(C97+E97+H97:I97)</f>
        <v>15</v>
      </c>
    </row>
    <row r="98" spans="2:49" x14ac:dyDescent="0.25">
      <c r="B98" s="7">
        <v>44208</v>
      </c>
      <c r="C98" s="7">
        <v>2</v>
      </c>
      <c r="D98" s="7">
        <v>4</v>
      </c>
      <c r="E98" s="7">
        <v>3</v>
      </c>
      <c r="F98" s="7">
        <v>4</v>
      </c>
      <c r="G98" s="7">
        <v>4</v>
      </c>
      <c r="H98" s="7">
        <v>4</v>
      </c>
      <c r="I98" s="7">
        <v>2</v>
      </c>
      <c r="J98" s="7">
        <v>4</v>
      </c>
      <c r="K98" s="7">
        <v>4</v>
      </c>
      <c r="L98" s="7">
        <v>4</v>
      </c>
      <c r="M98" s="7">
        <v>35</v>
      </c>
      <c r="N98" s="7">
        <f t="shared" si="6"/>
        <v>11</v>
      </c>
      <c r="O98" s="7">
        <f t="shared" si="7"/>
        <v>12</v>
      </c>
      <c r="P98" s="7">
        <f t="shared" si="8"/>
        <v>6</v>
      </c>
      <c r="Q98" s="7">
        <f t="shared" si="9"/>
        <v>6</v>
      </c>
      <c r="R98" s="7">
        <v>5</v>
      </c>
      <c r="S98" s="7">
        <v>5</v>
      </c>
      <c r="T98" s="7">
        <v>13</v>
      </c>
      <c r="U98" s="7">
        <v>7</v>
      </c>
      <c r="V98" s="7">
        <v>7</v>
      </c>
      <c r="W98" s="7">
        <v>13</v>
      </c>
      <c r="X98" s="7">
        <v>7</v>
      </c>
      <c r="Y98" s="7">
        <v>8</v>
      </c>
      <c r="Z98" s="7">
        <v>6</v>
      </c>
      <c r="AA98" s="7">
        <v>3</v>
      </c>
      <c r="AB98" s="7"/>
      <c r="AC98" s="7">
        <v>8</v>
      </c>
      <c r="AD98" s="7">
        <v>9</v>
      </c>
      <c r="AE98" s="7">
        <v>2</v>
      </c>
      <c r="AF98" s="7">
        <v>4</v>
      </c>
      <c r="AG98" s="7">
        <v>10</v>
      </c>
      <c r="AH98" s="7">
        <v>1</v>
      </c>
      <c r="AI98" s="7">
        <v>5</v>
      </c>
      <c r="AJ98" s="7">
        <v>7</v>
      </c>
      <c r="AK98" s="7">
        <v>3</v>
      </c>
      <c r="AL98" s="7">
        <v>6</v>
      </c>
      <c r="AM98" s="7">
        <v>53</v>
      </c>
      <c r="AP98" s="7">
        <v>35</v>
      </c>
      <c r="AQ98" s="3">
        <f t="shared" si="10"/>
        <v>40.456563939319807</v>
      </c>
      <c r="AR98" s="3">
        <f t="shared" si="11"/>
        <v>29.54343606068019</v>
      </c>
      <c r="AT98" s="7">
        <v>35</v>
      </c>
      <c r="AV98" cm="1">
        <f t="array" ref="AV98">SUM(D98+F98+G98+J98:L98)</f>
        <v>48</v>
      </c>
      <c r="AW98" cm="1">
        <f t="array" ref="AW98">SUM(C98+E98+H98:I98)</f>
        <v>16</v>
      </c>
    </row>
    <row r="99" spans="2:49" x14ac:dyDescent="0.25">
      <c r="B99" s="7">
        <v>40928</v>
      </c>
      <c r="C99" s="7">
        <v>4</v>
      </c>
      <c r="D99" s="7">
        <v>4</v>
      </c>
      <c r="E99" s="7">
        <v>4</v>
      </c>
      <c r="F99" s="7">
        <v>3</v>
      </c>
      <c r="G99" s="7">
        <v>4</v>
      </c>
      <c r="H99" s="7">
        <v>4</v>
      </c>
      <c r="I99" s="7">
        <v>4</v>
      </c>
      <c r="J99" s="7">
        <v>4</v>
      </c>
      <c r="K99" s="7">
        <v>4</v>
      </c>
      <c r="L99" s="7">
        <v>3</v>
      </c>
      <c r="M99" s="7">
        <v>38</v>
      </c>
      <c r="N99" s="7">
        <f t="shared" si="6"/>
        <v>11</v>
      </c>
      <c r="O99" s="7">
        <f t="shared" si="7"/>
        <v>11</v>
      </c>
      <c r="P99" s="7">
        <f t="shared" si="8"/>
        <v>8</v>
      </c>
      <c r="Q99" s="7">
        <f t="shared" si="9"/>
        <v>8</v>
      </c>
      <c r="R99" s="7">
        <v>2</v>
      </c>
      <c r="S99" s="7">
        <v>3</v>
      </c>
      <c r="T99" s="7">
        <v>2</v>
      </c>
      <c r="U99" s="7">
        <v>3</v>
      </c>
      <c r="V99" s="7">
        <v>3</v>
      </c>
      <c r="W99" s="7">
        <v>2</v>
      </c>
      <c r="X99" s="7">
        <v>10</v>
      </c>
      <c r="Y99" s="7">
        <v>1</v>
      </c>
      <c r="Z99" s="7">
        <v>2</v>
      </c>
      <c r="AA99" s="7">
        <v>5</v>
      </c>
      <c r="AB99" s="7"/>
      <c r="AC99" s="7">
        <v>9</v>
      </c>
      <c r="AD99" s="7">
        <v>6</v>
      </c>
      <c r="AE99" s="7">
        <v>8</v>
      </c>
      <c r="AF99" s="7">
        <v>2</v>
      </c>
      <c r="AG99" s="7">
        <v>5</v>
      </c>
      <c r="AH99" s="7">
        <v>4</v>
      </c>
      <c r="AI99" s="7">
        <v>7</v>
      </c>
      <c r="AJ99" s="7">
        <v>10</v>
      </c>
      <c r="AK99" s="7">
        <v>3</v>
      </c>
      <c r="AL99" s="7">
        <v>1</v>
      </c>
      <c r="AM99" s="7">
        <v>53</v>
      </c>
      <c r="AP99" s="7">
        <v>38</v>
      </c>
      <c r="AQ99" s="3">
        <f t="shared" si="10"/>
        <v>43.456563939319807</v>
      </c>
      <c r="AR99" s="3">
        <f t="shared" si="11"/>
        <v>32.543436060680193</v>
      </c>
      <c r="AT99" s="7">
        <v>38</v>
      </c>
      <c r="AV99" cm="1">
        <f t="array" ref="AV99">SUM(D99+F99+G99+J99:L99)</f>
        <v>44</v>
      </c>
      <c r="AW99" cm="1">
        <f t="array" ref="AW99">SUM(C99+E99+H99:I99)</f>
        <v>24</v>
      </c>
    </row>
    <row r="100" spans="2:49" x14ac:dyDescent="0.25">
      <c r="B100" s="7">
        <v>41169</v>
      </c>
      <c r="C100" s="7">
        <v>4</v>
      </c>
      <c r="D100" s="7">
        <v>4</v>
      </c>
      <c r="E100" s="7">
        <v>4</v>
      </c>
      <c r="F100" s="7">
        <v>4</v>
      </c>
      <c r="G100" s="7">
        <v>3</v>
      </c>
      <c r="H100" s="7">
        <v>1</v>
      </c>
      <c r="I100" s="7">
        <v>2</v>
      </c>
      <c r="J100" s="7">
        <v>4</v>
      </c>
      <c r="K100" s="7">
        <v>4</v>
      </c>
      <c r="L100" s="7">
        <v>4</v>
      </c>
      <c r="M100" s="7">
        <v>34</v>
      </c>
      <c r="N100" s="7">
        <f t="shared" si="6"/>
        <v>9</v>
      </c>
      <c r="O100" s="7">
        <f t="shared" si="7"/>
        <v>12</v>
      </c>
      <c r="P100" s="7">
        <f t="shared" si="8"/>
        <v>7</v>
      </c>
      <c r="Q100" s="7">
        <f t="shared" si="9"/>
        <v>6</v>
      </c>
      <c r="R100" s="7">
        <v>3</v>
      </c>
      <c r="S100" s="7">
        <v>4</v>
      </c>
      <c r="T100" s="7">
        <v>3</v>
      </c>
      <c r="U100" s="7">
        <v>3</v>
      </c>
      <c r="V100" s="7">
        <v>4</v>
      </c>
      <c r="W100" s="7">
        <v>7</v>
      </c>
      <c r="X100" s="7">
        <v>8</v>
      </c>
      <c r="Y100" s="7">
        <v>4</v>
      </c>
      <c r="Z100" s="7">
        <v>6</v>
      </c>
      <c r="AA100" s="7">
        <v>4</v>
      </c>
      <c r="AB100" s="7"/>
      <c r="AC100" s="7">
        <v>7</v>
      </c>
      <c r="AD100" s="7">
        <v>3</v>
      </c>
      <c r="AE100" s="7">
        <v>10</v>
      </c>
      <c r="AF100" s="7">
        <v>2</v>
      </c>
      <c r="AG100" s="7">
        <v>9</v>
      </c>
      <c r="AH100" s="7">
        <v>1</v>
      </c>
      <c r="AI100" s="7">
        <v>8</v>
      </c>
      <c r="AJ100" s="7">
        <v>6</v>
      </c>
      <c r="AK100" s="7">
        <v>4</v>
      </c>
      <c r="AL100" s="7">
        <v>5</v>
      </c>
      <c r="AM100" s="7">
        <v>53</v>
      </c>
      <c r="AP100" s="7">
        <v>34</v>
      </c>
      <c r="AQ100" s="3">
        <f t="shared" si="10"/>
        <v>39.456563939319807</v>
      </c>
      <c r="AR100" s="3">
        <f t="shared" si="11"/>
        <v>28.54343606068019</v>
      </c>
      <c r="AT100" s="7">
        <v>34</v>
      </c>
      <c r="AV100" cm="1">
        <f t="array" ref="AV100">SUM(D100+F100+G100+J100:L100)</f>
        <v>45</v>
      </c>
      <c r="AW100" cm="1">
        <f t="array" ref="AW100">SUM(C100+E100+H100:I100)</f>
        <v>19</v>
      </c>
    </row>
    <row r="101" spans="2:49" x14ac:dyDescent="0.25">
      <c r="B101" s="7">
        <v>44106</v>
      </c>
      <c r="C101" s="7">
        <v>1</v>
      </c>
      <c r="D101" s="7">
        <v>5</v>
      </c>
      <c r="E101" s="7">
        <v>4</v>
      </c>
      <c r="F101" s="7">
        <v>2</v>
      </c>
      <c r="G101" s="7">
        <v>4</v>
      </c>
      <c r="H101" s="7">
        <v>2</v>
      </c>
      <c r="I101" s="7">
        <v>1</v>
      </c>
      <c r="J101" s="7">
        <v>2</v>
      </c>
      <c r="K101" s="7">
        <v>4</v>
      </c>
      <c r="L101" s="7">
        <v>4</v>
      </c>
      <c r="M101" s="7">
        <v>29</v>
      </c>
      <c r="N101" s="7">
        <f t="shared" si="6"/>
        <v>10</v>
      </c>
      <c r="O101" s="7">
        <f t="shared" si="7"/>
        <v>8</v>
      </c>
      <c r="P101" s="7">
        <f t="shared" si="8"/>
        <v>5</v>
      </c>
      <c r="Q101" s="7">
        <f t="shared" si="9"/>
        <v>6</v>
      </c>
      <c r="R101" s="7">
        <v>3</v>
      </c>
      <c r="S101" s="7">
        <v>3</v>
      </c>
      <c r="T101" s="7">
        <v>4</v>
      </c>
      <c r="U101" s="7">
        <v>4</v>
      </c>
      <c r="V101" s="7">
        <v>3</v>
      </c>
      <c r="W101" s="7">
        <v>10</v>
      </c>
      <c r="X101" s="7">
        <v>7</v>
      </c>
      <c r="Y101" s="7">
        <v>24</v>
      </c>
      <c r="Z101" s="7">
        <v>4</v>
      </c>
      <c r="AA101" s="7">
        <v>4</v>
      </c>
      <c r="AB101" s="7"/>
      <c r="AC101" s="7">
        <v>4</v>
      </c>
      <c r="AD101" s="7">
        <v>5</v>
      </c>
      <c r="AE101" s="7">
        <v>2</v>
      </c>
      <c r="AF101" s="7">
        <v>10</v>
      </c>
      <c r="AG101" s="7">
        <v>8</v>
      </c>
      <c r="AH101" s="7">
        <v>1</v>
      </c>
      <c r="AI101" s="7">
        <v>9</v>
      </c>
      <c r="AJ101" s="7">
        <v>7</v>
      </c>
      <c r="AK101" s="7">
        <v>3</v>
      </c>
      <c r="AL101" s="7">
        <v>6</v>
      </c>
      <c r="AM101" s="7">
        <v>53</v>
      </c>
      <c r="AP101" s="7">
        <v>29</v>
      </c>
      <c r="AQ101" s="3">
        <f t="shared" si="10"/>
        <v>34.456563939319807</v>
      </c>
      <c r="AR101" s="3">
        <f t="shared" si="11"/>
        <v>23.54343606068019</v>
      </c>
      <c r="AT101" s="7">
        <v>29</v>
      </c>
      <c r="AV101" cm="1">
        <f t="array" ref="AV101">SUM(D101+F101+G101+J101:L101)</f>
        <v>43</v>
      </c>
      <c r="AW101" cm="1">
        <f t="array" ref="AW101">SUM(C101+E101+H101:I101)</f>
        <v>13</v>
      </c>
    </row>
    <row r="102" spans="2:49" x14ac:dyDescent="0.25">
      <c r="B102" s="7">
        <v>44631</v>
      </c>
      <c r="C102" s="7">
        <v>4</v>
      </c>
      <c r="D102" s="7">
        <v>4</v>
      </c>
      <c r="E102" s="7">
        <v>4</v>
      </c>
      <c r="F102" s="7">
        <v>3</v>
      </c>
      <c r="G102" s="7">
        <v>4</v>
      </c>
      <c r="H102" s="7">
        <v>4</v>
      </c>
      <c r="I102" s="7">
        <v>4</v>
      </c>
      <c r="J102" s="7">
        <v>3</v>
      </c>
      <c r="K102" s="7">
        <v>4</v>
      </c>
      <c r="L102" s="7">
        <v>4</v>
      </c>
      <c r="M102" s="7">
        <v>38</v>
      </c>
      <c r="N102" s="7">
        <f t="shared" si="6"/>
        <v>12</v>
      </c>
      <c r="O102" s="7">
        <f t="shared" si="7"/>
        <v>10</v>
      </c>
      <c r="P102" s="7">
        <f t="shared" si="8"/>
        <v>8</v>
      </c>
      <c r="Q102" s="7">
        <f t="shared" si="9"/>
        <v>8</v>
      </c>
      <c r="R102" s="7">
        <v>1</v>
      </c>
      <c r="S102" s="7">
        <v>9</v>
      </c>
      <c r="T102" s="7">
        <v>3</v>
      </c>
      <c r="U102" s="7">
        <v>6</v>
      </c>
      <c r="V102" s="7">
        <v>2</v>
      </c>
      <c r="W102" s="7">
        <v>2</v>
      </c>
      <c r="X102" s="7">
        <v>6</v>
      </c>
      <c r="Y102" s="7">
        <v>2</v>
      </c>
      <c r="Z102" s="7">
        <v>2</v>
      </c>
      <c r="AA102" s="7">
        <v>2</v>
      </c>
      <c r="AB102" s="7"/>
      <c r="AC102" s="7">
        <v>5</v>
      </c>
      <c r="AD102" s="7">
        <v>6</v>
      </c>
      <c r="AE102" s="7">
        <v>8</v>
      </c>
      <c r="AF102" s="7">
        <v>7</v>
      </c>
      <c r="AG102" s="7">
        <v>4</v>
      </c>
      <c r="AH102" s="7">
        <v>3</v>
      </c>
      <c r="AI102" s="7">
        <v>1</v>
      </c>
      <c r="AJ102" s="7">
        <v>9</v>
      </c>
      <c r="AK102" s="7">
        <v>10</v>
      </c>
      <c r="AL102" s="7">
        <v>2</v>
      </c>
      <c r="AM102" s="7">
        <v>52</v>
      </c>
      <c r="AP102" s="7">
        <v>38</v>
      </c>
      <c r="AQ102" s="3">
        <f t="shared" si="10"/>
        <v>43.456563939319807</v>
      </c>
      <c r="AR102" s="3">
        <f t="shared" si="11"/>
        <v>32.543436060680193</v>
      </c>
      <c r="AT102" s="7">
        <v>38</v>
      </c>
      <c r="AV102" cm="1">
        <f t="array" ref="AV102">SUM(D102+F102+G102+J102:L102)</f>
        <v>44</v>
      </c>
      <c r="AW102" cm="1">
        <f t="array" ref="AW102">SUM(C102+E102+H102:I102)</f>
        <v>24</v>
      </c>
    </row>
    <row r="103" spans="2:49" x14ac:dyDescent="0.25">
      <c r="B103" s="7">
        <v>46589</v>
      </c>
      <c r="C103" s="7">
        <v>4</v>
      </c>
      <c r="D103" s="7">
        <v>4</v>
      </c>
      <c r="E103" s="7">
        <v>4</v>
      </c>
      <c r="F103" s="7">
        <v>3</v>
      </c>
      <c r="G103" s="7">
        <v>4</v>
      </c>
      <c r="H103" s="7">
        <v>3</v>
      </c>
      <c r="I103" s="7">
        <v>4</v>
      </c>
      <c r="J103" s="7">
        <v>3</v>
      </c>
      <c r="K103" s="7">
        <v>4</v>
      </c>
      <c r="L103" s="7">
        <v>4</v>
      </c>
      <c r="M103" s="7">
        <v>37</v>
      </c>
      <c r="N103" s="7">
        <f t="shared" si="6"/>
        <v>11</v>
      </c>
      <c r="O103" s="7">
        <f t="shared" si="7"/>
        <v>10</v>
      </c>
      <c r="P103" s="7">
        <f t="shared" si="8"/>
        <v>8</v>
      </c>
      <c r="Q103" s="7">
        <f t="shared" si="9"/>
        <v>8</v>
      </c>
      <c r="R103" s="7">
        <v>4</v>
      </c>
      <c r="S103" s="7">
        <v>18</v>
      </c>
      <c r="T103" s="7">
        <v>3</v>
      </c>
      <c r="U103" s="7">
        <v>5</v>
      </c>
      <c r="V103" s="7">
        <v>3</v>
      </c>
      <c r="W103" s="7">
        <v>7</v>
      </c>
      <c r="X103" s="7">
        <v>6</v>
      </c>
      <c r="Y103" s="7">
        <v>6</v>
      </c>
      <c r="Z103" s="7">
        <v>3</v>
      </c>
      <c r="AA103" s="7">
        <v>2</v>
      </c>
      <c r="AB103" s="7"/>
      <c r="AC103" s="7">
        <v>7</v>
      </c>
      <c r="AD103" s="7">
        <v>3</v>
      </c>
      <c r="AE103" s="7">
        <v>10</v>
      </c>
      <c r="AF103" s="7">
        <v>8</v>
      </c>
      <c r="AG103" s="7">
        <v>6</v>
      </c>
      <c r="AH103" s="7">
        <v>5</v>
      </c>
      <c r="AI103" s="7">
        <v>2</v>
      </c>
      <c r="AJ103" s="7">
        <v>1</v>
      </c>
      <c r="AK103" s="7">
        <v>4</v>
      </c>
      <c r="AL103" s="7">
        <v>9</v>
      </c>
      <c r="AM103" s="7">
        <v>52</v>
      </c>
      <c r="AP103" s="7">
        <v>37</v>
      </c>
      <c r="AQ103" s="3">
        <f t="shared" si="10"/>
        <v>42.456563939319807</v>
      </c>
      <c r="AR103" s="3">
        <f t="shared" si="11"/>
        <v>31.54343606068019</v>
      </c>
      <c r="AT103" s="7">
        <v>37</v>
      </c>
      <c r="AV103" cm="1">
        <f t="array" ref="AV103">SUM(D103+F103+G103+J103:L103)</f>
        <v>44</v>
      </c>
      <c r="AW103" cm="1">
        <f t="array" ref="AW103">SUM(C103+E103+H103:I103)</f>
        <v>23</v>
      </c>
    </row>
    <row r="104" spans="2:49" x14ac:dyDescent="0.25">
      <c r="B104" s="7">
        <v>41006</v>
      </c>
      <c r="C104" s="7">
        <v>4</v>
      </c>
      <c r="D104" s="7">
        <v>3</v>
      </c>
      <c r="E104" s="7">
        <v>4</v>
      </c>
      <c r="F104" s="7">
        <v>4</v>
      </c>
      <c r="G104" s="7">
        <v>5</v>
      </c>
      <c r="H104" s="7">
        <v>3</v>
      </c>
      <c r="I104" s="7">
        <v>4</v>
      </c>
      <c r="J104" s="7">
        <v>4</v>
      </c>
      <c r="K104" s="7">
        <v>5</v>
      </c>
      <c r="L104" s="7">
        <v>4</v>
      </c>
      <c r="M104" s="7">
        <v>40</v>
      </c>
      <c r="N104" s="7">
        <f t="shared" si="6"/>
        <v>11</v>
      </c>
      <c r="O104" s="7">
        <f t="shared" si="7"/>
        <v>13</v>
      </c>
      <c r="P104" s="7">
        <f t="shared" si="8"/>
        <v>9</v>
      </c>
      <c r="Q104" s="7">
        <f t="shared" si="9"/>
        <v>7</v>
      </c>
      <c r="R104" s="7">
        <v>3</v>
      </c>
      <c r="S104" s="7">
        <v>5</v>
      </c>
      <c r="T104" s="7">
        <v>8</v>
      </c>
      <c r="U104" s="7">
        <v>5</v>
      </c>
      <c r="V104" s="7">
        <v>5</v>
      </c>
      <c r="W104" s="7">
        <v>13</v>
      </c>
      <c r="X104" s="7">
        <v>7</v>
      </c>
      <c r="Y104" s="7">
        <v>3</v>
      </c>
      <c r="Z104" s="7">
        <v>2</v>
      </c>
      <c r="AA104" s="7">
        <v>4</v>
      </c>
      <c r="AB104" s="7"/>
      <c r="AC104" s="7">
        <v>10</v>
      </c>
      <c r="AD104" s="7">
        <v>3</v>
      </c>
      <c r="AE104" s="7">
        <v>5</v>
      </c>
      <c r="AF104" s="7">
        <v>9</v>
      </c>
      <c r="AG104" s="7">
        <v>1</v>
      </c>
      <c r="AH104" s="7">
        <v>8</v>
      </c>
      <c r="AI104" s="7">
        <v>7</v>
      </c>
      <c r="AJ104" s="7">
        <v>4</v>
      </c>
      <c r="AK104" s="7">
        <v>2</v>
      </c>
      <c r="AL104" s="7">
        <v>6</v>
      </c>
      <c r="AM104" s="7">
        <v>52</v>
      </c>
      <c r="AP104" s="7">
        <v>40</v>
      </c>
      <c r="AQ104" s="3">
        <f t="shared" si="10"/>
        <v>45.456563939319807</v>
      </c>
      <c r="AR104" s="3">
        <f t="shared" si="11"/>
        <v>34.543436060680193</v>
      </c>
      <c r="AT104" s="7">
        <v>40</v>
      </c>
      <c r="AV104" cm="1">
        <f t="array" ref="AV104">SUM(D104+F104+G104+J104:L104)</f>
        <v>49</v>
      </c>
      <c r="AW104" cm="1">
        <f t="array" ref="AW104">SUM(C104+E104+H104:I104)</f>
        <v>23</v>
      </c>
    </row>
    <row r="105" spans="2:49" x14ac:dyDescent="0.25">
      <c r="B105" s="7">
        <v>42171</v>
      </c>
      <c r="C105" s="7">
        <v>3</v>
      </c>
      <c r="D105" s="7">
        <v>4</v>
      </c>
      <c r="E105" s="7">
        <v>4</v>
      </c>
      <c r="F105" s="7">
        <v>2</v>
      </c>
      <c r="G105" s="7">
        <v>5</v>
      </c>
      <c r="H105" s="7">
        <v>2</v>
      </c>
      <c r="I105" s="7">
        <v>1</v>
      </c>
      <c r="J105" s="7">
        <v>2</v>
      </c>
      <c r="K105" s="7">
        <v>3</v>
      </c>
      <c r="L105" s="7">
        <v>4</v>
      </c>
      <c r="M105" s="7">
        <v>30</v>
      </c>
      <c r="N105" s="7">
        <f t="shared" si="6"/>
        <v>10</v>
      </c>
      <c r="O105" s="7">
        <f t="shared" si="7"/>
        <v>7</v>
      </c>
      <c r="P105" s="7">
        <f t="shared" si="8"/>
        <v>8</v>
      </c>
      <c r="Q105" s="7">
        <f t="shared" si="9"/>
        <v>5</v>
      </c>
      <c r="R105" s="7">
        <v>3</v>
      </c>
      <c r="S105" s="7">
        <v>2</v>
      </c>
      <c r="T105" s="7">
        <v>3</v>
      </c>
      <c r="U105" s="7">
        <v>8</v>
      </c>
      <c r="V105" s="7">
        <v>3</v>
      </c>
      <c r="W105" s="7">
        <v>6</v>
      </c>
      <c r="X105" s="7">
        <v>10</v>
      </c>
      <c r="Y105" s="7">
        <v>6</v>
      </c>
      <c r="Z105" s="7">
        <v>3</v>
      </c>
      <c r="AA105" s="7">
        <v>4</v>
      </c>
      <c r="AB105" s="7"/>
      <c r="AC105" s="7">
        <v>10</v>
      </c>
      <c r="AD105" s="7">
        <v>6</v>
      </c>
      <c r="AE105" s="7">
        <v>3</v>
      </c>
      <c r="AF105" s="7">
        <v>2</v>
      </c>
      <c r="AG105" s="7">
        <v>8</v>
      </c>
      <c r="AH105" s="7">
        <v>1</v>
      </c>
      <c r="AI105" s="7">
        <v>9</v>
      </c>
      <c r="AJ105" s="7">
        <v>4</v>
      </c>
      <c r="AK105" s="7">
        <v>7</v>
      </c>
      <c r="AL105" s="7">
        <v>5</v>
      </c>
      <c r="AM105" s="7">
        <v>52</v>
      </c>
      <c r="AP105" s="7">
        <v>30</v>
      </c>
      <c r="AQ105" s="3">
        <f t="shared" si="10"/>
        <v>35.456563939319807</v>
      </c>
      <c r="AR105" s="3">
        <f t="shared" si="11"/>
        <v>24.54343606068019</v>
      </c>
      <c r="AT105" s="7">
        <v>30</v>
      </c>
      <c r="AV105" cm="1">
        <f t="array" ref="AV105">SUM(D105+F105+G105+J105:L105)</f>
        <v>42</v>
      </c>
      <c r="AW105" cm="1">
        <f t="array" ref="AW105">SUM(C105+E105+H105:I105)</f>
        <v>17</v>
      </c>
    </row>
    <row r="106" spans="2:49" x14ac:dyDescent="0.25">
      <c r="B106" s="7">
        <v>40933</v>
      </c>
      <c r="C106" s="7">
        <v>4</v>
      </c>
      <c r="D106" s="7">
        <v>5</v>
      </c>
      <c r="E106" s="7">
        <v>4</v>
      </c>
      <c r="F106" s="7">
        <v>4</v>
      </c>
      <c r="G106" s="7">
        <v>3</v>
      </c>
      <c r="H106" s="7">
        <v>3</v>
      </c>
      <c r="I106" s="7">
        <v>3</v>
      </c>
      <c r="J106" s="7">
        <v>4</v>
      </c>
      <c r="K106" s="7">
        <v>4</v>
      </c>
      <c r="L106" s="7">
        <v>4</v>
      </c>
      <c r="M106" s="7">
        <v>38</v>
      </c>
      <c r="N106" s="7">
        <f t="shared" si="6"/>
        <v>11</v>
      </c>
      <c r="O106" s="7">
        <f t="shared" si="7"/>
        <v>12</v>
      </c>
      <c r="P106" s="7">
        <f t="shared" si="8"/>
        <v>7</v>
      </c>
      <c r="Q106" s="7">
        <f t="shared" si="9"/>
        <v>8</v>
      </c>
      <c r="R106" s="7">
        <v>4</v>
      </c>
      <c r="S106" s="7">
        <v>5</v>
      </c>
      <c r="T106" s="7">
        <v>6</v>
      </c>
      <c r="U106" s="7">
        <v>3</v>
      </c>
      <c r="V106" s="7">
        <v>12</v>
      </c>
      <c r="W106" s="7">
        <v>9</v>
      </c>
      <c r="X106" s="7">
        <v>10</v>
      </c>
      <c r="Y106" s="7">
        <v>8</v>
      </c>
      <c r="Z106" s="7">
        <v>5</v>
      </c>
      <c r="AA106" s="7">
        <v>5</v>
      </c>
      <c r="AB106" s="7"/>
      <c r="AC106" s="7">
        <v>2</v>
      </c>
      <c r="AD106" s="7">
        <v>8</v>
      </c>
      <c r="AE106" s="7">
        <v>6</v>
      </c>
      <c r="AF106" s="7">
        <v>4</v>
      </c>
      <c r="AG106" s="7">
        <v>3</v>
      </c>
      <c r="AH106" s="7">
        <v>10</v>
      </c>
      <c r="AI106" s="7">
        <v>5</v>
      </c>
      <c r="AJ106" s="7">
        <v>9</v>
      </c>
      <c r="AK106" s="7">
        <v>7</v>
      </c>
      <c r="AL106" s="7">
        <v>1</v>
      </c>
      <c r="AM106" s="7">
        <v>52</v>
      </c>
      <c r="AP106" s="7">
        <v>38</v>
      </c>
      <c r="AQ106" s="3">
        <f t="shared" si="10"/>
        <v>43.456563939319807</v>
      </c>
      <c r="AR106" s="3">
        <f t="shared" si="11"/>
        <v>32.543436060680193</v>
      </c>
      <c r="AT106" s="7">
        <v>38</v>
      </c>
      <c r="AV106" cm="1">
        <f t="array" ref="AV106">SUM(D106+F106+G106+J106:L106)</f>
        <v>48</v>
      </c>
      <c r="AW106" cm="1">
        <f t="array" ref="AW106">SUM(C106+E106+H106:I106)</f>
        <v>22</v>
      </c>
    </row>
    <row r="107" spans="2:49" x14ac:dyDescent="0.25">
      <c r="B107" s="7">
        <v>43093</v>
      </c>
      <c r="C107" s="7">
        <v>4</v>
      </c>
      <c r="D107" s="7">
        <v>4</v>
      </c>
      <c r="E107" s="7">
        <v>4</v>
      </c>
      <c r="F107" s="7">
        <v>4</v>
      </c>
      <c r="G107" s="7">
        <v>5</v>
      </c>
      <c r="H107" s="7">
        <v>4</v>
      </c>
      <c r="I107" s="7">
        <v>2</v>
      </c>
      <c r="J107" s="7">
        <v>4</v>
      </c>
      <c r="K107" s="7">
        <v>4</v>
      </c>
      <c r="L107" s="7">
        <v>3</v>
      </c>
      <c r="M107" s="7">
        <v>38</v>
      </c>
      <c r="N107" s="7">
        <f t="shared" si="6"/>
        <v>11</v>
      </c>
      <c r="O107" s="7">
        <f t="shared" si="7"/>
        <v>12</v>
      </c>
      <c r="P107" s="7">
        <f t="shared" si="8"/>
        <v>9</v>
      </c>
      <c r="Q107" s="7">
        <f t="shared" si="9"/>
        <v>6</v>
      </c>
      <c r="R107" s="7">
        <v>4</v>
      </c>
      <c r="S107" s="7">
        <v>4</v>
      </c>
      <c r="T107" s="7">
        <v>3</v>
      </c>
      <c r="U107" s="7">
        <v>2</v>
      </c>
      <c r="V107" s="7">
        <v>4</v>
      </c>
      <c r="W107" s="7">
        <v>5</v>
      </c>
      <c r="X107" s="7">
        <v>9</v>
      </c>
      <c r="Y107" s="7">
        <v>4</v>
      </c>
      <c r="Z107" s="7">
        <v>4</v>
      </c>
      <c r="AA107" s="7">
        <v>3</v>
      </c>
      <c r="AB107" s="7"/>
      <c r="AC107" s="7">
        <v>7</v>
      </c>
      <c r="AD107" s="7">
        <v>6</v>
      </c>
      <c r="AE107" s="7">
        <v>2</v>
      </c>
      <c r="AF107" s="7">
        <v>3</v>
      </c>
      <c r="AG107" s="7">
        <v>5</v>
      </c>
      <c r="AH107" s="7">
        <v>1</v>
      </c>
      <c r="AI107" s="7">
        <v>9</v>
      </c>
      <c r="AJ107" s="7">
        <v>4</v>
      </c>
      <c r="AK107" s="7">
        <v>8</v>
      </c>
      <c r="AL107" s="7">
        <v>10</v>
      </c>
      <c r="AM107" s="7">
        <v>51</v>
      </c>
      <c r="AP107" s="7">
        <v>38</v>
      </c>
      <c r="AQ107" s="3">
        <f t="shared" si="10"/>
        <v>43.456563939319807</v>
      </c>
      <c r="AR107" s="3">
        <f t="shared" si="11"/>
        <v>32.543436060680193</v>
      </c>
      <c r="AT107" s="7">
        <v>38</v>
      </c>
      <c r="AV107" cm="1">
        <f t="array" ref="AV107">SUM(D107+F107+G107+J107:L107)</f>
        <v>50</v>
      </c>
      <c r="AW107" cm="1">
        <f t="array" ref="AW107">SUM(C107+E107+H107:I107)</f>
        <v>22</v>
      </c>
    </row>
    <row r="108" spans="2:49" x14ac:dyDescent="0.25">
      <c r="B108" s="7">
        <v>43924</v>
      </c>
      <c r="C108" s="7">
        <v>4</v>
      </c>
      <c r="D108" s="7">
        <v>5</v>
      </c>
      <c r="E108" s="7">
        <v>4</v>
      </c>
      <c r="F108" s="7">
        <v>4</v>
      </c>
      <c r="G108" s="7">
        <v>5</v>
      </c>
      <c r="H108" s="7">
        <v>4</v>
      </c>
      <c r="I108" s="7">
        <v>4</v>
      </c>
      <c r="J108" s="7">
        <v>3</v>
      </c>
      <c r="K108" s="7">
        <v>4</v>
      </c>
      <c r="L108" s="7">
        <v>3</v>
      </c>
      <c r="M108" s="7">
        <v>40</v>
      </c>
      <c r="N108" s="7">
        <f t="shared" si="6"/>
        <v>11</v>
      </c>
      <c r="O108" s="7">
        <f t="shared" si="7"/>
        <v>11</v>
      </c>
      <c r="P108" s="7">
        <f t="shared" si="8"/>
        <v>9</v>
      </c>
      <c r="Q108" s="7">
        <f t="shared" si="9"/>
        <v>9</v>
      </c>
      <c r="R108" s="7">
        <v>6</v>
      </c>
      <c r="S108" s="7">
        <v>9</v>
      </c>
      <c r="T108" s="7">
        <v>3</v>
      </c>
      <c r="U108" s="7">
        <v>21</v>
      </c>
      <c r="V108" s="7">
        <v>4</v>
      </c>
      <c r="W108" s="7">
        <v>6</v>
      </c>
      <c r="X108" s="7">
        <v>28</v>
      </c>
      <c r="Y108" s="7">
        <v>7</v>
      </c>
      <c r="Z108" s="7">
        <v>5</v>
      </c>
      <c r="AA108" s="7">
        <v>10</v>
      </c>
      <c r="AB108" s="7"/>
      <c r="AC108" s="7">
        <v>1</v>
      </c>
      <c r="AD108" s="7">
        <v>5</v>
      </c>
      <c r="AE108" s="7">
        <v>7</v>
      </c>
      <c r="AF108" s="7">
        <v>6</v>
      </c>
      <c r="AG108" s="7">
        <v>10</v>
      </c>
      <c r="AH108" s="7">
        <v>9</v>
      </c>
      <c r="AI108" s="7">
        <v>4</v>
      </c>
      <c r="AJ108" s="7">
        <v>8</v>
      </c>
      <c r="AK108" s="7">
        <v>2</v>
      </c>
      <c r="AL108" s="7">
        <v>3</v>
      </c>
      <c r="AM108" s="7">
        <v>51</v>
      </c>
      <c r="AP108" s="7">
        <v>40</v>
      </c>
      <c r="AQ108" s="3">
        <f t="shared" si="10"/>
        <v>45.456563939319807</v>
      </c>
      <c r="AR108" s="3">
        <f t="shared" si="11"/>
        <v>34.543436060680193</v>
      </c>
      <c r="AT108" s="7">
        <v>40</v>
      </c>
      <c r="AV108" cm="1">
        <f t="array" ref="AV108">SUM(D108+F108+G108+J108:L108)</f>
        <v>52</v>
      </c>
      <c r="AW108" cm="1">
        <f t="array" ref="AW108">SUM(C108+E108+H108:I108)</f>
        <v>24</v>
      </c>
    </row>
    <row r="109" spans="2:49" x14ac:dyDescent="0.25">
      <c r="B109" s="7">
        <v>45828</v>
      </c>
      <c r="C109" s="7">
        <v>4</v>
      </c>
      <c r="D109" s="7">
        <v>5</v>
      </c>
      <c r="E109" s="7">
        <v>2</v>
      </c>
      <c r="F109" s="7">
        <v>4</v>
      </c>
      <c r="G109" s="7">
        <v>4</v>
      </c>
      <c r="H109" s="7">
        <v>3</v>
      </c>
      <c r="I109" s="7">
        <v>4</v>
      </c>
      <c r="J109" s="7">
        <v>4</v>
      </c>
      <c r="K109" s="7">
        <v>4</v>
      </c>
      <c r="L109" s="7">
        <v>4</v>
      </c>
      <c r="M109" s="7">
        <v>38</v>
      </c>
      <c r="N109" s="7">
        <f t="shared" si="6"/>
        <v>9</v>
      </c>
      <c r="O109" s="7">
        <f t="shared" si="7"/>
        <v>12</v>
      </c>
      <c r="P109" s="7">
        <f t="shared" si="8"/>
        <v>8</v>
      </c>
      <c r="Q109" s="7">
        <f t="shared" si="9"/>
        <v>9</v>
      </c>
      <c r="R109" s="7">
        <v>2</v>
      </c>
      <c r="S109" s="7">
        <v>7</v>
      </c>
      <c r="T109" s="7">
        <v>4</v>
      </c>
      <c r="U109" s="7">
        <v>5</v>
      </c>
      <c r="V109" s="7">
        <v>5</v>
      </c>
      <c r="W109" s="7">
        <v>9</v>
      </c>
      <c r="X109" s="7">
        <v>8</v>
      </c>
      <c r="Y109" s="7">
        <v>6</v>
      </c>
      <c r="Z109" s="7">
        <v>2</v>
      </c>
      <c r="AA109" s="7">
        <v>3</v>
      </c>
      <c r="AB109" s="7"/>
      <c r="AC109" s="7">
        <v>4</v>
      </c>
      <c r="AD109" s="7">
        <v>5</v>
      </c>
      <c r="AE109" s="7">
        <v>2</v>
      </c>
      <c r="AF109" s="7">
        <v>1</v>
      </c>
      <c r="AG109" s="7">
        <v>6</v>
      </c>
      <c r="AH109" s="7">
        <v>10</v>
      </c>
      <c r="AI109" s="7">
        <v>9</v>
      </c>
      <c r="AJ109" s="7">
        <v>3</v>
      </c>
      <c r="AK109" s="7">
        <v>8</v>
      </c>
      <c r="AL109" s="7">
        <v>7</v>
      </c>
      <c r="AM109" s="7">
        <v>51</v>
      </c>
      <c r="AP109" s="7">
        <v>38</v>
      </c>
      <c r="AQ109" s="3">
        <f t="shared" si="10"/>
        <v>43.456563939319807</v>
      </c>
      <c r="AR109" s="3">
        <f t="shared" si="11"/>
        <v>32.543436060680193</v>
      </c>
      <c r="AT109" s="7">
        <v>38</v>
      </c>
      <c r="AV109" cm="1">
        <f t="array" ref="AV109">SUM(D109+F109+G109+J109:L109)</f>
        <v>51</v>
      </c>
      <c r="AW109" cm="1">
        <f t="array" ref="AW109">SUM(C109+E109+H109:I109)</f>
        <v>19</v>
      </c>
    </row>
    <row r="110" spans="2:49" x14ac:dyDescent="0.25">
      <c r="B110" s="7">
        <v>46077</v>
      </c>
      <c r="C110" s="7">
        <v>3</v>
      </c>
      <c r="D110" s="7">
        <v>4</v>
      </c>
      <c r="E110" s="7">
        <v>4</v>
      </c>
      <c r="F110" s="7">
        <v>4</v>
      </c>
      <c r="G110" s="7">
        <v>2</v>
      </c>
      <c r="H110" s="7">
        <v>3</v>
      </c>
      <c r="I110" s="7">
        <v>2</v>
      </c>
      <c r="J110" s="7">
        <v>4</v>
      </c>
      <c r="K110" s="7">
        <v>4</v>
      </c>
      <c r="L110" s="7">
        <v>3</v>
      </c>
      <c r="M110" s="7">
        <v>33</v>
      </c>
      <c r="N110" s="7">
        <f t="shared" si="6"/>
        <v>10</v>
      </c>
      <c r="O110" s="7">
        <f t="shared" si="7"/>
        <v>12</v>
      </c>
      <c r="P110" s="7">
        <f t="shared" si="8"/>
        <v>5</v>
      </c>
      <c r="Q110" s="7">
        <f t="shared" si="9"/>
        <v>6</v>
      </c>
      <c r="R110" s="7">
        <v>4</v>
      </c>
      <c r="S110" s="7">
        <v>3</v>
      </c>
      <c r="T110" s="7">
        <v>4</v>
      </c>
      <c r="U110" s="7">
        <v>4</v>
      </c>
      <c r="V110" s="7">
        <v>5</v>
      </c>
      <c r="W110" s="7">
        <v>5</v>
      </c>
      <c r="X110" s="7">
        <v>8</v>
      </c>
      <c r="Y110" s="7">
        <v>24</v>
      </c>
      <c r="Z110" s="7">
        <v>3</v>
      </c>
      <c r="AA110" s="7">
        <v>3</v>
      </c>
      <c r="AB110" s="7"/>
      <c r="AC110" s="7">
        <v>10</v>
      </c>
      <c r="AD110" s="7">
        <v>2</v>
      </c>
      <c r="AE110" s="7">
        <v>8</v>
      </c>
      <c r="AF110" s="7">
        <v>1</v>
      </c>
      <c r="AG110" s="7">
        <v>4</v>
      </c>
      <c r="AH110" s="7">
        <v>6</v>
      </c>
      <c r="AI110" s="7">
        <v>3</v>
      </c>
      <c r="AJ110" s="7">
        <v>7</v>
      </c>
      <c r="AK110" s="7">
        <v>5</v>
      </c>
      <c r="AL110" s="7">
        <v>9</v>
      </c>
      <c r="AM110" s="7">
        <v>51</v>
      </c>
      <c r="AP110" s="7">
        <v>33</v>
      </c>
      <c r="AQ110" s="3">
        <f t="shared" si="10"/>
        <v>38.456563939319807</v>
      </c>
      <c r="AR110" s="3">
        <f t="shared" si="11"/>
        <v>27.54343606068019</v>
      </c>
      <c r="AT110" s="7">
        <v>33</v>
      </c>
      <c r="AV110" cm="1">
        <f t="array" ref="AV110">SUM(D110+F110+G110+J110:L110)</f>
        <v>41</v>
      </c>
      <c r="AW110" cm="1">
        <f t="array" ref="AW110">SUM(C110+E110+H110:I110)</f>
        <v>19</v>
      </c>
    </row>
    <row r="111" spans="2:49" x14ac:dyDescent="0.25">
      <c r="B111" s="7">
        <v>41364</v>
      </c>
      <c r="C111" s="7">
        <v>4</v>
      </c>
      <c r="D111" s="7">
        <v>4</v>
      </c>
      <c r="E111" s="7">
        <v>5</v>
      </c>
      <c r="F111" s="7">
        <v>4</v>
      </c>
      <c r="G111" s="7">
        <v>4</v>
      </c>
      <c r="H111" s="7">
        <v>2</v>
      </c>
      <c r="I111" s="7">
        <v>2</v>
      </c>
      <c r="J111" s="7">
        <v>4</v>
      </c>
      <c r="K111" s="7">
        <v>4</v>
      </c>
      <c r="L111" s="7">
        <v>4</v>
      </c>
      <c r="M111" s="7">
        <v>37</v>
      </c>
      <c r="N111" s="7">
        <f t="shared" si="6"/>
        <v>11</v>
      </c>
      <c r="O111" s="7">
        <f t="shared" si="7"/>
        <v>12</v>
      </c>
      <c r="P111" s="7">
        <f t="shared" si="8"/>
        <v>8</v>
      </c>
      <c r="Q111" s="7">
        <f t="shared" si="9"/>
        <v>6</v>
      </c>
      <c r="R111" s="7">
        <v>3</v>
      </c>
      <c r="S111" s="7">
        <v>6</v>
      </c>
      <c r="T111" s="7">
        <v>3</v>
      </c>
      <c r="U111" s="7">
        <v>3</v>
      </c>
      <c r="V111" s="7">
        <v>3</v>
      </c>
      <c r="W111" s="7">
        <v>5</v>
      </c>
      <c r="X111" s="7">
        <v>15</v>
      </c>
      <c r="Y111" s="7">
        <v>3</v>
      </c>
      <c r="Z111" s="7">
        <v>2</v>
      </c>
      <c r="AA111" s="7">
        <v>2</v>
      </c>
      <c r="AB111" s="7"/>
      <c r="AC111" s="7">
        <v>9</v>
      </c>
      <c r="AD111" s="7">
        <v>10</v>
      </c>
      <c r="AE111" s="7">
        <v>7</v>
      </c>
      <c r="AF111" s="7">
        <v>5</v>
      </c>
      <c r="AG111" s="7">
        <v>1</v>
      </c>
      <c r="AH111" s="7">
        <v>8</v>
      </c>
      <c r="AI111" s="7">
        <v>3</v>
      </c>
      <c r="AJ111" s="7">
        <v>6</v>
      </c>
      <c r="AK111" s="7">
        <v>4</v>
      </c>
      <c r="AL111" s="7">
        <v>2</v>
      </c>
      <c r="AM111" s="7">
        <v>51</v>
      </c>
      <c r="AP111" s="7">
        <v>37</v>
      </c>
      <c r="AQ111" s="3">
        <f t="shared" si="10"/>
        <v>42.456563939319807</v>
      </c>
      <c r="AR111" s="3">
        <f t="shared" si="11"/>
        <v>31.54343606068019</v>
      </c>
      <c r="AT111" s="7">
        <v>37</v>
      </c>
      <c r="AV111" cm="1">
        <f t="array" ref="AV111">SUM(D111+F111+G111+J111:L111)</f>
        <v>48</v>
      </c>
      <c r="AW111" cm="1">
        <f t="array" ref="AW111">SUM(C111+E111+H111:I111)</f>
        <v>22</v>
      </c>
    </row>
    <row r="112" spans="2:49" x14ac:dyDescent="0.25">
      <c r="B112" s="7">
        <v>45774</v>
      </c>
      <c r="C112" s="7">
        <v>4</v>
      </c>
      <c r="D112" s="7">
        <v>4</v>
      </c>
      <c r="E112" s="7">
        <v>5</v>
      </c>
      <c r="F112" s="7">
        <v>2</v>
      </c>
      <c r="G112" s="7">
        <v>4</v>
      </c>
      <c r="H112" s="7">
        <v>3</v>
      </c>
      <c r="I112" s="7">
        <v>2</v>
      </c>
      <c r="J112" s="7">
        <v>2</v>
      </c>
      <c r="K112" s="7">
        <v>2</v>
      </c>
      <c r="L112" s="7">
        <v>3</v>
      </c>
      <c r="M112" s="7">
        <v>31</v>
      </c>
      <c r="N112" s="7">
        <f t="shared" si="6"/>
        <v>11</v>
      </c>
      <c r="O112" s="7">
        <f t="shared" si="7"/>
        <v>6</v>
      </c>
      <c r="P112" s="7">
        <f t="shared" si="8"/>
        <v>8</v>
      </c>
      <c r="Q112" s="7">
        <f t="shared" si="9"/>
        <v>6</v>
      </c>
      <c r="R112" s="7">
        <v>11</v>
      </c>
      <c r="S112" s="7">
        <v>3</v>
      </c>
      <c r="T112" s="7">
        <v>3</v>
      </c>
      <c r="U112" s="7">
        <v>2</v>
      </c>
      <c r="V112" s="7">
        <v>3</v>
      </c>
      <c r="W112" s="7">
        <v>5</v>
      </c>
      <c r="X112" s="7">
        <v>17</v>
      </c>
      <c r="Y112" s="7">
        <v>2</v>
      </c>
      <c r="Z112" s="7">
        <v>2</v>
      </c>
      <c r="AA112" s="7">
        <v>4</v>
      </c>
      <c r="AB112" s="7"/>
      <c r="AC112" s="7">
        <v>3</v>
      </c>
      <c r="AD112" s="7">
        <v>6</v>
      </c>
      <c r="AE112" s="7">
        <v>9</v>
      </c>
      <c r="AF112" s="7">
        <v>10</v>
      </c>
      <c r="AG112" s="7">
        <v>1</v>
      </c>
      <c r="AH112" s="7">
        <v>7</v>
      </c>
      <c r="AI112" s="7">
        <v>4</v>
      </c>
      <c r="AJ112" s="7">
        <v>2</v>
      </c>
      <c r="AK112" s="7">
        <v>5</v>
      </c>
      <c r="AL112" s="7">
        <v>8</v>
      </c>
      <c r="AM112" s="7">
        <v>51</v>
      </c>
      <c r="AP112" s="7">
        <v>31</v>
      </c>
      <c r="AQ112" s="3">
        <f t="shared" si="10"/>
        <v>36.456563939319807</v>
      </c>
      <c r="AR112" s="3">
        <f t="shared" si="11"/>
        <v>25.54343606068019</v>
      </c>
      <c r="AT112" s="7">
        <v>31</v>
      </c>
      <c r="AV112" cm="1">
        <f t="array" ref="AV112">SUM(D112+F112+G112+J112:L112)</f>
        <v>37</v>
      </c>
      <c r="AW112" cm="1">
        <f t="array" ref="AW112">SUM(C112+E112+H112:I112)</f>
        <v>23</v>
      </c>
    </row>
    <row r="113" spans="2:49" x14ac:dyDescent="0.25">
      <c r="B113" s="7">
        <v>41418</v>
      </c>
      <c r="C113" s="7">
        <v>1</v>
      </c>
      <c r="D113" s="7">
        <v>3</v>
      </c>
      <c r="E113" s="7">
        <v>5</v>
      </c>
      <c r="F113" s="7">
        <v>4</v>
      </c>
      <c r="G113" s="7">
        <v>4</v>
      </c>
      <c r="H113" s="7">
        <v>1</v>
      </c>
      <c r="I113" s="7">
        <v>4</v>
      </c>
      <c r="J113" s="7">
        <v>1</v>
      </c>
      <c r="K113" s="7">
        <v>1</v>
      </c>
      <c r="L113" s="7">
        <v>1</v>
      </c>
      <c r="M113" s="7">
        <v>25</v>
      </c>
      <c r="N113" s="7">
        <f t="shared" si="6"/>
        <v>7</v>
      </c>
      <c r="O113" s="7">
        <f t="shared" si="7"/>
        <v>6</v>
      </c>
      <c r="P113" s="7">
        <f t="shared" si="8"/>
        <v>5</v>
      </c>
      <c r="Q113" s="7">
        <f t="shared" si="9"/>
        <v>7</v>
      </c>
      <c r="R113" s="7">
        <v>4</v>
      </c>
      <c r="S113" s="7">
        <v>8</v>
      </c>
      <c r="T113" s="7">
        <v>4</v>
      </c>
      <c r="U113" s="7">
        <v>2</v>
      </c>
      <c r="V113" s="7">
        <v>5</v>
      </c>
      <c r="W113" s="7">
        <v>4</v>
      </c>
      <c r="X113" s="7">
        <v>9</v>
      </c>
      <c r="Y113" s="7">
        <v>7</v>
      </c>
      <c r="Z113" s="7">
        <v>20</v>
      </c>
      <c r="AA113" s="7">
        <v>2</v>
      </c>
      <c r="AB113" s="7"/>
      <c r="AC113" s="7">
        <v>5</v>
      </c>
      <c r="AD113" s="7">
        <v>1</v>
      </c>
      <c r="AE113" s="7">
        <v>8</v>
      </c>
      <c r="AF113" s="7">
        <v>3</v>
      </c>
      <c r="AG113" s="7">
        <v>4</v>
      </c>
      <c r="AH113" s="7">
        <v>10</v>
      </c>
      <c r="AI113" s="7">
        <v>7</v>
      </c>
      <c r="AJ113" s="7">
        <v>6</v>
      </c>
      <c r="AK113" s="7">
        <v>2</v>
      </c>
      <c r="AL113" s="7">
        <v>9</v>
      </c>
      <c r="AM113" s="7">
        <v>51</v>
      </c>
      <c r="AP113" s="7">
        <v>25</v>
      </c>
      <c r="AQ113" s="3">
        <f t="shared" si="10"/>
        <v>30.45656393931981</v>
      </c>
      <c r="AR113" s="3">
        <f t="shared" si="11"/>
        <v>19.54343606068019</v>
      </c>
      <c r="AT113" s="7">
        <v>25</v>
      </c>
      <c r="AV113" cm="1">
        <f t="array" ref="AV113">SUM(D113+F113+G113+J113:L113)</f>
        <v>36</v>
      </c>
      <c r="AW113" cm="1">
        <f t="array" ref="AW113">SUM(C113+E113+H113:I113)</f>
        <v>17</v>
      </c>
    </row>
    <row r="114" spans="2:49" x14ac:dyDescent="0.25">
      <c r="B114" s="7">
        <v>41111</v>
      </c>
      <c r="C114" s="7">
        <v>4</v>
      </c>
      <c r="D114" s="7">
        <v>4</v>
      </c>
      <c r="E114" s="7">
        <v>4</v>
      </c>
      <c r="F114" s="7">
        <v>5</v>
      </c>
      <c r="G114" s="7">
        <v>4</v>
      </c>
      <c r="H114" s="7">
        <v>4</v>
      </c>
      <c r="I114" s="7">
        <v>4</v>
      </c>
      <c r="J114" s="7">
        <v>5</v>
      </c>
      <c r="K114" s="7">
        <v>4</v>
      </c>
      <c r="L114" s="7">
        <v>3</v>
      </c>
      <c r="M114" s="7">
        <v>41</v>
      </c>
      <c r="N114" s="7">
        <f t="shared" si="6"/>
        <v>11</v>
      </c>
      <c r="O114" s="7">
        <f t="shared" si="7"/>
        <v>14</v>
      </c>
      <c r="P114" s="7">
        <f t="shared" si="8"/>
        <v>8</v>
      </c>
      <c r="Q114" s="7">
        <f t="shared" si="9"/>
        <v>8</v>
      </c>
      <c r="R114" s="7">
        <v>2</v>
      </c>
      <c r="S114" s="7">
        <v>3</v>
      </c>
      <c r="T114" s="7">
        <v>4</v>
      </c>
      <c r="U114" s="7">
        <v>3</v>
      </c>
      <c r="V114" s="7">
        <v>2</v>
      </c>
      <c r="W114" s="7">
        <v>19</v>
      </c>
      <c r="X114" s="7">
        <v>5</v>
      </c>
      <c r="Y114" s="7">
        <v>2</v>
      </c>
      <c r="Z114" s="7">
        <v>3</v>
      </c>
      <c r="AA114" s="7">
        <v>4</v>
      </c>
      <c r="AB114" s="7"/>
      <c r="AC114" s="7">
        <v>9</v>
      </c>
      <c r="AD114" s="7">
        <v>4</v>
      </c>
      <c r="AE114" s="7">
        <v>5</v>
      </c>
      <c r="AF114" s="7">
        <v>1</v>
      </c>
      <c r="AG114" s="7">
        <v>7</v>
      </c>
      <c r="AH114" s="7">
        <v>10</v>
      </c>
      <c r="AI114" s="7">
        <v>6</v>
      </c>
      <c r="AJ114" s="7">
        <v>3</v>
      </c>
      <c r="AK114" s="7">
        <v>2</v>
      </c>
      <c r="AL114" s="7">
        <v>8</v>
      </c>
      <c r="AM114" s="7">
        <v>51</v>
      </c>
      <c r="AP114" s="7">
        <v>41</v>
      </c>
      <c r="AQ114" s="3">
        <f t="shared" si="10"/>
        <v>46.456563939319807</v>
      </c>
      <c r="AR114" s="3">
        <f t="shared" si="11"/>
        <v>35.543436060680193</v>
      </c>
      <c r="AT114" s="7">
        <v>41</v>
      </c>
      <c r="AV114" cm="1">
        <f t="array" ref="AV114">SUM(D114+F114+G114+J114:L114)</f>
        <v>51</v>
      </c>
      <c r="AW114" cm="1">
        <f t="array" ref="AW114">SUM(C114+E114+H114:I114)</f>
        <v>24</v>
      </c>
    </row>
    <row r="115" spans="2:49" x14ac:dyDescent="0.25">
      <c r="B115" s="7">
        <v>44767</v>
      </c>
      <c r="C115" s="7">
        <v>4</v>
      </c>
      <c r="D115" s="7">
        <v>4</v>
      </c>
      <c r="E115" s="7">
        <v>4</v>
      </c>
      <c r="F115" s="7">
        <v>4</v>
      </c>
      <c r="G115" s="7">
        <v>4</v>
      </c>
      <c r="H115" s="7">
        <v>2</v>
      </c>
      <c r="I115" s="7">
        <v>4</v>
      </c>
      <c r="J115" s="7">
        <v>4</v>
      </c>
      <c r="K115" s="7">
        <v>4</v>
      </c>
      <c r="L115" s="7">
        <v>4</v>
      </c>
      <c r="M115" s="7">
        <v>38</v>
      </c>
      <c r="N115" s="7">
        <f t="shared" si="6"/>
        <v>10</v>
      </c>
      <c r="O115" s="7">
        <f t="shared" si="7"/>
        <v>12</v>
      </c>
      <c r="P115" s="7">
        <f t="shared" si="8"/>
        <v>8</v>
      </c>
      <c r="Q115" s="7">
        <f t="shared" si="9"/>
        <v>8</v>
      </c>
      <c r="R115" s="7">
        <v>2</v>
      </c>
      <c r="S115" s="7">
        <v>2</v>
      </c>
      <c r="T115" s="7">
        <v>1</v>
      </c>
      <c r="U115" s="7">
        <v>2</v>
      </c>
      <c r="V115" s="7">
        <v>3</v>
      </c>
      <c r="W115" s="7">
        <v>2</v>
      </c>
      <c r="X115" s="7">
        <v>4</v>
      </c>
      <c r="Y115" s="7">
        <v>1</v>
      </c>
      <c r="Z115" s="7">
        <v>2</v>
      </c>
      <c r="AA115" s="7">
        <v>1</v>
      </c>
      <c r="AB115" s="7"/>
      <c r="AC115" s="7">
        <v>2</v>
      </c>
      <c r="AD115" s="7">
        <v>10</v>
      </c>
      <c r="AE115" s="7">
        <v>5</v>
      </c>
      <c r="AF115" s="7">
        <v>6</v>
      </c>
      <c r="AG115" s="7">
        <v>1</v>
      </c>
      <c r="AH115" s="7">
        <v>9</v>
      </c>
      <c r="AI115" s="7">
        <v>4</v>
      </c>
      <c r="AJ115" s="7">
        <v>7</v>
      </c>
      <c r="AK115" s="7">
        <v>8</v>
      </c>
      <c r="AL115" s="7">
        <v>3</v>
      </c>
      <c r="AM115" s="7">
        <v>51</v>
      </c>
      <c r="AP115" s="7">
        <v>38</v>
      </c>
      <c r="AQ115" s="3">
        <f t="shared" si="10"/>
        <v>43.456563939319807</v>
      </c>
      <c r="AR115" s="3">
        <f t="shared" si="11"/>
        <v>32.543436060680193</v>
      </c>
      <c r="AT115" s="7">
        <v>38</v>
      </c>
      <c r="AV115" cm="1">
        <f t="array" ref="AV115">SUM(D115+F115+G115+J115:L115)</f>
        <v>48</v>
      </c>
      <c r="AW115" cm="1">
        <f t="array" ref="AW115">SUM(C115+E115+H115:I115)</f>
        <v>22</v>
      </c>
    </row>
    <row r="116" spans="2:49" x14ac:dyDescent="0.25">
      <c r="B116" s="7">
        <v>42675</v>
      </c>
      <c r="C116" s="7">
        <v>4</v>
      </c>
      <c r="D116" s="7">
        <v>4</v>
      </c>
      <c r="E116" s="7">
        <v>4</v>
      </c>
      <c r="F116" s="7">
        <v>4</v>
      </c>
      <c r="G116" s="7">
        <v>4</v>
      </c>
      <c r="H116" s="7">
        <v>2</v>
      </c>
      <c r="I116" s="7">
        <v>3</v>
      </c>
      <c r="J116" s="7">
        <v>4</v>
      </c>
      <c r="K116" s="7">
        <v>4</v>
      </c>
      <c r="L116" s="7">
        <v>3</v>
      </c>
      <c r="M116" s="7">
        <v>36</v>
      </c>
      <c r="N116" s="7">
        <f t="shared" si="6"/>
        <v>9</v>
      </c>
      <c r="O116" s="7">
        <f t="shared" si="7"/>
        <v>12</v>
      </c>
      <c r="P116" s="7">
        <f t="shared" si="8"/>
        <v>8</v>
      </c>
      <c r="Q116" s="7">
        <f t="shared" si="9"/>
        <v>7</v>
      </c>
      <c r="R116" s="7">
        <v>4</v>
      </c>
      <c r="S116" s="7">
        <v>4</v>
      </c>
      <c r="T116" s="7">
        <v>3</v>
      </c>
      <c r="U116" s="7">
        <v>6</v>
      </c>
      <c r="V116" s="7">
        <v>5</v>
      </c>
      <c r="W116" s="7">
        <v>7</v>
      </c>
      <c r="X116" s="7">
        <v>8</v>
      </c>
      <c r="Y116" s="7">
        <v>4</v>
      </c>
      <c r="Z116" s="7">
        <v>6</v>
      </c>
      <c r="AA116" s="7">
        <v>3</v>
      </c>
      <c r="AB116" s="7"/>
      <c r="AC116" s="7">
        <v>1</v>
      </c>
      <c r="AD116" s="7">
        <v>8</v>
      </c>
      <c r="AE116" s="7">
        <v>9</v>
      </c>
      <c r="AF116" s="7">
        <v>5</v>
      </c>
      <c r="AG116" s="7">
        <v>2</v>
      </c>
      <c r="AH116" s="7">
        <v>6</v>
      </c>
      <c r="AI116" s="7">
        <v>4</v>
      </c>
      <c r="AJ116" s="7">
        <v>3</v>
      </c>
      <c r="AK116" s="7">
        <v>7</v>
      </c>
      <c r="AL116" s="7">
        <v>10</v>
      </c>
      <c r="AM116" s="7">
        <v>51</v>
      </c>
      <c r="AP116" s="7">
        <v>36</v>
      </c>
      <c r="AQ116" s="3">
        <f t="shared" si="10"/>
        <v>41.456563939319807</v>
      </c>
      <c r="AR116" s="3">
        <f t="shared" si="11"/>
        <v>30.54343606068019</v>
      </c>
      <c r="AT116" s="7">
        <v>36</v>
      </c>
      <c r="AV116" cm="1">
        <f t="array" ref="AV116">SUM(D116+F116+G116+J116:L116)</f>
        <v>47</v>
      </c>
      <c r="AW116" cm="1">
        <f t="array" ref="AW116">SUM(C116+E116+H116:I116)</f>
        <v>21</v>
      </c>
    </row>
    <row r="117" spans="2:49" x14ac:dyDescent="0.25">
      <c r="B117" s="7">
        <v>44327</v>
      </c>
      <c r="C117" s="7">
        <v>3</v>
      </c>
      <c r="D117" s="7">
        <v>4</v>
      </c>
      <c r="E117" s="7">
        <v>4</v>
      </c>
      <c r="F117" s="7">
        <v>4</v>
      </c>
      <c r="G117" s="7">
        <v>4</v>
      </c>
      <c r="H117" s="7">
        <v>4</v>
      </c>
      <c r="I117" s="7">
        <v>3</v>
      </c>
      <c r="J117" s="7">
        <v>4</v>
      </c>
      <c r="K117" s="7">
        <v>3</v>
      </c>
      <c r="L117" s="7">
        <v>4</v>
      </c>
      <c r="M117" s="7">
        <v>37</v>
      </c>
      <c r="N117" s="7">
        <f t="shared" si="6"/>
        <v>12</v>
      </c>
      <c r="O117" s="7">
        <f t="shared" si="7"/>
        <v>11</v>
      </c>
      <c r="P117" s="7">
        <f t="shared" si="8"/>
        <v>7</v>
      </c>
      <c r="Q117" s="7">
        <f t="shared" si="9"/>
        <v>7</v>
      </c>
      <c r="R117" s="7">
        <v>3</v>
      </c>
      <c r="S117" s="7">
        <v>4</v>
      </c>
      <c r="T117" s="7">
        <v>7</v>
      </c>
      <c r="U117" s="7">
        <v>4</v>
      </c>
      <c r="V117" s="7">
        <v>3</v>
      </c>
      <c r="W117" s="7">
        <v>8</v>
      </c>
      <c r="X117" s="7">
        <v>13</v>
      </c>
      <c r="Y117" s="7">
        <v>5</v>
      </c>
      <c r="Z117" s="7">
        <v>5</v>
      </c>
      <c r="AA117" s="7">
        <v>3</v>
      </c>
      <c r="AB117" s="7"/>
      <c r="AC117" s="7">
        <v>9</v>
      </c>
      <c r="AD117" s="7">
        <v>6</v>
      </c>
      <c r="AE117" s="7">
        <v>1</v>
      </c>
      <c r="AF117" s="7">
        <v>2</v>
      </c>
      <c r="AG117" s="7">
        <v>7</v>
      </c>
      <c r="AH117" s="7">
        <v>10</v>
      </c>
      <c r="AI117" s="7">
        <v>4</v>
      </c>
      <c r="AJ117" s="7">
        <v>8</v>
      </c>
      <c r="AK117" s="7">
        <v>3</v>
      </c>
      <c r="AL117" s="7">
        <v>5</v>
      </c>
      <c r="AM117" s="7">
        <v>50</v>
      </c>
      <c r="AP117" s="7">
        <v>37</v>
      </c>
      <c r="AQ117" s="3">
        <f t="shared" si="10"/>
        <v>42.456563939319807</v>
      </c>
      <c r="AR117" s="3">
        <f t="shared" si="11"/>
        <v>31.54343606068019</v>
      </c>
      <c r="AT117" s="7">
        <v>37</v>
      </c>
      <c r="AV117" cm="1">
        <f t="array" ref="AV117">SUM(D117+F117+G117+J117:L117)</f>
        <v>47</v>
      </c>
      <c r="AW117" cm="1">
        <f t="array" ref="AW117">SUM(C117+E117+H117:I117)</f>
        <v>21</v>
      </c>
    </row>
    <row r="118" spans="2:49" x14ac:dyDescent="0.25">
      <c r="B118" s="7">
        <v>44303</v>
      </c>
      <c r="C118" s="7">
        <v>4</v>
      </c>
      <c r="D118" s="7">
        <v>3</v>
      </c>
      <c r="E118" s="7">
        <v>4</v>
      </c>
      <c r="F118" s="7">
        <v>4</v>
      </c>
      <c r="G118" s="7">
        <v>4</v>
      </c>
      <c r="H118" s="7">
        <v>3</v>
      </c>
      <c r="I118" s="7">
        <v>3</v>
      </c>
      <c r="J118" s="7">
        <v>4</v>
      </c>
      <c r="K118" s="7">
        <v>4</v>
      </c>
      <c r="L118" s="7">
        <v>4</v>
      </c>
      <c r="M118" s="7">
        <v>37</v>
      </c>
      <c r="N118" s="7">
        <f t="shared" si="6"/>
        <v>11</v>
      </c>
      <c r="O118" s="7">
        <f t="shared" si="7"/>
        <v>12</v>
      </c>
      <c r="P118" s="7">
        <f t="shared" si="8"/>
        <v>8</v>
      </c>
      <c r="Q118" s="7">
        <f t="shared" si="9"/>
        <v>6</v>
      </c>
      <c r="R118" s="7">
        <v>4</v>
      </c>
      <c r="S118" s="7">
        <v>5</v>
      </c>
      <c r="T118" s="7">
        <v>2</v>
      </c>
      <c r="U118" s="7">
        <v>3</v>
      </c>
      <c r="V118" s="7">
        <v>2</v>
      </c>
      <c r="W118" s="7">
        <v>5</v>
      </c>
      <c r="X118" s="7">
        <v>5</v>
      </c>
      <c r="Y118" s="7">
        <v>4</v>
      </c>
      <c r="Z118" s="7">
        <v>4</v>
      </c>
      <c r="AA118" s="7">
        <v>2</v>
      </c>
      <c r="AB118" s="7"/>
      <c r="AC118" s="7">
        <v>6</v>
      </c>
      <c r="AD118" s="7">
        <v>8</v>
      </c>
      <c r="AE118" s="7">
        <v>2</v>
      </c>
      <c r="AF118" s="7">
        <v>10</v>
      </c>
      <c r="AG118" s="7">
        <v>9</v>
      </c>
      <c r="AH118" s="7">
        <v>4</v>
      </c>
      <c r="AI118" s="7">
        <v>5</v>
      </c>
      <c r="AJ118" s="7">
        <v>1</v>
      </c>
      <c r="AK118" s="7">
        <v>3</v>
      </c>
      <c r="AL118" s="7">
        <v>7</v>
      </c>
      <c r="AM118" s="7">
        <v>50</v>
      </c>
      <c r="AP118" s="7">
        <v>37</v>
      </c>
      <c r="AQ118" s="3">
        <f t="shared" si="10"/>
        <v>42.456563939319807</v>
      </c>
      <c r="AR118" s="3">
        <f t="shared" si="11"/>
        <v>31.54343606068019</v>
      </c>
      <c r="AT118" s="7">
        <v>37</v>
      </c>
      <c r="AV118" cm="1">
        <f t="array" ref="AV118">SUM(D118+F118+G118+J118:L118)</f>
        <v>45</v>
      </c>
      <c r="AW118" cm="1">
        <f t="array" ref="AW118">SUM(C118+E118+H118:I118)</f>
        <v>22</v>
      </c>
    </row>
    <row r="119" spans="2:49" x14ac:dyDescent="0.25">
      <c r="B119" s="7">
        <v>43944</v>
      </c>
      <c r="C119" s="7">
        <v>3</v>
      </c>
      <c r="D119" s="7">
        <v>4</v>
      </c>
      <c r="E119" s="7">
        <v>3</v>
      </c>
      <c r="F119" s="7">
        <v>3</v>
      </c>
      <c r="G119" s="7">
        <v>4</v>
      </c>
      <c r="H119" s="7">
        <v>4</v>
      </c>
      <c r="I119" s="7">
        <v>2</v>
      </c>
      <c r="J119" s="7">
        <v>4</v>
      </c>
      <c r="K119" s="7">
        <v>3</v>
      </c>
      <c r="L119" s="7">
        <v>4</v>
      </c>
      <c r="M119" s="7">
        <v>34</v>
      </c>
      <c r="N119" s="7">
        <f t="shared" si="6"/>
        <v>11</v>
      </c>
      <c r="O119" s="7">
        <f t="shared" si="7"/>
        <v>10</v>
      </c>
      <c r="P119" s="7">
        <f t="shared" si="8"/>
        <v>7</v>
      </c>
      <c r="Q119" s="7">
        <f t="shared" si="9"/>
        <v>6</v>
      </c>
      <c r="R119" s="7">
        <v>6</v>
      </c>
      <c r="S119" s="7">
        <v>3</v>
      </c>
      <c r="T119" s="7">
        <v>5</v>
      </c>
      <c r="U119" s="7">
        <v>4</v>
      </c>
      <c r="V119" s="7">
        <v>4</v>
      </c>
      <c r="W119" s="7">
        <v>7</v>
      </c>
      <c r="X119" s="7">
        <v>6</v>
      </c>
      <c r="Y119" s="7">
        <v>2</v>
      </c>
      <c r="Z119" s="7">
        <v>3</v>
      </c>
      <c r="AA119" s="7">
        <v>2</v>
      </c>
      <c r="AB119" s="7"/>
      <c r="AC119" s="7">
        <v>10</v>
      </c>
      <c r="AD119" s="7">
        <v>7</v>
      </c>
      <c r="AE119" s="7">
        <v>8</v>
      </c>
      <c r="AF119" s="7">
        <v>2</v>
      </c>
      <c r="AG119" s="7">
        <v>3</v>
      </c>
      <c r="AH119" s="7">
        <v>1</v>
      </c>
      <c r="AI119" s="7">
        <v>4</v>
      </c>
      <c r="AJ119" s="7">
        <v>6</v>
      </c>
      <c r="AK119" s="7">
        <v>5</v>
      </c>
      <c r="AL119" s="7">
        <v>9</v>
      </c>
      <c r="AM119" s="7">
        <v>50</v>
      </c>
      <c r="AP119" s="7">
        <v>34</v>
      </c>
      <c r="AQ119" s="3">
        <f t="shared" si="10"/>
        <v>39.456563939319807</v>
      </c>
      <c r="AR119" s="3">
        <f t="shared" si="11"/>
        <v>28.54343606068019</v>
      </c>
      <c r="AT119" s="7">
        <v>34</v>
      </c>
      <c r="AV119" cm="1">
        <f t="array" ref="AV119">SUM(D119+F119+G119+J119:L119)</f>
        <v>44</v>
      </c>
      <c r="AW119" cm="1">
        <f t="array" ref="AW119">SUM(C119+E119+H119:I119)</f>
        <v>18</v>
      </c>
    </row>
    <row r="120" spans="2:49" x14ac:dyDescent="0.25">
      <c r="B120" s="7">
        <v>44131</v>
      </c>
      <c r="C120" s="7">
        <v>4</v>
      </c>
      <c r="D120" s="7">
        <v>3</v>
      </c>
      <c r="E120" s="7">
        <v>4</v>
      </c>
      <c r="F120" s="7">
        <v>4</v>
      </c>
      <c r="G120" s="7">
        <v>3</v>
      </c>
      <c r="H120" s="7">
        <v>2</v>
      </c>
      <c r="I120" s="7">
        <v>3</v>
      </c>
      <c r="J120" s="7">
        <v>3</v>
      </c>
      <c r="K120" s="7">
        <v>4</v>
      </c>
      <c r="L120" s="7">
        <v>3</v>
      </c>
      <c r="M120" s="7">
        <v>33</v>
      </c>
      <c r="N120" s="7">
        <f t="shared" si="6"/>
        <v>9</v>
      </c>
      <c r="O120" s="7">
        <f t="shared" si="7"/>
        <v>11</v>
      </c>
      <c r="P120" s="7">
        <f t="shared" si="8"/>
        <v>7</v>
      </c>
      <c r="Q120" s="7">
        <f t="shared" si="9"/>
        <v>6</v>
      </c>
      <c r="R120" s="7">
        <v>3</v>
      </c>
      <c r="S120" s="7">
        <v>5</v>
      </c>
      <c r="T120" s="7">
        <v>5</v>
      </c>
      <c r="U120" s="7">
        <v>8</v>
      </c>
      <c r="V120" s="7">
        <v>5</v>
      </c>
      <c r="W120" s="7">
        <v>4</v>
      </c>
      <c r="X120" s="7">
        <v>8</v>
      </c>
      <c r="Y120" s="7">
        <v>5</v>
      </c>
      <c r="Z120" s="7">
        <v>8</v>
      </c>
      <c r="AA120" s="7">
        <v>2</v>
      </c>
      <c r="AB120" s="7"/>
      <c r="AC120" s="7">
        <v>7</v>
      </c>
      <c r="AD120" s="7">
        <v>2</v>
      </c>
      <c r="AE120" s="7">
        <v>1</v>
      </c>
      <c r="AF120" s="7">
        <v>3</v>
      </c>
      <c r="AG120" s="7">
        <v>4</v>
      </c>
      <c r="AH120" s="7">
        <v>5</v>
      </c>
      <c r="AI120" s="7">
        <v>10</v>
      </c>
      <c r="AJ120" s="7">
        <v>9</v>
      </c>
      <c r="AK120" s="7">
        <v>6</v>
      </c>
      <c r="AL120" s="7">
        <v>8</v>
      </c>
      <c r="AM120" s="7">
        <v>50</v>
      </c>
      <c r="AP120" s="7">
        <v>33</v>
      </c>
      <c r="AQ120" s="3">
        <f t="shared" si="10"/>
        <v>38.456563939319807</v>
      </c>
      <c r="AR120" s="3">
        <f t="shared" si="11"/>
        <v>27.54343606068019</v>
      </c>
      <c r="AT120" s="7">
        <v>33</v>
      </c>
      <c r="AV120" cm="1">
        <f t="array" ref="AV120">SUM(D120+F120+G120+J120:L120)</f>
        <v>40</v>
      </c>
      <c r="AW120" cm="1">
        <f t="array" ref="AW120">SUM(C120+E120+H120:I120)</f>
        <v>21</v>
      </c>
    </row>
    <row r="121" spans="2:49" x14ac:dyDescent="0.25">
      <c r="B121" s="7">
        <v>41459</v>
      </c>
      <c r="C121" s="7">
        <v>4</v>
      </c>
      <c r="D121" s="7">
        <v>4</v>
      </c>
      <c r="E121" s="7">
        <v>4</v>
      </c>
      <c r="F121" s="7">
        <v>3</v>
      </c>
      <c r="G121" s="7">
        <v>4</v>
      </c>
      <c r="H121" s="7">
        <v>4</v>
      </c>
      <c r="I121" s="7">
        <v>3</v>
      </c>
      <c r="J121" s="7">
        <v>4</v>
      </c>
      <c r="K121" s="7">
        <v>4</v>
      </c>
      <c r="L121" s="7">
        <v>3</v>
      </c>
      <c r="M121" s="7">
        <v>37</v>
      </c>
      <c r="N121" s="7">
        <f t="shared" si="6"/>
        <v>11</v>
      </c>
      <c r="O121" s="7">
        <f t="shared" si="7"/>
        <v>11</v>
      </c>
      <c r="P121" s="7">
        <f t="shared" si="8"/>
        <v>8</v>
      </c>
      <c r="Q121" s="7">
        <f t="shared" si="9"/>
        <v>7</v>
      </c>
      <c r="R121" s="7">
        <v>2</v>
      </c>
      <c r="S121" s="7">
        <v>4</v>
      </c>
      <c r="T121" s="7">
        <v>3</v>
      </c>
      <c r="U121" s="7">
        <v>2</v>
      </c>
      <c r="V121" s="7">
        <v>4</v>
      </c>
      <c r="W121" s="7">
        <v>3</v>
      </c>
      <c r="X121" s="7">
        <v>5</v>
      </c>
      <c r="Y121" s="7">
        <v>3</v>
      </c>
      <c r="Z121" s="7">
        <v>1</v>
      </c>
      <c r="AA121" s="7">
        <v>5</v>
      </c>
      <c r="AB121" s="7"/>
      <c r="AC121" s="7">
        <v>9</v>
      </c>
      <c r="AD121" s="7">
        <v>5</v>
      </c>
      <c r="AE121" s="7">
        <v>7</v>
      </c>
      <c r="AF121" s="7">
        <v>6</v>
      </c>
      <c r="AG121" s="7">
        <v>2</v>
      </c>
      <c r="AH121" s="7">
        <v>10</v>
      </c>
      <c r="AI121" s="7">
        <v>4</v>
      </c>
      <c r="AJ121" s="7">
        <v>8</v>
      </c>
      <c r="AK121" s="7">
        <v>3</v>
      </c>
      <c r="AL121" s="7">
        <v>1</v>
      </c>
      <c r="AM121" s="7">
        <v>49</v>
      </c>
      <c r="AP121" s="7">
        <v>37</v>
      </c>
      <c r="AQ121" s="3">
        <f t="shared" si="10"/>
        <v>42.456563939319807</v>
      </c>
      <c r="AR121" s="3">
        <f t="shared" si="11"/>
        <v>31.54343606068019</v>
      </c>
      <c r="AT121" s="7">
        <v>37</v>
      </c>
      <c r="AV121" cm="1">
        <f t="array" ref="AV121">SUM(D121+F121+G121+J121:L121)</f>
        <v>44</v>
      </c>
      <c r="AW121" cm="1">
        <f t="array" ref="AW121">SUM(C121+E121+H121:I121)</f>
        <v>23</v>
      </c>
    </row>
    <row r="122" spans="2:49" x14ac:dyDescent="0.25">
      <c r="B122" s="7">
        <v>44988</v>
      </c>
      <c r="C122" s="7">
        <v>4</v>
      </c>
      <c r="D122" s="7">
        <v>4</v>
      </c>
      <c r="E122" s="7">
        <v>4</v>
      </c>
      <c r="F122" s="7">
        <v>4</v>
      </c>
      <c r="G122" s="7">
        <v>4</v>
      </c>
      <c r="H122" s="7">
        <v>3</v>
      </c>
      <c r="I122" s="7">
        <v>2</v>
      </c>
      <c r="J122" s="7">
        <v>4</v>
      </c>
      <c r="K122" s="7">
        <v>3</v>
      </c>
      <c r="L122" s="7">
        <v>4</v>
      </c>
      <c r="M122" s="7">
        <v>36</v>
      </c>
      <c r="N122" s="7">
        <f t="shared" si="6"/>
        <v>11</v>
      </c>
      <c r="O122" s="7">
        <f t="shared" si="7"/>
        <v>11</v>
      </c>
      <c r="P122" s="7">
        <f t="shared" si="8"/>
        <v>8</v>
      </c>
      <c r="Q122" s="7">
        <f t="shared" si="9"/>
        <v>6</v>
      </c>
      <c r="R122" s="7">
        <v>2</v>
      </c>
      <c r="S122" s="7">
        <v>2</v>
      </c>
      <c r="T122" s="7">
        <v>2</v>
      </c>
      <c r="U122" s="7">
        <v>2</v>
      </c>
      <c r="V122" s="7">
        <v>2</v>
      </c>
      <c r="W122" s="7">
        <v>5</v>
      </c>
      <c r="X122" s="7">
        <v>6</v>
      </c>
      <c r="Y122" s="7">
        <v>4</v>
      </c>
      <c r="Z122" s="7">
        <v>6</v>
      </c>
      <c r="AA122" s="7">
        <v>2</v>
      </c>
      <c r="AB122" s="7"/>
      <c r="AC122" s="7">
        <v>8</v>
      </c>
      <c r="AD122" s="7">
        <v>6</v>
      </c>
      <c r="AE122" s="7">
        <v>7</v>
      </c>
      <c r="AF122" s="7">
        <v>9</v>
      </c>
      <c r="AG122" s="7">
        <v>2</v>
      </c>
      <c r="AH122" s="7">
        <v>5</v>
      </c>
      <c r="AI122" s="7">
        <v>10</v>
      </c>
      <c r="AJ122" s="7">
        <v>1</v>
      </c>
      <c r="AK122" s="7">
        <v>4</v>
      </c>
      <c r="AL122" s="7">
        <v>3</v>
      </c>
      <c r="AM122" s="7">
        <v>49</v>
      </c>
      <c r="AP122" s="7">
        <v>36</v>
      </c>
      <c r="AQ122" s="3">
        <f t="shared" si="10"/>
        <v>41.456563939319807</v>
      </c>
      <c r="AR122" s="3">
        <f t="shared" si="11"/>
        <v>30.54343606068019</v>
      </c>
      <c r="AT122" s="7">
        <v>36</v>
      </c>
      <c r="AV122" cm="1">
        <f t="array" ref="AV122">SUM(D122+F122+G122+J122:L122)</f>
        <v>47</v>
      </c>
      <c r="AW122" cm="1">
        <f t="array" ref="AW122">SUM(C122+E122+H122:I122)</f>
        <v>21</v>
      </c>
    </row>
    <row r="123" spans="2:49" x14ac:dyDescent="0.25">
      <c r="B123" s="7">
        <v>41596</v>
      </c>
      <c r="C123" s="7">
        <v>4</v>
      </c>
      <c r="D123" s="7">
        <v>4</v>
      </c>
      <c r="E123" s="7">
        <v>4</v>
      </c>
      <c r="F123" s="7">
        <v>3</v>
      </c>
      <c r="G123" s="7">
        <v>4</v>
      </c>
      <c r="H123" s="7">
        <v>4</v>
      </c>
      <c r="I123" s="7">
        <v>2</v>
      </c>
      <c r="J123" s="7">
        <v>3</v>
      </c>
      <c r="K123" s="7">
        <v>4</v>
      </c>
      <c r="L123" s="7">
        <v>3</v>
      </c>
      <c r="M123" s="7">
        <v>35</v>
      </c>
      <c r="N123" s="7">
        <f t="shared" si="6"/>
        <v>11</v>
      </c>
      <c r="O123" s="7">
        <f t="shared" si="7"/>
        <v>10</v>
      </c>
      <c r="P123" s="7">
        <f t="shared" si="8"/>
        <v>8</v>
      </c>
      <c r="Q123" s="7">
        <f t="shared" si="9"/>
        <v>6</v>
      </c>
      <c r="R123" s="7">
        <v>8</v>
      </c>
      <c r="S123" s="7">
        <v>3</v>
      </c>
      <c r="T123" s="7">
        <v>3</v>
      </c>
      <c r="U123" s="7">
        <v>7</v>
      </c>
      <c r="V123" s="7">
        <v>3</v>
      </c>
      <c r="W123" s="7">
        <v>21</v>
      </c>
      <c r="X123" s="7">
        <v>6</v>
      </c>
      <c r="Y123" s="7">
        <v>8</v>
      </c>
      <c r="Z123" s="7">
        <v>5</v>
      </c>
      <c r="AA123" s="7">
        <v>7</v>
      </c>
      <c r="AB123" s="7"/>
      <c r="AC123" s="7">
        <v>9</v>
      </c>
      <c r="AD123" s="7">
        <v>1</v>
      </c>
      <c r="AE123" s="7">
        <v>8</v>
      </c>
      <c r="AF123" s="7">
        <v>3</v>
      </c>
      <c r="AG123" s="7">
        <v>7</v>
      </c>
      <c r="AH123" s="7">
        <v>5</v>
      </c>
      <c r="AI123" s="7">
        <v>2</v>
      </c>
      <c r="AJ123" s="7">
        <v>6</v>
      </c>
      <c r="AK123" s="7">
        <v>4</v>
      </c>
      <c r="AL123" s="7">
        <v>10</v>
      </c>
      <c r="AM123" s="7">
        <v>49</v>
      </c>
      <c r="AP123" s="7">
        <v>35</v>
      </c>
      <c r="AQ123" s="3">
        <f t="shared" si="10"/>
        <v>40.456563939319807</v>
      </c>
      <c r="AR123" s="3">
        <f t="shared" si="11"/>
        <v>29.54343606068019</v>
      </c>
      <c r="AT123" s="7">
        <v>35</v>
      </c>
      <c r="AV123" cm="1">
        <f t="array" ref="AV123">SUM(D123+F123+G123+J123:L123)</f>
        <v>43</v>
      </c>
      <c r="AW123" cm="1">
        <f t="array" ref="AW123">SUM(C123+E123+H123:I123)</f>
        <v>22</v>
      </c>
    </row>
    <row r="124" spans="2:49" x14ac:dyDescent="0.25">
      <c r="B124" s="7">
        <v>45855</v>
      </c>
      <c r="C124" s="7">
        <v>3</v>
      </c>
      <c r="D124" s="7">
        <v>4</v>
      </c>
      <c r="E124" s="7">
        <v>4</v>
      </c>
      <c r="F124" s="7">
        <v>3</v>
      </c>
      <c r="G124" s="7">
        <v>4</v>
      </c>
      <c r="H124" s="7">
        <v>2</v>
      </c>
      <c r="I124" s="7">
        <v>3</v>
      </c>
      <c r="J124" s="7">
        <v>3</v>
      </c>
      <c r="K124" s="7">
        <v>4</v>
      </c>
      <c r="L124" s="7">
        <v>4</v>
      </c>
      <c r="M124" s="7">
        <v>34</v>
      </c>
      <c r="N124" s="7">
        <f t="shared" si="6"/>
        <v>10</v>
      </c>
      <c r="O124" s="7">
        <f t="shared" si="7"/>
        <v>10</v>
      </c>
      <c r="P124" s="7">
        <f t="shared" si="8"/>
        <v>7</v>
      </c>
      <c r="Q124" s="7">
        <f t="shared" si="9"/>
        <v>7</v>
      </c>
      <c r="R124" s="7">
        <v>4</v>
      </c>
      <c r="S124" s="7">
        <v>8</v>
      </c>
      <c r="T124" s="7">
        <v>13</v>
      </c>
      <c r="U124" s="7">
        <v>7</v>
      </c>
      <c r="V124" s="7">
        <v>4</v>
      </c>
      <c r="W124" s="7">
        <v>11</v>
      </c>
      <c r="X124" s="7">
        <v>7</v>
      </c>
      <c r="Y124" s="7">
        <v>5</v>
      </c>
      <c r="Z124" s="7">
        <v>4</v>
      </c>
      <c r="AA124" s="7">
        <v>9</v>
      </c>
      <c r="AB124" s="7"/>
      <c r="AC124" s="7">
        <v>5</v>
      </c>
      <c r="AD124" s="7">
        <v>3</v>
      </c>
      <c r="AE124" s="7">
        <v>1</v>
      </c>
      <c r="AF124" s="7">
        <v>7</v>
      </c>
      <c r="AG124" s="7">
        <v>8</v>
      </c>
      <c r="AH124" s="7">
        <v>4</v>
      </c>
      <c r="AI124" s="7">
        <v>6</v>
      </c>
      <c r="AJ124" s="7">
        <v>10</v>
      </c>
      <c r="AK124" s="7">
        <v>9</v>
      </c>
      <c r="AL124" s="7">
        <v>2</v>
      </c>
      <c r="AM124" s="7">
        <v>48</v>
      </c>
      <c r="AP124" s="7">
        <v>34</v>
      </c>
      <c r="AQ124" s="3">
        <f t="shared" si="10"/>
        <v>39.456563939319807</v>
      </c>
      <c r="AR124" s="3">
        <f t="shared" si="11"/>
        <v>28.54343606068019</v>
      </c>
      <c r="AT124" s="7">
        <v>34</v>
      </c>
      <c r="AV124" cm="1">
        <f t="array" ref="AV124">SUM(D124+F124+G124+J124:L124)</f>
        <v>44</v>
      </c>
      <c r="AW124" cm="1">
        <f t="array" ref="AW124">SUM(C124+E124+H124:I124)</f>
        <v>19</v>
      </c>
    </row>
    <row r="125" spans="2:49" x14ac:dyDescent="0.25">
      <c r="B125" s="7">
        <v>45095</v>
      </c>
      <c r="C125" s="7">
        <v>3</v>
      </c>
      <c r="D125" s="7">
        <v>5</v>
      </c>
      <c r="E125" s="7">
        <v>4</v>
      </c>
      <c r="F125" s="7">
        <v>4</v>
      </c>
      <c r="G125" s="7">
        <v>4</v>
      </c>
      <c r="H125" s="7">
        <v>4</v>
      </c>
      <c r="I125" s="7">
        <v>2</v>
      </c>
      <c r="J125" s="7">
        <v>4</v>
      </c>
      <c r="K125" s="7">
        <v>5</v>
      </c>
      <c r="L125" s="7">
        <v>4</v>
      </c>
      <c r="M125" s="7">
        <v>39</v>
      </c>
      <c r="N125" s="7">
        <f t="shared" si="6"/>
        <v>12</v>
      </c>
      <c r="O125" s="7">
        <f t="shared" si="7"/>
        <v>13</v>
      </c>
      <c r="P125" s="7">
        <f t="shared" si="8"/>
        <v>7</v>
      </c>
      <c r="Q125" s="7">
        <f t="shared" si="9"/>
        <v>7</v>
      </c>
      <c r="R125" s="7">
        <v>3</v>
      </c>
      <c r="S125" s="7">
        <v>8</v>
      </c>
      <c r="T125" s="7">
        <v>4</v>
      </c>
      <c r="U125" s="7">
        <v>2</v>
      </c>
      <c r="V125" s="7">
        <v>3</v>
      </c>
      <c r="W125" s="7">
        <v>4</v>
      </c>
      <c r="X125" s="7">
        <v>8</v>
      </c>
      <c r="Y125" s="7">
        <v>2</v>
      </c>
      <c r="Z125" s="7">
        <v>1</v>
      </c>
      <c r="AA125" s="7">
        <v>2</v>
      </c>
      <c r="AB125" s="7"/>
      <c r="AC125" s="7">
        <v>8</v>
      </c>
      <c r="AD125" s="7">
        <v>1</v>
      </c>
      <c r="AE125" s="7">
        <v>2</v>
      </c>
      <c r="AF125" s="7">
        <v>5</v>
      </c>
      <c r="AG125" s="7">
        <v>9</v>
      </c>
      <c r="AH125" s="7">
        <v>7</v>
      </c>
      <c r="AI125" s="7">
        <v>4</v>
      </c>
      <c r="AJ125" s="7">
        <v>10</v>
      </c>
      <c r="AK125" s="7">
        <v>3</v>
      </c>
      <c r="AL125" s="7">
        <v>6</v>
      </c>
      <c r="AM125" s="7">
        <v>48</v>
      </c>
      <c r="AP125" s="7">
        <v>39</v>
      </c>
      <c r="AQ125" s="3">
        <f t="shared" si="10"/>
        <v>44.456563939319807</v>
      </c>
      <c r="AR125" s="3">
        <f t="shared" si="11"/>
        <v>33.543436060680193</v>
      </c>
      <c r="AT125" s="7">
        <v>39</v>
      </c>
      <c r="AV125" cm="1">
        <f t="array" ref="AV125">SUM(D125+F125+G125+J125:L125)</f>
        <v>52</v>
      </c>
      <c r="AW125" cm="1">
        <f t="array" ref="AW125">SUM(C125+E125+H125:I125)</f>
        <v>20</v>
      </c>
    </row>
    <row r="126" spans="2:49" x14ac:dyDescent="0.25">
      <c r="B126" s="7">
        <v>46170</v>
      </c>
      <c r="C126" s="7">
        <v>3</v>
      </c>
      <c r="D126" s="7">
        <v>4</v>
      </c>
      <c r="E126" s="7">
        <v>4</v>
      </c>
      <c r="F126" s="7">
        <v>4</v>
      </c>
      <c r="G126" s="7">
        <v>5</v>
      </c>
      <c r="H126" s="7">
        <v>4</v>
      </c>
      <c r="I126" s="7">
        <v>2</v>
      </c>
      <c r="J126" s="7">
        <v>4</v>
      </c>
      <c r="K126" s="7">
        <v>4</v>
      </c>
      <c r="L126" s="7">
        <v>4</v>
      </c>
      <c r="M126" s="7">
        <v>38</v>
      </c>
      <c r="N126" s="7">
        <f t="shared" si="6"/>
        <v>12</v>
      </c>
      <c r="O126" s="7">
        <f t="shared" si="7"/>
        <v>12</v>
      </c>
      <c r="P126" s="7">
        <f t="shared" si="8"/>
        <v>8</v>
      </c>
      <c r="Q126" s="7">
        <f t="shared" si="9"/>
        <v>6</v>
      </c>
      <c r="R126" s="7">
        <v>8</v>
      </c>
      <c r="S126" s="7">
        <v>3</v>
      </c>
      <c r="T126" s="7">
        <v>11</v>
      </c>
      <c r="U126" s="7">
        <v>8</v>
      </c>
      <c r="V126" s="7">
        <v>2</v>
      </c>
      <c r="W126" s="7">
        <v>5</v>
      </c>
      <c r="X126" s="7">
        <v>8</v>
      </c>
      <c r="Y126" s="7">
        <v>5</v>
      </c>
      <c r="Z126" s="7">
        <v>3</v>
      </c>
      <c r="AA126" s="7">
        <v>3</v>
      </c>
      <c r="AB126" s="7"/>
      <c r="AC126" s="7">
        <v>10</v>
      </c>
      <c r="AD126" s="7">
        <v>9</v>
      </c>
      <c r="AE126" s="7">
        <v>1</v>
      </c>
      <c r="AF126" s="7">
        <v>2</v>
      </c>
      <c r="AG126" s="7">
        <v>8</v>
      </c>
      <c r="AH126" s="7">
        <v>5</v>
      </c>
      <c r="AI126" s="7">
        <v>3</v>
      </c>
      <c r="AJ126" s="7">
        <v>7</v>
      </c>
      <c r="AK126" s="7">
        <v>4</v>
      </c>
      <c r="AL126" s="7">
        <v>6</v>
      </c>
      <c r="AM126" s="7">
        <v>48</v>
      </c>
      <c r="AP126" s="7">
        <v>38</v>
      </c>
      <c r="AQ126" s="3">
        <f t="shared" si="10"/>
        <v>43.456563939319807</v>
      </c>
      <c r="AR126" s="3">
        <f t="shared" si="11"/>
        <v>32.543436060680193</v>
      </c>
      <c r="AT126" s="7">
        <v>38</v>
      </c>
      <c r="AV126" cm="1">
        <f t="array" ref="AV126">SUM(D126+F126+G126+J126:L126)</f>
        <v>51</v>
      </c>
      <c r="AW126" cm="1">
        <f t="array" ref="AW126">SUM(C126+E126+H126:I126)</f>
        <v>20</v>
      </c>
    </row>
    <row r="127" spans="2:49" x14ac:dyDescent="0.25">
      <c r="B127" s="7">
        <v>41026</v>
      </c>
      <c r="C127" s="7">
        <v>2</v>
      </c>
      <c r="D127" s="7">
        <v>2</v>
      </c>
      <c r="E127" s="7">
        <v>3</v>
      </c>
      <c r="F127" s="7">
        <v>2</v>
      </c>
      <c r="G127" s="7">
        <v>4</v>
      </c>
      <c r="H127" s="7">
        <v>1</v>
      </c>
      <c r="I127" s="7">
        <v>2</v>
      </c>
      <c r="J127" s="7">
        <v>1</v>
      </c>
      <c r="K127" s="7">
        <v>5</v>
      </c>
      <c r="L127" s="7">
        <v>4</v>
      </c>
      <c r="M127" s="7">
        <v>26</v>
      </c>
      <c r="N127" s="7">
        <f t="shared" si="6"/>
        <v>8</v>
      </c>
      <c r="O127" s="7">
        <f t="shared" si="7"/>
        <v>8</v>
      </c>
      <c r="P127" s="7">
        <f t="shared" si="8"/>
        <v>6</v>
      </c>
      <c r="Q127" s="7">
        <f t="shared" si="9"/>
        <v>4</v>
      </c>
      <c r="R127" s="7">
        <v>14</v>
      </c>
      <c r="S127" s="7">
        <v>6</v>
      </c>
      <c r="T127" s="7">
        <v>5</v>
      </c>
      <c r="U127" s="7">
        <v>5</v>
      </c>
      <c r="V127" s="7">
        <v>2</v>
      </c>
      <c r="W127" s="7">
        <v>64</v>
      </c>
      <c r="X127" s="7">
        <v>8</v>
      </c>
      <c r="Y127" s="7">
        <v>6</v>
      </c>
      <c r="Z127" s="7">
        <v>4</v>
      </c>
      <c r="AA127" s="7">
        <v>3</v>
      </c>
      <c r="AB127" s="7"/>
      <c r="AC127" s="7">
        <v>4</v>
      </c>
      <c r="AD127" s="7">
        <v>7</v>
      </c>
      <c r="AE127" s="7">
        <v>10</v>
      </c>
      <c r="AF127" s="7">
        <v>1</v>
      </c>
      <c r="AG127" s="7">
        <v>6</v>
      </c>
      <c r="AH127" s="7">
        <v>3</v>
      </c>
      <c r="AI127" s="7">
        <v>9</v>
      </c>
      <c r="AJ127" s="7">
        <v>8</v>
      </c>
      <c r="AK127" s="7">
        <v>2</v>
      </c>
      <c r="AL127" s="7">
        <v>5</v>
      </c>
      <c r="AM127" s="7">
        <v>48</v>
      </c>
      <c r="AP127" s="7">
        <v>26</v>
      </c>
      <c r="AQ127" s="3">
        <f t="shared" si="10"/>
        <v>31.45656393931981</v>
      </c>
      <c r="AR127" s="3">
        <f t="shared" si="11"/>
        <v>20.54343606068019</v>
      </c>
      <c r="AT127" s="7">
        <v>26</v>
      </c>
      <c r="AV127" cm="1">
        <f t="array" ref="AV127">SUM(D127+F127+G127+J127:L127)</f>
        <v>34</v>
      </c>
      <c r="AW127" cm="1">
        <f t="array" ref="AW127">SUM(C127+E127+H127:I127)</f>
        <v>13</v>
      </c>
    </row>
    <row r="128" spans="2:49" x14ac:dyDescent="0.25">
      <c r="B128" s="7">
        <v>44366</v>
      </c>
      <c r="C128" s="7">
        <v>3</v>
      </c>
      <c r="D128" s="7">
        <v>4</v>
      </c>
      <c r="E128" s="7">
        <v>4</v>
      </c>
      <c r="F128" s="7">
        <v>4</v>
      </c>
      <c r="G128" s="7">
        <v>5</v>
      </c>
      <c r="H128" s="7">
        <v>3</v>
      </c>
      <c r="I128" s="7">
        <v>3</v>
      </c>
      <c r="J128" s="7">
        <v>4</v>
      </c>
      <c r="K128" s="7">
        <v>5</v>
      </c>
      <c r="L128" s="7">
        <v>4</v>
      </c>
      <c r="M128" s="7">
        <v>39</v>
      </c>
      <c r="N128" s="7">
        <f t="shared" si="6"/>
        <v>11</v>
      </c>
      <c r="O128" s="7">
        <f t="shared" si="7"/>
        <v>13</v>
      </c>
      <c r="P128" s="7">
        <f t="shared" si="8"/>
        <v>8</v>
      </c>
      <c r="Q128" s="7">
        <f t="shared" si="9"/>
        <v>7</v>
      </c>
      <c r="R128" s="7">
        <v>2</v>
      </c>
      <c r="S128" s="7">
        <v>3</v>
      </c>
      <c r="T128" s="7">
        <v>5</v>
      </c>
      <c r="U128" s="7">
        <v>4</v>
      </c>
      <c r="V128" s="7">
        <v>2</v>
      </c>
      <c r="W128" s="7">
        <v>3</v>
      </c>
      <c r="X128" s="7">
        <v>5</v>
      </c>
      <c r="Y128" s="7">
        <v>3</v>
      </c>
      <c r="Z128" s="7">
        <v>4</v>
      </c>
      <c r="AA128" s="7">
        <v>3</v>
      </c>
      <c r="AB128" s="7"/>
      <c r="AC128" s="7">
        <v>9</v>
      </c>
      <c r="AD128" s="7">
        <v>8</v>
      </c>
      <c r="AE128" s="7">
        <v>6</v>
      </c>
      <c r="AF128" s="7">
        <v>10</v>
      </c>
      <c r="AG128" s="7">
        <v>5</v>
      </c>
      <c r="AH128" s="7">
        <v>4</v>
      </c>
      <c r="AI128" s="7">
        <v>2</v>
      </c>
      <c r="AJ128" s="7">
        <v>7</v>
      </c>
      <c r="AK128" s="7">
        <v>1</v>
      </c>
      <c r="AL128" s="7">
        <v>3</v>
      </c>
      <c r="AM128" s="7">
        <v>48</v>
      </c>
      <c r="AP128" s="7">
        <v>39</v>
      </c>
      <c r="AQ128" s="3">
        <f t="shared" si="10"/>
        <v>44.456563939319807</v>
      </c>
      <c r="AR128" s="3">
        <f t="shared" si="11"/>
        <v>33.543436060680193</v>
      </c>
      <c r="AT128" s="7">
        <v>39</v>
      </c>
      <c r="AV128" cm="1">
        <f t="array" ref="AV128">SUM(D128+F128+G128+J128:L128)</f>
        <v>52</v>
      </c>
      <c r="AW128" cm="1">
        <f t="array" ref="AW128">SUM(C128+E128+H128:I128)</f>
        <v>20</v>
      </c>
    </row>
    <row r="129" spans="2:49" x14ac:dyDescent="0.25">
      <c r="B129" s="7">
        <v>40822</v>
      </c>
      <c r="C129" s="7">
        <v>4</v>
      </c>
      <c r="D129" s="7">
        <v>2</v>
      </c>
      <c r="E129" s="7">
        <v>5</v>
      </c>
      <c r="F129" s="7">
        <v>2</v>
      </c>
      <c r="G129" s="7">
        <v>4</v>
      </c>
      <c r="H129" s="7">
        <v>2</v>
      </c>
      <c r="I129" s="7">
        <v>2</v>
      </c>
      <c r="J129" s="7">
        <v>2</v>
      </c>
      <c r="K129" s="7">
        <v>3</v>
      </c>
      <c r="L129" s="7">
        <v>4</v>
      </c>
      <c r="M129" s="7">
        <v>30</v>
      </c>
      <c r="N129" s="7">
        <f t="shared" si="6"/>
        <v>11</v>
      </c>
      <c r="O129" s="7">
        <f t="shared" si="7"/>
        <v>7</v>
      </c>
      <c r="P129" s="7">
        <f t="shared" si="8"/>
        <v>8</v>
      </c>
      <c r="Q129" s="7">
        <f t="shared" si="9"/>
        <v>4</v>
      </c>
      <c r="R129" s="7">
        <v>6</v>
      </c>
      <c r="S129" s="7">
        <v>3</v>
      </c>
      <c r="T129" s="7">
        <v>3</v>
      </c>
      <c r="U129" s="7">
        <v>2</v>
      </c>
      <c r="V129" s="7">
        <v>3</v>
      </c>
      <c r="W129" s="7">
        <v>6</v>
      </c>
      <c r="X129" s="7">
        <v>7</v>
      </c>
      <c r="Y129" s="7">
        <v>2</v>
      </c>
      <c r="Z129" s="7">
        <v>3</v>
      </c>
      <c r="AA129" s="7">
        <v>2</v>
      </c>
      <c r="AB129" s="7"/>
      <c r="AC129" s="7">
        <v>6</v>
      </c>
      <c r="AD129" s="7">
        <v>9</v>
      </c>
      <c r="AE129" s="7">
        <v>10</v>
      </c>
      <c r="AF129" s="7">
        <v>7</v>
      </c>
      <c r="AG129" s="7">
        <v>2</v>
      </c>
      <c r="AH129" s="7">
        <v>4</v>
      </c>
      <c r="AI129" s="7">
        <v>1</v>
      </c>
      <c r="AJ129" s="7">
        <v>5</v>
      </c>
      <c r="AK129" s="7">
        <v>3</v>
      </c>
      <c r="AL129" s="7">
        <v>8</v>
      </c>
      <c r="AM129" s="7">
        <v>48</v>
      </c>
      <c r="AP129" s="7">
        <v>30</v>
      </c>
      <c r="AQ129" s="3">
        <f t="shared" si="10"/>
        <v>35.456563939319807</v>
      </c>
      <c r="AR129" s="3">
        <f t="shared" si="11"/>
        <v>24.54343606068019</v>
      </c>
      <c r="AT129" s="7">
        <v>30</v>
      </c>
      <c r="AV129" cm="1">
        <f t="array" ref="AV129">SUM(D129+F129+G129+J129:L129)</f>
        <v>33</v>
      </c>
      <c r="AW129" cm="1">
        <f t="array" ref="AW129">SUM(C129+E129+H129:I129)</f>
        <v>22</v>
      </c>
    </row>
    <row r="130" spans="2:49" x14ac:dyDescent="0.25">
      <c r="B130" s="7">
        <v>45281</v>
      </c>
      <c r="C130" s="7">
        <v>4</v>
      </c>
      <c r="D130" s="7">
        <v>5</v>
      </c>
      <c r="E130" s="7">
        <v>5</v>
      </c>
      <c r="F130" s="7">
        <v>4</v>
      </c>
      <c r="G130" s="7">
        <v>4</v>
      </c>
      <c r="H130" s="7">
        <v>4</v>
      </c>
      <c r="I130" s="7">
        <v>1</v>
      </c>
      <c r="J130" s="7">
        <v>5</v>
      </c>
      <c r="K130" s="7">
        <v>5</v>
      </c>
      <c r="L130" s="7">
        <v>4</v>
      </c>
      <c r="M130" s="7">
        <v>41</v>
      </c>
      <c r="N130" s="7">
        <f t="shared" si="6"/>
        <v>13</v>
      </c>
      <c r="O130" s="7">
        <f t="shared" si="7"/>
        <v>14</v>
      </c>
      <c r="P130" s="7">
        <f t="shared" si="8"/>
        <v>8</v>
      </c>
      <c r="Q130" s="7">
        <f t="shared" si="9"/>
        <v>6</v>
      </c>
      <c r="R130" s="7">
        <v>3</v>
      </c>
      <c r="S130" s="7">
        <v>3</v>
      </c>
      <c r="T130" s="7">
        <v>2</v>
      </c>
      <c r="U130" s="7">
        <v>3</v>
      </c>
      <c r="V130" s="7">
        <v>3</v>
      </c>
      <c r="W130" s="7">
        <v>8</v>
      </c>
      <c r="X130" s="7">
        <v>5</v>
      </c>
      <c r="Y130" s="7">
        <v>3</v>
      </c>
      <c r="Z130" s="7">
        <v>2</v>
      </c>
      <c r="AA130" s="7">
        <v>4</v>
      </c>
      <c r="AB130" s="7"/>
      <c r="AC130" s="7">
        <v>9</v>
      </c>
      <c r="AD130" s="7">
        <v>3</v>
      </c>
      <c r="AE130" s="7">
        <v>6</v>
      </c>
      <c r="AF130" s="7">
        <v>4</v>
      </c>
      <c r="AG130" s="7">
        <v>5</v>
      </c>
      <c r="AH130" s="7">
        <v>10</v>
      </c>
      <c r="AI130" s="7">
        <v>8</v>
      </c>
      <c r="AJ130" s="7">
        <v>7</v>
      </c>
      <c r="AK130" s="7">
        <v>2</v>
      </c>
      <c r="AL130" s="7">
        <v>1</v>
      </c>
      <c r="AM130" s="7">
        <v>47</v>
      </c>
      <c r="AP130" s="7">
        <v>41</v>
      </c>
      <c r="AQ130" s="3">
        <f t="shared" si="10"/>
        <v>46.456563939319807</v>
      </c>
      <c r="AR130" s="3">
        <f t="shared" si="11"/>
        <v>35.543436060680193</v>
      </c>
      <c r="AT130" s="7">
        <v>41</v>
      </c>
      <c r="AV130" cm="1">
        <f t="array" ref="AV130">SUM(D130+F130+G130+J130:L130)</f>
        <v>53</v>
      </c>
      <c r="AW130" cm="1">
        <f t="array" ref="AW130">SUM(C130+E130+H130:I130)</f>
        <v>23</v>
      </c>
    </row>
    <row r="131" spans="2:49" x14ac:dyDescent="0.25">
      <c r="B131" s="7">
        <v>45108</v>
      </c>
      <c r="C131" s="7">
        <v>4</v>
      </c>
      <c r="D131" s="7">
        <v>3</v>
      </c>
      <c r="E131" s="7">
        <v>3</v>
      </c>
      <c r="F131" s="7">
        <v>2</v>
      </c>
      <c r="G131" s="7">
        <v>3</v>
      </c>
      <c r="H131" s="7">
        <v>4</v>
      </c>
      <c r="I131" s="7">
        <v>2</v>
      </c>
      <c r="J131" s="7">
        <v>4</v>
      </c>
      <c r="K131" s="7">
        <v>3</v>
      </c>
      <c r="L131" s="7">
        <v>3</v>
      </c>
      <c r="M131" s="7">
        <v>31</v>
      </c>
      <c r="N131" s="7">
        <f t="shared" si="6"/>
        <v>10</v>
      </c>
      <c r="O131" s="7">
        <f t="shared" si="7"/>
        <v>9</v>
      </c>
      <c r="P131" s="7">
        <f t="shared" si="8"/>
        <v>7</v>
      </c>
      <c r="Q131" s="7">
        <f t="shared" si="9"/>
        <v>5</v>
      </c>
      <c r="R131" s="7">
        <v>10</v>
      </c>
      <c r="S131" s="7">
        <v>6</v>
      </c>
      <c r="T131" s="7">
        <v>4</v>
      </c>
      <c r="U131" s="7">
        <v>7</v>
      </c>
      <c r="V131" s="7">
        <v>4</v>
      </c>
      <c r="W131" s="7">
        <v>9</v>
      </c>
      <c r="X131" s="7">
        <v>10</v>
      </c>
      <c r="Y131" s="7">
        <v>9</v>
      </c>
      <c r="Z131" s="7">
        <v>5</v>
      </c>
      <c r="AA131" s="7">
        <v>2</v>
      </c>
      <c r="AB131" s="7"/>
      <c r="AC131" s="7">
        <v>1</v>
      </c>
      <c r="AD131" s="7">
        <v>5</v>
      </c>
      <c r="AE131" s="7">
        <v>8</v>
      </c>
      <c r="AF131" s="7">
        <v>7</v>
      </c>
      <c r="AG131" s="7">
        <v>3</v>
      </c>
      <c r="AH131" s="7">
        <v>6</v>
      </c>
      <c r="AI131" s="7">
        <v>4</v>
      </c>
      <c r="AJ131" s="7">
        <v>2</v>
      </c>
      <c r="AK131" s="7">
        <v>9</v>
      </c>
      <c r="AL131" s="7">
        <v>10</v>
      </c>
      <c r="AM131" s="7">
        <v>47</v>
      </c>
      <c r="AP131" s="7">
        <v>31</v>
      </c>
      <c r="AQ131" s="3">
        <f t="shared" si="10"/>
        <v>36.456563939319807</v>
      </c>
      <c r="AR131" s="3">
        <f t="shared" si="11"/>
        <v>25.54343606068019</v>
      </c>
      <c r="AT131" s="7">
        <v>31</v>
      </c>
      <c r="AV131" cm="1">
        <f t="array" ref="AV131">SUM(D131+F131+G131+J131:L131)</f>
        <v>34</v>
      </c>
      <c r="AW131" cm="1">
        <f t="array" ref="AW131">SUM(C131+E131+H131:I131)</f>
        <v>20</v>
      </c>
    </row>
    <row r="132" spans="2:49" x14ac:dyDescent="0.25">
      <c r="B132" s="7">
        <v>40708</v>
      </c>
      <c r="C132" s="7">
        <v>4</v>
      </c>
      <c r="D132" s="7">
        <v>4</v>
      </c>
      <c r="E132" s="7">
        <v>4</v>
      </c>
      <c r="F132" s="7">
        <v>4</v>
      </c>
      <c r="G132" s="7">
        <v>5</v>
      </c>
      <c r="H132" s="7">
        <v>3</v>
      </c>
      <c r="I132" s="7">
        <v>2</v>
      </c>
      <c r="J132" s="7">
        <v>4</v>
      </c>
      <c r="K132" s="7">
        <v>4</v>
      </c>
      <c r="L132" s="7">
        <v>4</v>
      </c>
      <c r="M132" s="7">
        <v>38</v>
      </c>
      <c r="N132" s="7">
        <f t="shared" ref="N132:N195" si="12">SUM(E132,H132,L132)</f>
        <v>11</v>
      </c>
      <c r="O132" s="7">
        <f t="shared" ref="O132:O195" si="13">F132+K132+J132</f>
        <v>12</v>
      </c>
      <c r="P132" s="7">
        <f t="shared" ref="P132:P195" si="14">C132+G132</f>
        <v>9</v>
      </c>
      <c r="Q132" s="7">
        <f t="shared" ref="Q132:Q195" si="15">SUM(I132,D132)</f>
        <v>6</v>
      </c>
      <c r="R132" s="7">
        <v>4</v>
      </c>
      <c r="S132" s="7">
        <v>8</v>
      </c>
      <c r="T132" s="7">
        <v>2</v>
      </c>
      <c r="U132" s="7">
        <v>2</v>
      </c>
      <c r="V132" s="7">
        <v>24</v>
      </c>
      <c r="W132" s="7">
        <v>5</v>
      </c>
      <c r="X132" s="7">
        <v>5</v>
      </c>
      <c r="Y132" s="7">
        <v>2</v>
      </c>
      <c r="Z132" s="7">
        <v>5</v>
      </c>
      <c r="AA132" s="7">
        <v>2</v>
      </c>
      <c r="AB132" s="7"/>
      <c r="AC132" s="7">
        <v>10</v>
      </c>
      <c r="AD132" s="7">
        <v>5</v>
      </c>
      <c r="AE132" s="7">
        <v>7</v>
      </c>
      <c r="AF132" s="7">
        <v>8</v>
      </c>
      <c r="AG132" s="7">
        <v>1</v>
      </c>
      <c r="AH132" s="7">
        <v>2</v>
      </c>
      <c r="AI132" s="7">
        <v>4</v>
      </c>
      <c r="AJ132" s="7">
        <v>9</v>
      </c>
      <c r="AK132" s="7">
        <v>3</v>
      </c>
      <c r="AL132" s="7">
        <v>6</v>
      </c>
      <c r="AM132" s="7">
        <v>47</v>
      </c>
      <c r="AP132" s="7">
        <v>38</v>
      </c>
      <c r="AQ132" s="3">
        <f t="shared" ref="AQ132:AQ195" si="16">AP132+$P$303</f>
        <v>43.456563939319807</v>
      </c>
      <c r="AR132" s="3">
        <f t="shared" ref="AR132:AR195" si="17">AP132-$P$303</f>
        <v>32.543436060680193</v>
      </c>
      <c r="AT132" s="7">
        <v>38</v>
      </c>
      <c r="AV132" cm="1">
        <f t="array" ref="AV132">SUM(D132+F132+G132+J132:L132)</f>
        <v>51</v>
      </c>
      <c r="AW132" cm="1">
        <f t="array" ref="AW132">SUM(C132+E132+H132:I132)</f>
        <v>21</v>
      </c>
    </row>
    <row r="133" spans="2:49" x14ac:dyDescent="0.25">
      <c r="B133" s="7">
        <v>41781</v>
      </c>
      <c r="C133" s="7">
        <v>4</v>
      </c>
      <c r="D133" s="7">
        <v>5</v>
      </c>
      <c r="E133" s="7">
        <v>4</v>
      </c>
      <c r="F133" s="7">
        <v>4</v>
      </c>
      <c r="G133" s="7">
        <v>4</v>
      </c>
      <c r="H133" s="7">
        <v>4</v>
      </c>
      <c r="I133" s="7">
        <v>3</v>
      </c>
      <c r="J133" s="7">
        <v>3</v>
      </c>
      <c r="K133" s="7">
        <v>4</v>
      </c>
      <c r="L133" s="7">
        <v>4</v>
      </c>
      <c r="M133" s="7">
        <v>39</v>
      </c>
      <c r="N133" s="7">
        <f t="shared" si="12"/>
        <v>12</v>
      </c>
      <c r="O133" s="7">
        <f t="shared" si="13"/>
        <v>11</v>
      </c>
      <c r="P133" s="7">
        <f t="shared" si="14"/>
        <v>8</v>
      </c>
      <c r="Q133" s="7">
        <f t="shared" si="15"/>
        <v>8</v>
      </c>
      <c r="R133" s="7">
        <v>3</v>
      </c>
      <c r="S133" s="7">
        <v>3</v>
      </c>
      <c r="T133" s="7">
        <v>4</v>
      </c>
      <c r="U133" s="7">
        <v>3</v>
      </c>
      <c r="V133" s="7">
        <v>2</v>
      </c>
      <c r="W133" s="7">
        <v>3</v>
      </c>
      <c r="X133" s="7">
        <v>6</v>
      </c>
      <c r="Y133" s="7">
        <v>3</v>
      </c>
      <c r="Z133" s="7">
        <v>2</v>
      </c>
      <c r="AA133" s="7">
        <v>2</v>
      </c>
      <c r="AB133" s="7"/>
      <c r="AC133" s="7">
        <v>4</v>
      </c>
      <c r="AD133" s="7">
        <v>1</v>
      </c>
      <c r="AE133" s="7">
        <v>2</v>
      </c>
      <c r="AF133" s="7">
        <v>3</v>
      </c>
      <c r="AG133" s="7">
        <v>8</v>
      </c>
      <c r="AH133" s="7">
        <v>5</v>
      </c>
      <c r="AI133" s="7">
        <v>9</v>
      </c>
      <c r="AJ133" s="7">
        <v>10</v>
      </c>
      <c r="AK133" s="7">
        <v>7</v>
      </c>
      <c r="AL133" s="7">
        <v>6</v>
      </c>
      <c r="AM133" s="7">
        <v>46</v>
      </c>
      <c r="AP133" s="7">
        <v>39</v>
      </c>
      <c r="AQ133" s="3">
        <f t="shared" si="16"/>
        <v>44.456563939319807</v>
      </c>
      <c r="AR133" s="3">
        <f t="shared" si="17"/>
        <v>33.543436060680193</v>
      </c>
      <c r="AT133" s="7">
        <v>39</v>
      </c>
      <c r="AV133" cm="1">
        <f t="array" ref="AV133">SUM(D133+F133+G133+J133:L133)</f>
        <v>50</v>
      </c>
      <c r="AW133" cm="1">
        <f t="array" ref="AW133">SUM(C133+E133+H133:I133)</f>
        <v>23</v>
      </c>
    </row>
    <row r="134" spans="2:49" x14ac:dyDescent="0.25">
      <c r="B134" s="7">
        <v>43081</v>
      </c>
      <c r="C134" s="7">
        <v>3</v>
      </c>
      <c r="D134" s="7">
        <v>4</v>
      </c>
      <c r="E134" s="7">
        <v>4</v>
      </c>
      <c r="F134" s="7">
        <v>4</v>
      </c>
      <c r="G134" s="7">
        <v>4</v>
      </c>
      <c r="H134" s="7">
        <v>4</v>
      </c>
      <c r="I134" s="7">
        <v>4</v>
      </c>
      <c r="J134" s="7">
        <v>4</v>
      </c>
      <c r="K134" s="7">
        <v>5</v>
      </c>
      <c r="L134" s="7">
        <v>4</v>
      </c>
      <c r="M134" s="7">
        <v>40</v>
      </c>
      <c r="N134" s="7">
        <f t="shared" si="12"/>
        <v>12</v>
      </c>
      <c r="O134" s="7">
        <f t="shared" si="13"/>
        <v>13</v>
      </c>
      <c r="P134" s="7">
        <f t="shared" si="14"/>
        <v>7</v>
      </c>
      <c r="Q134" s="7">
        <f t="shared" si="15"/>
        <v>8</v>
      </c>
      <c r="R134" s="7">
        <v>3</v>
      </c>
      <c r="S134" s="7">
        <v>4</v>
      </c>
      <c r="T134" s="7">
        <v>4</v>
      </c>
      <c r="U134" s="7">
        <v>3</v>
      </c>
      <c r="V134" s="7">
        <v>3</v>
      </c>
      <c r="W134" s="7">
        <v>4</v>
      </c>
      <c r="X134" s="7">
        <v>7</v>
      </c>
      <c r="Y134" s="7">
        <v>5</v>
      </c>
      <c r="Z134" s="7">
        <v>5</v>
      </c>
      <c r="AA134" s="7">
        <v>3</v>
      </c>
      <c r="AB134" s="7"/>
      <c r="AC134" s="7">
        <v>6</v>
      </c>
      <c r="AD134" s="7">
        <v>5</v>
      </c>
      <c r="AE134" s="7">
        <v>7</v>
      </c>
      <c r="AF134" s="7">
        <v>8</v>
      </c>
      <c r="AG134" s="7">
        <v>4</v>
      </c>
      <c r="AH134" s="7">
        <v>9</v>
      </c>
      <c r="AI134" s="7">
        <v>10</v>
      </c>
      <c r="AJ134" s="7">
        <v>2</v>
      </c>
      <c r="AK134" s="7">
        <v>1</v>
      </c>
      <c r="AL134" s="7">
        <v>3</v>
      </c>
      <c r="AM134" s="7">
        <v>46</v>
      </c>
      <c r="AP134" s="7">
        <v>40</v>
      </c>
      <c r="AQ134" s="3">
        <f t="shared" si="16"/>
        <v>45.456563939319807</v>
      </c>
      <c r="AR134" s="3">
        <f t="shared" si="17"/>
        <v>34.543436060680193</v>
      </c>
      <c r="AT134" s="7">
        <v>40</v>
      </c>
      <c r="AV134" cm="1">
        <f t="array" ref="AV134">SUM(D134+F134+G134+J134:L134)</f>
        <v>49</v>
      </c>
      <c r="AW134" cm="1">
        <f t="array" ref="AW134">SUM(C134+E134+H134:I134)</f>
        <v>22</v>
      </c>
    </row>
    <row r="135" spans="2:49" x14ac:dyDescent="0.25">
      <c r="B135" s="7">
        <v>41144</v>
      </c>
      <c r="C135" s="7">
        <v>4</v>
      </c>
      <c r="D135" s="7">
        <v>5</v>
      </c>
      <c r="E135" s="7">
        <v>3</v>
      </c>
      <c r="F135" s="7">
        <v>5</v>
      </c>
      <c r="G135" s="7">
        <v>4</v>
      </c>
      <c r="H135" s="7">
        <v>2</v>
      </c>
      <c r="I135" s="7">
        <v>4</v>
      </c>
      <c r="J135" s="7">
        <v>5</v>
      </c>
      <c r="K135" s="7">
        <v>5</v>
      </c>
      <c r="L135" s="7">
        <v>4</v>
      </c>
      <c r="M135" s="7">
        <v>41</v>
      </c>
      <c r="N135" s="7">
        <f t="shared" si="12"/>
        <v>9</v>
      </c>
      <c r="O135" s="7">
        <f t="shared" si="13"/>
        <v>15</v>
      </c>
      <c r="P135" s="7">
        <f t="shared" si="14"/>
        <v>8</v>
      </c>
      <c r="Q135" s="7">
        <f t="shared" si="15"/>
        <v>9</v>
      </c>
      <c r="R135" s="7">
        <v>3</v>
      </c>
      <c r="S135" s="7">
        <v>2</v>
      </c>
      <c r="T135" s="7">
        <v>3</v>
      </c>
      <c r="U135" s="7">
        <v>3</v>
      </c>
      <c r="V135" s="7">
        <v>2</v>
      </c>
      <c r="W135" s="7">
        <v>14</v>
      </c>
      <c r="X135" s="7">
        <v>9</v>
      </c>
      <c r="Y135" s="7">
        <v>27</v>
      </c>
      <c r="Z135" s="7">
        <v>2</v>
      </c>
      <c r="AA135" s="7">
        <v>2</v>
      </c>
      <c r="AB135" s="7"/>
      <c r="AC135" s="7">
        <v>5</v>
      </c>
      <c r="AD135" s="7">
        <v>6</v>
      </c>
      <c r="AE135" s="7">
        <v>4</v>
      </c>
      <c r="AF135" s="7">
        <v>7</v>
      </c>
      <c r="AG135" s="7">
        <v>9</v>
      </c>
      <c r="AH135" s="7">
        <v>1</v>
      </c>
      <c r="AI135" s="7">
        <v>2</v>
      </c>
      <c r="AJ135" s="7">
        <v>3</v>
      </c>
      <c r="AK135" s="7">
        <v>10</v>
      </c>
      <c r="AL135" s="7">
        <v>8</v>
      </c>
      <c r="AM135" s="7">
        <v>46</v>
      </c>
      <c r="AP135" s="7">
        <v>41</v>
      </c>
      <c r="AQ135" s="3">
        <f t="shared" si="16"/>
        <v>46.456563939319807</v>
      </c>
      <c r="AR135" s="3">
        <f t="shared" si="17"/>
        <v>35.543436060680193</v>
      </c>
      <c r="AT135" s="7">
        <v>41</v>
      </c>
      <c r="AV135" cm="1">
        <f t="array" ref="AV135">SUM(D135+F135+G135+J135:L135)</f>
        <v>56</v>
      </c>
      <c r="AW135" cm="1">
        <f t="array" ref="AW135">SUM(C135+E135+H135:I135)</f>
        <v>20</v>
      </c>
    </row>
    <row r="136" spans="2:49" x14ac:dyDescent="0.25">
      <c r="B136" s="7">
        <v>46115</v>
      </c>
      <c r="C136" s="7">
        <v>2</v>
      </c>
      <c r="D136" s="7">
        <v>4</v>
      </c>
      <c r="E136" s="7">
        <v>2</v>
      </c>
      <c r="F136" s="7">
        <v>3</v>
      </c>
      <c r="G136" s="7">
        <v>4</v>
      </c>
      <c r="H136" s="7">
        <v>2</v>
      </c>
      <c r="I136" s="7">
        <v>2</v>
      </c>
      <c r="J136" s="7">
        <v>4</v>
      </c>
      <c r="K136" s="7">
        <v>4</v>
      </c>
      <c r="L136" s="7">
        <v>4</v>
      </c>
      <c r="M136" s="7">
        <v>31</v>
      </c>
      <c r="N136" s="7">
        <f t="shared" si="12"/>
        <v>8</v>
      </c>
      <c r="O136" s="7">
        <f t="shared" si="13"/>
        <v>11</v>
      </c>
      <c r="P136" s="7">
        <f t="shared" si="14"/>
        <v>6</v>
      </c>
      <c r="Q136" s="7">
        <f t="shared" si="15"/>
        <v>6</v>
      </c>
      <c r="R136" s="7">
        <v>3</v>
      </c>
      <c r="S136" s="7">
        <v>5</v>
      </c>
      <c r="T136" s="7">
        <v>4</v>
      </c>
      <c r="U136" s="7">
        <v>3</v>
      </c>
      <c r="V136" s="7">
        <v>4</v>
      </c>
      <c r="W136" s="7">
        <v>4</v>
      </c>
      <c r="X136" s="7">
        <v>15</v>
      </c>
      <c r="Y136" s="7">
        <v>7</v>
      </c>
      <c r="Z136" s="7">
        <v>2</v>
      </c>
      <c r="AA136" s="7">
        <v>4</v>
      </c>
      <c r="AB136" s="7"/>
      <c r="AC136" s="7">
        <v>6</v>
      </c>
      <c r="AD136" s="7">
        <v>2</v>
      </c>
      <c r="AE136" s="7">
        <v>3</v>
      </c>
      <c r="AF136" s="7">
        <v>10</v>
      </c>
      <c r="AG136" s="7">
        <v>5</v>
      </c>
      <c r="AH136" s="7">
        <v>4</v>
      </c>
      <c r="AI136" s="7">
        <v>9</v>
      </c>
      <c r="AJ136" s="7">
        <v>1</v>
      </c>
      <c r="AK136" s="7">
        <v>8</v>
      </c>
      <c r="AL136" s="7">
        <v>7</v>
      </c>
      <c r="AM136" s="7">
        <v>46</v>
      </c>
      <c r="AP136" s="7">
        <v>31</v>
      </c>
      <c r="AQ136" s="3">
        <f t="shared" si="16"/>
        <v>36.456563939319807</v>
      </c>
      <c r="AR136" s="3">
        <f t="shared" si="17"/>
        <v>25.54343606068019</v>
      </c>
      <c r="AT136" s="7">
        <v>31</v>
      </c>
      <c r="AV136" cm="1">
        <f t="array" ref="AV136">SUM(D136+F136+G136+J136:L136)</f>
        <v>45</v>
      </c>
      <c r="AW136" cm="1">
        <f t="array" ref="AW136">SUM(C136+E136+H136:I136)</f>
        <v>12</v>
      </c>
    </row>
    <row r="137" spans="2:49" x14ac:dyDescent="0.25">
      <c r="B137" s="7">
        <v>46220</v>
      </c>
      <c r="C137" s="7">
        <v>2</v>
      </c>
      <c r="D137" s="7">
        <v>4</v>
      </c>
      <c r="E137" s="7">
        <v>3</v>
      </c>
      <c r="F137" s="7">
        <v>3</v>
      </c>
      <c r="G137" s="7">
        <v>3</v>
      </c>
      <c r="H137" s="7">
        <v>3</v>
      </c>
      <c r="I137" s="7">
        <v>3</v>
      </c>
      <c r="J137" s="7">
        <v>4</v>
      </c>
      <c r="K137" s="7">
        <v>4</v>
      </c>
      <c r="L137" s="7">
        <v>3</v>
      </c>
      <c r="M137" s="7">
        <v>32</v>
      </c>
      <c r="N137" s="7">
        <f t="shared" si="12"/>
        <v>9</v>
      </c>
      <c r="O137" s="7">
        <f t="shared" si="13"/>
        <v>11</v>
      </c>
      <c r="P137" s="7">
        <f t="shared" si="14"/>
        <v>5</v>
      </c>
      <c r="Q137" s="7">
        <f t="shared" si="15"/>
        <v>7</v>
      </c>
      <c r="R137" s="7">
        <v>6</v>
      </c>
      <c r="S137" s="7">
        <v>8</v>
      </c>
      <c r="T137" s="7">
        <v>5</v>
      </c>
      <c r="U137" s="7">
        <v>4</v>
      </c>
      <c r="V137" s="7">
        <v>2</v>
      </c>
      <c r="W137" s="7">
        <v>3</v>
      </c>
      <c r="X137" s="7">
        <v>6</v>
      </c>
      <c r="Y137" s="7">
        <v>5</v>
      </c>
      <c r="Z137" s="7">
        <v>2</v>
      </c>
      <c r="AA137" s="7">
        <v>3</v>
      </c>
      <c r="AB137" s="7"/>
      <c r="AC137" s="7">
        <v>5</v>
      </c>
      <c r="AD137" s="7">
        <v>3</v>
      </c>
      <c r="AE137" s="7">
        <v>10</v>
      </c>
      <c r="AF137" s="7">
        <v>7</v>
      </c>
      <c r="AG137" s="7">
        <v>6</v>
      </c>
      <c r="AH137" s="7">
        <v>9</v>
      </c>
      <c r="AI137" s="7">
        <v>1</v>
      </c>
      <c r="AJ137" s="7">
        <v>2</v>
      </c>
      <c r="AK137" s="7">
        <v>4</v>
      </c>
      <c r="AL137" s="7">
        <v>8</v>
      </c>
      <c r="AM137" s="7">
        <v>46</v>
      </c>
      <c r="AP137" s="7">
        <v>32</v>
      </c>
      <c r="AQ137" s="3">
        <f t="shared" si="16"/>
        <v>37.456563939319807</v>
      </c>
      <c r="AR137" s="3">
        <f t="shared" si="17"/>
        <v>26.54343606068019</v>
      </c>
      <c r="AT137" s="7">
        <v>32</v>
      </c>
      <c r="AV137" cm="1">
        <f t="array" ref="AV137">SUM(D137+F137+G137+J137:L137)</f>
        <v>41</v>
      </c>
      <c r="AW137" cm="1">
        <f t="array" ref="AW137">SUM(C137+E137+H137:I137)</f>
        <v>16</v>
      </c>
    </row>
    <row r="138" spans="2:49" x14ac:dyDescent="0.25">
      <c r="B138" s="7">
        <v>40979</v>
      </c>
      <c r="C138" s="7">
        <v>3</v>
      </c>
      <c r="D138" s="7">
        <v>5</v>
      </c>
      <c r="E138" s="7">
        <v>4</v>
      </c>
      <c r="F138" s="7">
        <v>3</v>
      </c>
      <c r="G138" s="7">
        <v>5</v>
      </c>
      <c r="H138" s="7">
        <v>4</v>
      </c>
      <c r="I138" s="7">
        <v>3</v>
      </c>
      <c r="J138" s="7">
        <v>4</v>
      </c>
      <c r="K138" s="7">
        <v>5</v>
      </c>
      <c r="L138" s="7">
        <v>4</v>
      </c>
      <c r="M138" s="7">
        <v>40</v>
      </c>
      <c r="N138" s="7">
        <f t="shared" si="12"/>
        <v>12</v>
      </c>
      <c r="O138" s="7">
        <f t="shared" si="13"/>
        <v>12</v>
      </c>
      <c r="P138" s="7">
        <f t="shared" si="14"/>
        <v>8</v>
      </c>
      <c r="Q138" s="7">
        <f t="shared" si="15"/>
        <v>8</v>
      </c>
      <c r="R138" s="7">
        <v>8</v>
      </c>
      <c r="S138" s="7">
        <v>4</v>
      </c>
      <c r="T138" s="7">
        <v>2</v>
      </c>
      <c r="U138" s="7">
        <v>2</v>
      </c>
      <c r="V138" s="7">
        <v>17</v>
      </c>
      <c r="W138" s="7">
        <v>7</v>
      </c>
      <c r="X138" s="7">
        <v>25</v>
      </c>
      <c r="Y138" s="7">
        <v>6</v>
      </c>
      <c r="Z138" s="7">
        <v>2</v>
      </c>
      <c r="AA138" s="7">
        <v>2</v>
      </c>
      <c r="AB138" s="7"/>
      <c r="AC138" s="7">
        <v>1</v>
      </c>
      <c r="AD138" s="7">
        <v>4</v>
      </c>
      <c r="AE138" s="7">
        <v>10</v>
      </c>
      <c r="AF138" s="7">
        <v>6</v>
      </c>
      <c r="AG138" s="7">
        <v>7</v>
      </c>
      <c r="AH138" s="7">
        <v>3</v>
      </c>
      <c r="AI138" s="7">
        <v>5</v>
      </c>
      <c r="AJ138" s="7">
        <v>2</v>
      </c>
      <c r="AK138" s="7">
        <v>9</v>
      </c>
      <c r="AL138" s="7">
        <v>8</v>
      </c>
      <c r="AM138" s="7">
        <v>46</v>
      </c>
      <c r="AP138" s="7">
        <v>40</v>
      </c>
      <c r="AQ138" s="3">
        <f t="shared" si="16"/>
        <v>45.456563939319807</v>
      </c>
      <c r="AR138" s="3">
        <f t="shared" si="17"/>
        <v>34.543436060680193</v>
      </c>
      <c r="AT138" s="7">
        <v>40</v>
      </c>
      <c r="AV138" cm="1">
        <f t="array" ref="AV138">SUM(D138+F138+G138+J138:L138)</f>
        <v>52</v>
      </c>
      <c r="AW138" cm="1">
        <f t="array" ref="AW138">SUM(C138+E138+H138:I138)</f>
        <v>21</v>
      </c>
    </row>
    <row r="139" spans="2:49" x14ac:dyDescent="0.25">
      <c r="B139" s="7">
        <v>45137</v>
      </c>
      <c r="C139" s="7">
        <v>3</v>
      </c>
      <c r="D139" s="7">
        <v>5</v>
      </c>
      <c r="E139" s="7">
        <v>4</v>
      </c>
      <c r="F139" s="7">
        <v>4</v>
      </c>
      <c r="G139" s="7">
        <v>5</v>
      </c>
      <c r="H139" s="7">
        <v>4</v>
      </c>
      <c r="I139" s="7">
        <v>2</v>
      </c>
      <c r="J139" s="7">
        <v>4</v>
      </c>
      <c r="K139" s="7">
        <v>4</v>
      </c>
      <c r="L139" s="7">
        <v>4</v>
      </c>
      <c r="M139" s="7">
        <v>39</v>
      </c>
      <c r="N139" s="7">
        <f t="shared" si="12"/>
        <v>12</v>
      </c>
      <c r="O139" s="7">
        <f t="shared" si="13"/>
        <v>12</v>
      </c>
      <c r="P139" s="7">
        <f t="shared" si="14"/>
        <v>8</v>
      </c>
      <c r="Q139" s="7">
        <f t="shared" si="15"/>
        <v>7</v>
      </c>
      <c r="R139" s="7">
        <v>6</v>
      </c>
      <c r="S139" s="7">
        <v>5</v>
      </c>
      <c r="T139" s="7">
        <v>4</v>
      </c>
      <c r="U139" s="7">
        <v>2</v>
      </c>
      <c r="V139" s="7">
        <v>8</v>
      </c>
      <c r="W139" s="7">
        <v>6</v>
      </c>
      <c r="X139" s="7">
        <v>5</v>
      </c>
      <c r="Y139" s="7">
        <v>4</v>
      </c>
      <c r="Z139" s="7">
        <v>3</v>
      </c>
      <c r="AA139" s="7">
        <v>5</v>
      </c>
      <c r="AB139" s="7"/>
      <c r="AC139" s="7">
        <v>2</v>
      </c>
      <c r="AD139" s="7">
        <v>1</v>
      </c>
      <c r="AE139" s="7">
        <v>3</v>
      </c>
      <c r="AF139" s="7">
        <v>5</v>
      </c>
      <c r="AG139" s="7">
        <v>6</v>
      </c>
      <c r="AH139" s="7">
        <v>10</v>
      </c>
      <c r="AI139" s="7">
        <v>7</v>
      </c>
      <c r="AJ139" s="7">
        <v>8</v>
      </c>
      <c r="AK139" s="7">
        <v>4</v>
      </c>
      <c r="AL139" s="7">
        <v>9</v>
      </c>
      <c r="AM139" s="7">
        <v>46</v>
      </c>
      <c r="AP139" s="7">
        <v>39</v>
      </c>
      <c r="AQ139" s="3">
        <f t="shared" si="16"/>
        <v>44.456563939319807</v>
      </c>
      <c r="AR139" s="3">
        <f t="shared" si="17"/>
        <v>33.543436060680193</v>
      </c>
      <c r="AT139" s="7">
        <v>39</v>
      </c>
      <c r="AV139" cm="1">
        <f t="array" ref="AV139">SUM(D139+F139+G139+J139:L139)</f>
        <v>54</v>
      </c>
      <c r="AW139" cm="1">
        <f t="array" ref="AW139">SUM(C139+E139+H139:I139)</f>
        <v>20</v>
      </c>
    </row>
    <row r="140" spans="2:49" x14ac:dyDescent="0.25">
      <c r="B140" s="7">
        <v>45484</v>
      </c>
      <c r="C140" s="7">
        <v>2</v>
      </c>
      <c r="D140" s="7">
        <v>4</v>
      </c>
      <c r="E140" s="7">
        <v>4</v>
      </c>
      <c r="F140" s="7">
        <v>4</v>
      </c>
      <c r="G140" s="7">
        <v>3</v>
      </c>
      <c r="H140" s="7">
        <v>2</v>
      </c>
      <c r="I140" s="7">
        <v>2</v>
      </c>
      <c r="J140" s="7">
        <v>4</v>
      </c>
      <c r="K140" s="7">
        <v>4</v>
      </c>
      <c r="L140" s="7">
        <v>1</v>
      </c>
      <c r="M140" s="7">
        <v>30</v>
      </c>
      <c r="N140" s="7">
        <f t="shared" si="12"/>
        <v>7</v>
      </c>
      <c r="O140" s="7">
        <f t="shared" si="13"/>
        <v>12</v>
      </c>
      <c r="P140" s="7">
        <f t="shared" si="14"/>
        <v>5</v>
      </c>
      <c r="Q140" s="7">
        <f t="shared" si="15"/>
        <v>6</v>
      </c>
      <c r="R140" s="7">
        <v>6</v>
      </c>
      <c r="S140" s="7">
        <v>7</v>
      </c>
      <c r="T140" s="7">
        <v>10</v>
      </c>
      <c r="U140" s="7">
        <v>3</v>
      </c>
      <c r="V140" s="7">
        <v>21</v>
      </c>
      <c r="W140" s="7">
        <v>5</v>
      </c>
      <c r="X140" s="7">
        <v>11</v>
      </c>
      <c r="Y140" s="7">
        <v>4</v>
      </c>
      <c r="Z140" s="7">
        <v>7</v>
      </c>
      <c r="AA140" s="7">
        <v>8</v>
      </c>
      <c r="AB140" s="7"/>
      <c r="AC140" s="7">
        <v>6</v>
      </c>
      <c r="AD140" s="7">
        <v>2</v>
      </c>
      <c r="AE140" s="7">
        <v>9</v>
      </c>
      <c r="AF140" s="7">
        <v>10</v>
      </c>
      <c r="AG140" s="7">
        <v>1</v>
      </c>
      <c r="AH140" s="7">
        <v>3</v>
      </c>
      <c r="AI140" s="7">
        <v>4</v>
      </c>
      <c r="AJ140" s="7">
        <v>8</v>
      </c>
      <c r="AK140" s="7">
        <v>5</v>
      </c>
      <c r="AL140" s="7">
        <v>7</v>
      </c>
      <c r="AM140" s="7">
        <v>46</v>
      </c>
      <c r="AP140" s="7">
        <v>30</v>
      </c>
      <c r="AQ140" s="3">
        <f t="shared" si="16"/>
        <v>35.456563939319807</v>
      </c>
      <c r="AR140" s="3">
        <f t="shared" si="17"/>
        <v>24.54343606068019</v>
      </c>
      <c r="AT140" s="7">
        <v>30</v>
      </c>
      <c r="AV140" cm="1">
        <f t="array" ref="AV140">SUM(D140+F140+G140+J140:L140)</f>
        <v>42</v>
      </c>
      <c r="AW140" cm="1">
        <f t="array" ref="AW140">SUM(C140+E140+H140:I140)</f>
        <v>16</v>
      </c>
    </row>
    <row r="141" spans="2:49" x14ac:dyDescent="0.25">
      <c r="B141" s="7">
        <v>43244</v>
      </c>
      <c r="C141" s="7">
        <v>4</v>
      </c>
      <c r="D141" s="7">
        <v>4</v>
      </c>
      <c r="E141" s="7">
        <v>4</v>
      </c>
      <c r="F141" s="7">
        <v>3</v>
      </c>
      <c r="G141" s="7">
        <v>4</v>
      </c>
      <c r="H141" s="7">
        <v>2</v>
      </c>
      <c r="I141" s="7">
        <v>1</v>
      </c>
      <c r="J141" s="7">
        <v>4</v>
      </c>
      <c r="K141" s="7">
        <v>3</v>
      </c>
      <c r="L141" s="7">
        <v>3</v>
      </c>
      <c r="M141" s="7">
        <v>32</v>
      </c>
      <c r="N141" s="7">
        <f t="shared" si="12"/>
        <v>9</v>
      </c>
      <c r="O141" s="7">
        <f t="shared" si="13"/>
        <v>10</v>
      </c>
      <c r="P141" s="7">
        <f t="shared" si="14"/>
        <v>8</v>
      </c>
      <c r="Q141" s="7">
        <f t="shared" si="15"/>
        <v>5</v>
      </c>
      <c r="R141" s="7">
        <v>4</v>
      </c>
      <c r="S141" s="7">
        <v>3</v>
      </c>
      <c r="T141" s="7">
        <v>3</v>
      </c>
      <c r="U141" s="7">
        <v>4</v>
      </c>
      <c r="V141" s="7">
        <v>5</v>
      </c>
      <c r="W141" s="7">
        <v>5</v>
      </c>
      <c r="X141" s="7">
        <v>8</v>
      </c>
      <c r="Y141" s="7">
        <v>4</v>
      </c>
      <c r="Z141" s="7">
        <v>2</v>
      </c>
      <c r="AA141" s="7">
        <v>1</v>
      </c>
      <c r="AB141" s="7"/>
      <c r="AC141" s="7">
        <v>9</v>
      </c>
      <c r="AD141" s="7">
        <v>4</v>
      </c>
      <c r="AE141" s="7">
        <v>8</v>
      </c>
      <c r="AF141" s="7">
        <v>10</v>
      </c>
      <c r="AG141" s="7">
        <v>1</v>
      </c>
      <c r="AH141" s="7">
        <v>3</v>
      </c>
      <c r="AI141" s="7">
        <v>7</v>
      </c>
      <c r="AJ141" s="7">
        <v>2</v>
      </c>
      <c r="AK141" s="7">
        <v>5</v>
      </c>
      <c r="AL141" s="7">
        <v>6</v>
      </c>
      <c r="AM141" s="7">
        <v>46</v>
      </c>
      <c r="AP141" s="7">
        <v>32</v>
      </c>
      <c r="AQ141" s="3">
        <f t="shared" si="16"/>
        <v>37.456563939319807</v>
      </c>
      <c r="AR141" s="3">
        <f t="shared" si="17"/>
        <v>26.54343606068019</v>
      </c>
      <c r="AT141" s="7">
        <v>32</v>
      </c>
      <c r="AV141" cm="1">
        <f t="array" ref="AV141">SUM(D141+F141+G141+J141:L141)</f>
        <v>43</v>
      </c>
      <c r="AW141" cm="1">
        <f t="array" ref="AW141">SUM(C141+E141+H141:I141)</f>
        <v>19</v>
      </c>
    </row>
    <row r="142" spans="2:49" x14ac:dyDescent="0.25">
      <c r="B142" s="7">
        <v>42434</v>
      </c>
      <c r="C142" s="7">
        <v>4</v>
      </c>
      <c r="D142" s="7">
        <v>4</v>
      </c>
      <c r="E142" s="7">
        <v>5</v>
      </c>
      <c r="F142" s="7">
        <v>4</v>
      </c>
      <c r="G142" s="7">
        <v>4</v>
      </c>
      <c r="H142" s="7">
        <v>4</v>
      </c>
      <c r="I142" s="7">
        <v>3</v>
      </c>
      <c r="J142" s="7">
        <v>3</v>
      </c>
      <c r="K142" s="7">
        <v>5</v>
      </c>
      <c r="L142" s="7">
        <v>4</v>
      </c>
      <c r="M142" s="7">
        <v>40</v>
      </c>
      <c r="N142" s="7">
        <f t="shared" si="12"/>
        <v>13</v>
      </c>
      <c r="O142" s="7">
        <f t="shared" si="13"/>
        <v>12</v>
      </c>
      <c r="P142" s="7">
        <f t="shared" si="14"/>
        <v>8</v>
      </c>
      <c r="Q142" s="7">
        <f t="shared" si="15"/>
        <v>7</v>
      </c>
      <c r="R142" s="7">
        <v>4</v>
      </c>
      <c r="S142" s="7">
        <v>4</v>
      </c>
      <c r="T142" s="7">
        <v>2</v>
      </c>
      <c r="U142" s="7">
        <v>1</v>
      </c>
      <c r="V142" s="7">
        <v>3</v>
      </c>
      <c r="W142" s="7">
        <v>2</v>
      </c>
      <c r="X142" s="7">
        <v>15</v>
      </c>
      <c r="Y142" s="7">
        <v>2</v>
      </c>
      <c r="Z142" s="7">
        <v>1</v>
      </c>
      <c r="AA142" s="7">
        <v>4</v>
      </c>
      <c r="AB142" s="7"/>
      <c r="AC142" s="7">
        <v>9</v>
      </c>
      <c r="AD142" s="7">
        <v>5</v>
      </c>
      <c r="AE142" s="7">
        <v>7</v>
      </c>
      <c r="AF142" s="7">
        <v>4</v>
      </c>
      <c r="AG142" s="7">
        <v>3</v>
      </c>
      <c r="AH142" s="7">
        <v>8</v>
      </c>
      <c r="AI142" s="7">
        <v>1</v>
      </c>
      <c r="AJ142" s="7">
        <v>6</v>
      </c>
      <c r="AK142" s="7">
        <v>10</v>
      </c>
      <c r="AL142" s="7">
        <v>2</v>
      </c>
      <c r="AM142" s="7">
        <v>46</v>
      </c>
      <c r="AP142" s="7">
        <v>40</v>
      </c>
      <c r="AQ142" s="3">
        <f t="shared" si="16"/>
        <v>45.456563939319807</v>
      </c>
      <c r="AR142" s="3">
        <f t="shared" si="17"/>
        <v>34.543436060680193</v>
      </c>
      <c r="AT142" s="7">
        <v>40</v>
      </c>
      <c r="AV142" cm="1">
        <f t="array" ref="AV142">SUM(D142+F142+G142+J142:L142)</f>
        <v>48</v>
      </c>
      <c r="AW142" cm="1">
        <f t="array" ref="AW142">SUM(C142+E142+H142:I142)</f>
        <v>25</v>
      </c>
    </row>
    <row r="143" spans="2:49" x14ac:dyDescent="0.25">
      <c r="B143" s="7">
        <v>44112</v>
      </c>
      <c r="C143" s="7">
        <v>5</v>
      </c>
      <c r="D143" s="7">
        <v>4</v>
      </c>
      <c r="E143" s="7">
        <v>4</v>
      </c>
      <c r="F143" s="7">
        <v>2</v>
      </c>
      <c r="G143" s="7">
        <v>4</v>
      </c>
      <c r="H143" s="7">
        <v>5</v>
      </c>
      <c r="I143" s="7">
        <v>4</v>
      </c>
      <c r="J143" s="7">
        <v>5</v>
      </c>
      <c r="K143" s="7">
        <v>5</v>
      </c>
      <c r="L143" s="7">
        <v>5</v>
      </c>
      <c r="M143" s="7">
        <v>43</v>
      </c>
      <c r="N143" s="7">
        <f t="shared" si="12"/>
        <v>14</v>
      </c>
      <c r="O143" s="7">
        <f t="shared" si="13"/>
        <v>12</v>
      </c>
      <c r="P143" s="7">
        <f t="shared" si="14"/>
        <v>9</v>
      </c>
      <c r="Q143" s="7">
        <f t="shared" si="15"/>
        <v>8</v>
      </c>
      <c r="R143" s="7">
        <v>2</v>
      </c>
      <c r="S143" s="7">
        <v>4</v>
      </c>
      <c r="T143" s="7">
        <v>3</v>
      </c>
      <c r="U143" s="7">
        <v>2</v>
      </c>
      <c r="V143" s="7">
        <v>5</v>
      </c>
      <c r="W143" s="7">
        <v>6</v>
      </c>
      <c r="X143" s="7">
        <v>8</v>
      </c>
      <c r="Y143" s="7">
        <v>3</v>
      </c>
      <c r="Z143" s="7">
        <v>2</v>
      </c>
      <c r="AA143" s="7">
        <v>2</v>
      </c>
      <c r="AB143" s="7"/>
      <c r="AC143" s="7">
        <v>8</v>
      </c>
      <c r="AD143" s="7">
        <v>5</v>
      </c>
      <c r="AE143" s="7">
        <v>3</v>
      </c>
      <c r="AF143" s="7">
        <v>2</v>
      </c>
      <c r="AG143" s="7">
        <v>1</v>
      </c>
      <c r="AH143" s="7">
        <v>4</v>
      </c>
      <c r="AI143" s="7">
        <v>6</v>
      </c>
      <c r="AJ143" s="7">
        <v>7</v>
      </c>
      <c r="AK143" s="7">
        <v>10</v>
      </c>
      <c r="AL143" s="7">
        <v>9</v>
      </c>
      <c r="AM143" s="7">
        <v>45</v>
      </c>
      <c r="AP143" s="7">
        <v>43</v>
      </c>
      <c r="AQ143" s="3">
        <f t="shared" si="16"/>
        <v>48.456563939319807</v>
      </c>
      <c r="AR143" s="3">
        <f t="shared" si="17"/>
        <v>37.543436060680193</v>
      </c>
      <c r="AT143" s="7">
        <v>43</v>
      </c>
      <c r="AV143" cm="1">
        <f t="array" ref="AV143">SUM(D143+F143+G143+J143:L143)</f>
        <v>45</v>
      </c>
      <c r="AW143" cm="1">
        <f t="array" ref="AW143">SUM(C143+E143+H143:I143)</f>
        <v>27</v>
      </c>
    </row>
    <row r="144" spans="2:49" x14ac:dyDescent="0.25">
      <c r="B144" s="7">
        <v>45960</v>
      </c>
      <c r="C144" s="7">
        <v>4</v>
      </c>
      <c r="D144" s="7">
        <v>5</v>
      </c>
      <c r="E144" s="7">
        <v>5</v>
      </c>
      <c r="F144" s="7">
        <v>5</v>
      </c>
      <c r="G144" s="7">
        <v>5</v>
      </c>
      <c r="H144" s="7">
        <v>4</v>
      </c>
      <c r="I144" s="7">
        <v>5</v>
      </c>
      <c r="J144" s="7">
        <v>2</v>
      </c>
      <c r="K144" s="7">
        <v>4</v>
      </c>
      <c r="L144" s="7">
        <v>4</v>
      </c>
      <c r="M144" s="7">
        <v>43</v>
      </c>
      <c r="N144" s="7">
        <f t="shared" si="12"/>
        <v>13</v>
      </c>
      <c r="O144" s="7">
        <f t="shared" si="13"/>
        <v>11</v>
      </c>
      <c r="P144" s="7">
        <f t="shared" si="14"/>
        <v>9</v>
      </c>
      <c r="Q144" s="7">
        <f t="shared" si="15"/>
        <v>10</v>
      </c>
      <c r="R144" s="7">
        <v>3</v>
      </c>
      <c r="S144" s="7">
        <v>2</v>
      </c>
      <c r="T144" s="7">
        <v>3</v>
      </c>
      <c r="U144" s="7">
        <v>8</v>
      </c>
      <c r="V144" s="7">
        <v>4</v>
      </c>
      <c r="W144" s="7">
        <v>11</v>
      </c>
      <c r="X144" s="7">
        <v>9</v>
      </c>
      <c r="Y144" s="7">
        <v>3</v>
      </c>
      <c r="Z144" s="7">
        <v>3</v>
      </c>
      <c r="AA144" s="7">
        <v>7</v>
      </c>
      <c r="AB144" s="7"/>
      <c r="AC144" s="7">
        <v>2</v>
      </c>
      <c r="AD144" s="7">
        <v>8</v>
      </c>
      <c r="AE144" s="7">
        <v>10</v>
      </c>
      <c r="AF144" s="7">
        <v>9</v>
      </c>
      <c r="AG144" s="7">
        <v>7</v>
      </c>
      <c r="AH144" s="7">
        <v>5</v>
      </c>
      <c r="AI144" s="7">
        <v>3</v>
      </c>
      <c r="AJ144" s="7">
        <v>6</v>
      </c>
      <c r="AK144" s="7">
        <v>4</v>
      </c>
      <c r="AL144" s="7">
        <v>1</v>
      </c>
      <c r="AM144" s="7">
        <v>44</v>
      </c>
      <c r="AP144" s="7">
        <v>43</v>
      </c>
      <c r="AQ144" s="3">
        <f t="shared" si="16"/>
        <v>48.456563939319807</v>
      </c>
      <c r="AR144" s="3">
        <f t="shared" si="17"/>
        <v>37.543436060680193</v>
      </c>
      <c r="AT144" s="7">
        <v>43</v>
      </c>
      <c r="AV144" cm="1">
        <f t="array" ref="AV144">SUM(D144+F144+G144+J144:L144)</f>
        <v>55</v>
      </c>
      <c r="AW144" cm="1">
        <f t="array" ref="AW144">SUM(C144+E144+H144:I144)</f>
        <v>27</v>
      </c>
    </row>
    <row r="145" spans="2:49" x14ac:dyDescent="0.25">
      <c r="B145" s="7">
        <v>42784</v>
      </c>
      <c r="C145" s="7">
        <v>4</v>
      </c>
      <c r="D145" s="7">
        <v>4</v>
      </c>
      <c r="E145" s="7">
        <v>5</v>
      </c>
      <c r="F145" s="7">
        <v>4</v>
      </c>
      <c r="G145" s="7">
        <v>5</v>
      </c>
      <c r="H145" s="7">
        <v>2</v>
      </c>
      <c r="I145" s="7">
        <v>4</v>
      </c>
      <c r="J145" s="7">
        <v>4</v>
      </c>
      <c r="K145" s="7">
        <v>5</v>
      </c>
      <c r="L145" s="7">
        <v>4</v>
      </c>
      <c r="M145" s="7">
        <v>41</v>
      </c>
      <c r="N145" s="7">
        <f t="shared" si="12"/>
        <v>11</v>
      </c>
      <c r="O145" s="7">
        <f t="shared" si="13"/>
        <v>13</v>
      </c>
      <c r="P145" s="7">
        <f t="shared" si="14"/>
        <v>9</v>
      </c>
      <c r="Q145" s="7">
        <f t="shared" si="15"/>
        <v>8</v>
      </c>
      <c r="R145" s="7">
        <v>3</v>
      </c>
      <c r="S145" s="7">
        <v>31</v>
      </c>
      <c r="T145" s="7">
        <v>4</v>
      </c>
      <c r="U145" s="7">
        <v>4</v>
      </c>
      <c r="V145" s="7">
        <v>4</v>
      </c>
      <c r="W145" s="7">
        <v>4</v>
      </c>
      <c r="X145" s="7">
        <v>14</v>
      </c>
      <c r="Y145" s="7">
        <v>2</v>
      </c>
      <c r="Z145" s="7">
        <v>2</v>
      </c>
      <c r="AA145" s="7">
        <v>2</v>
      </c>
      <c r="AB145" s="7"/>
      <c r="AC145" s="7">
        <v>10</v>
      </c>
      <c r="AD145" s="7">
        <v>6</v>
      </c>
      <c r="AE145" s="7">
        <v>8</v>
      </c>
      <c r="AF145" s="7">
        <v>4</v>
      </c>
      <c r="AG145" s="7">
        <v>1</v>
      </c>
      <c r="AH145" s="7">
        <v>7</v>
      </c>
      <c r="AI145" s="7">
        <v>5</v>
      </c>
      <c r="AJ145" s="7">
        <v>9</v>
      </c>
      <c r="AK145" s="7">
        <v>3</v>
      </c>
      <c r="AL145" s="7">
        <v>2</v>
      </c>
      <c r="AM145" s="7">
        <v>44</v>
      </c>
      <c r="AP145" s="7">
        <v>41</v>
      </c>
      <c r="AQ145" s="3">
        <f t="shared" si="16"/>
        <v>46.456563939319807</v>
      </c>
      <c r="AR145" s="3">
        <f t="shared" si="17"/>
        <v>35.543436060680193</v>
      </c>
      <c r="AT145" s="7">
        <v>41</v>
      </c>
      <c r="AV145" cm="1">
        <f t="array" ref="AV145">SUM(D145+F145+G145+J145:L145)</f>
        <v>52</v>
      </c>
      <c r="AW145" cm="1">
        <f t="array" ref="AW145">SUM(C145+E145+H145:I145)</f>
        <v>24</v>
      </c>
    </row>
    <row r="146" spans="2:49" x14ac:dyDescent="0.25">
      <c r="B146" s="7">
        <v>40923</v>
      </c>
      <c r="C146" s="7">
        <v>2</v>
      </c>
      <c r="D146" s="7">
        <v>4</v>
      </c>
      <c r="E146" s="7">
        <v>4</v>
      </c>
      <c r="F146" s="7">
        <v>3</v>
      </c>
      <c r="G146" s="7">
        <v>4</v>
      </c>
      <c r="H146" s="7">
        <v>1</v>
      </c>
      <c r="I146" s="7">
        <v>2</v>
      </c>
      <c r="J146" s="7">
        <v>3</v>
      </c>
      <c r="K146" s="7">
        <v>4</v>
      </c>
      <c r="L146" s="7">
        <v>4</v>
      </c>
      <c r="M146" s="7">
        <v>31</v>
      </c>
      <c r="N146" s="7">
        <f t="shared" si="12"/>
        <v>9</v>
      </c>
      <c r="O146" s="7">
        <f t="shared" si="13"/>
        <v>10</v>
      </c>
      <c r="P146" s="7">
        <f t="shared" si="14"/>
        <v>6</v>
      </c>
      <c r="Q146" s="7">
        <f t="shared" si="15"/>
        <v>6</v>
      </c>
      <c r="R146" s="7">
        <v>3</v>
      </c>
      <c r="S146" s="7">
        <v>3</v>
      </c>
      <c r="T146" s="7">
        <v>3</v>
      </c>
      <c r="U146" s="7">
        <v>4</v>
      </c>
      <c r="V146" s="7">
        <v>2</v>
      </c>
      <c r="W146" s="7">
        <v>3</v>
      </c>
      <c r="X146" s="7">
        <v>8</v>
      </c>
      <c r="Y146" s="7">
        <v>2</v>
      </c>
      <c r="Z146" s="7">
        <v>1</v>
      </c>
      <c r="AA146" s="7">
        <v>3</v>
      </c>
      <c r="AB146" s="7"/>
      <c r="AC146" s="7">
        <v>3</v>
      </c>
      <c r="AD146" s="7">
        <v>10</v>
      </c>
      <c r="AE146" s="7">
        <v>7</v>
      </c>
      <c r="AF146" s="7">
        <v>1</v>
      </c>
      <c r="AG146" s="7">
        <v>9</v>
      </c>
      <c r="AH146" s="7">
        <v>4</v>
      </c>
      <c r="AI146" s="7">
        <v>2</v>
      </c>
      <c r="AJ146" s="7">
        <v>8</v>
      </c>
      <c r="AK146" s="7">
        <v>6</v>
      </c>
      <c r="AL146" s="7">
        <v>5</v>
      </c>
      <c r="AM146" s="7">
        <v>44</v>
      </c>
      <c r="AP146" s="7">
        <v>31</v>
      </c>
      <c r="AQ146" s="3">
        <f t="shared" si="16"/>
        <v>36.456563939319807</v>
      </c>
      <c r="AR146" s="3">
        <f t="shared" si="17"/>
        <v>25.54343606068019</v>
      </c>
      <c r="AT146" s="7">
        <v>31</v>
      </c>
      <c r="AV146" cm="1">
        <f t="array" ref="AV146">SUM(D146+F146+G146+J146:L146)</f>
        <v>44</v>
      </c>
      <c r="AW146" cm="1">
        <f t="array" ref="AW146">SUM(C146+E146+H146:I146)</f>
        <v>15</v>
      </c>
    </row>
    <row r="147" spans="2:49" x14ac:dyDescent="0.25">
      <c r="B147" s="7">
        <v>45464</v>
      </c>
      <c r="C147" s="7">
        <v>4</v>
      </c>
      <c r="D147" s="7">
        <v>4</v>
      </c>
      <c r="E147" s="7">
        <v>4</v>
      </c>
      <c r="F147" s="7">
        <v>4</v>
      </c>
      <c r="G147" s="7">
        <v>4</v>
      </c>
      <c r="H147" s="7">
        <v>3</v>
      </c>
      <c r="I147" s="7">
        <v>3</v>
      </c>
      <c r="J147" s="7">
        <v>4</v>
      </c>
      <c r="K147" s="7">
        <v>4</v>
      </c>
      <c r="L147" s="7">
        <v>4</v>
      </c>
      <c r="M147" s="7">
        <v>38</v>
      </c>
      <c r="N147" s="7">
        <f t="shared" si="12"/>
        <v>11</v>
      </c>
      <c r="O147" s="7">
        <f t="shared" si="13"/>
        <v>12</v>
      </c>
      <c r="P147" s="7">
        <f t="shared" si="14"/>
        <v>8</v>
      </c>
      <c r="Q147" s="7">
        <f t="shared" si="15"/>
        <v>7</v>
      </c>
      <c r="R147" s="7">
        <v>2</v>
      </c>
      <c r="S147" s="7">
        <v>4</v>
      </c>
      <c r="T147" s="7">
        <v>2</v>
      </c>
      <c r="U147" s="7">
        <v>5</v>
      </c>
      <c r="V147" s="7">
        <v>13</v>
      </c>
      <c r="W147" s="7">
        <v>3</v>
      </c>
      <c r="X147" s="7">
        <v>6</v>
      </c>
      <c r="Y147" s="7">
        <v>2</v>
      </c>
      <c r="Z147" s="7">
        <v>2</v>
      </c>
      <c r="AA147" s="7">
        <v>3</v>
      </c>
      <c r="AB147" s="7"/>
      <c r="AC147" s="7">
        <v>2</v>
      </c>
      <c r="AD147" s="7">
        <v>4</v>
      </c>
      <c r="AE147" s="7">
        <v>7</v>
      </c>
      <c r="AF147" s="7">
        <v>3</v>
      </c>
      <c r="AG147" s="7">
        <v>1</v>
      </c>
      <c r="AH147" s="7">
        <v>10</v>
      </c>
      <c r="AI147" s="7">
        <v>5</v>
      </c>
      <c r="AJ147" s="7">
        <v>9</v>
      </c>
      <c r="AK147" s="7">
        <v>8</v>
      </c>
      <c r="AL147" s="7">
        <v>6</v>
      </c>
      <c r="AM147" s="7">
        <v>44</v>
      </c>
      <c r="AP147" s="7">
        <v>38</v>
      </c>
      <c r="AQ147" s="3">
        <f t="shared" si="16"/>
        <v>43.456563939319807</v>
      </c>
      <c r="AR147" s="3">
        <f t="shared" si="17"/>
        <v>32.543436060680193</v>
      </c>
      <c r="AT147" s="7">
        <v>38</v>
      </c>
      <c r="AV147" cm="1">
        <f t="array" ref="AV147">SUM(D147+F147+G147+J147:L147)</f>
        <v>48</v>
      </c>
      <c r="AW147" cm="1">
        <f t="array" ref="AW147">SUM(C147+E147+H147:I147)</f>
        <v>22</v>
      </c>
    </row>
    <row r="148" spans="2:49" x14ac:dyDescent="0.25">
      <c r="B148" s="7">
        <v>42549</v>
      </c>
      <c r="C148" s="7">
        <v>1</v>
      </c>
      <c r="D148" s="7">
        <v>4</v>
      </c>
      <c r="E148" s="7">
        <v>1</v>
      </c>
      <c r="F148" s="7">
        <v>4</v>
      </c>
      <c r="G148" s="7">
        <v>3</v>
      </c>
      <c r="H148" s="7">
        <v>4</v>
      </c>
      <c r="I148" s="7">
        <v>1</v>
      </c>
      <c r="J148" s="7">
        <v>4</v>
      </c>
      <c r="K148" s="7">
        <v>3</v>
      </c>
      <c r="L148" s="7">
        <v>2</v>
      </c>
      <c r="M148" s="7">
        <v>27</v>
      </c>
      <c r="N148" s="7">
        <f t="shared" si="12"/>
        <v>7</v>
      </c>
      <c r="O148" s="7">
        <f t="shared" si="13"/>
        <v>11</v>
      </c>
      <c r="P148" s="7">
        <f t="shared" si="14"/>
        <v>4</v>
      </c>
      <c r="Q148" s="7">
        <f t="shared" si="15"/>
        <v>5</v>
      </c>
      <c r="R148" s="7">
        <v>1</v>
      </c>
      <c r="S148" s="7">
        <v>4</v>
      </c>
      <c r="T148" s="7">
        <v>2</v>
      </c>
      <c r="U148" s="7">
        <v>2</v>
      </c>
      <c r="V148" s="7">
        <v>2</v>
      </c>
      <c r="W148" s="7">
        <v>2</v>
      </c>
      <c r="X148" s="7">
        <v>3</v>
      </c>
      <c r="Y148" s="7">
        <v>2</v>
      </c>
      <c r="Z148" s="7">
        <v>2</v>
      </c>
      <c r="AA148" s="7">
        <v>1</v>
      </c>
      <c r="AB148" s="7"/>
      <c r="AC148" s="7">
        <v>3</v>
      </c>
      <c r="AD148" s="7">
        <v>2</v>
      </c>
      <c r="AE148" s="7">
        <v>1</v>
      </c>
      <c r="AF148" s="7">
        <v>10</v>
      </c>
      <c r="AG148" s="7">
        <v>5</v>
      </c>
      <c r="AH148" s="7">
        <v>9</v>
      </c>
      <c r="AI148" s="7">
        <v>8</v>
      </c>
      <c r="AJ148" s="7">
        <v>6</v>
      </c>
      <c r="AK148" s="7">
        <v>4</v>
      </c>
      <c r="AL148" s="7">
        <v>7</v>
      </c>
      <c r="AM148" s="7">
        <v>44</v>
      </c>
      <c r="AP148" s="7">
        <v>27</v>
      </c>
      <c r="AQ148" s="3">
        <f t="shared" si="16"/>
        <v>32.456563939319807</v>
      </c>
      <c r="AR148" s="3">
        <f t="shared" si="17"/>
        <v>21.54343606068019</v>
      </c>
      <c r="AT148" s="7">
        <v>27</v>
      </c>
      <c r="AV148" cm="1">
        <f t="array" ref="AV148">SUM(D148+F148+G148+J148:L148)</f>
        <v>42</v>
      </c>
      <c r="AW148" cm="1">
        <f t="array" ref="AW148">SUM(C148+E148+H148:I148)</f>
        <v>9</v>
      </c>
    </row>
    <row r="149" spans="2:49" x14ac:dyDescent="0.25">
      <c r="B149" s="7">
        <v>42559</v>
      </c>
      <c r="C149" s="7">
        <v>4</v>
      </c>
      <c r="D149" s="7">
        <v>4</v>
      </c>
      <c r="E149" s="7">
        <v>5</v>
      </c>
      <c r="F149" s="7">
        <v>4</v>
      </c>
      <c r="G149" s="7">
        <v>4</v>
      </c>
      <c r="H149" s="7">
        <v>4</v>
      </c>
      <c r="I149" s="7">
        <v>2</v>
      </c>
      <c r="J149" s="7">
        <v>4</v>
      </c>
      <c r="K149" s="7">
        <v>4</v>
      </c>
      <c r="L149" s="7">
        <v>4</v>
      </c>
      <c r="M149" s="7">
        <v>39</v>
      </c>
      <c r="N149" s="7">
        <f t="shared" si="12"/>
        <v>13</v>
      </c>
      <c r="O149" s="7">
        <f t="shared" si="13"/>
        <v>12</v>
      </c>
      <c r="P149" s="7">
        <f t="shared" si="14"/>
        <v>8</v>
      </c>
      <c r="Q149" s="7">
        <f t="shared" si="15"/>
        <v>6</v>
      </c>
      <c r="R149" s="7">
        <v>5</v>
      </c>
      <c r="S149" s="7">
        <v>3</v>
      </c>
      <c r="T149" s="7">
        <v>6</v>
      </c>
      <c r="U149" s="7">
        <v>92</v>
      </c>
      <c r="V149" s="7">
        <v>4</v>
      </c>
      <c r="W149" s="7">
        <v>4</v>
      </c>
      <c r="X149" s="7">
        <v>17</v>
      </c>
      <c r="Y149" s="7">
        <v>4</v>
      </c>
      <c r="Z149" s="7">
        <v>3</v>
      </c>
      <c r="AA149" s="7">
        <v>2</v>
      </c>
      <c r="AB149" s="7"/>
      <c r="AC149" s="7">
        <v>7</v>
      </c>
      <c r="AD149" s="7">
        <v>5</v>
      </c>
      <c r="AE149" s="7">
        <v>2</v>
      </c>
      <c r="AF149" s="7">
        <v>1</v>
      </c>
      <c r="AG149" s="7">
        <v>3</v>
      </c>
      <c r="AH149" s="7">
        <v>6</v>
      </c>
      <c r="AI149" s="7">
        <v>10</v>
      </c>
      <c r="AJ149" s="7">
        <v>9</v>
      </c>
      <c r="AK149" s="7">
        <v>8</v>
      </c>
      <c r="AL149" s="7">
        <v>4</v>
      </c>
      <c r="AM149" s="7">
        <v>43</v>
      </c>
      <c r="AP149" s="7">
        <v>39</v>
      </c>
      <c r="AQ149" s="3">
        <f t="shared" si="16"/>
        <v>44.456563939319807</v>
      </c>
      <c r="AR149" s="3">
        <f t="shared" si="17"/>
        <v>33.543436060680193</v>
      </c>
      <c r="AT149" s="7">
        <v>39</v>
      </c>
      <c r="AV149" cm="1">
        <f t="array" ref="AV149">SUM(D149+F149+G149+J149:L149)</f>
        <v>48</v>
      </c>
      <c r="AW149" cm="1">
        <f t="array" ref="AW149">SUM(C149+E149+H149:I149)</f>
        <v>24</v>
      </c>
    </row>
    <row r="150" spans="2:49" x14ac:dyDescent="0.25">
      <c r="B150" s="7">
        <v>43043</v>
      </c>
      <c r="C150" s="7">
        <v>4</v>
      </c>
      <c r="D150" s="7">
        <v>4</v>
      </c>
      <c r="E150" s="7">
        <v>4</v>
      </c>
      <c r="F150" s="7">
        <v>4</v>
      </c>
      <c r="G150" s="7">
        <v>4</v>
      </c>
      <c r="H150" s="7">
        <v>4</v>
      </c>
      <c r="I150" s="7">
        <v>3</v>
      </c>
      <c r="J150" s="7">
        <v>4</v>
      </c>
      <c r="K150" s="7">
        <v>4</v>
      </c>
      <c r="L150" s="7">
        <v>4</v>
      </c>
      <c r="M150" s="7">
        <v>39</v>
      </c>
      <c r="N150" s="7">
        <f t="shared" si="12"/>
        <v>12</v>
      </c>
      <c r="O150" s="7">
        <f t="shared" si="13"/>
        <v>12</v>
      </c>
      <c r="P150" s="7">
        <f t="shared" si="14"/>
        <v>8</v>
      </c>
      <c r="Q150" s="7">
        <f t="shared" si="15"/>
        <v>7</v>
      </c>
      <c r="R150" s="7">
        <v>3</v>
      </c>
      <c r="S150" s="7">
        <v>7</v>
      </c>
      <c r="T150" s="7">
        <v>5</v>
      </c>
      <c r="U150" s="7">
        <v>3</v>
      </c>
      <c r="V150" s="7">
        <v>5</v>
      </c>
      <c r="W150" s="7">
        <v>22</v>
      </c>
      <c r="X150" s="7">
        <v>54</v>
      </c>
      <c r="Y150" s="7">
        <v>5</v>
      </c>
      <c r="Z150" s="7">
        <v>5</v>
      </c>
      <c r="AA150" s="7">
        <v>2</v>
      </c>
      <c r="AB150" s="7"/>
      <c r="AC150" s="7">
        <v>3</v>
      </c>
      <c r="AD150" s="7">
        <v>1</v>
      </c>
      <c r="AE150" s="7">
        <v>8</v>
      </c>
      <c r="AF150" s="7">
        <v>9</v>
      </c>
      <c r="AG150" s="7">
        <v>7</v>
      </c>
      <c r="AH150" s="7">
        <v>10</v>
      </c>
      <c r="AI150" s="7">
        <v>6</v>
      </c>
      <c r="AJ150" s="7">
        <v>4</v>
      </c>
      <c r="AK150" s="7">
        <v>5</v>
      </c>
      <c r="AL150" s="7">
        <v>2</v>
      </c>
      <c r="AM150" s="7">
        <v>42</v>
      </c>
      <c r="AP150" s="7">
        <v>39</v>
      </c>
      <c r="AQ150" s="3">
        <f t="shared" si="16"/>
        <v>44.456563939319807</v>
      </c>
      <c r="AR150" s="3">
        <f t="shared" si="17"/>
        <v>33.543436060680193</v>
      </c>
      <c r="AT150" s="7">
        <v>39</v>
      </c>
      <c r="AV150" cm="1">
        <f t="array" ref="AV150">SUM(D150+F150+G150+J150:L150)</f>
        <v>48</v>
      </c>
      <c r="AW150" cm="1">
        <f t="array" ref="AW150">SUM(C150+E150+H150:I150)</f>
        <v>23</v>
      </c>
    </row>
    <row r="151" spans="2:49" x14ac:dyDescent="0.25">
      <c r="B151" s="7">
        <v>43831</v>
      </c>
      <c r="C151" s="7">
        <v>4</v>
      </c>
      <c r="D151" s="7">
        <v>4</v>
      </c>
      <c r="E151" s="7">
        <v>4</v>
      </c>
      <c r="F151" s="7">
        <v>4</v>
      </c>
      <c r="G151" s="7">
        <v>4</v>
      </c>
      <c r="H151" s="7">
        <v>4</v>
      </c>
      <c r="I151" s="7">
        <v>3</v>
      </c>
      <c r="J151" s="7">
        <v>4</v>
      </c>
      <c r="K151" s="7">
        <v>4</v>
      </c>
      <c r="L151" s="7">
        <v>4</v>
      </c>
      <c r="M151" s="7">
        <v>39</v>
      </c>
      <c r="N151" s="7">
        <f t="shared" si="12"/>
        <v>12</v>
      </c>
      <c r="O151" s="7">
        <f t="shared" si="13"/>
        <v>12</v>
      </c>
      <c r="P151" s="7">
        <f t="shared" si="14"/>
        <v>8</v>
      </c>
      <c r="Q151" s="7">
        <f t="shared" si="15"/>
        <v>7</v>
      </c>
      <c r="R151" s="7">
        <v>4</v>
      </c>
      <c r="S151" s="7">
        <v>3</v>
      </c>
      <c r="T151" s="7">
        <v>3</v>
      </c>
      <c r="U151" s="7">
        <v>7</v>
      </c>
      <c r="V151" s="7">
        <v>11</v>
      </c>
      <c r="W151" s="7">
        <v>5</v>
      </c>
      <c r="X151" s="7">
        <v>25</v>
      </c>
      <c r="Y151" s="7">
        <v>4</v>
      </c>
      <c r="Z151" s="7">
        <v>2</v>
      </c>
      <c r="AA151" s="7">
        <v>2</v>
      </c>
      <c r="AB151" s="7"/>
      <c r="AC151" s="7">
        <v>2</v>
      </c>
      <c r="AD151" s="7">
        <v>7</v>
      </c>
      <c r="AE151" s="7">
        <v>6</v>
      </c>
      <c r="AF151" s="7">
        <v>8</v>
      </c>
      <c r="AG151" s="7">
        <v>9</v>
      </c>
      <c r="AH151" s="7">
        <v>3</v>
      </c>
      <c r="AI151" s="7">
        <v>1</v>
      </c>
      <c r="AJ151" s="7">
        <v>4</v>
      </c>
      <c r="AK151" s="7">
        <v>5</v>
      </c>
      <c r="AL151" s="7">
        <v>10</v>
      </c>
      <c r="AM151" s="7">
        <v>42</v>
      </c>
      <c r="AP151" s="7">
        <v>39</v>
      </c>
      <c r="AQ151" s="3">
        <f t="shared" si="16"/>
        <v>44.456563939319807</v>
      </c>
      <c r="AR151" s="3">
        <f t="shared" si="17"/>
        <v>33.543436060680193</v>
      </c>
      <c r="AT151" s="7">
        <v>39</v>
      </c>
      <c r="AV151" cm="1">
        <f t="array" ref="AV151">SUM(D151+F151+G151+J151:L151)</f>
        <v>48</v>
      </c>
      <c r="AW151" cm="1">
        <f t="array" ref="AW151">SUM(C151+E151+H151:I151)</f>
        <v>23</v>
      </c>
    </row>
    <row r="152" spans="2:49" x14ac:dyDescent="0.25">
      <c r="B152" s="7">
        <v>41185</v>
      </c>
      <c r="C152" s="7">
        <v>4</v>
      </c>
      <c r="D152" s="7">
        <v>3</v>
      </c>
      <c r="E152" s="7">
        <v>5</v>
      </c>
      <c r="F152" s="7">
        <v>2</v>
      </c>
      <c r="G152" s="7">
        <v>4</v>
      </c>
      <c r="H152" s="7">
        <v>2</v>
      </c>
      <c r="I152" s="7">
        <v>2</v>
      </c>
      <c r="J152" s="7">
        <v>3</v>
      </c>
      <c r="K152" s="7">
        <v>3</v>
      </c>
      <c r="L152" s="7">
        <v>3</v>
      </c>
      <c r="M152" s="7">
        <v>31</v>
      </c>
      <c r="N152" s="7">
        <f t="shared" si="12"/>
        <v>10</v>
      </c>
      <c r="O152" s="7">
        <f t="shared" si="13"/>
        <v>8</v>
      </c>
      <c r="P152" s="7">
        <f t="shared" si="14"/>
        <v>8</v>
      </c>
      <c r="Q152" s="7">
        <f t="shared" si="15"/>
        <v>5</v>
      </c>
      <c r="R152" s="7">
        <v>4</v>
      </c>
      <c r="S152" s="7">
        <v>4</v>
      </c>
      <c r="T152" s="7">
        <v>4</v>
      </c>
      <c r="U152" s="7">
        <v>2</v>
      </c>
      <c r="V152" s="7">
        <v>4</v>
      </c>
      <c r="W152" s="7">
        <v>17</v>
      </c>
      <c r="X152" s="7">
        <v>6</v>
      </c>
      <c r="Y152" s="7">
        <v>2</v>
      </c>
      <c r="Z152" s="7">
        <v>3</v>
      </c>
      <c r="AA152" s="7">
        <v>4</v>
      </c>
      <c r="AB152" s="7"/>
      <c r="AC152" s="7">
        <v>6</v>
      </c>
      <c r="AD152" s="7">
        <v>2</v>
      </c>
      <c r="AE152" s="7">
        <v>4</v>
      </c>
      <c r="AF152" s="7">
        <v>3</v>
      </c>
      <c r="AG152" s="7">
        <v>8</v>
      </c>
      <c r="AH152" s="7">
        <v>1</v>
      </c>
      <c r="AI152" s="7">
        <v>5</v>
      </c>
      <c r="AJ152" s="7">
        <v>9</v>
      </c>
      <c r="AK152" s="7">
        <v>7</v>
      </c>
      <c r="AL152" s="7">
        <v>10</v>
      </c>
      <c r="AM152" s="7">
        <v>42</v>
      </c>
      <c r="AP152" s="7">
        <v>31</v>
      </c>
      <c r="AQ152" s="3">
        <f t="shared" si="16"/>
        <v>36.456563939319807</v>
      </c>
      <c r="AR152" s="3">
        <f t="shared" si="17"/>
        <v>25.54343606068019</v>
      </c>
      <c r="AT152" s="7">
        <v>31</v>
      </c>
      <c r="AV152" cm="1">
        <f t="array" ref="AV152">SUM(D152+F152+G152+J152:L152)</f>
        <v>36</v>
      </c>
      <c r="AW152" cm="1">
        <f t="array" ref="AW152">SUM(C152+E152+H152:I152)</f>
        <v>22</v>
      </c>
    </row>
    <row r="153" spans="2:49" x14ac:dyDescent="0.25">
      <c r="B153" s="7">
        <v>45741</v>
      </c>
      <c r="C153" s="7">
        <v>3</v>
      </c>
      <c r="D153" s="7">
        <v>5</v>
      </c>
      <c r="E153" s="7">
        <v>4</v>
      </c>
      <c r="F153" s="7">
        <v>4</v>
      </c>
      <c r="G153" s="7">
        <v>5</v>
      </c>
      <c r="H153" s="7">
        <v>4</v>
      </c>
      <c r="I153" s="7">
        <v>3</v>
      </c>
      <c r="J153" s="7">
        <v>4</v>
      </c>
      <c r="K153" s="7">
        <v>4</v>
      </c>
      <c r="L153" s="7">
        <v>4</v>
      </c>
      <c r="M153" s="7">
        <v>40</v>
      </c>
      <c r="N153" s="7">
        <f t="shared" si="12"/>
        <v>12</v>
      </c>
      <c r="O153" s="7">
        <f t="shared" si="13"/>
        <v>12</v>
      </c>
      <c r="P153" s="7">
        <f t="shared" si="14"/>
        <v>8</v>
      </c>
      <c r="Q153" s="7">
        <f t="shared" si="15"/>
        <v>8</v>
      </c>
      <c r="R153" s="7">
        <v>13</v>
      </c>
      <c r="S153" s="7">
        <v>8</v>
      </c>
      <c r="T153" s="7">
        <v>9</v>
      </c>
      <c r="U153" s="7">
        <v>4</v>
      </c>
      <c r="V153" s="7">
        <v>33</v>
      </c>
      <c r="W153" s="7">
        <v>5</v>
      </c>
      <c r="X153" s="7">
        <v>12</v>
      </c>
      <c r="Y153" s="7">
        <v>5</v>
      </c>
      <c r="Z153" s="7">
        <v>2</v>
      </c>
      <c r="AA153" s="7">
        <v>4</v>
      </c>
      <c r="AB153" s="7"/>
      <c r="AC153" s="7">
        <v>6</v>
      </c>
      <c r="AD153" s="7">
        <v>1</v>
      </c>
      <c r="AE153" s="7">
        <v>9</v>
      </c>
      <c r="AF153" s="7">
        <v>3</v>
      </c>
      <c r="AG153" s="7">
        <v>7</v>
      </c>
      <c r="AH153" s="7">
        <v>8</v>
      </c>
      <c r="AI153" s="7">
        <v>10</v>
      </c>
      <c r="AJ153" s="7">
        <v>2</v>
      </c>
      <c r="AK153" s="7">
        <v>5</v>
      </c>
      <c r="AL153" s="7">
        <v>4</v>
      </c>
      <c r="AM153" s="7">
        <v>41</v>
      </c>
      <c r="AP153" s="7">
        <v>40</v>
      </c>
      <c r="AQ153" s="3">
        <f t="shared" si="16"/>
        <v>45.456563939319807</v>
      </c>
      <c r="AR153" s="3">
        <f t="shared" si="17"/>
        <v>34.543436060680193</v>
      </c>
      <c r="AT153" s="7">
        <v>40</v>
      </c>
      <c r="AV153" cm="1">
        <f t="array" ref="AV153">SUM(D153+F153+G153+J153:L153)</f>
        <v>54</v>
      </c>
      <c r="AW153" cm="1">
        <f t="array" ref="AW153">SUM(C153+E153+H153:I153)</f>
        <v>21</v>
      </c>
    </row>
    <row r="154" spans="2:49" x14ac:dyDescent="0.25">
      <c r="B154" s="7">
        <v>45656</v>
      </c>
      <c r="C154" s="7">
        <v>4</v>
      </c>
      <c r="D154" s="7">
        <v>5</v>
      </c>
      <c r="E154" s="7">
        <v>3</v>
      </c>
      <c r="F154" s="7">
        <v>4</v>
      </c>
      <c r="G154" s="7">
        <v>4</v>
      </c>
      <c r="H154" s="7">
        <v>4</v>
      </c>
      <c r="I154" s="7">
        <v>3</v>
      </c>
      <c r="J154" s="7">
        <v>4</v>
      </c>
      <c r="K154" s="7">
        <v>5</v>
      </c>
      <c r="L154" s="7">
        <v>4</v>
      </c>
      <c r="M154" s="7">
        <v>40</v>
      </c>
      <c r="N154" s="7">
        <f t="shared" si="12"/>
        <v>11</v>
      </c>
      <c r="O154" s="7">
        <f t="shared" si="13"/>
        <v>13</v>
      </c>
      <c r="P154" s="7">
        <f t="shared" si="14"/>
        <v>8</v>
      </c>
      <c r="Q154" s="7">
        <f t="shared" si="15"/>
        <v>8</v>
      </c>
      <c r="R154" s="7">
        <v>13</v>
      </c>
      <c r="S154" s="7">
        <v>6</v>
      </c>
      <c r="T154" s="7">
        <v>10</v>
      </c>
      <c r="U154" s="7">
        <v>4</v>
      </c>
      <c r="V154" s="7">
        <v>8</v>
      </c>
      <c r="W154" s="7">
        <v>11</v>
      </c>
      <c r="X154" s="7">
        <v>20</v>
      </c>
      <c r="Y154" s="7">
        <v>9</v>
      </c>
      <c r="Z154" s="7">
        <v>5</v>
      </c>
      <c r="AA154" s="7">
        <v>3</v>
      </c>
      <c r="AB154" s="7"/>
      <c r="AC154" s="7">
        <v>1</v>
      </c>
      <c r="AD154" s="7">
        <v>3</v>
      </c>
      <c r="AE154" s="7">
        <v>7</v>
      </c>
      <c r="AF154" s="7">
        <v>6</v>
      </c>
      <c r="AG154" s="7">
        <v>5</v>
      </c>
      <c r="AH154" s="7">
        <v>4</v>
      </c>
      <c r="AI154" s="7">
        <v>8</v>
      </c>
      <c r="AJ154" s="7">
        <v>10</v>
      </c>
      <c r="AK154" s="7">
        <v>2</v>
      </c>
      <c r="AL154" s="7">
        <v>9</v>
      </c>
      <c r="AM154" s="7">
        <v>41</v>
      </c>
      <c r="AP154" s="7">
        <v>40</v>
      </c>
      <c r="AQ154" s="3">
        <f t="shared" si="16"/>
        <v>45.456563939319807</v>
      </c>
      <c r="AR154" s="3">
        <f t="shared" si="17"/>
        <v>34.543436060680193</v>
      </c>
      <c r="AT154" s="7">
        <v>40</v>
      </c>
      <c r="AV154" cm="1">
        <f t="array" ref="AV154">SUM(D154+F154+G154+J154:L154)</f>
        <v>52</v>
      </c>
      <c r="AW154" cm="1">
        <f t="array" ref="AW154">SUM(C154+E154+H154:I154)</f>
        <v>21</v>
      </c>
    </row>
    <row r="155" spans="2:49" x14ac:dyDescent="0.25">
      <c r="B155" s="7">
        <v>46657</v>
      </c>
      <c r="C155" s="7">
        <v>4</v>
      </c>
      <c r="D155" s="7">
        <v>4</v>
      </c>
      <c r="E155" s="7">
        <v>4</v>
      </c>
      <c r="F155" s="7">
        <v>4</v>
      </c>
      <c r="G155" s="7">
        <v>4</v>
      </c>
      <c r="H155" s="7">
        <v>4</v>
      </c>
      <c r="I155" s="7">
        <v>4</v>
      </c>
      <c r="J155" s="7">
        <v>4</v>
      </c>
      <c r="K155" s="7">
        <v>4</v>
      </c>
      <c r="L155" s="7">
        <v>4</v>
      </c>
      <c r="M155" s="7">
        <v>40</v>
      </c>
      <c r="N155" s="7">
        <f t="shared" si="12"/>
        <v>12</v>
      </c>
      <c r="O155" s="7">
        <f t="shared" si="13"/>
        <v>12</v>
      </c>
      <c r="P155" s="7">
        <f t="shared" si="14"/>
        <v>8</v>
      </c>
      <c r="Q155" s="7">
        <f t="shared" si="15"/>
        <v>8</v>
      </c>
      <c r="R155" s="7">
        <v>2</v>
      </c>
      <c r="S155" s="7">
        <v>5</v>
      </c>
      <c r="T155" s="7">
        <v>4</v>
      </c>
      <c r="U155" s="7">
        <v>3</v>
      </c>
      <c r="V155" s="7">
        <v>2</v>
      </c>
      <c r="W155" s="7">
        <v>3</v>
      </c>
      <c r="X155" s="7">
        <v>7</v>
      </c>
      <c r="Y155" s="7">
        <v>3</v>
      </c>
      <c r="Z155" s="7">
        <v>2</v>
      </c>
      <c r="AA155" s="7">
        <v>5</v>
      </c>
      <c r="AB155" s="7"/>
      <c r="AC155" s="7">
        <v>8</v>
      </c>
      <c r="AD155" s="7">
        <v>10</v>
      </c>
      <c r="AE155" s="7">
        <v>7</v>
      </c>
      <c r="AF155" s="7">
        <v>9</v>
      </c>
      <c r="AG155" s="7">
        <v>4</v>
      </c>
      <c r="AH155" s="7">
        <v>3</v>
      </c>
      <c r="AI155" s="7">
        <v>6</v>
      </c>
      <c r="AJ155" s="7">
        <v>5</v>
      </c>
      <c r="AK155" s="7">
        <v>2</v>
      </c>
      <c r="AL155" s="7">
        <v>1</v>
      </c>
      <c r="AM155" s="7">
        <v>41</v>
      </c>
      <c r="AP155" s="7">
        <v>40</v>
      </c>
      <c r="AQ155" s="3">
        <f t="shared" si="16"/>
        <v>45.456563939319807</v>
      </c>
      <c r="AR155" s="3">
        <f t="shared" si="17"/>
        <v>34.543436060680193</v>
      </c>
      <c r="AT155" s="7">
        <v>40</v>
      </c>
      <c r="AV155" cm="1">
        <f t="array" ref="AV155">SUM(D155+F155+G155+J155:L155)</f>
        <v>48</v>
      </c>
      <c r="AW155" cm="1">
        <f t="array" ref="AW155">SUM(C155+E155+H155:I155)</f>
        <v>24</v>
      </c>
    </row>
    <row r="156" spans="2:49" x14ac:dyDescent="0.25">
      <c r="B156" s="7">
        <v>41723</v>
      </c>
      <c r="C156" s="7">
        <v>2</v>
      </c>
      <c r="D156" s="7">
        <v>3</v>
      </c>
      <c r="E156" s="7">
        <v>3</v>
      </c>
      <c r="F156" s="7">
        <v>4</v>
      </c>
      <c r="G156" s="7">
        <v>4</v>
      </c>
      <c r="H156" s="7">
        <v>2</v>
      </c>
      <c r="I156" s="7">
        <v>2</v>
      </c>
      <c r="J156" s="7">
        <v>4</v>
      </c>
      <c r="K156" s="7">
        <v>4</v>
      </c>
      <c r="L156" s="7">
        <v>2</v>
      </c>
      <c r="M156" s="7">
        <v>30</v>
      </c>
      <c r="N156" s="7">
        <f t="shared" si="12"/>
        <v>7</v>
      </c>
      <c r="O156" s="7">
        <f t="shared" si="13"/>
        <v>12</v>
      </c>
      <c r="P156" s="7">
        <f t="shared" si="14"/>
        <v>6</v>
      </c>
      <c r="Q156" s="7">
        <f t="shared" si="15"/>
        <v>5</v>
      </c>
      <c r="R156" s="7">
        <v>2</v>
      </c>
      <c r="S156" s="7">
        <v>8</v>
      </c>
      <c r="T156" s="7">
        <v>5</v>
      </c>
      <c r="U156" s="7">
        <v>6</v>
      </c>
      <c r="V156" s="7">
        <v>3</v>
      </c>
      <c r="W156" s="7">
        <v>5</v>
      </c>
      <c r="X156" s="7">
        <v>4</v>
      </c>
      <c r="Y156" s="7">
        <v>4</v>
      </c>
      <c r="Z156" s="7">
        <v>3</v>
      </c>
      <c r="AA156" s="7">
        <v>2</v>
      </c>
      <c r="AB156" s="7"/>
      <c r="AC156" s="7">
        <v>9</v>
      </c>
      <c r="AD156" s="7">
        <v>1</v>
      </c>
      <c r="AE156" s="7">
        <v>6</v>
      </c>
      <c r="AF156" s="7">
        <v>10</v>
      </c>
      <c r="AG156" s="7">
        <v>2</v>
      </c>
      <c r="AH156" s="7">
        <v>4</v>
      </c>
      <c r="AI156" s="7">
        <v>3</v>
      </c>
      <c r="AJ156" s="7">
        <v>7</v>
      </c>
      <c r="AK156" s="7">
        <v>5</v>
      </c>
      <c r="AL156" s="7">
        <v>8</v>
      </c>
      <c r="AM156" s="7">
        <v>41</v>
      </c>
      <c r="AP156" s="7">
        <v>30</v>
      </c>
      <c r="AQ156" s="3">
        <f t="shared" si="16"/>
        <v>35.456563939319807</v>
      </c>
      <c r="AR156" s="3">
        <f t="shared" si="17"/>
        <v>24.54343606068019</v>
      </c>
      <c r="AT156" s="7">
        <v>30</v>
      </c>
      <c r="AV156" cm="1">
        <f t="array" ref="AV156">SUM(D156+F156+G156+J156:L156)</f>
        <v>43</v>
      </c>
      <c r="AW156" cm="1">
        <f t="array" ref="AW156">SUM(C156+E156+H156:I156)</f>
        <v>14</v>
      </c>
    </row>
    <row r="157" spans="2:49" x14ac:dyDescent="0.25">
      <c r="B157" s="7">
        <v>42129</v>
      </c>
      <c r="C157" s="7">
        <v>4</v>
      </c>
      <c r="D157" s="7">
        <v>4</v>
      </c>
      <c r="E157" s="7">
        <v>4</v>
      </c>
      <c r="F157" s="7">
        <v>5</v>
      </c>
      <c r="G157" s="7">
        <v>5</v>
      </c>
      <c r="H157" s="7">
        <v>3</v>
      </c>
      <c r="I157" s="7">
        <v>2</v>
      </c>
      <c r="J157" s="7">
        <v>5</v>
      </c>
      <c r="K157" s="7">
        <v>5</v>
      </c>
      <c r="L157" s="7">
        <v>4</v>
      </c>
      <c r="M157" s="7">
        <v>41</v>
      </c>
      <c r="N157" s="7">
        <f t="shared" si="12"/>
        <v>11</v>
      </c>
      <c r="O157" s="7">
        <f t="shared" si="13"/>
        <v>15</v>
      </c>
      <c r="P157" s="7">
        <f t="shared" si="14"/>
        <v>9</v>
      </c>
      <c r="Q157" s="7">
        <f t="shared" si="15"/>
        <v>6</v>
      </c>
      <c r="R157" s="7">
        <v>4</v>
      </c>
      <c r="S157" s="7">
        <v>6</v>
      </c>
      <c r="T157" s="7">
        <v>6</v>
      </c>
      <c r="U157" s="7">
        <v>5</v>
      </c>
      <c r="V157" s="7">
        <v>5</v>
      </c>
      <c r="W157" s="7">
        <v>5</v>
      </c>
      <c r="X157" s="7">
        <v>7</v>
      </c>
      <c r="Y157" s="7">
        <v>2</v>
      </c>
      <c r="Z157" s="7">
        <v>2</v>
      </c>
      <c r="AA157" s="7">
        <v>8</v>
      </c>
      <c r="AB157" s="7"/>
      <c r="AC157" s="7">
        <v>6</v>
      </c>
      <c r="AD157" s="7">
        <v>2</v>
      </c>
      <c r="AE157" s="7">
        <v>1</v>
      </c>
      <c r="AF157" s="7">
        <v>5</v>
      </c>
      <c r="AG157" s="7">
        <v>8</v>
      </c>
      <c r="AH157" s="7">
        <v>10</v>
      </c>
      <c r="AI157" s="7">
        <v>3</v>
      </c>
      <c r="AJ157" s="7">
        <v>9</v>
      </c>
      <c r="AK157" s="7">
        <v>7</v>
      </c>
      <c r="AL157" s="7">
        <v>4</v>
      </c>
      <c r="AM157" s="7">
        <v>41</v>
      </c>
      <c r="AP157" s="7">
        <v>41</v>
      </c>
      <c r="AQ157" s="3">
        <f t="shared" si="16"/>
        <v>46.456563939319807</v>
      </c>
      <c r="AR157" s="3">
        <f t="shared" si="17"/>
        <v>35.543436060680193</v>
      </c>
      <c r="AT157" s="7">
        <v>41</v>
      </c>
      <c r="AV157" cm="1">
        <f t="array" ref="AV157">SUM(D157+F157+G157+J157:L157)</f>
        <v>56</v>
      </c>
      <c r="AW157" cm="1">
        <f t="array" ref="AW157">SUM(C157+E157+H157:I157)</f>
        <v>21</v>
      </c>
    </row>
    <row r="158" spans="2:49" x14ac:dyDescent="0.25">
      <c r="B158" s="7">
        <v>40702</v>
      </c>
      <c r="C158" s="7">
        <v>1</v>
      </c>
      <c r="D158" s="7">
        <v>2</v>
      </c>
      <c r="E158" s="7">
        <v>4</v>
      </c>
      <c r="F158" s="7">
        <v>4</v>
      </c>
      <c r="G158" s="7">
        <v>3</v>
      </c>
      <c r="H158" s="7">
        <v>3</v>
      </c>
      <c r="I158" s="7">
        <v>2</v>
      </c>
      <c r="J158" s="7">
        <v>3</v>
      </c>
      <c r="K158" s="7">
        <v>4</v>
      </c>
      <c r="L158" s="7">
        <v>3</v>
      </c>
      <c r="M158" s="7">
        <v>29</v>
      </c>
      <c r="N158" s="7">
        <f t="shared" si="12"/>
        <v>10</v>
      </c>
      <c r="O158" s="7">
        <f t="shared" si="13"/>
        <v>11</v>
      </c>
      <c r="P158" s="7">
        <f t="shared" si="14"/>
        <v>4</v>
      </c>
      <c r="Q158" s="7">
        <f t="shared" si="15"/>
        <v>4</v>
      </c>
      <c r="R158" s="7">
        <v>3</v>
      </c>
      <c r="S158" s="7">
        <v>6</v>
      </c>
      <c r="T158" s="7">
        <v>4</v>
      </c>
      <c r="U158" s="7">
        <v>6</v>
      </c>
      <c r="V158" s="7">
        <v>7</v>
      </c>
      <c r="W158" s="7">
        <v>5</v>
      </c>
      <c r="X158" s="7">
        <v>6</v>
      </c>
      <c r="Y158" s="7">
        <v>4</v>
      </c>
      <c r="Z158" s="7">
        <v>4</v>
      </c>
      <c r="AA158" s="7">
        <v>3</v>
      </c>
      <c r="AB158" s="7"/>
      <c r="AC158" s="7">
        <v>3</v>
      </c>
      <c r="AD158" s="7">
        <v>8</v>
      </c>
      <c r="AE158" s="7">
        <v>7</v>
      </c>
      <c r="AF158" s="7">
        <v>1</v>
      </c>
      <c r="AG158" s="7">
        <v>10</v>
      </c>
      <c r="AH158" s="7">
        <v>4</v>
      </c>
      <c r="AI158" s="7">
        <v>9</v>
      </c>
      <c r="AJ158" s="7">
        <v>5</v>
      </c>
      <c r="AK158" s="7">
        <v>2</v>
      </c>
      <c r="AL158" s="7">
        <v>6</v>
      </c>
      <c r="AM158" s="7">
        <v>41</v>
      </c>
      <c r="AP158" s="7">
        <v>29</v>
      </c>
      <c r="AQ158" s="3">
        <f t="shared" si="16"/>
        <v>34.456563939319807</v>
      </c>
      <c r="AR158" s="3">
        <f t="shared" si="17"/>
        <v>23.54343606068019</v>
      </c>
      <c r="AT158" s="7">
        <v>29</v>
      </c>
      <c r="AV158" cm="1">
        <f t="array" ref="AV158">SUM(D158+F158+G158+J158:L158)</f>
        <v>37</v>
      </c>
      <c r="AW158" cm="1">
        <f t="array" ref="AW158">SUM(C158+E158+H158:I158)</f>
        <v>15</v>
      </c>
    </row>
    <row r="159" spans="2:49" x14ac:dyDescent="0.25">
      <c r="B159" s="7">
        <v>44315</v>
      </c>
      <c r="C159" s="7">
        <v>4</v>
      </c>
      <c r="D159" s="7">
        <v>4</v>
      </c>
      <c r="E159" s="7">
        <v>4</v>
      </c>
      <c r="F159" s="7">
        <v>4</v>
      </c>
      <c r="G159" s="7">
        <v>4</v>
      </c>
      <c r="H159" s="7">
        <v>4</v>
      </c>
      <c r="I159" s="7">
        <v>4</v>
      </c>
      <c r="J159" s="7">
        <v>4</v>
      </c>
      <c r="K159" s="7">
        <v>4</v>
      </c>
      <c r="L159" s="7">
        <v>4</v>
      </c>
      <c r="M159" s="7">
        <v>40</v>
      </c>
      <c r="N159" s="7">
        <f t="shared" si="12"/>
        <v>12</v>
      </c>
      <c r="O159" s="7">
        <f t="shared" si="13"/>
        <v>12</v>
      </c>
      <c r="P159" s="7">
        <f t="shared" si="14"/>
        <v>8</v>
      </c>
      <c r="Q159" s="7">
        <f t="shared" si="15"/>
        <v>8</v>
      </c>
      <c r="R159" s="7">
        <v>31</v>
      </c>
      <c r="S159" s="7">
        <v>6</v>
      </c>
      <c r="T159" s="7">
        <v>4</v>
      </c>
      <c r="U159" s="7">
        <v>4</v>
      </c>
      <c r="V159" s="7">
        <v>5</v>
      </c>
      <c r="W159" s="7">
        <v>7</v>
      </c>
      <c r="X159" s="7">
        <v>8</v>
      </c>
      <c r="Y159" s="7">
        <v>78</v>
      </c>
      <c r="Z159" s="7">
        <v>3</v>
      </c>
      <c r="AA159" s="7">
        <v>3</v>
      </c>
      <c r="AB159" s="7"/>
      <c r="AC159" s="7">
        <v>6</v>
      </c>
      <c r="AD159" s="7">
        <v>10</v>
      </c>
      <c r="AE159" s="7">
        <v>9</v>
      </c>
      <c r="AF159" s="7">
        <v>4</v>
      </c>
      <c r="AG159" s="7">
        <v>2</v>
      </c>
      <c r="AH159" s="7">
        <v>7</v>
      </c>
      <c r="AI159" s="7">
        <v>3</v>
      </c>
      <c r="AJ159" s="7">
        <v>1</v>
      </c>
      <c r="AK159" s="7">
        <v>8</v>
      </c>
      <c r="AL159" s="7">
        <v>5</v>
      </c>
      <c r="AM159" s="7">
        <v>41</v>
      </c>
      <c r="AP159" s="7">
        <v>40</v>
      </c>
      <c r="AQ159" s="3">
        <f t="shared" si="16"/>
        <v>45.456563939319807</v>
      </c>
      <c r="AR159" s="3">
        <f t="shared" si="17"/>
        <v>34.543436060680193</v>
      </c>
      <c r="AT159" s="7">
        <v>40</v>
      </c>
      <c r="AV159" cm="1">
        <f t="array" ref="AV159">SUM(D159+F159+G159+J159:L159)</f>
        <v>48</v>
      </c>
      <c r="AW159" cm="1">
        <f t="array" ref="AW159">SUM(C159+E159+H159:I159)</f>
        <v>24</v>
      </c>
    </row>
    <row r="160" spans="2:49" x14ac:dyDescent="0.25">
      <c r="B160" s="7">
        <v>45418</v>
      </c>
      <c r="C160" s="7">
        <v>2</v>
      </c>
      <c r="D160" s="7">
        <v>4</v>
      </c>
      <c r="E160" s="7">
        <v>4</v>
      </c>
      <c r="F160" s="7">
        <v>4</v>
      </c>
      <c r="G160" s="7">
        <v>2</v>
      </c>
      <c r="H160" s="7">
        <v>2</v>
      </c>
      <c r="I160" s="7">
        <v>2</v>
      </c>
      <c r="J160" s="7">
        <v>4</v>
      </c>
      <c r="K160" s="7">
        <v>3</v>
      </c>
      <c r="L160" s="7">
        <v>3</v>
      </c>
      <c r="M160" s="7">
        <v>30</v>
      </c>
      <c r="N160" s="7">
        <f t="shared" si="12"/>
        <v>9</v>
      </c>
      <c r="O160" s="7">
        <f t="shared" si="13"/>
        <v>11</v>
      </c>
      <c r="P160" s="7">
        <f t="shared" si="14"/>
        <v>4</v>
      </c>
      <c r="Q160" s="7">
        <f t="shared" si="15"/>
        <v>6</v>
      </c>
      <c r="R160" s="7">
        <v>19</v>
      </c>
      <c r="S160" s="7">
        <v>11</v>
      </c>
      <c r="T160" s="7">
        <v>4</v>
      </c>
      <c r="U160" s="7">
        <v>12</v>
      </c>
      <c r="V160" s="7">
        <v>7</v>
      </c>
      <c r="W160" s="7">
        <v>7</v>
      </c>
      <c r="X160" s="7">
        <v>10</v>
      </c>
      <c r="Y160" s="7">
        <v>6</v>
      </c>
      <c r="Z160" s="7">
        <v>6</v>
      </c>
      <c r="AA160" s="7">
        <v>5</v>
      </c>
      <c r="AB160" s="7"/>
      <c r="AC160" s="7">
        <v>1</v>
      </c>
      <c r="AD160" s="7">
        <v>8</v>
      </c>
      <c r="AE160" s="7">
        <v>4</v>
      </c>
      <c r="AF160" s="7">
        <v>2</v>
      </c>
      <c r="AG160" s="7">
        <v>3</v>
      </c>
      <c r="AH160" s="7">
        <v>6</v>
      </c>
      <c r="AI160" s="7">
        <v>7</v>
      </c>
      <c r="AJ160" s="7">
        <v>10</v>
      </c>
      <c r="AK160" s="7">
        <v>5</v>
      </c>
      <c r="AL160" s="7">
        <v>9</v>
      </c>
      <c r="AM160" s="7">
        <v>41</v>
      </c>
      <c r="AP160" s="7">
        <v>30</v>
      </c>
      <c r="AQ160" s="3">
        <f t="shared" si="16"/>
        <v>35.456563939319807</v>
      </c>
      <c r="AR160" s="3">
        <f t="shared" si="17"/>
        <v>24.54343606068019</v>
      </c>
      <c r="AT160" s="7">
        <v>30</v>
      </c>
      <c r="AV160" cm="1">
        <f t="array" ref="AV160">SUM(D160+F160+G160+J160:L160)</f>
        <v>40</v>
      </c>
      <c r="AW160" cm="1">
        <f t="array" ref="AW160">SUM(C160+E160+H160:I160)</f>
        <v>16</v>
      </c>
    </row>
    <row r="161" spans="2:49" x14ac:dyDescent="0.25">
      <c r="B161" s="7">
        <v>41105</v>
      </c>
      <c r="C161" s="7">
        <v>1</v>
      </c>
      <c r="D161" s="7">
        <v>3</v>
      </c>
      <c r="E161" s="7">
        <v>5</v>
      </c>
      <c r="F161" s="7">
        <v>2</v>
      </c>
      <c r="G161" s="7">
        <v>4</v>
      </c>
      <c r="H161" s="7">
        <v>1</v>
      </c>
      <c r="I161" s="7">
        <v>3</v>
      </c>
      <c r="J161" s="7">
        <v>3</v>
      </c>
      <c r="K161" s="7">
        <v>4</v>
      </c>
      <c r="L161" s="7">
        <v>2</v>
      </c>
      <c r="M161" s="7">
        <v>28</v>
      </c>
      <c r="N161" s="7">
        <f t="shared" si="12"/>
        <v>8</v>
      </c>
      <c r="O161" s="7">
        <f t="shared" si="13"/>
        <v>9</v>
      </c>
      <c r="P161" s="7">
        <f t="shared" si="14"/>
        <v>5</v>
      </c>
      <c r="Q161" s="7">
        <f t="shared" si="15"/>
        <v>6</v>
      </c>
      <c r="R161" s="7">
        <v>4</v>
      </c>
      <c r="S161" s="7">
        <v>5</v>
      </c>
      <c r="T161" s="7">
        <v>4</v>
      </c>
      <c r="U161" s="7">
        <v>3</v>
      </c>
      <c r="V161" s="7">
        <v>7</v>
      </c>
      <c r="W161" s="7">
        <v>3</v>
      </c>
      <c r="X161" s="7">
        <v>7</v>
      </c>
      <c r="Y161" s="7">
        <v>4</v>
      </c>
      <c r="Z161" s="7">
        <v>3</v>
      </c>
      <c r="AA161" s="7">
        <v>3</v>
      </c>
      <c r="AB161" s="7"/>
      <c r="AC161" s="7">
        <v>5</v>
      </c>
      <c r="AD161" s="7">
        <v>6</v>
      </c>
      <c r="AE161" s="7">
        <v>10</v>
      </c>
      <c r="AF161" s="7">
        <v>7</v>
      </c>
      <c r="AG161" s="7">
        <v>9</v>
      </c>
      <c r="AH161" s="7">
        <v>3</v>
      </c>
      <c r="AI161" s="7">
        <v>1</v>
      </c>
      <c r="AJ161" s="7">
        <v>8</v>
      </c>
      <c r="AK161" s="7">
        <v>4</v>
      </c>
      <c r="AL161" s="7">
        <v>2</v>
      </c>
      <c r="AM161" s="7">
        <v>40</v>
      </c>
      <c r="AP161" s="7">
        <v>28</v>
      </c>
      <c r="AQ161" s="3">
        <f t="shared" si="16"/>
        <v>33.456563939319807</v>
      </c>
      <c r="AR161" s="3">
        <f t="shared" si="17"/>
        <v>22.54343606068019</v>
      </c>
      <c r="AT161" s="7">
        <v>28</v>
      </c>
      <c r="AV161" cm="1">
        <f t="array" ref="AV161">SUM(D161+F161+G161+J161:L161)</f>
        <v>36</v>
      </c>
      <c r="AW161" cm="1">
        <f t="array" ref="AW161">SUM(C161+E161+H161:I161)</f>
        <v>16</v>
      </c>
    </row>
    <row r="162" spans="2:49" x14ac:dyDescent="0.25">
      <c r="B162" s="7">
        <v>41785</v>
      </c>
      <c r="C162" s="7">
        <v>4</v>
      </c>
      <c r="D162" s="7">
        <v>3</v>
      </c>
      <c r="E162" s="7">
        <v>4</v>
      </c>
      <c r="F162" s="7">
        <v>2</v>
      </c>
      <c r="G162" s="7">
        <v>2</v>
      </c>
      <c r="H162" s="7">
        <v>3</v>
      </c>
      <c r="I162" s="7">
        <v>3</v>
      </c>
      <c r="J162" s="7">
        <v>3</v>
      </c>
      <c r="K162" s="7">
        <v>2</v>
      </c>
      <c r="L162" s="7">
        <v>3</v>
      </c>
      <c r="M162" s="7">
        <v>29</v>
      </c>
      <c r="N162" s="7">
        <f t="shared" si="12"/>
        <v>10</v>
      </c>
      <c r="O162" s="7">
        <f t="shared" si="13"/>
        <v>7</v>
      </c>
      <c r="P162" s="7">
        <f t="shared" si="14"/>
        <v>6</v>
      </c>
      <c r="Q162" s="7">
        <f t="shared" si="15"/>
        <v>6</v>
      </c>
      <c r="R162" s="7">
        <v>4</v>
      </c>
      <c r="S162" s="7">
        <v>10</v>
      </c>
      <c r="T162" s="7">
        <v>2</v>
      </c>
      <c r="U162" s="7">
        <v>3</v>
      </c>
      <c r="V162" s="7">
        <v>2</v>
      </c>
      <c r="W162" s="7">
        <v>5</v>
      </c>
      <c r="X162" s="7">
        <v>5</v>
      </c>
      <c r="Y162" s="7">
        <v>19</v>
      </c>
      <c r="Z162" s="7">
        <v>3</v>
      </c>
      <c r="AA162" s="7">
        <v>2</v>
      </c>
      <c r="AB162" s="7"/>
      <c r="AC162" s="7">
        <v>1</v>
      </c>
      <c r="AD162" s="7">
        <v>2</v>
      </c>
      <c r="AE162" s="7">
        <v>7</v>
      </c>
      <c r="AF162" s="7">
        <v>5</v>
      </c>
      <c r="AG162" s="7">
        <v>4</v>
      </c>
      <c r="AH162" s="7">
        <v>9</v>
      </c>
      <c r="AI162" s="7">
        <v>6</v>
      </c>
      <c r="AJ162" s="7">
        <v>3</v>
      </c>
      <c r="AK162" s="7">
        <v>10</v>
      </c>
      <c r="AL162" s="7">
        <v>8</v>
      </c>
      <c r="AM162" s="7">
        <v>39</v>
      </c>
      <c r="AP162" s="7">
        <v>29</v>
      </c>
      <c r="AQ162" s="3">
        <f t="shared" si="16"/>
        <v>34.456563939319807</v>
      </c>
      <c r="AR162" s="3">
        <f t="shared" si="17"/>
        <v>23.54343606068019</v>
      </c>
      <c r="AT162" s="7">
        <v>29</v>
      </c>
      <c r="AV162" cm="1">
        <f t="array" ref="AV162">SUM(D162+F162+G162+J162:L162)</f>
        <v>29</v>
      </c>
      <c r="AW162" cm="1">
        <f t="array" ref="AW162">SUM(C162+E162+H162:I162)</f>
        <v>22</v>
      </c>
    </row>
    <row r="163" spans="2:49" x14ac:dyDescent="0.25">
      <c r="B163" s="7">
        <v>42044</v>
      </c>
      <c r="C163" s="7">
        <v>4</v>
      </c>
      <c r="D163" s="7">
        <v>5</v>
      </c>
      <c r="E163" s="7">
        <v>4</v>
      </c>
      <c r="F163" s="7">
        <v>4</v>
      </c>
      <c r="G163" s="7">
        <v>4</v>
      </c>
      <c r="H163" s="7">
        <v>4</v>
      </c>
      <c r="I163" s="7">
        <v>3</v>
      </c>
      <c r="J163" s="7">
        <v>4</v>
      </c>
      <c r="K163" s="7">
        <v>4</v>
      </c>
      <c r="L163" s="7">
        <v>4</v>
      </c>
      <c r="M163" s="7">
        <v>40</v>
      </c>
      <c r="N163" s="7">
        <f t="shared" si="12"/>
        <v>12</v>
      </c>
      <c r="O163" s="7">
        <f t="shared" si="13"/>
        <v>12</v>
      </c>
      <c r="P163" s="7">
        <f t="shared" si="14"/>
        <v>8</v>
      </c>
      <c r="Q163" s="7">
        <f t="shared" si="15"/>
        <v>8</v>
      </c>
      <c r="R163" s="7">
        <v>2</v>
      </c>
      <c r="S163" s="7">
        <v>2</v>
      </c>
      <c r="T163" s="7">
        <v>2</v>
      </c>
      <c r="U163" s="7">
        <v>2</v>
      </c>
      <c r="V163" s="7">
        <v>2</v>
      </c>
      <c r="W163" s="7">
        <v>1</v>
      </c>
      <c r="X163" s="7">
        <v>12</v>
      </c>
      <c r="Y163" s="7">
        <v>2</v>
      </c>
      <c r="Z163" s="7">
        <v>1</v>
      </c>
      <c r="AA163" s="7">
        <v>2</v>
      </c>
      <c r="AB163" s="7"/>
      <c r="AC163" s="7">
        <v>4</v>
      </c>
      <c r="AD163" s="7">
        <v>3</v>
      </c>
      <c r="AE163" s="7">
        <v>6</v>
      </c>
      <c r="AF163" s="7">
        <v>8</v>
      </c>
      <c r="AG163" s="7">
        <v>2</v>
      </c>
      <c r="AH163" s="7">
        <v>5</v>
      </c>
      <c r="AI163" s="7">
        <v>1</v>
      </c>
      <c r="AJ163" s="7">
        <v>10</v>
      </c>
      <c r="AK163" s="7">
        <v>7</v>
      </c>
      <c r="AL163" s="7">
        <v>9</v>
      </c>
      <c r="AM163" s="7">
        <v>39</v>
      </c>
      <c r="AP163" s="7">
        <v>40</v>
      </c>
      <c r="AQ163" s="3">
        <f t="shared" si="16"/>
        <v>45.456563939319807</v>
      </c>
      <c r="AR163" s="3">
        <f t="shared" si="17"/>
        <v>34.543436060680193</v>
      </c>
      <c r="AT163" s="7">
        <v>40</v>
      </c>
      <c r="AV163" cm="1">
        <f t="array" ref="AV163">SUM(D163+F163+G163+J163:L163)</f>
        <v>51</v>
      </c>
      <c r="AW163" cm="1">
        <f t="array" ref="AW163">SUM(C163+E163+H163:I163)</f>
        <v>23</v>
      </c>
    </row>
    <row r="164" spans="2:49" x14ac:dyDescent="0.25">
      <c r="B164" s="7">
        <v>45419</v>
      </c>
      <c r="C164" s="7">
        <v>4</v>
      </c>
      <c r="D164" s="7">
        <v>5</v>
      </c>
      <c r="E164" s="7">
        <v>4</v>
      </c>
      <c r="F164" s="7">
        <v>4</v>
      </c>
      <c r="G164" s="7">
        <v>5</v>
      </c>
      <c r="H164" s="7">
        <v>4</v>
      </c>
      <c r="I164" s="7">
        <v>2</v>
      </c>
      <c r="J164" s="7">
        <v>5</v>
      </c>
      <c r="K164" s="7">
        <v>4</v>
      </c>
      <c r="L164" s="7">
        <v>4</v>
      </c>
      <c r="M164" s="7">
        <v>41</v>
      </c>
      <c r="N164" s="7">
        <f t="shared" si="12"/>
        <v>12</v>
      </c>
      <c r="O164" s="7">
        <f t="shared" si="13"/>
        <v>13</v>
      </c>
      <c r="P164" s="7">
        <f t="shared" si="14"/>
        <v>9</v>
      </c>
      <c r="Q164" s="7">
        <f t="shared" si="15"/>
        <v>7</v>
      </c>
      <c r="R164" s="7">
        <v>5</v>
      </c>
      <c r="S164" s="7">
        <v>11</v>
      </c>
      <c r="T164" s="7">
        <v>8</v>
      </c>
      <c r="U164" s="7">
        <v>10</v>
      </c>
      <c r="V164" s="7">
        <v>3</v>
      </c>
      <c r="W164" s="7">
        <v>6</v>
      </c>
      <c r="X164" s="7">
        <v>11</v>
      </c>
      <c r="Y164" s="7">
        <v>6</v>
      </c>
      <c r="Z164" s="7">
        <v>3</v>
      </c>
      <c r="AA164" s="7">
        <v>8</v>
      </c>
      <c r="AB164" s="7"/>
      <c r="AC164" s="7">
        <v>8</v>
      </c>
      <c r="AD164" s="7">
        <v>7</v>
      </c>
      <c r="AE164" s="7">
        <v>9</v>
      </c>
      <c r="AF164" s="7">
        <v>3</v>
      </c>
      <c r="AG164" s="7">
        <v>6</v>
      </c>
      <c r="AH164" s="7">
        <v>5</v>
      </c>
      <c r="AI164" s="7">
        <v>10</v>
      </c>
      <c r="AJ164" s="7">
        <v>1</v>
      </c>
      <c r="AK164" s="7">
        <v>4</v>
      </c>
      <c r="AL164" s="7">
        <v>2</v>
      </c>
      <c r="AM164" s="7">
        <v>36</v>
      </c>
      <c r="AP164" s="7">
        <v>41</v>
      </c>
      <c r="AQ164" s="3">
        <f t="shared" si="16"/>
        <v>46.456563939319807</v>
      </c>
      <c r="AR164" s="3">
        <f t="shared" si="17"/>
        <v>35.543436060680193</v>
      </c>
      <c r="AT164" s="7">
        <v>41</v>
      </c>
      <c r="AV164" cm="1">
        <f t="array" ref="AV164">SUM(D164+F164+G164+J164:L164)</f>
        <v>55</v>
      </c>
      <c r="AW164" cm="1">
        <f t="array" ref="AW164">SUM(C164+E164+H164:I164)</f>
        <v>22</v>
      </c>
    </row>
    <row r="165" spans="2:49" x14ac:dyDescent="0.25">
      <c r="B165" s="7">
        <v>42002</v>
      </c>
      <c r="C165" s="7">
        <v>4</v>
      </c>
      <c r="D165" s="7">
        <v>4</v>
      </c>
      <c r="E165" s="7">
        <v>4</v>
      </c>
      <c r="F165" s="7">
        <v>4</v>
      </c>
      <c r="G165" s="7">
        <v>2</v>
      </c>
      <c r="H165" s="7">
        <v>2</v>
      </c>
      <c r="I165" s="7">
        <v>2</v>
      </c>
      <c r="J165" s="7">
        <v>2</v>
      </c>
      <c r="K165" s="7">
        <v>3</v>
      </c>
      <c r="L165" s="7">
        <v>2</v>
      </c>
      <c r="M165" s="7">
        <v>29</v>
      </c>
      <c r="N165" s="7">
        <f t="shared" si="12"/>
        <v>8</v>
      </c>
      <c r="O165" s="7">
        <f t="shared" si="13"/>
        <v>9</v>
      </c>
      <c r="P165" s="7">
        <f t="shared" si="14"/>
        <v>6</v>
      </c>
      <c r="Q165" s="7">
        <f t="shared" si="15"/>
        <v>6</v>
      </c>
      <c r="R165" s="7">
        <v>5</v>
      </c>
      <c r="S165" s="7">
        <v>3</v>
      </c>
      <c r="T165" s="7">
        <v>4</v>
      </c>
      <c r="U165" s="7">
        <v>2</v>
      </c>
      <c r="V165" s="7">
        <v>3</v>
      </c>
      <c r="W165" s="7">
        <v>2</v>
      </c>
      <c r="X165" s="7">
        <v>6</v>
      </c>
      <c r="Y165" s="7">
        <v>4</v>
      </c>
      <c r="Z165" s="7">
        <v>4</v>
      </c>
      <c r="AA165" s="7">
        <v>5</v>
      </c>
      <c r="AB165" s="7"/>
      <c r="AC165" s="7">
        <v>6</v>
      </c>
      <c r="AD165" s="7">
        <v>10</v>
      </c>
      <c r="AE165" s="7">
        <v>1</v>
      </c>
      <c r="AF165" s="7">
        <v>9</v>
      </c>
      <c r="AG165" s="7">
        <v>7</v>
      </c>
      <c r="AH165" s="7">
        <v>8</v>
      </c>
      <c r="AI165" s="7">
        <v>4</v>
      </c>
      <c r="AJ165" s="7">
        <v>3</v>
      </c>
      <c r="AK165" s="7">
        <v>2</v>
      </c>
      <c r="AL165" s="7">
        <v>5</v>
      </c>
      <c r="AM165" s="7">
        <v>36</v>
      </c>
      <c r="AP165" s="7">
        <v>29</v>
      </c>
      <c r="AQ165" s="3">
        <f t="shared" si="16"/>
        <v>34.456563939319807</v>
      </c>
      <c r="AR165" s="3">
        <f t="shared" si="17"/>
        <v>23.54343606068019</v>
      </c>
      <c r="AT165" s="7">
        <v>29</v>
      </c>
      <c r="AV165" cm="1">
        <f t="array" ref="AV165">SUM(D165+F165+G165+J165:L165)</f>
        <v>37</v>
      </c>
      <c r="AW165" cm="1">
        <f t="array" ref="AW165">SUM(C165+E165+H165:I165)</f>
        <v>20</v>
      </c>
    </row>
    <row r="166" spans="2:49" x14ac:dyDescent="0.25">
      <c r="B166" s="7">
        <v>40754</v>
      </c>
      <c r="C166" s="7">
        <v>4</v>
      </c>
      <c r="D166" s="7">
        <v>5</v>
      </c>
      <c r="E166" s="7">
        <v>5</v>
      </c>
      <c r="F166" s="7">
        <v>4</v>
      </c>
      <c r="G166" s="7">
        <v>5</v>
      </c>
      <c r="H166" s="7">
        <v>2</v>
      </c>
      <c r="I166" s="7">
        <v>3</v>
      </c>
      <c r="J166" s="7">
        <v>4</v>
      </c>
      <c r="K166" s="7">
        <v>5</v>
      </c>
      <c r="L166" s="7">
        <v>5</v>
      </c>
      <c r="M166" s="7">
        <v>42</v>
      </c>
      <c r="N166" s="7">
        <f t="shared" si="12"/>
        <v>12</v>
      </c>
      <c r="O166" s="7">
        <f t="shared" si="13"/>
        <v>13</v>
      </c>
      <c r="P166" s="7">
        <f t="shared" si="14"/>
        <v>9</v>
      </c>
      <c r="Q166" s="7">
        <f t="shared" si="15"/>
        <v>8</v>
      </c>
      <c r="R166" s="7">
        <v>35</v>
      </c>
      <c r="S166" s="7">
        <v>4</v>
      </c>
      <c r="T166" s="7">
        <v>6</v>
      </c>
      <c r="U166" s="7">
        <v>4</v>
      </c>
      <c r="V166" s="7">
        <v>9</v>
      </c>
      <c r="W166" s="7">
        <v>14</v>
      </c>
      <c r="X166" s="7">
        <v>12</v>
      </c>
      <c r="Y166" s="7">
        <v>4</v>
      </c>
      <c r="Z166" s="7">
        <v>3</v>
      </c>
      <c r="AA166" s="7">
        <v>6</v>
      </c>
      <c r="AB166" s="7"/>
      <c r="AC166" s="7">
        <v>1</v>
      </c>
      <c r="AD166" s="7">
        <v>10</v>
      </c>
      <c r="AE166" s="7">
        <v>3</v>
      </c>
      <c r="AF166" s="7">
        <v>9</v>
      </c>
      <c r="AG166" s="7">
        <v>2</v>
      </c>
      <c r="AH166" s="7">
        <v>5</v>
      </c>
      <c r="AI166" s="7">
        <v>6</v>
      </c>
      <c r="AJ166" s="7">
        <v>4</v>
      </c>
      <c r="AK166" s="7">
        <v>8</v>
      </c>
      <c r="AL166" s="7">
        <v>7</v>
      </c>
      <c r="AM166" s="7">
        <v>34</v>
      </c>
      <c r="AP166" s="7">
        <v>42</v>
      </c>
      <c r="AQ166" s="3">
        <f t="shared" si="16"/>
        <v>47.456563939319807</v>
      </c>
      <c r="AR166" s="3">
        <f t="shared" si="17"/>
        <v>36.543436060680193</v>
      </c>
      <c r="AT166" s="7">
        <v>42</v>
      </c>
      <c r="AV166" cm="1">
        <f t="array" ref="AV166">SUM(D166+F166+G166+J166:L166)</f>
        <v>56</v>
      </c>
      <c r="AW166" cm="1">
        <f t="array" ref="AW166">SUM(C166+E166+H166:I166)</f>
        <v>23</v>
      </c>
    </row>
    <row r="167" spans="2:49" x14ac:dyDescent="0.25">
      <c r="B167" s="7">
        <v>43335</v>
      </c>
      <c r="C167" s="7">
        <v>1</v>
      </c>
      <c r="D167" s="7">
        <v>1</v>
      </c>
      <c r="E167" s="7">
        <v>5</v>
      </c>
      <c r="F167" s="7">
        <v>3</v>
      </c>
      <c r="G167" s="7">
        <v>2</v>
      </c>
      <c r="H167" s="7">
        <v>4</v>
      </c>
      <c r="I167" s="7">
        <v>1</v>
      </c>
      <c r="J167" s="7">
        <v>2</v>
      </c>
      <c r="K167" s="7">
        <v>2</v>
      </c>
      <c r="L167" s="7">
        <v>4</v>
      </c>
      <c r="M167" s="7">
        <v>25</v>
      </c>
      <c r="N167" s="7">
        <f t="shared" si="12"/>
        <v>13</v>
      </c>
      <c r="O167" s="7">
        <f t="shared" si="13"/>
        <v>7</v>
      </c>
      <c r="P167" s="7">
        <f t="shared" si="14"/>
        <v>3</v>
      </c>
      <c r="Q167" s="7">
        <f t="shared" si="15"/>
        <v>2</v>
      </c>
      <c r="R167" s="7">
        <v>4</v>
      </c>
      <c r="S167" s="7">
        <v>6</v>
      </c>
      <c r="T167" s="7">
        <v>5</v>
      </c>
      <c r="U167" s="7">
        <v>5</v>
      </c>
      <c r="V167" s="7">
        <v>4</v>
      </c>
      <c r="W167" s="7">
        <v>6</v>
      </c>
      <c r="X167" s="7">
        <v>10</v>
      </c>
      <c r="Y167" s="7">
        <v>5</v>
      </c>
      <c r="Z167" s="7">
        <v>2</v>
      </c>
      <c r="AA167" s="7">
        <v>3</v>
      </c>
      <c r="AB167" s="7"/>
      <c r="AC167" s="7">
        <v>1</v>
      </c>
      <c r="AD167" s="7">
        <v>7</v>
      </c>
      <c r="AE167" s="7">
        <v>3</v>
      </c>
      <c r="AF167" s="7">
        <v>6</v>
      </c>
      <c r="AG167" s="7">
        <v>4</v>
      </c>
      <c r="AH167" s="7">
        <v>10</v>
      </c>
      <c r="AI167" s="7">
        <v>9</v>
      </c>
      <c r="AJ167" s="7">
        <v>5</v>
      </c>
      <c r="AK167" s="7">
        <v>2</v>
      </c>
      <c r="AL167" s="7">
        <v>8</v>
      </c>
      <c r="AM167" s="7">
        <v>32</v>
      </c>
      <c r="AP167" s="7">
        <v>25</v>
      </c>
      <c r="AQ167" s="3">
        <f t="shared" si="16"/>
        <v>30.45656393931981</v>
      </c>
      <c r="AR167" s="3">
        <f t="shared" si="17"/>
        <v>19.54343606068019</v>
      </c>
      <c r="AT167" s="7">
        <v>25</v>
      </c>
      <c r="AV167" cm="1">
        <f t="array" ref="AV167">SUM(D167+F167+G167+J167:L167)</f>
        <v>26</v>
      </c>
      <c r="AW167" cm="1">
        <f t="array" ref="AW167">SUM(C167+E167+H167:I167)</f>
        <v>17</v>
      </c>
    </row>
    <row r="168" spans="2:49" x14ac:dyDescent="0.25">
      <c r="B168" s="7">
        <v>43741</v>
      </c>
      <c r="C168" s="7">
        <v>5</v>
      </c>
      <c r="D168" s="7">
        <v>4</v>
      </c>
      <c r="E168" s="7">
        <v>4</v>
      </c>
      <c r="F168" s="7">
        <v>4</v>
      </c>
      <c r="G168" s="7">
        <v>5</v>
      </c>
      <c r="H168" s="7">
        <v>4</v>
      </c>
      <c r="I168" s="7">
        <v>3</v>
      </c>
      <c r="J168" s="7">
        <v>4</v>
      </c>
      <c r="K168" s="7">
        <v>5</v>
      </c>
      <c r="L168" s="7">
        <v>4</v>
      </c>
      <c r="M168" s="7">
        <v>42</v>
      </c>
      <c r="N168" s="7">
        <f t="shared" si="12"/>
        <v>12</v>
      </c>
      <c r="O168" s="7">
        <f t="shared" si="13"/>
        <v>13</v>
      </c>
      <c r="P168" s="7">
        <f t="shared" si="14"/>
        <v>10</v>
      </c>
      <c r="Q168" s="7">
        <f t="shared" si="15"/>
        <v>7</v>
      </c>
      <c r="R168" s="7">
        <v>13</v>
      </c>
      <c r="S168" s="7">
        <v>6</v>
      </c>
      <c r="T168" s="7">
        <v>4</v>
      </c>
      <c r="U168" s="7">
        <v>7</v>
      </c>
      <c r="V168" s="7">
        <v>4</v>
      </c>
      <c r="W168" s="7">
        <v>5</v>
      </c>
      <c r="X168" s="7">
        <v>8</v>
      </c>
      <c r="Y168" s="7">
        <v>7</v>
      </c>
      <c r="Z168" s="7">
        <v>5</v>
      </c>
      <c r="AA168" s="7">
        <v>3</v>
      </c>
      <c r="AB168" s="7"/>
      <c r="AC168" s="7">
        <v>1</v>
      </c>
      <c r="AD168" s="7">
        <v>9</v>
      </c>
      <c r="AE168" s="7">
        <v>5</v>
      </c>
      <c r="AF168" s="7">
        <v>10</v>
      </c>
      <c r="AG168" s="7">
        <v>8</v>
      </c>
      <c r="AH168" s="7">
        <v>4</v>
      </c>
      <c r="AI168" s="7">
        <v>6</v>
      </c>
      <c r="AJ168" s="7">
        <v>2</v>
      </c>
      <c r="AK168" s="7">
        <v>7</v>
      </c>
      <c r="AL168" s="7">
        <v>3</v>
      </c>
      <c r="AM168" s="7">
        <v>30</v>
      </c>
      <c r="AP168" s="7">
        <v>42</v>
      </c>
      <c r="AQ168" s="3">
        <f t="shared" si="16"/>
        <v>47.456563939319807</v>
      </c>
      <c r="AR168" s="3">
        <f t="shared" si="17"/>
        <v>36.543436060680193</v>
      </c>
      <c r="AT168" s="7">
        <v>42</v>
      </c>
      <c r="AV168" cm="1">
        <f t="array" ref="AV168">SUM(D168+F168+G168+J168:L168)</f>
        <v>52</v>
      </c>
      <c r="AW168" cm="1">
        <f t="array" ref="AW168">SUM(C168+E168+H168:I168)</f>
        <v>25</v>
      </c>
    </row>
    <row r="169" spans="2:49" x14ac:dyDescent="0.25">
      <c r="B169" s="7">
        <v>44186</v>
      </c>
      <c r="C169" s="7">
        <v>2</v>
      </c>
      <c r="D169" s="7">
        <v>4</v>
      </c>
      <c r="E169" s="7">
        <v>4</v>
      </c>
      <c r="F169" s="7">
        <v>3</v>
      </c>
      <c r="G169" s="7">
        <v>4</v>
      </c>
      <c r="H169" s="7">
        <v>3</v>
      </c>
      <c r="I169" s="7">
        <v>2</v>
      </c>
      <c r="J169" s="7">
        <v>3</v>
      </c>
      <c r="K169" s="7">
        <v>1</v>
      </c>
      <c r="L169" s="7">
        <v>2</v>
      </c>
      <c r="M169" s="7">
        <v>28</v>
      </c>
      <c r="N169" s="7">
        <f t="shared" si="12"/>
        <v>9</v>
      </c>
      <c r="O169" s="7">
        <f t="shared" si="13"/>
        <v>7</v>
      </c>
      <c r="P169" s="7">
        <f t="shared" si="14"/>
        <v>6</v>
      </c>
      <c r="Q169" s="7">
        <f t="shared" si="15"/>
        <v>6</v>
      </c>
      <c r="R169" s="7">
        <v>3</v>
      </c>
      <c r="S169" s="7">
        <v>14</v>
      </c>
      <c r="T169" s="7">
        <v>6</v>
      </c>
      <c r="U169" s="7">
        <v>6</v>
      </c>
      <c r="V169" s="7">
        <v>3</v>
      </c>
      <c r="W169" s="7">
        <v>5</v>
      </c>
      <c r="X169" s="7">
        <v>5</v>
      </c>
      <c r="Y169" s="7">
        <v>5</v>
      </c>
      <c r="Z169" s="7">
        <v>5</v>
      </c>
      <c r="AA169" s="7">
        <v>1</v>
      </c>
      <c r="AB169" s="7"/>
      <c r="AC169" s="7">
        <v>9</v>
      </c>
      <c r="AD169" s="7">
        <v>1</v>
      </c>
      <c r="AE169" s="7">
        <v>6</v>
      </c>
      <c r="AF169" s="7">
        <v>2</v>
      </c>
      <c r="AG169" s="7">
        <v>7</v>
      </c>
      <c r="AH169" s="7">
        <v>8</v>
      </c>
      <c r="AI169" s="7">
        <v>4</v>
      </c>
      <c r="AJ169" s="7">
        <v>5</v>
      </c>
      <c r="AK169" s="7">
        <v>10</v>
      </c>
      <c r="AL169" s="7">
        <v>3</v>
      </c>
      <c r="AM169" s="7">
        <v>30</v>
      </c>
      <c r="AP169" s="7">
        <v>28</v>
      </c>
      <c r="AQ169" s="3">
        <f t="shared" si="16"/>
        <v>33.456563939319807</v>
      </c>
      <c r="AR169" s="3">
        <f t="shared" si="17"/>
        <v>22.54343606068019</v>
      </c>
      <c r="AT169" s="7">
        <v>28</v>
      </c>
      <c r="AV169" cm="1">
        <f t="array" ref="AV169">SUM(D169+F169+G169+J169:L169)</f>
        <v>39</v>
      </c>
      <c r="AW169" cm="1">
        <f t="array" ref="AW169">SUM(C169+E169+H169:I169)</f>
        <v>17</v>
      </c>
    </row>
    <row r="170" spans="2:49" x14ac:dyDescent="0.25">
      <c r="B170" s="7">
        <v>40902</v>
      </c>
      <c r="C170" s="7">
        <v>2</v>
      </c>
      <c r="D170" s="7">
        <v>4</v>
      </c>
      <c r="E170" s="7">
        <v>4</v>
      </c>
      <c r="F170" s="7">
        <v>2</v>
      </c>
      <c r="G170" s="7">
        <v>4</v>
      </c>
      <c r="H170" s="7">
        <v>2</v>
      </c>
      <c r="I170" s="7">
        <v>4</v>
      </c>
      <c r="J170" s="7">
        <v>2</v>
      </c>
      <c r="K170" s="7">
        <v>2</v>
      </c>
      <c r="L170" s="7">
        <v>2</v>
      </c>
      <c r="M170" s="7">
        <v>28</v>
      </c>
      <c r="N170" s="7">
        <f t="shared" si="12"/>
        <v>8</v>
      </c>
      <c r="O170" s="7">
        <f t="shared" si="13"/>
        <v>6</v>
      </c>
      <c r="P170" s="7">
        <f t="shared" si="14"/>
        <v>6</v>
      </c>
      <c r="Q170" s="7">
        <f t="shared" si="15"/>
        <v>8</v>
      </c>
      <c r="R170" s="7">
        <v>3</v>
      </c>
      <c r="S170" s="7">
        <v>5</v>
      </c>
      <c r="T170" s="7">
        <v>6</v>
      </c>
      <c r="U170" s="7">
        <v>5</v>
      </c>
      <c r="V170" s="7">
        <v>4</v>
      </c>
      <c r="W170" s="7">
        <v>7</v>
      </c>
      <c r="X170" s="7">
        <v>4</v>
      </c>
      <c r="Y170" s="7">
        <v>3</v>
      </c>
      <c r="Z170" s="7">
        <v>2</v>
      </c>
      <c r="AA170" s="7">
        <v>1</v>
      </c>
      <c r="AB170" s="7"/>
      <c r="AC170" s="7">
        <v>8</v>
      </c>
      <c r="AD170" s="7">
        <v>4</v>
      </c>
      <c r="AE170" s="7">
        <v>6</v>
      </c>
      <c r="AF170" s="7">
        <v>5</v>
      </c>
      <c r="AG170" s="7">
        <v>7</v>
      </c>
      <c r="AH170" s="7">
        <v>1</v>
      </c>
      <c r="AI170" s="7">
        <v>3</v>
      </c>
      <c r="AJ170" s="7">
        <v>2</v>
      </c>
      <c r="AK170" s="7">
        <v>9</v>
      </c>
      <c r="AL170" s="7">
        <v>10</v>
      </c>
      <c r="AM170" s="7">
        <v>29</v>
      </c>
      <c r="AP170" s="7">
        <v>28</v>
      </c>
      <c r="AQ170" s="3">
        <f t="shared" si="16"/>
        <v>33.456563939319807</v>
      </c>
      <c r="AR170" s="3">
        <f t="shared" si="17"/>
        <v>22.54343606068019</v>
      </c>
      <c r="AT170" s="7">
        <v>28</v>
      </c>
      <c r="AV170" cm="1">
        <f t="array" ref="AV170">SUM(D170+F170+G170+J170:L170)</f>
        <v>36</v>
      </c>
      <c r="AW170" cm="1">
        <f t="array" ref="AW170">SUM(C170+E170+H170:I170)</f>
        <v>18</v>
      </c>
    </row>
    <row r="171" spans="2:49" x14ac:dyDescent="0.25">
      <c r="B171" s="7">
        <v>40994</v>
      </c>
      <c r="C171" s="7">
        <v>3</v>
      </c>
      <c r="D171" s="7">
        <v>3</v>
      </c>
      <c r="E171" s="7">
        <v>4</v>
      </c>
      <c r="F171" s="7">
        <v>2</v>
      </c>
      <c r="G171" s="7">
        <v>1</v>
      </c>
      <c r="H171" s="7">
        <v>3</v>
      </c>
      <c r="I171" s="7">
        <v>3</v>
      </c>
      <c r="J171" s="7">
        <v>1</v>
      </c>
      <c r="K171" s="7">
        <v>4</v>
      </c>
      <c r="L171" s="7">
        <v>1</v>
      </c>
      <c r="M171" s="7">
        <v>25</v>
      </c>
      <c r="N171" s="7">
        <f t="shared" si="12"/>
        <v>8</v>
      </c>
      <c r="O171" s="7">
        <f t="shared" si="13"/>
        <v>7</v>
      </c>
      <c r="P171" s="7">
        <f t="shared" si="14"/>
        <v>4</v>
      </c>
      <c r="Q171" s="7">
        <f t="shared" si="15"/>
        <v>6</v>
      </c>
      <c r="R171" s="7">
        <v>6</v>
      </c>
      <c r="S171" s="7">
        <v>3</v>
      </c>
      <c r="T171" s="7">
        <v>5</v>
      </c>
      <c r="U171" s="7">
        <v>4</v>
      </c>
      <c r="V171" s="7">
        <v>4</v>
      </c>
      <c r="W171" s="7">
        <v>3</v>
      </c>
      <c r="X171" s="7">
        <v>8</v>
      </c>
      <c r="Y171" s="7">
        <v>5</v>
      </c>
      <c r="Z171" s="7">
        <v>3</v>
      </c>
      <c r="AA171" s="7">
        <v>2</v>
      </c>
      <c r="AB171" s="7"/>
      <c r="AC171" s="7">
        <v>10</v>
      </c>
      <c r="AD171" s="7">
        <v>6</v>
      </c>
      <c r="AE171" s="7">
        <v>1</v>
      </c>
      <c r="AF171" s="7">
        <v>7</v>
      </c>
      <c r="AG171" s="7">
        <v>2</v>
      </c>
      <c r="AH171" s="7">
        <v>8</v>
      </c>
      <c r="AI171" s="7">
        <v>5</v>
      </c>
      <c r="AJ171" s="7">
        <v>9</v>
      </c>
      <c r="AK171" s="7">
        <v>3</v>
      </c>
      <c r="AL171" s="7">
        <v>4</v>
      </c>
      <c r="AM171" s="7">
        <v>28</v>
      </c>
      <c r="AP171" s="7">
        <v>25</v>
      </c>
      <c r="AQ171" s="3">
        <f t="shared" si="16"/>
        <v>30.45656393931981</v>
      </c>
      <c r="AR171" s="3">
        <f t="shared" si="17"/>
        <v>19.54343606068019</v>
      </c>
      <c r="AT171" s="7">
        <v>25</v>
      </c>
      <c r="AV171" cm="1">
        <f t="array" ref="AV171">SUM(D171+F171+G171+J171:L171)</f>
        <v>24</v>
      </c>
      <c r="AW171" cm="1">
        <f t="array" ref="AW171">SUM(C171+E171+H171:I171)</f>
        <v>20</v>
      </c>
    </row>
    <row r="172" spans="2:49" x14ac:dyDescent="0.25">
      <c r="B172" s="7">
        <v>41752</v>
      </c>
      <c r="C172" s="7">
        <v>4</v>
      </c>
      <c r="D172" s="7">
        <v>2</v>
      </c>
      <c r="E172" s="7">
        <v>2</v>
      </c>
      <c r="F172" s="7">
        <v>3</v>
      </c>
      <c r="G172" s="7">
        <v>2</v>
      </c>
      <c r="H172" s="7">
        <v>4</v>
      </c>
      <c r="I172" s="7">
        <v>2</v>
      </c>
      <c r="J172" s="7">
        <v>2</v>
      </c>
      <c r="K172" s="7">
        <v>2</v>
      </c>
      <c r="L172" s="7">
        <v>3</v>
      </c>
      <c r="M172" s="7">
        <v>26</v>
      </c>
      <c r="N172" s="7">
        <f t="shared" si="12"/>
        <v>9</v>
      </c>
      <c r="O172" s="7">
        <f t="shared" si="13"/>
        <v>7</v>
      </c>
      <c r="P172" s="7">
        <f t="shared" si="14"/>
        <v>6</v>
      </c>
      <c r="Q172" s="7">
        <f t="shared" si="15"/>
        <v>4</v>
      </c>
      <c r="R172" s="7">
        <v>2</v>
      </c>
      <c r="S172" s="7">
        <v>3</v>
      </c>
      <c r="T172" s="7">
        <v>2</v>
      </c>
      <c r="U172" s="7">
        <v>3</v>
      </c>
      <c r="V172" s="7">
        <v>2</v>
      </c>
      <c r="W172" s="7">
        <v>3</v>
      </c>
      <c r="X172" s="7">
        <v>25</v>
      </c>
      <c r="Y172" s="7">
        <v>4</v>
      </c>
      <c r="Z172" s="7">
        <v>3</v>
      </c>
      <c r="AA172" s="7">
        <v>1</v>
      </c>
      <c r="AB172" s="7"/>
      <c r="AC172" s="7">
        <v>3</v>
      </c>
      <c r="AD172" s="7">
        <v>8</v>
      </c>
      <c r="AE172" s="7">
        <v>4</v>
      </c>
      <c r="AF172" s="7">
        <v>2</v>
      </c>
      <c r="AG172" s="7">
        <v>7</v>
      </c>
      <c r="AH172" s="7">
        <v>5</v>
      </c>
      <c r="AI172" s="7">
        <v>6</v>
      </c>
      <c r="AJ172" s="7">
        <v>9</v>
      </c>
      <c r="AK172" s="7">
        <v>1</v>
      </c>
      <c r="AL172" s="7">
        <v>10</v>
      </c>
      <c r="AM172" s="7">
        <v>28</v>
      </c>
      <c r="AP172" s="7">
        <v>26</v>
      </c>
      <c r="AQ172" s="3">
        <f t="shared" si="16"/>
        <v>31.45656393931981</v>
      </c>
      <c r="AR172" s="3">
        <f t="shared" si="17"/>
        <v>20.54343606068019</v>
      </c>
      <c r="AT172" s="7">
        <v>26</v>
      </c>
      <c r="AV172" cm="1">
        <f t="array" ref="AV172">SUM(D172+F172+G172+J172:L172)</f>
        <v>28</v>
      </c>
      <c r="AW172" cm="1">
        <f t="array" ref="AW172">SUM(C172+E172+H172:I172)</f>
        <v>18</v>
      </c>
    </row>
    <row r="173" spans="2:49" x14ac:dyDescent="0.25">
      <c r="B173" s="7">
        <v>41152</v>
      </c>
      <c r="C173" s="7">
        <v>2</v>
      </c>
      <c r="D173" s="7">
        <v>2</v>
      </c>
      <c r="E173" s="7">
        <v>4</v>
      </c>
      <c r="F173" s="7">
        <v>4</v>
      </c>
      <c r="G173" s="7">
        <v>3</v>
      </c>
      <c r="H173" s="7">
        <v>2</v>
      </c>
      <c r="I173" s="7">
        <v>2</v>
      </c>
      <c r="J173" s="7">
        <v>3</v>
      </c>
      <c r="K173" s="7">
        <v>4</v>
      </c>
      <c r="L173" s="7">
        <v>2</v>
      </c>
      <c r="M173" s="7">
        <v>28</v>
      </c>
      <c r="N173" s="7">
        <f t="shared" si="12"/>
        <v>8</v>
      </c>
      <c r="O173" s="7">
        <f t="shared" si="13"/>
        <v>11</v>
      </c>
      <c r="P173" s="7">
        <f t="shared" si="14"/>
        <v>5</v>
      </c>
      <c r="Q173" s="7">
        <f t="shared" si="15"/>
        <v>4</v>
      </c>
      <c r="R173" s="7">
        <v>3</v>
      </c>
      <c r="S173" s="7">
        <v>12</v>
      </c>
      <c r="T173" s="7">
        <v>4</v>
      </c>
      <c r="U173" s="7">
        <v>6</v>
      </c>
      <c r="V173" s="7">
        <v>9</v>
      </c>
      <c r="W173" s="7">
        <v>4</v>
      </c>
      <c r="X173" s="7">
        <v>15</v>
      </c>
      <c r="Y173" s="7">
        <v>6</v>
      </c>
      <c r="Z173" s="7">
        <v>4</v>
      </c>
      <c r="AA173" s="7">
        <v>2</v>
      </c>
      <c r="AB173" s="7"/>
      <c r="AC173" s="7">
        <v>9</v>
      </c>
      <c r="AD173" s="7">
        <v>3</v>
      </c>
      <c r="AE173" s="7">
        <v>6</v>
      </c>
      <c r="AF173" s="7">
        <v>5</v>
      </c>
      <c r="AG173" s="7">
        <v>1</v>
      </c>
      <c r="AH173" s="7">
        <v>8</v>
      </c>
      <c r="AI173" s="7">
        <v>4</v>
      </c>
      <c r="AJ173" s="7">
        <v>10</v>
      </c>
      <c r="AK173" s="7">
        <v>2</v>
      </c>
      <c r="AL173" s="7">
        <v>7</v>
      </c>
      <c r="AM173" s="7">
        <v>27</v>
      </c>
      <c r="AP173" s="7">
        <v>28</v>
      </c>
      <c r="AQ173" s="3">
        <f t="shared" si="16"/>
        <v>33.456563939319807</v>
      </c>
      <c r="AR173" s="3">
        <f t="shared" si="17"/>
        <v>22.54343606068019</v>
      </c>
      <c r="AT173" s="7">
        <v>28</v>
      </c>
      <c r="AV173" cm="1">
        <f t="array" ref="AV173">SUM(D173+F173+G173+J173:L173)</f>
        <v>36</v>
      </c>
      <c r="AW173" cm="1">
        <f t="array" ref="AW173">SUM(C173+E173+H173:I173)</f>
        <v>16</v>
      </c>
    </row>
    <row r="174" spans="2:49" x14ac:dyDescent="0.25">
      <c r="B174" s="7">
        <v>46385</v>
      </c>
      <c r="C174" s="7">
        <v>5</v>
      </c>
      <c r="D174" s="7">
        <v>4</v>
      </c>
      <c r="E174" s="7">
        <v>4</v>
      </c>
      <c r="F174" s="7">
        <v>4</v>
      </c>
      <c r="G174" s="7">
        <v>4</v>
      </c>
      <c r="H174" s="7">
        <v>4</v>
      </c>
      <c r="I174" s="7">
        <v>3</v>
      </c>
      <c r="J174" s="7">
        <v>5</v>
      </c>
      <c r="K174" s="7">
        <v>5</v>
      </c>
      <c r="L174" s="7">
        <v>5</v>
      </c>
      <c r="M174" s="7">
        <v>43</v>
      </c>
      <c r="N174" s="7">
        <f t="shared" si="12"/>
        <v>13</v>
      </c>
      <c r="O174" s="7">
        <f t="shared" si="13"/>
        <v>14</v>
      </c>
      <c r="P174" s="7">
        <f t="shared" si="14"/>
        <v>9</v>
      </c>
      <c r="Q174" s="7">
        <f t="shared" si="15"/>
        <v>7</v>
      </c>
      <c r="R174" s="7">
        <v>6</v>
      </c>
      <c r="S174" s="7">
        <v>19</v>
      </c>
      <c r="T174" s="7">
        <v>4</v>
      </c>
      <c r="U174" s="7">
        <v>3</v>
      </c>
      <c r="V174" s="7">
        <v>3</v>
      </c>
      <c r="W174" s="7">
        <v>14</v>
      </c>
      <c r="X174" s="7">
        <v>15</v>
      </c>
      <c r="Y174" s="7">
        <v>5</v>
      </c>
      <c r="Z174" s="7">
        <v>3</v>
      </c>
      <c r="AA174" s="7">
        <v>2</v>
      </c>
      <c r="AB174" s="7"/>
      <c r="AC174" s="7">
        <v>7</v>
      </c>
      <c r="AD174" s="7">
        <v>9</v>
      </c>
      <c r="AE174" s="7">
        <v>8</v>
      </c>
      <c r="AF174" s="7">
        <v>2</v>
      </c>
      <c r="AG174" s="7">
        <v>10</v>
      </c>
      <c r="AH174" s="7">
        <v>6</v>
      </c>
      <c r="AI174" s="7">
        <v>5</v>
      </c>
      <c r="AJ174" s="7">
        <v>1</v>
      </c>
      <c r="AK174" s="7">
        <v>3</v>
      </c>
      <c r="AL174" s="7">
        <v>4</v>
      </c>
      <c r="AM174" s="7">
        <v>27</v>
      </c>
      <c r="AP174" s="7">
        <v>43</v>
      </c>
      <c r="AQ174" s="3">
        <f t="shared" si="16"/>
        <v>48.456563939319807</v>
      </c>
      <c r="AR174" s="3">
        <f t="shared" si="17"/>
        <v>37.543436060680193</v>
      </c>
      <c r="AT174" s="7">
        <v>43</v>
      </c>
      <c r="AV174" cm="1">
        <f t="array" ref="AV174">SUM(D174+F174+G174+J174:L174)</f>
        <v>51</v>
      </c>
      <c r="AW174" cm="1">
        <f t="array" ref="AW174">SUM(C174+E174+H174:I174)</f>
        <v>25</v>
      </c>
    </row>
    <row r="175" spans="2:49" x14ac:dyDescent="0.25">
      <c r="B175" s="7">
        <v>41288</v>
      </c>
      <c r="C175" s="7">
        <v>4</v>
      </c>
      <c r="D175" s="7">
        <v>5</v>
      </c>
      <c r="E175" s="7">
        <v>5</v>
      </c>
      <c r="F175" s="7">
        <v>4</v>
      </c>
      <c r="G175" s="7">
        <v>4</v>
      </c>
      <c r="H175" s="7">
        <v>4</v>
      </c>
      <c r="I175" s="7">
        <v>4</v>
      </c>
      <c r="J175" s="7">
        <v>4</v>
      </c>
      <c r="K175" s="7">
        <v>4</v>
      </c>
      <c r="L175" s="7">
        <v>5</v>
      </c>
      <c r="M175" s="7">
        <v>43</v>
      </c>
      <c r="N175" s="7">
        <f t="shared" si="12"/>
        <v>14</v>
      </c>
      <c r="O175" s="7">
        <f t="shared" si="13"/>
        <v>12</v>
      </c>
      <c r="P175" s="7">
        <f t="shared" si="14"/>
        <v>8</v>
      </c>
      <c r="Q175" s="7">
        <f t="shared" si="15"/>
        <v>9</v>
      </c>
      <c r="R175" s="7">
        <v>2</v>
      </c>
      <c r="S175" s="7">
        <v>12</v>
      </c>
      <c r="T175" s="7">
        <v>5</v>
      </c>
      <c r="U175" s="7">
        <v>3</v>
      </c>
      <c r="V175" s="7">
        <v>3</v>
      </c>
      <c r="W175" s="7">
        <v>5</v>
      </c>
      <c r="X175" s="7">
        <v>5</v>
      </c>
      <c r="Y175" s="7">
        <v>3</v>
      </c>
      <c r="Z175" s="7">
        <v>3</v>
      </c>
      <c r="AA175" s="7">
        <v>2</v>
      </c>
      <c r="AB175" s="7"/>
      <c r="AC175" s="7">
        <v>8</v>
      </c>
      <c r="AD175" s="7">
        <v>3</v>
      </c>
      <c r="AE175" s="7">
        <v>1</v>
      </c>
      <c r="AF175" s="7">
        <v>2</v>
      </c>
      <c r="AG175" s="7">
        <v>4</v>
      </c>
      <c r="AH175" s="7">
        <v>5</v>
      </c>
      <c r="AI175" s="7">
        <v>9</v>
      </c>
      <c r="AJ175" s="7">
        <v>6</v>
      </c>
      <c r="AK175" s="7">
        <v>7</v>
      </c>
      <c r="AL175" s="7">
        <v>10</v>
      </c>
      <c r="AM175" s="7">
        <v>26</v>
      </c>
      <c r="AP175" s="7">
        <v>43</v>
      </c>
      <c r="AQ175" s="3">
        <f t="shared" si="16"/>
        <v>48.456563939319807</v>
      </c>
      <c r="AR175" s="3">
        <f t="shared" si="17"/>
        <v>37.543436060680193</v>
      </c>
      <c r="AT175" s="7">
        <v>43</v>
      </c>
      <c r="AV175" cm="1">
        <f t="array" ref="AV175">SUM(D175+F175+G175+J175:L175)</f>
        <v>52</v>
      </c>
      <c r="AW175" cm="1">
        <f t="array" ref="AW175">SUM(C175+E175+H175:I175)</f>
        <v>26</v>
      </c>
    </row>
    <row r="176" spans="2:49" x14ac:dyDescent="0.25">
      <c r="B176" s="7">
        <v>46377</v>
      </c>
      <c r="C176" s="7">
        <v>3</v>
      </c>
      <c r="D176" s="7">
        <v>4</v>
      </c>
      <c r="E176" s="7">
        <v>4</v>
      </c>
      <c r="F176" s="7">
        <v>3</v>
      </c>
      <c r="G176" s="7">
        <v>2</v>
      </c>
      <c r="H176" s="7">
        <v>3</v>
      </c>
      <c r="I176" s="7">
        <v>2</v>
      </c>
      <c r="J176" s="7">
        <v>3</v>
      </c>
      <c r="K176" s="7">
        <v>2</v>
      </c>
      <c r="L176" s="7">
        <v>2</v>
      </c>
      <c r="M176" s="7">
        <v>28</v>
      </c>
      <c r="N176" s="7">
        <f t="shared" si="12"/>
        <v>9</v>
      </c>
      <c r="O176" s="7">
        <f t="shared" si="13"/>
        <v>8</v>
      </c>
      <c r="P176" s="7">
        <f t="shared" si="14"/>
        <v>5</v>
      </c>
      <c r="Q176" s="7">
        <f t="shared" si="15"/>
        <v>6</v>
      </c>
      <c r="R176" s="7">
        <v>3</v>
      </c>
      <c r="S176" s="7">
        <v>5</v>
      </c>
      <c r="T176" s="7">
        <v>4</v>
      </c>
      <c r="U176" s="7">
        <v>3</v>
      </c>
      <c r="V176" s="7">
        <v>6</v>
      </c>
      <c r="W176" s="7">
        <v>3</v>
      </c>
      <c r="X176" s="7">
        <v>5</v>
      </c>
      <c r="Y176" s="7">
        <v>3</v>
      </c>
      <c r="Z176" s="7">
        <v>3</v>
      </c>
      <c r="AA176" s="7">
        <v>3</v>
      </c>
      <c r="AB176" s="7"/>
      <c r="AC176" s="7">
        <v>10</v>
      </c>
      <c r="AD176" s="7">
        <v>1</v>
      </c>
      <c r="AE176" s="7">
        <v>5</v>
      </c>
      <c r="AF176" s="7">
        <v>2</v>
      </c>
      <c r="AG176" s="7">
        <v>8</v>
      </c>
      <c r="AH176" s="7">
        <v>9</v>
      </c>
      <c r="AI176" s="7">
        <v>7</v>
      </c>
      <c r="AJ176" s="7">
        <v>3</v>
      </c>
      <c r="AK176" s="7">
        <v>6</v>
      </c>
      <c r="AL176" s="7">
        <v>4</v>
      </c>
      <c r="AM176" s="7">
        <v>26</v>
      </c>
      <c r="AP176" s="7">
        <v>28</v>
      </c>
      <c r="AQ176" s="3">
        <f t="shared" si="16"/>
        <v>33.456563939319807</v>
      </c>
      <c r="AR176" s="3">
        <f t="shared" si="17"/>
        <v>22.54343606068019</v>
      </c>
      <c r="AT176" s="7">
        <v>28</v>
      </c>
      <c r="AV176" cm="1">
        <f t="array" ref="AV176">SUM(D176+F176+G176+J176:L176)</f>
        <v>34</v>
      </c>
      <c r="AW176" cm="1">
        <f t="array" ref="AW176">SUM(C176+E176+H176:I176)</f>
        <v>19</v>
      </c>
    </row>
    <row r="177" spans="2:49" x14ac:dyDescent="0.25">
      <c r="B177" s="7">
        <v>40955</v>
      </c>
      <c r="C177" s="7">
        <v>3</v>
      </c>
      <c r="D177" s="7">
        <v>5</v>
      </c>
      <c r="E177" s="7">
        <v>5</v>
      </c>
      <c r="F177" s="7">
        <v>5</v>
      </c>
      <c r="G177" s="7">
        <v>5</v>
      </c>
      <c r="H177" s="7">
        <v>4</v>
      </c>
      <c r="I177" s="7">
        <v>5</v>
      </c>
      <c r="J177" s="7">
        <v>4</v>
      </c>
      <c r="K177" s="7">
        <v>4</v>
      </c>
      <c r="L177" s="7">
        <v>4</v>
      </c>
      <c r="M177" s="7">
        <v>44</v>
      </c>
      <c r="N177" s="7">
        <f t="shared" si="12"/>
        <v>13</v>
      </c>
      <c r="O177" s="7">
        <f t="shared" si="13"/>
        <v>13</v>
      </c>
      <c r="P177" s="7">
        <f t="shared" si="14"/>
        <v>8</v>
      </c>
      <c r="Q177" s="7">
        <f t="shared" si="15"/>
        <v>10</v>
      </c>
      <c r="R177" s="7">
        <v>43</v>
      </c>
      <c r="S177" s="7">
        <v>8</v>
      </c>
      <c r="T177" s="7">
        <v>2</v>
      </c>
      <c r="U177" s="7">
        <v>3</v>
      </c>
      <c r="V177" s="7">
        <v>4</v>
      </c>
      <c r="W177" s="7">
        <v>5</v>
      </c>
      <c r="X177" s="7">
        <v>9</v>
      </c>
      <c r="Y177" s="7">
        <v>8</v>
      </c>
      <c r="Z177" s="7">
        <v>4</v>
      </c>
      <c r="AA177" s="7">
        <v>2</v>
      </c>
      <c r="AB177" s="7"/>
      <c r="AC177" s="7">
        <v>4</v>
      </c>
      <c r="AD177" s="7">
        <v>1</v>
      </c>
      <c r="AE177" s="7">
        <v>6</v>
      </c>
      <c r="AF177" s="7">
        <v>10</v>
      </c>
      <c r="AG177" s="7">
        <v>7</v>
      </c>
      <c r="AH177" s="7">
        <v>5</v>
      </c>
      <c r="AI177" s="7">
        <v>9</v>
      </c>
      <c r="AJ177" s="7">
        <v>3</v>
      </c>
      <c r="AK177" s="7">
        <v>2</v>
      </c>
      <c r="AL177" s="7">
        <v>8</v>
      </c>
      <c r="AM177" s="7">
        <v>25</v>
      </c>
      <c r="AP177" s="7">
        <v>44</v>
      </c>
      <c r="AQ177" s="3">
        <f t="shared" si="16"/>
        <v>49.456563939319807</v>
      </c>
      <c r="AR177" s="3">
        <f t="shared" si="17"/>
        <v>38.543436060680193</v>
      </c>
      <c r="AT177" s="7">
        <v>44</v>
      </c>
      <c r="AV177" cm="1">
        <f t="array" ref="AV177">SUM(D177+F177+G177+J177:L177)</f>
        <v>57</v>
      </c>
      <c r="AW177" cm="1">
        <f t="array" ref="AW177">SUM(C177+E177+H177:I177)</f>
        <v>25</v>
      </c>
    </row>
    <row r="178" spans="2:49" x14ac:dyDescent="0.25">
      <c r="B178" s="7">
        <v>43605</v>
      </c>
      <c r="C178" s="7">
        <v>2</v>
      </c>
      <c r="D178" s="7">
        <v>3</v>
      </c>
      <c r="E178" s="7">
        <v>2</v>
      </c>
      <c r="F178" s="7">
        <v>4</v>
      </c>
      <c r="G178" s="7">
        <v>2</v>
      </c>
      <c r="H178" s="7">
        <v>2</v>
      </c>
      <c r="I178" s="7">
        <v>4</v>
      </c>
      <c r="J178" s="7">
        <v>2</v>
      </c>
      <c r="K178" s="7">
        <v>2</v>
      </c>
      <c r="L178" s="7">
        <v>3</v>
      </c>
      <c r="M178" s="7">
        <v>26</v>
      </c>
      <c r="N178" s="7">
        <f t="shared" si="12"/>
        <v>7</v>
      </c>
      <c r="O178" s="7">
        <f t="shared" si="13"/>
        <v>8</v>
      </c>
      <c r="P178" s="7">
        <f t="shared" si="14"/>
        <v>4</v>
      </c>
      <c r="Q178" s="7">
        <f t="shared" si="15"/>
        <v>7</v>
      </c>
      <c r="R178" s="7">
        <v>3</v>
      </c>
      <c r="S178" s="7">
        <v>4</v>
      </c>
      <c r="T178" s="7">
        <v>3</v>
      </c>
      <c r="U178" s="7">
        <v>4</v>
      </c>
      <c r="V178" s="7">
        <v>3</v>
      </c>
      <c r="W178" s="7">
        <v>4</v>
      </c>
      <c r="X178" s="7">
        <v>7</v>
      </c>
      <c r="Y178" s="7">
        <v>2</v>
      </c>
      <c r="Z178" s="7">
        <v>10</v>
      </c>
      <c r="AA178" s="7">
        <v>4</v>
      </c>
      <c r="AB178" s="7"/>
      <c r="AC178" s="7">
        <v>3</v>
      </c>
      <c r="AD178" s="7">
        <v>8</v>
      </c>
      <c r="AE178" s="7">
        <v>5</v>
      </c>
      <c r="AF178" s="7">
        <v>9</v>
      </c>
      <c r="AG178" s="7">
        <v>6</v>
      </c>
      <c r="AH178" s="7">
        <v>1</v>
      </c>
      <c r="AI178" s="7">
        <v>10</v>
      </c>
      <c r="AJ178" s="7">
        <v>4</v>
      </c>
      <c r="AK178" s="7">
        <v>2</v>
      </c>
      <c r="AL178" s="7">
        <v>7</v>
      </c>
      <c r="AM178" s="7">
        <v>24</v>
      </c>
      <c r="AP178" s="7">
        <v>26</v>
      </c>
      <c r="AQ178" s="3">
        <f t="shared" si="16"/>
        <v>31.45656393931981</v>
      </c>
      <c r="AR178" s="3">
        <f t="shared" si="17"/>
        <v>20.54343606068019</v>
      </c>
      <c r="AT178" s="7">
        <v>26</v>
      </c>
      <c r="AV178" cm="1">
        <f t="array" ref="AV178">SUM(D178+F178+G178+J178:L178)</f>
        <v>34</v>
      </c>
      <c r="AW178" cm="1">
        <f t="array" ref="AW178">SUM(C178+E178+H178:I178)</f>
        <v>14</v>
      </c>
    </row>
    <row r="179" spans="2:49" x14ac:dyDescent="0.25">
      <c r="B179" s="7">
        <v>42162</v>
      </c>
      <c r="C179" s="7">
        <v>4</v>
      </c>
      <c r="D179" s="7">
        <v>5</v>
      </c>
      <c r="E179" s="7">
        <v>4</v>
      </c>
      <c r="F179" s="7">
        <v>4</v>
      </c>
      <c r="G179" s="7">
        <v>4</v>
      </c>
      <c r="H179" s="7">
        <v>4</v>
      </c>
      <c r="I179" s="7">
        <v>4</v>
      </c>
      <c r="J179" s="7">
        <v>4</v>
      </c>
      <c r="K179" s="7">
        <v>5</v>
      </c>
      <c r="L179" s="7">
        <v>5</v>
      </c>
      <c r="M179" s="7">
        <v>43</v>
      </c>
      <c r="N179" s="7">
        <f t="shared" si="12"/>
        <v>13</v>
      </c>
      <c r="O179" s="7">
        <f t="shared" si="13"/>
        <v>13</v>
      </c>
      <c r="P179" s="7">
        <f t="shared" si="14"/>
        <v>8</v>
      </c>
      <c r="Q179" s="7">
        <f t="shared" si="15"/>
        <v>9</v>
      </c>
      <c r="R179" s="7">
        <v>3</v>
      </c>
      <c r="S179" s="7">
        <v>3</v>
      </c>
      <c r="T179" s="7">
        <v>2</v>
      </c>
      <c r="U179" s="7">
        <v>3</v>
      </c>
      <c r="V179" s="7">
        <v>3</v>
      </c>
      <c r="W179" s="7">
        <v>3</v>
      </c>
      <c r="X179" s="7">
        <v>11</v>
      </c>
      <c r="Y179" s="7">
        <v>6</v>
      </c>
      <c r="Z179" s="7">
        <v>2</v>
      </c>
      <c r="AA179" s="7">
        <v>1</v>
      </c>
      <c r="AB179" s="7"/>
      <c r="AC179" s="7">
        <v>6</v>
      </c>
      <c r="AD179" s="7">
        <v>1</v>
      </c>
      <c r="AE179" s="7">
        <v>3</v>
      </c>
      <c r="AF179" s="7">
        <v>2</v>
      </c>
      <c r="AG179" s="7">
        <v>9</v>
      </c>
      <c r="AH179" s="7">
        <v>4</v>
      </c>
      <c r="AI179" s="7">
        <v>7</v>
      </c>
      <c r="AJ179" s="7">
        <v>8</v>
      </c>
      <c r="AK179" s="7">
        <v>5</v>
      </c>
      <c r="AL179" s="7">
        <v>10</v>
      </c>
      <c r="AM179" s="7">
        <v>23</v>
      </c>
      <c r="AP179" s="7">
        <v>43</v>
      </c>
      <c r="AQ179" s="3">
        <f t="shared" si="16"/>
        <v>48.456563939319807</v>
      </c>
      <c r="AR179" s="3">
        <f t="shared" si="17"/>
        <v>37.543436060680193</v>
      </c>
      <c r="AT179" s="7">
        <v>43</v>
      </c>
      <c r="AV179" cm="1">
        <f t="array" ref="AV179">SUM(D179+F179+G179+J179:L179)</f>
        <v>53</v>
      </c>
      <c r="AW179" cm="1">
        <f t="array" ref="AW179">SUM(C179+E179+H179:I179)</f>
        <v>24</v>
      </c>
    </row>
    <row r="180" spans="2:49" x14ac:dyDescent="0.25">
      <c r="B180" s="7">
        <v>44170</v>
      </c>
      <c r="C180" s="7">
        <v>4</v>
      </c>
      <c r="D180" s="7">
        <v>4</v>
      </c>
      <c r="E180" s="7">
        <v>5</v>
      </c>
      <c r="F180" s="7">
        <v>5</v>
      </c>
      <c r="G180" s="7">
        <v>5</v>
      </c>
      <c r="H180" s="7">
        <v>4</v>
      </c>
      <c r="I180" s="7">
        <v>4</v>
      </c>
      <c r="J180" s="7">
        <v>5</v>
      </c>
      <c r="K180" s="7">
        <v>5</v>
      </c>
      <c r="L180" s="7">
        <v>3</v>
      </c>
      <c r="M180" s="7">
        <v>44</v>
      </c>
      <c r="N180" s="7">
        <f t="shared" si="12"/>
        <v>12</v>
      </c>
      <c r="O180" s="7">
        <f t="shared" si="13"/>
        <v>15</v>
      </c>
      <c r="P180" s="7">
        <f t="shared" si="14"/>
        <v>9</v>
      </c>
      <c r="Q180" s="7">
        <f t="shared" si="15"/>
        <v>8</v>
      </c>
      <c r="R180" s="7">
        <v>3</v>
      </c>
      <c r="S180" s="7">
        <v>2</v>
      </c>
      <c r="T180" s="7">
        <v>2</v>
      </c>
      <c r="U180" s="7">
        <v>2</v>
      </c>
      <c r="V180" s="7">
        <v>2</v>
      </c>
      <c r="W180" s="7">
        <v>2</v>
      </c>
      <c r="X180" s="7">
        <v>13</v>
      </c>
      <c r="Y180" s="7">
        <v>4</v>
      </c>
      <c r="Z180" s="7">
        <v>1</v>
      </c>
      <c r="AA180" s="7">
        <v>2</v>
      </c>
      <c r="AB180" s="7"/>
      <c r="AC180" s="7">
        <v>5</v>
      </c>
      <c r="AD180" s="7">
        <v>10</v>
      </c>
      <c r="AE180" s="7">
        <v>4</v>
      </c>
      <c r="AF180" s="7">
        <v>9</v>
      </c>
      <c r="AG180" s="7">
        <v>6</v>
      </c>
      <c r="AH180" s="7">
        <v>3</v>
      </c>
      <c r="AI180" s="7">
        <v>1</v>
      </c>
      <c r="AJ180" s="7">
        <v>2</v>
      </c>
      <c r="AK180" s="7">
        <v>7</v>
      </c>
      <c r="AL180" s="7">
        <v>8</v>
      </c>
      <c r="AM180" s="7">
        <v>22</v>
      </c>
      <c r="AP180" s="7">
        <v>44</v>
      </c>
      <c r="AQ180" s="3">
        <f t="shared" si="16"/>
        <v>49.456563939319807</v>
      </c>
      <c r="AR180" s="3">
        <f t="shared" si="17"/>
        <v>38.543436060680193</v>
      </c>
      <c r="AT180" s="7">
        <v>44</v>
      </c>
      <c r="AV180" cm="1">
        <f t="array" ref="AV180">SUM(D180+F180+G180+J180:L180)</f>
        <v>55</v>
      </c>
      <c r="AW180" cm="1">
        <f t="array" ref="AW180">SUM(C180+E180+H180:I180)</f>
        <v>26</v>
      </c>
    </row>
    <row r="181" spans="2:49" x14ac:dyDescent="0.25">
      <c r="B181" s="7">
        <v>46473</v>
      </c>
      <c r="C181" s="7">
        <v>2</v>
      </c>
      <c r="D181" s="7">
        <v>3</v>
      </c>
      <c r="E181" s="7">
        <v>4</v>
      </c>
      <c r="F181" s="7">
        <v>2</v>
      </c>
      <c r="G181" s="7">
        <v>2</v>
      </c>
      <c r="H181" s="7">
        <v>5</v>
      </c>
      <c r="I181" s="7">
        <v>1</v>
      </c>
      <c r="J181" s="7">
        <v>2</v>
      </c>
      <c r="K181" s="7">
        <v>2</v>
      </c>
      <c r="L181" s="7">
        <v>2</v>
      </c>
      <c r="M181" s="7">
        <v>25</v>
      </c>
      <c r="N181" s="7">
        <f t="shared" si="12"/>
        <v>11</v>
      </c>
      <c r="O181" s="7">
        <f t="shared" si="13"/>
        <v>6</v>
      </c>
      <c r="P181" s="7">
        <f t="shared" si="14"/>
        <v>4</v>
      </c>
      <c r="Q181" s="7">
        <f t="shared" si="15"/>
        <v>4</v>
      </c>
      <c r="R181" s="7">
        <v>1</v>
      </c>
      <c r="S181" s="7">
        <v>4</v>
      </c>
      <c r="T181" s="7">
        <v>2</v>
      </c>
      <c r="U181" s="7">
        <v>3</v>
      </c>
      <c r="V181" s="7">
        <v>1</v>
      </c>
      <c r="W181" s="7">
        <v>1</v>
      </c>
      <c r="X181" s="7">
        <v>3</v>
      </c>
      <c r="Y181" s="7">
        <v>3</v>
      </c>
      <c r="Z181" s="7">
        <v>4</v>
      </c>
      <c r="AA181" s="7">
        <v>2</v>
      </c>
      <c r="AB181" s="7"/>
      <c r="AC181" s="7">
        <v>6</v>
      </c>
      <c r="AD181" s="7">
        <v>10</v>
      </c>
      <c r="AE181" s="7">
        <v>7</v>
      </c>
      <c r="AF181" s="7">
        <v>2</v>
      </c>
      <c r="AG181" s="7">
        <v>9</v>
      </c>
      <c r="AH181" s="7">
        <v>3</v>
      </c>
      <c r="AI181" s="7">
        <v>8</v>
      </c>
      <c r="AJ181" s="7">
        <v>5</v>
      </c>
      <c r="AK181" s="7">
        <v>1</v>
      </c>
      <c r="AL181" s="7">
        <v>4</v>
      </c>
      <c r="AM181" s="7">
        <v>20</v>
      </c>
      <c r="AP181" s="7">
        <v>25</v>
      </c>
      <c r="AQ181" s="3">
        <f t="shared" si="16"/>
        <v>30.45656393931981</v>
      </c>
      <c r="AR181" s="3">
        <f t="shared" si="17"/>
        <v>19.54343606068019</v>
      </c>
      <c r="AT181" s="7">
        <v>25</v>
      </c>
      <c r="AV181" cm="1">
        <f t="array" ref="AV181">SUM(D181+F181+G181+J181:L181)</f>
        <v>27</v>
      </c>
      <c r="AW181" cm="1">
        <f t="array" ref="AW181">SUM(C181+E181+H181:I181)</f>
        <v>18</v>
      </c>
    </row>
    <row r="182" spans="2:49" x14ac:dyDescent="0.25">
      <c r="B182" s="7">
        <v>45975</v>
      </c>
      <c r="C182" s="7">
        <v>5</v>
      </c>
      <c r="D182" s="7">
        <v>5</v>
      </c>
      <c r="E182" s="7">
        <v>5</v>
      </c>
      <c r="F182" s="7">
        <v>4</v>
      </c>
      <c r="G182" s="7">
        <v>5</v>
      </c>
      <c r="H182" s="7">
        <v>3</v>
      </c>
      <c r="I182" s="7">
        <v>2</v>
      </c>
      <c r="J182" s="7">
        <v>4</v>
      </c>
      <c r="K182" s="7">
        <v>5</v>
      </c>
      <c r="L182" s="7">
        <v>5</v>
      </c>
      <c r="M182" s="7">
        <v>43</v>
      </c>
      <c r="N182" s="7">
        <f t="shared" si="12"/>
        <v>13</v>
      </c>
      <c r="O182" s="7">
        <f t="shared" si="13"/>
        <v>13</v>
      </c>
      <c r="P182" s="7">
        <f t="shared" si="14"/>
        <v>10</v>
      </c>
      <c r="Q182" s="7">
        <f t="shared" si="15"/>
        <v>7</v>
      </c>
      <c r="R182" s="7">
        <v>2</v>
      </c>
      <c r="S182" s="7">
        <v>2</v>
      </c>
      <c r="T182" s="7">
        <v>5</v>
      </c>
      <c r="U182" s="7">
        <v>4</v>
      </c>
      <c r="V182" s="7">
        <v>3</v>
      </c>
      <c r="W182" s="7">
        <v>3</v>
      </c>
      <c r="X182" s="7">
        <v>3</v>
      </c>
      <c r="Y182" s="7">
        <v>3</v>
      </c>
      <c r="Z182" s="7">
        <v>2</v>
      </c>
      <c r="AA182" s="7">
        <v>3</v>
      </c>
      <c r="AB182" s="7"/>
      <c r="AC182" s="7">
        <v>9</v>
      </c>
      <c r="AD182" s="7">
        <v>7</v>
      </c>
      <c r="AE182" s="7">
        <v>2</v>
      </c>
      <c r="AF182" s="7">
        <v>3</v>
      </c>
      <c r="AG182" s="7">
        <v>6</v>
      </c>
      <c r="AH182" s="7">
        <v>1</v>
      </c>
      <c r="AI182" s="7">
        <v>8</v>
      </c>
      <c r="AJ182" s="7">
        <v>4</v>
      </c>
      <c r="AK182" s="7">
        <v>5</v>
      </c>
      <c r="AL182" s="7">
        <v>10</v>
      </c>
      <c r="AM182" s="7">
        <v>20</v>
      </c>
      <c r="AP182" s="7">
        <v>43</v>
      </c>
      <c r="AQ182" s="3">
        <f t="shared" si="16"/>
        <v>48.456563939319807</v>
      </c>
      <c r="AR182" s="3">
        <f t="shared" si="17"/>
        <v>37.543436060680193</v>
      </c>
      <c r="AT182" s="7">
        <v>43</v>
      </c>
      <c r="AV182" cm="1">
        <f t="array" ref="AV182">SUM(D182+F182+G182+J182:L182)</f>
        <v>56</v>
      </c>
      <c r="AW182" cm="1">
        <f t="array" ref="AW182">SUM(C182+E182+H182:I182)</f>
        <v>25</v>
      </c>
    </row>
    <row r="183" spans="2:49" x14ac:dyDescent="0.25">
      <c r="B183" s="7">
        <v>42276</v>
      </c>
      <c r="C183" s="7">
        <v>2</v>
      </c>
      <c r="D183" s="7">
        <v>2</v>
      </c>
      <c r="E183" s="7">
        <v>4</v>
      </c>
      <c r="F183" s="7">
        <v>2</v>
      </c>
      <c r="G183" s="7">
        <v>4</v>
      </c>
      <c r="H183" s="7">
        <v>2</v>
      </c>
      <c r="I183" s="7">
        <v>1</v>
      </c>
      <c r="J183" s="7">
        <v>4</v>
      </c>
      <c r="K183" s="7">
        <v>4</v>
      </c>
      <c r="L183" s="7">
        <v>2</v>
      </c>
      <c r="M183" s="7">
        <v>27</v>
      </c>
      <c r="N183" s="7">
        <f t="shared" si="12"/>
        <v>8</v>
      </c>
      <c r="O183" s="7">
        <f t="shared" si="13"/>
        <v>10</v>
      </c>
      <c r="P183" s="7">
        <f t="shared" si="14"/>
        <v>6</v>
      </c>
      <c r="Q183" s="7">
        <f t="shared" si="15"/>
        <v>3</v>
      </c>
      <c r="R183" s="7">
        <v>3</v>
      </c>
      <c r="S183" s="7">
        <v>6</v>
      </c>
      <c r="T183" s="7">
        <v>5</v>
      </c>
      <c r="U183" s="7">
        <v>4</v>
      </c>
      <c r="V183" s="7">
        <v>4</v>
      </c>
      <c r="W183" s="7">
        <v>4</v>
      </c>
      <c r="X183" s="7">
        <v>11</v>
      </c>
      <c r="Y183" s="7">
        <v>5</v>
      </c>
      <c r="Z183" s="7">
        <v>4</v>
      </c>
      <c r="AA183" s="7">
        <v>5</v>
      </c>
      <c r="AB183" s="7"/>
      <c r="AC183" s="7">
        <v>10</v>
      </c>
      <c r="AD183" s="7">
        <v>4</v>
      </c>
      <c r="AE183" s="7">
        <v>1</v>
      </c>
      <c r="AF183" s="7">
        <v>5</v>
      </c>
      <c r="AG183" s="7">
        <v>7</v>
      </c>
      <c r="AH183" s="7">
        <v>8</v>
      </c>
      <c r="AI183" s="7">
        <v>9</v>
      </c>
      <c r="AJ183" s="7">
        <v>6</v>
      </c>
      <c r="AK183" s="7">
        <v>3</v>
      </c>
      <c r="AL183" s="7">
        <v>2</v>
      </c>
      <c r="AM183" s="7">
        <v>18</v>
      </c>
      <c r="AP183" s="7">
        <v>27</v>
      </c>
      <c r="AQ183" s="3">
        <f t="shared" si="16"/>
        <v>32.456563939319807</v>
      </c>
      <c r="AR183" s="3">
        <f t="shared" si="17"/>
        <v>21.54343606068019</v>
      </c>
      <c r="AT183" s="7">
        <v>27</v>
      </c>
      <c r="AV183" cm="1">
        <f t="array" ref="AV183">SUM(D183+F183+G183+J183:L183)</f>
        <v>34</v>
      </c>
      <c r="AW183" cm="1">
        <f t="array" ref="AW183">SUM(C183+E183+H183:I183)</f>
        <v>15</v>
      </c>
    </row>
    <row r="184" spans="2:49" x14ac:dyDescent="0.25">
      <c r="B184" s="7">
        <v>41432</v>
      </c>
      <c r="C184" s="7">
        <v>3</v>
      </c>
      <c r="D184" s="7">
        <v>3</v>
      </c>
      <c r="E184" s="7">
        <v>3</v>
      </c>
      <c r="F184" s="7">
        <v>3</v>
      </c>
      <c r="G184" s="7">
        <v>2</v>
      </c>
      <c r="H184" s="7">
        <v>3</v>
      </c>
      <c r="I184" s="7">
        <v>2</v>
      </c>
      <c r="J184" s="7">
        <v>2</v>
      </c>
      <c r="K184" s="7">
        <v>3</v>
      </c>
      <c r="L184" s="7">
        <v>3</v>
      </c>
      <c r="M184" s="7">
        <v>27</v>
      </c>
      <c r="N184" s="7">
        <f t="shared" si="12"/>
        <v>9</v>
      </c>
      <c r="O184" s="7">
        <f t="shared" si="13"/>
        <v>8</v>
      </c>
      <c r="P184" s="7">
        <f t="shared" si="14"/>
        <v>5</v>
      </c>
      <c r="Q184" s="7">
        <f t="shared" si="15"/>
        <v>5</v>
      </c>
      <c r="R184" s="7">
        <v>3</v>
      </c>
      <c r="S184" s="7">
        <v>5</v>
      </c>
      <c r="T184" s="7">
        <v>3</v>
      </c>
      <c r="U184" s="7">
        <v>4</v>
      </c>
      <c r="V184" s="7">
        <v>4</v>
      </c>
      <c r="W184" s="7">
        <v>4</v>
      </c>
      <c r="X184" s="7">
        <v>5</v>
      </c>
      <c r="Y184" s="7">
        <v>4</v>
      </c>
      <c r="Z184" s="7">
        <v>3</v>
      </c>
      <c r="AA184" s="7">
        <v>5</v>
      </c>
      <c r="AB184" s="7"/>
      <c r="AC184" s="7">
        <v>8</v>
      </c>
      <c r="AD184" s="7">
        <v>1</v>
      </c>
      <c r="AE184" s="7">
        <v>5</v>
      </c>
      <c r="AF184" s="7">
        <v>3</v>
      </c>
      <c r="AG184" s="7">
        <v>4</v>
      </c>
      <c r="AH184" s="7">
        <v>7</v>
      </c>
      <c r="AI184" s="7">
        <v>2</v>
      </c>
      <c r="AJ184" s="7">
        <v>10</v>
      </c>
      <c r="AK184" s="7">
        <v>6</v>
      </c>
      <c r="AL184" s="7">
        <v>9</v>
      </c>
      <c r="AM184" s="7">
        <v>14</v>
      </c>
      <c r="AP184" s="7">
        <v>27</v>
      </c>
      <c r="AQ184" s="3">
        <f t="shared" si="16"/>
        <v>32.456563939319807</v>
      </c>
      <c r="AR184" s="3">
        <f t="shared" si="17"/>
        <v>21.54343606068019</v>
      </c>
      <c r="AT184" s="7">
        <v>27</v>
      </c>
      <c r="AV184" cm="1">
        <f t="array" ref="AV184">SUM(D184+F184+G184+J184:L184)</f>
        <v>32</v>
      </c>
      <c r="AW184" cm="1">
        <f t="array" ref="AW184">SUM(C184+E184+H184:I184)</f>
        <v>17</v>
      </c>
    </row>
    <row r="185" spans="2:49" x14ac:dyDescent="0.25">
      <c r="B185" s="7">
        <v>46498</v>
      </c>
      <c r="C185" s="7">
        <v>2</v>
      </c>
      <c r="D185" s="7">
        <v>4</v>
      </c>
      <c r="E185" s="7">
        <v>2</v>
      </c>
      <c r="F185" s="7">
        <v>2</v>
      </c>
      <c r="G185" s="7">
        <v>2</v>
      </c>
      <c r="H185" s="7">
        <v>2</v>
      </c>
      <c r="I185" s="7">
        <v>2</v>
      </c>
      <c r="J185" s="7">
        <v>3</v>
      </c>
      <c r="K185" s="7">
        <v>4</v>
      </c>
      <c r="L185" s="7">
        <v>3</v>
      </c>
      <c r="M185" s="7">
        <v>26</v>
      </c>
      <c r="N185" s="7">
        <f t="shared" si="12"/>
        <v>7</v>
      </c>
      <c r="O185" s="7">
        <f t="shared" si="13"/>
        <v>9</v>
      </c>
      <c r="P185" s="7">
        <f t="shared" si="14"/>
        <v>4</v>
      </c>
      <c r="Q185" s="7">
        <f t="shared" si="15"/>
        <v>6</v>
      </c>
      <c r="R185" s="7">
        <v>3</v>
      </c>
      <c r="S185" s="7">
        <v>4</v>
      </c>
      <c r="T185" s="7">
        <v>4</v>
      </c>
      <c r="U185" s="7">
        <v>3</v>
      </c>
      <c r="V185" s="7">
        <v>3</v>
      </c>
      <c r="W185" s="7">
        <v>5</v>
      </c>
      <c r="X185" s="7">
        <v>7</v>
      </c>
      <c r="Y185" s="7">
        <v>10</v>
      </c>
      <c r="Z185" s="7">
        <v>2</v>
      </c>
      <c r="AA185" s="7">
        <v>3</v>
      </c>
      <c r="AB185" s="7"/>
      <c r="AC185" s="7">
        <v>10</v>
      </c>
      <c r="AD185" s="7">
        <v>2</v>
      </c>
      <c r="AE185" s="7">
        <v>7</v>
      </c>
      <c r="AF185" s="7">
        <v>9</v>
      </c>
      <c r="AG185" s="7">
        <v>6</v>
      </c>
      <c r="AH185" s="7">
        <v>3</v>
      </c>
      <c r="AI185" s="7">
        <v>8</v>
      </c>
      <c r="AJ185" s="7">
        <v>1</v>
      </c>
      <c r="AK185" s="7">
        <v>5</v>
      </c>
      <c r="AL185" s="7">
        <v>4</v>
      </c>
      <c r="AM185" s="7">
        <v>14</v>
      </c>
      <c r="AP185" s="7">
        <v>26</v>
      </c>
      <c r="AQ185" s="3">
        <f t="shared" si="16"/>
        <v>31.45656393931981</v>
      </c>
      <c r="AR185" s="3">
        <f t="shared" si="17"/>
        <v>20.54343606068019</v>
      </c>
      <c r="AT185" s="7">
        <v>26</v>
      </c>
      <c r="AV185" cm="1">
        <f t="array" ref="AV185">SUM(D185+F185+G185+J185:L185)</f>
        <v>34</v>
      </c>
      <c r="AW185" cm="1">
        <f t="array" ref="AW185">SUM(C185+E185+H185:I185)</f>
        <v>12</v>
      </c>
    </row>
    <row r="186" spans="2:49" x14ac:dyDescent="0.25">
      <c r="B186" s="7">
        <v>43437</v>
      </c>
      <c r="C186" s="7">
        <v>2</v>
      </c>
      <c r="D186" s="7">
        <v>4</v>
      </c>
      <c r="E186" s="7">
        <v>5</v>
      </c>
      <c r="F186" s="7">
        <v>1</v>
      </c>
      <c r="G186" s="7">
        <v>4</v>
      </c>
      <c r="H186" s="7">
        <v>2</v>
      </c>
      <c r="I186" s="7">
        <v>1</v>
      </c>
      <c r="J186" s="7">
        <v>1</v>
      </c>
      <c r="K186" s="7">
        <v>3</v>
      </c>
      <c r="L186" s="7">
        <v>2</v>
      </c>
      <c r="M186" s="7">
        <v>25</v>
      </c>
      <c r="N186" s="7">
        <f t="shared" si="12"/>
        <v>9</v>
      </c>
      <c r="O186" s="7">
        <f t="shared" si="13"/>
        <v>5</v>
      </c>
      <c r="P186" s="7">
        <f t="shared" si="14"/>
        <v>6</v>
      </c>
      <c r="Q186" s="7">
        <f t="shared" si="15"/>
        <v>5</v>
      </c>
      <c r="R186" s="7">
        <v>3</v>
      </c>
      <c r="S186" s="7">
        <v>5</v>
      </c>
      <c r="T186" s="7">
        <v>3</v>
      </c>
      <c r="U186" s="7">
        <v>3</v>
      </c>
      <c r="V186" s="7">
        <v>5</v>
      </c>
      <c r="W186" s="7">
        <v>4</v>
      </c>
      <c r="X186" s="7">
        <v>9</v>
      </c>
      <c r="Y186" s="7">
        <v>5</v>
      </c>
      <c r="Z186" s="7">
        <v>6</v>
      </c>
      <c r="AA186" s="7">
        <v>3</v>
      </c>
      <c r="AB186" s="7"/>
      <c r="AC186" s="7">
        <v>10</v>
      </c>
      <c r="AD186" s="7">
        <v>6</v>
      </c>
      <c r="AE186" s="7">
        <v>3</v>
      </c>
      <c r="AF186" s="7">
        <v>2</v>
      </c>
      <c r="AG186" s="7">
        <v>8</v>
      </c>
      <c r="AH186" s="7">
        <v>4</v>
      </c>
      <c r="AI186" s="7">
        <v>9</v>
      </c>
      <c r="AJ186" s="7">
        <v>7</v>
      </c>
      <c r="AK186" s="7">
        <v>5</v>
      </c>
      <c r="AL186" s="7">
        <v>1</v>
      </c>
      <c r="AM186" s="7">
        <v>12</v>
      </c>
      <c r="AP186" s="7">
        <v>25</v>
      </c>
      <c r="AQ186" s="3">
        <f t="shared" si="16"/>
        <v>30.45656393931981</v>
      </c>
      <c r="AR186" s="3">
        <f t="shared" si="17"/>
        <v>19.54343606068019</v>
      </c>
      <c r="AT186" s="7">
        <v>25</v>
      </c>
      <c r="AV186" cm="1">
        <f t="array" ref="AV186">SUM(D186+F186+G186+J186:L186)</f>
        <v>33</v>
      </c>
      <c r="AW186" cm="1">
        <f t="array" ref="AW186">SUM(C186+E186+H186:I186)</f>
        <v>17</v>
      </c>
    </row>
    <row r="187" spans="2:49" x14ac:dyDescent="0.25">
      <c r="B187" s="7">
        <v>42333</v>
      </c>
      <c r="C187" s="7">
        <v>2</v>
      </c>
      <c r="D187" s="7">
        <v>2</v>
      </c>
      <c r="E187" s="7">
        <v>2</v>
      </c>
      <c r="F187" s="7">
        <v>2</v>
      </c>
      <c r="G187" s="7">
        <v>5</v>
      </c>
      <c r="H187" s="7">
        <v>1</v>
      </c>
      <c r="I187" s="7">
        <v>1</v>
      </c>
      <c r="J187" s="7">
        <v>4</v>
      </c>
      <c r="K187" s="7">
        <v>2</v>
      </c>
      <c r="L187" s="7">
        <v>2</v>
      </c>
      <c r="M187" s="7">
        <v>23</v>
      </c>
      <c r="N187" s="7">
        <f t="shared" si="12"/>
        <v>5</v>
      </c>
      <c r="O187" s="7">
        <f t="shared" si="13"/>
        <v>8</v>
      </c>
      <c r="P187" s="7">
        <f t="shared" si="14"/>
        <v>7</v>
      </c>
      <c r="Q187" s="7">
        <f t="shared" si="15"/>
        <v>3</v>
      </c>
      <c r="R187" s="7">
        <v>2</v>
      </c>
      <c r="S187" s="7">
        <v>2</v>
      </c>
      <c r="T187" s="7">
        <v>2</v>
      </c>
      <c r="U187" s="7">
        <v>6</v>
      </c>
      <c r="V187" s="7">
        <v>2</v>
      </c>
      <c r="W187" s="7">
        <v>3</v>
      </c>
      <c r="X187" s="7">
        <v>4</v>
      </c>
      <c r="Y187" s="7">
        <v>5</v>
      </c>
      <c r="Z187" s="7">
        <v>2</v>
      </c>
      <c r="AA187" s="7">
        <v>3</v>
      </c>
      <c r="AB187" s="7"/>
      <c r="AC187" s="7">
        <v>3</v>
      </c>
      <c r="AD187" s="7">
        <v>6</v>
      </c>
      <c r="AE187" s="7">
        <v>10</v>
      </c>
      <c r="AF187" s="7">
        <v>1</v>
      </c>
      <c r="AG187" s="7">
        <v>8</v>
      </c>
      <c r="AH187" s="7">
        <v>7</v>
      </c>
      <c r="AI187" s="7">
        <v>2</v>
      </c>
      <c r="AJ187" s="7">
        <v>9</v>
      </c>
      <c r="AK187" s="7">
        <v>5</v>
      </c>
      <c r="AL187" s="7">
        <v>4</v>
      </c>
      <c r="AM187" s="7">
        <v>10</v>
      </c>
      <c r="AP187" s="7">
        <v>23</v>
      </c>
      <c r="AQ187" s="3">
        <f t="shared" si="16"/>
        <v>28.45656393931981</v>
      </c>
      <c r="AR187" s="3">
        <f t="shared" si="17"/>
        <v>17.54343606068019</v>
      </c>
      <c r="AT187" s="7">
        <v>23</v>
      </c>
      <c r="AV187" cm="1">
        <f t="array" ref="AV187">SUM(D187+F187+G187+J187:L187)</f>
        <v>35</v>
      </c>
      <c r="AW187" cm="1">
        <f t="array" ref="AW187">SUM(C187+E187+H187:I187)</f>
        <v>10</v>
      </c>
    </row>
    <row r="188" spans="2:49" x14ac:dyDescent="0.25">
      <c r="B188" s="7">
        <v>42662</v>
      </c>
      <c r="C188" s="7">
        <v>3</v>
      </c>
      <c r="D188" s="7">
        <v>5</v>
      </c>
      <c r="E188" s="7">
        <v>4</v>
      </c>
      <c r="F188" s="7">
        <v>4</v>
      </c>
      <c r="G188" s="7">
        <v>5</v>
      </c>
      <c r="H188" s="7">
        <v>4</v>
      </c>
      <c r="I188" s="7">
        <v>4</v>
      </c>
      <c r="J188" s="7">
        <v>5</v>
      </c>
      <c r="K188" s="7">
        <v>5</v>
      </c>
      <c r="L188" s="7">
        <v>5</v>
      </c>
      <c r="M188" s="7">
        <v>44</v>
      </c>
      <c r="N188" s="7">
        <f t="shared" si="12"/>
        <v>13</v>
      </c>
      <c r="O188" s="7">
        <f t="shared" si="13"/>
        <v>14</v>
      </c>
      <c r="P188" s="7">
        <f t="shared" si="14"/>
        <v>8</v>
      </c>
      <c r="Q188" s="7">
        <f t="shared" si="15"/>
        <v>9</v>
      </c>
      <c r="R188" s="7">
        <v>8</v>
      </c>
      <c r="S188" s="7">
        <v>6</v>
      </c>
      <c r="T188" s="7">
        <v>6</v>
      </c>
      <c r="U188" s="7">
        <v>6</v>
      </c>
      <c r="V188" s="7">
        <v>4</v>
      </c>
      <c r="W188" s="7">
        <v>8</v>
      </c>
      <c r="X188" s="7">
        <v>10</v>
      </c>
      <c r="Y188" s="7">
        <v>6</v>
      </c>
      <c r="Z188" s="7">
        <v>3</v>
      </c>
      <c r="AA188" s="7">
        <v>5</v>
      </c>
      <c r="AB188" s="7"/>
      <c r="AC188" s="7">
        <v>7</v>
      </c>
      <c r="AD188" s="7">
        <v>4</v>
      </c>
      <c r="AE188" s="7">
        <v>8</v>
      </c>
      <c r="AF188" s="7">
        <v>5</v>
      </c>
      <c r="AG188" s="7">
        <v>3</v>
      </c>
      <c r="AH188" s="7">
        <v>6</v>
      </c>
      <c r="AI188" s="7">
        <v>10</v>
      </c>
      <c r="AJ188" s="7">
        <v>9</v>
      </c>
      <c r="AK188" s="7">
        <v>2</v>
      </c>
      <c r="AL188" s="7">
        <v>1</v>
      </c>
      <c r="AM188" s="7">
        <v>10</v>
      </c>
      <c r="AP188" s="7">
        <v>44</v>
      </c>
      <c r="AQ188" s="3">
        <f t="shared" si="16"/>
        <v>49.456563939319807</v>
      </c>
      <c r="AR188" s="3">
        <f t="shared" si="17"/>
        <v>38.543436060680193</v>
      </c>
      <c r="AT188" s="7">
        <v>44</v>
      </c>
      <c r="AV188" cm="1">
        <f t="array" ref="AV188">SUM(D188+F188+G188+J188:L188)</f>
        <v>57</v>
      </c>
      <c r="AW188" cm="1">
        <f t="array" ref="AW188">SUM(C188+E188+H188:I188)</f>
        <v>22</v>
      </c>
    </row>
    <row r="189" spans="2:49" x14ac:dyDescent="0.25">
      <c r="B189" s="7">
        <v>43022</v>
      </c>
      <c r="C189" s="7">
        <v>2</v>
      </c>
      <c r="D189" s="7">
        <v>1</v>
      </c>
      <c r="E189" s="7">
        <v>2</v>
      </c>
      <c r="F189" s="7">
        <v>4</v>
      </c>
      <c r="G189" s="7">
        <v>4</v>
      </c>
      <c r="H189" s="7">
        <v>2</v>
      </c>
      <c r="I189" s="7">
        <v>1</v>
      </c>
      <c r="J189" s="7">
        <v>4</v>
      </c>
      <c r="K189" s="7">
        <v>2</v>
      </c>
      <c r="L189" s="7">
        <v>2</v>
      </c>
      <c r="M189" s="7">
        <v>24</v>
      </c>
      <c r="N189" s="7">
        <f t="shared" si="12"/>
        <v>6</v>
      </c>
      <c r="O189" s="7">
        <f t="shared" si="13"/>
        <v>10</v>
      </c>
      <c r="P189" s="7">
        <f t="shared" si="14"/>
        <v>6</v>
      </c>
      <c r="Q189" s="7">
        <f t="shared" si="15"/>
        <v>2</v>
      </c>
      <c r="R189" s="7">
        <v>3</v>
      </c>
      <c r="S189" s="7">
        <v>7</v>
      </c>
      <c r="T189" s="7">
        <v>4</v>
      </c>
      <c r="U189" s="7">
        <v>5</v>
      </c>
      <c r="V189" s="7">
        <v>3</v>
      </c>
      <c r="W189" s="7">
        <v>6</v>
      </c>
      <c r="X189" s="7">
        <v>5</v>
      </c>
      <c r="Y189" s="7">
        <v>5</v>
      </c>
      <c r="Z189" s="7">
        <v>11</v>
      </c>
      <c r="AA189" s="7">
        <v>4</v>
      </c>
      <c r="AB189" s="7"/>
      <c r="AC189" s="7">
        <v>6</v>
      </c>
      <c r="AD189" s="7">
        <v>3</v>
      </c>
      <c r="AE189" s="7">
        <v>1</v>
      </c>
      <c r="AF189" s="7">
        <v>7</v>
      </c>
      <c r="AG189" s="7">
        <v>9</v>
      </c>
      <c r="AH189" s="7">
        <v>8</v>
      </c>
      <c r="AI189" s="7">
        <v>4</v>
      </c>
      <c r="AJ189" s="7">
        <v>2</v>
      </c>
      <c r="AK189" s="7">
        <v>10</v>
      </c>
      <c r="AL189" s="7">
        <v>5</v>
      </c>
      <c r="AM189" s="7">
        <v>10</v>
      </c>
      <c r="AP189" s="7">
        <v>24</v>
      </c>
      <c r="AQ189" s="3">
        <f t="shared" si="16"/>
        <v>29.45656393931981</v>
      </c>
      <c r="AR189" s="3">
        <f t="shared" si="17"/>
        <v>18.54343606068019</v>
      </c>
      <c r="AT189" s="7">
        <v>24</v>
      </c>
      <c r="AV189" cm="1">
        <f t="array" ref="AV189">SUM(D189+F189+G189+J189:L189)</f>
        <v>35</v>
      </c>
      <c r="AW189" cm="1">
        <f t="array" ref="AW189">SUM(C189+E189+H189:I189)</f>
        <v>11</v>
      </c>
    </row>
    <row r="190" spans="2:49" x14ac:dyDescent="0.25">
      <c r="B190" s="7">
        <v>46167</v>
      </c>
      <c r="C190" s="7">
        <v>2</v>
      </c>
      <c r="D190" s="7">
        <v>2</v>
      </c>
      <c r="E190" s="7">
        <v>4</v>
      </c>
      <c r="F190" s="7">
        <v>1</v>
      </c>
      <c r="G190" s="7">
        <v>4</v>
      </c>
      <c r="H190" s="7">
        <v>2</v>
      </c>
      <c r="I190" s="7">
        <v>2</v>
      </c>
      <c r="J190" s="7">
        <v>2</v>
      </c>
      <c r="K190" s="7">
        <v>3</v>
      </c>
      <c r="L190" s="7">
        <v>2</v>
      </c>
      <c r="M190" s="7">
        <v>24</v>
      </c>
      <c r="N190" s="7">
        <f t="shared" si="12"/>
        <v>8</v>
      </c>
      <c r="O190" s="7">
        <f t="shared" si="13"/>
        <v>6</v>
      </c>
      <c r="P190" s="7">
        <f t="shared" si="14"/>
        <v>6</v>
      </c>
      <c r="Q190" s="7">
        <f t="shared" si="15"/>
        <v>4</v>
      </c>
      <c r="R190" s="7">
        <v>5</v>
      </c>
      <c r="S190" s="7">
        <v>15</v>
      </c>
      <c r="T190" s="7">
        <v>55</v>
      </c>
      <c r="U190" s="7">
        <v>3</v>
      </c>
      <c r="V190" s="7">
        <v>4</v>
      </c>
      <c r="W190" s="7">
        <v>5</v>
      </c>
      <c r="X190" s="7">
        <v>5</v>
      </c>
      <c r="Y190" s="7">
        <v>4</v>
      </c>
      <c r="Z190" s="7">
        <v>8</v>
      </c>
      <c r="AA190" s="7">
        <v>4</v>
      </c>
      <c r="AB190" s="7"/>
      <c r="AC190" s="7">
        <v>3</v>
      </c>
      <c r="AD190" s="7">
        <v>9</v>
      </c>
      <c r="AE190" s="7">
        <v>2</v>
      </c>
      <c r="AF190" s="7">
        <v>7</v>
      </c>
      <c r="AG190" s="7">
        <v>6</v>
      </c>
      <c r="AH190" s="7">
        <v>10</v>
      </c>
      <c r="AI190" s="7">
        <v>4</v>
      </c>
      <c r="AJ190" s="7">
        <v>1</v>
      </c>
      <c r="AK190" s="7">
        <v>8</v>
      </c>
      <c r="AL190" s="7">
        <v>5</v>
      </c>
      <c r="AM190" s="7">
        <v>5</v>
      </c>
      <c r="AP190" s="7">
        <v>24</v>
      </c>
      <c r="AQ190" s="3">
        <f t="shared" si="16"/>
        <v>29.45656393931981</v>
      </c>
      <c r="AR190" s="3">
        <f t="shared" si="17"/>
        <v>18.54343606068019</v>
      </c>
      <c r="AT190" s="7">
        <v>24</v>
      </c>
      <c r="AV190" cm="1">
        <f t="array" ref="AV190">SUM(D190+F190+G190+J190:L190)</f>
        <v>28</v>
      </c>
      <c r="AW190" cm="1">
        <f t="array" ref="AW190">SUM(C190+E190+H190:I190)</f>
        <v>16</v>
      </c>
    </row>
    <row r="191" spans="2:49" x14ac:dyDescent="0.25">
      <c r="B191" s="7">
        <v>44959</v>
      </c>
      <c r="C191" s="7">
        <v>3</v>
      </c>
      <c r="D191" s="7">
        <v>3</v>
      </c>
      <c r="E191" s="7">
        <v>3</v>
      </c>
      <c r="F191" s="7">
        <v>3</v>
      </c>
      <c r="G191" s="7">
        <v>2</v>
      </c>
      <c r="H191" s="7">
        <v>3</v>
      </c>
      <c r="I191" s="7">
        <v>1</v>
      </c>
      <c r="J191" s="7">
        <v>1</v>
      </c>
      <c r="K191" s="7">
        <v>1</v>
      </c>
      <c r="L191" s="7">
        <v>1</v>
      </c>
      <c r="M191" s="7">
        <v>21</v>
      </c>
      <c r="N191" s="7">
        <f t="shared" si="12"/>
        <v>7</v>
      </c>
      <c r="O191" s="7">
        <f t="shared" si="13"/>
        <v>5</v>
      </c>
      <c r="P191" s="7">
        <f t="shared" si="14"/>
        <v>5</v>
      </c>
      <c r="Q191" s="7">
        <f t="shared" si="15"/>
        <v>4</v>
      </c>
      <c r="R191" s="7">
        <v>5</v>
      </c>
      <c r="S191" s="7">
        <v>7</v>
      </c>
      <c r="T191" s="7">
        <v>4</v>
      </c>
      <c r="U191" s="7">
        <v>3</v>
      </c>
      <c r="V191" s="7">
        <v>3</v>
      </c>
      <c r="W191" s="7">
        <v>5</v>
      </c>
      <c r="X191" s="7">
        <v>5</v>
      </c>
      <c r="Y191" s="7">
        <v>3</v>
      </c>
      <c r="Z191" s="7">
        <v>6</v>
      </c>
      <c r="AA191" s="7">
        <v>2</v>
      </c>
      <c r="AB191" s="7"/>
      <c r="AC191" s="7">
        <v>8</v>
      </c>
      <c r="AD191" s="7">
        <v>3</v>
      </c>
      <c r="AE191" s="7">
        <v>2</v>
      </c>
      <c r="AF191" s="7">
        <v>4</v>
      </c>
      <c r="AG191" s="7">
        <v>10</v>
      </c>
      <c r="AH191" s="7">
        <v>6</v>
      </c>
      <c r="AI191" s="7">
        <v>5</v>
      </c>
      <c r="AJ191" s="7">
        <v>1</v>
      </c>
      <c r="AK191" s="7">
        <v>9</v>
      </c>
      <c r="AL191" s="7">
        <v>7</v>
      </c>
      <c r="AM191" s="7">
        <v>5</v>
      </c>
      <c r="AP191" s="7">
        <v>21</v>
      </c>
      <c r="AQ191" s="3">
        <f t="shared" si="16"/>
        <v>26.45656393931981</v>
      </c>
      <c r="AR191" s="3">
        <f t="shared" si="17"/>
        <v>15.54343606068019</v>
      </c>
      <c r="AT191" s="7">
        <v>21</v>
      </c>
      <c r="AV191" cm="1">
        <f t="array" ref="AV191">SUM(D191+F191+G191+J191:L191)</f>
        <v>27</v>
      </c>
      <c r="AW191" cm="1">
        <f t="array" ref="AW191">SUM(C191+E191+H191:I191)</f>
        <v>16</v>
      </c>
    </row>
    <row r="192" spans="2:49" x14ac:dyDescent="0.25">
      <c r="B192" s="7">
        <v>44949</v>
      </c>
      <c r="C192" s="7">
        <v>2</v>
      </c>
      <c r="D192" s="7">
        <v>2</v>
      </c>
      <c r="E192" s="7">
        <v>4</v>
      </c>
      <c r="F192" s="7">
        <v>3</v>
      </c>
      <c r="G192" s="7">
        <v>4</v>
      </c>
      <c r="H192" s="7">
        <v>2</v>
      </c>
      <c r="I192" s="7">
        <v>1</v>
      </c>
      <c r="J192" s="7">
        <v>2</v>
      </c>
      <c r="K192" s="7">
        <v>2</v>
      </c>
      <c r="L192" s="7">
        <v>2</v>
      </c>
      <c r="M192" s="7">
        <v>24</v>
      </c>
      <c r="N192" s="7">
        <f t="shared" si="12"/>
        <v>8</v>
      </c>
      <c r="O192" s="7">
        <f t="shared" si="13"/>
        <v>7</v>
      </c>
      <c r="P192" s="7">
        <f t="shared" si="14"/>
        <v>6</v>
      </c>
      <c r="Q192" s="7">
        <f t="shared" si="15"/>
        <v>3</v>
      </c>
      <c r="R192" s="7">
        <v>5</v>
      </c>
      <c r="S192" s="7">
        <v>4</v>
      </c>
      <c r="T192" s="7">
        <v>4</v>
      </c>
      <c r="U192" s="7">
        <v>5</v>
      </c>
      <c r="V192" s="7">
        <v>4</v>
      </c>
      <c r="W192" s="7">
        <v>7</v>
      </c>
      <c r="X192" s="7">
        <v>5</v>
      </c>
      <c r="Y192" s="7">
        <v>4</v>
      </c>
      <c r="Z192" s="7">
        <v>3</v>
      </c>
      <c r="AA192" s="7">
        <v>3</v>
      </c>
      <c r="AB192" s="7"/>
      <c r="AC192" s="7">
        <v>2</v>
      </c>
      <c r="AD192" s="7">
        <v>9</v>
      </c>
      <c r="AE192" s="7">
        <v>3</v>
      </c>
      <c r="AF192" s="7">
        <v>4</v>
      </c>
      <c r="AG192" s="7">
        <v>7</v>
      </c>
      <c r="AH192" s="7">
        <v>6</v>
      </c>
      <c r="AI192" s="7">
        <v>1</v>
      </c>
      <c r="AJ192" s="7">
        <v>8</v>
      </c>
      <c r="AK192" s="7">
        <v>5</v>
      </c>
      <c r="AL192" s="7">
        <v>10</v>
      </c>
      <c r="AM192" s="7">
        <v>5</v>
      </c>
      <c r="AP192" s="7">
        <v>24</v>
      </c>
      <c r="AQ192" s="3">
        <f t="shared" si="16"/>
        <v>29.45656393931981</v>
      </c>
      <c r="AR192" s="3">
        <f t="shared" si="17"/>
        <v>18.54343606068019</v>
      </c>
      <c r="AT192" s="7">
        <v>24</v>
      </c>
      <c r="AV192" cm="1">
        <f t="array" ref="AV192">SUM(D192+F192+G192+J192:L192)</f>
        <v>33</v>
      </c>
      <c r="AW192" cm="1">
        <f t="array" ref="AW192">SUM(C192+E192+H192:I192)</f>
        <v>15</v>
      </c>
    </row>
    <row r="193" spans="2:49" x14ac:dyDescent="0.25">
      <c r="B193" s="7">
        <v>42442</v>
      </c>
      <c r="C193" s="7">
        <v>5</v>
      </c>
      <c r="D193" s="7">
        <v>5</v>
      </c>
      <c r="E193" s="7">
        <v>5</v>
      </c>
      <c r="F193" s="7">
        <v>1</v>
      </c>
      <c r="G193" s="7">
        <v>5</v>
      </c>
      <c r="H193" s="7">
        <v>5</v>
      </c>
      <c r="I193" s="7">
        <v>4</v>
      </c>
      <c r="J193" s="7">
        <v>5</v>
      </c>
      <c r="K193" s="7">
        <v>5</v>
      </c>
      <c r="L193" s="7">
        <v>5</v>
      </c>
      <c r="M193" s="7">
        <v>45</v>
      </c>
      <c r="N193" s="7">
        <f t="shared" si="12"/>
        <v>15</v>
      </c>
      <c r="O193" s="7">
        <f t="shared" si="13"/>
        <v>11</v>
      </c>
      <c r="P193" s="7">
        <f t="shared" si="14"/>
        <v>10</v>
      </c>
      <c r="Q193" s="7">
        <f t="shared" si="15"/>
        <v>9</v>
      </c>
      <c r="R193" s="7">
        <v>3</v>
      </c>
      <c r="S193" s="7">
        <v>4</v>
      </c>
      <c r="T193" s="7">
        <v>5</v>
      </c>
      <c r="U193" s="7">
        <v>3</v>
      </c>
      <c r="V193" s="7">
        <v>3</v>
      </c>
      <c r="W193" s="7">
        <v>5</v>
      </c>
      <c r="X193" s="7">
        <v>12</v>
      </c>
      <c r="Y193" s="7">
        <v>2</v>
      </c>
      <c r="Z193" s="7">
        <v>4</v>
      </c>
      <c r="AA193" s="7">
        <v>1</v>
      </c>
      <c r="AB193" s="7"/>
      <c r="AC193" s="7">
        <v>6</v>
      </c>
      <c r="AD193" s="7">
        <v>4</v>
      </c>
      <c r="AE193" s="7">
        <v>1</v>
      </c>
      <c r="AF193" s="7">
        <v>7</v>
      </c>
      <c r="AG193" s="7">
        <v>10</v>
      </c>
      <c r="AH193" s="7">
        <v>3</v>
      </c>
      <c r="AI193" s="7">
        <v>2</v>
      </c>
      <c r="AJ193" s="7">
        <v>9</v>
      </c>
      <c r="AK193" s="7">
        <v>8</v>
      </c>
      <c r="AL193" s="7">
        <v>5</v>
      </c>
      <c r="AM193" s="7">
        <v>5</v>
      </c>
      <c r="AP193" s="7">
        <v>45</v>
      </c>
      <c r="AQ193" s="3">
        <f t="shared" si="16"/>
        <v>50.456563939319807</v>
      </c>
      <c r="AR193" s="3">
        <f t="shared" si="17"/>
        <v>39.543436060680193</v>
      </c>
      <c r="AT193" s="7">
        <v>45</v>
      </c>
      <c r="AV193" cm="1">
        <f t="array" ref="AV193">SUM(D193+F193+G193+J193:L193)</f>
        <v>48</v>
      </c>
      <c r="AW193" cm="1">
        <f t="array" ref="AW193">SUM(C193+E193+H193:I193)</f>
        <v>29</v>
      </c>
    </row>
    <row r="194" spans="2:49" x14ac:dyDescent="0.25">
      <c r="B194" s="7">
        <v>46000</v>
      </c>
      <c r="C194" s="7">
        <v>4</v>
      </c>
      <c r="D194" s="7">
        <v>5</v>
      </c>
      <c r="E194" s="7">
        <v>4</v>
      </c>
      <c r="F194" s="7">
        <v>5</v>
      </c>
      <c r="G194" s="7">
        <v>4</v>
      </c>
      <c r="H194" s="7">
        <v>4</v>
      </c>
      <c r="I194" s="7">
        <v>5</v>
      </c>
      <c r="J194" s="7">
        <v>5</v>
      </c>
      <c r="K194" s="7">
        <v>5</v>
      </c>
      <c r="L194" s="7">
        <v>5</v>
      </c>
      <c r="M194" s="7">
        <v>46</v>
      </c>
      <c r="N194" s="7">
        <f t="shared" si="12"/>
        <v>13</v>
      </c>
      <c r="O194" s="7">
        <f t="shared" si="13"/>
        <v>15</v>
      </c>
      <c r="P194" s="7">
        <f t="shared" si="14"/>
        <v>8</v>
      </c>
      <c r="Q194" s="7">
        <f t="shared" si="15"/>
        <v>10</v>
      </c>
      <c r="R194" s="7">
        <v>2</v>
      </c>
      <c r="S194" s="7">
        <v>3</v>
      </c>
      <c r="T194" s="7">
        <v>3</v>
      </c>
      <c r="U194" s="7">
        <v>2</v>
      </c>
      <c r="V194" s="7">
        <v>8</v>
      </c>
      <c r="W194" s="7">
        <v>2</v>
      </c>
      <c r="X194" s="7">
        <v>14</v>
      </c>
      <c r="Y194" s="7">
        <v>3</v>
      </c>
      <c r="Z194" s="7">
        <v>2</v>
      </c>
      <c r="AA194" s="7">
        <v>2</v>
      </c>
      <c r="AB194" s="7"/>
      <c r="AC194" s="7">
        <v>8</v>
      </c>
      <c r="AD194" s="7">
        <v>3</v>
      </c>
      <c r="AE194" s="7">
        <v>4</v>
      </c>
      <c r="AF194" s="7">
        <v>7</v>
      </c>
      <c r="AG194" s="7">
        <v>1</v>
      </c>
      <c r="AH194" s="7">
        <v>5</v>
      </c>
      <c r="AI194" s="7">
        <v>2</v>
      </c>
      <c r="AJ194" s="7">
        <v>9</v>
      </c>
      <c r="AK194" s="7">
        <v>10</v>
      </c>
      <c r="AL194" s="7">
        <v>6</v>
      </c>
      <c r="AM194" s="7">
        <v>5</v>
      </c>
      <c r="AP194" s="7">
        <v>46</v>
      </c>
      <c r="AQ194" s="3">
        <f t="shared" si="16"/>
        <v>51.456563939319807</v>
      </c>
      <c r="AR194" s="3">
        <f t="shared" si="17"/>
        <v>40.543436060680193</v>
      </c>
      <c r="AT194" s="7">
        <v>46</v>
      </c>
      <c r="AV194" cm="1">
        <f t="array" ref="AV194">SUM(D194+F194+G194+J194:L194)</f>
        <v>57</v>
      </c>
      <c r="AW194" cm="1">
        <f t="array" ref="AW194">SUM(C194+E194+H194:I194)</f>
        <v>25</v>
      </c>
    </row>
    <row r="195" spans="2:49" x14ac:dyDescent="0.25">
      <c r="B195" s="7">
        <v>41008</v>
      </c>
      <c r="C195" s="7">
        <v>5</v>
      </c>
      <c r="D195" s="7">
        <v>5</v>
      </c>
      <c r="E195" s="7">
        <v>5</v>
      </c>
      <c r="F195" s="7">
        <v>4</v>
      </c>
      <c r="G195" s="7">
        <v>5</v>
      </c>
      <c r="H195" s="7">
        <v>4</v>
      </c>
      <c r="I195" s="7">
        <v>4</v>
      </c>
      <c r="J195" s="7">
        <v>4</v>
      </c>
      <c r="K195" s="7">
        <v>4</v>
      </c>
      <c r="L195" s="7">
        <v>5</v>
      </c>
      <c r="M195" s="7">
        <v>45</v>
      </c>
      <c r="N195" s="7">
        <f t="shared" si="12"/>
        <v>14</v>
      </c>
      <c r="O195" s="7">
        <f t="shared" si="13"/>
        <v>12</v>
      </c>
      <c r="P195" s="7">
        <f t="shared" si="14"/>
        <v>10</v>
      </c>
      <c r="Q195" s="7">
        <f t="shared" si="15"/>
        <v>9</v>
      </c>
      <c r="R195" s="7">
        <v>4</v>
      </c>
      <c r="S195" s="7">
        <v>29</v>
      </c>
      <c r="T195" s="7">
        <v>7</v>
      </c>
      <c r="U195" s="7">
        <v>2</v>
      </c>
      <c r="V195" s="7">
        <v>9</v>
      </c>
      <c r="W195" s="7">
        <v>11</v>
      </c>
      <c r="X195" s="7">
        <v>19</v>
      </c>
      <c r="Y195" s="7">
        <v>2</v>
      </c>
      <c r="Z195" s="7">
        <v>7</v>
      </c>
      <c r="AA195" s="7">
        <v>7</v>
      </c>
      <c r="AB195" s="7"/>
      <c r="AC195" s="7">
        <v>5</v>
      </c>
      <c r="AD195" s="7">
        <v>6</v>
      </c>
      <c r="AE195" s="7">
        <v>10</v>
      </c>
      <c r="AF195" s="7">
        <v>3</v>
      </c>
      <c r="AG195" s="7">
        <v>8</v>
      </c>
      <c r="AH195" s="7">
        <v>9</v>
      </c>
      <c r="AI195" s="7">
        <v>2</v>
      </c>
      <c r="AJ195" s="7">
        <v>4</v>
      </c>
      <c r="AK195" s="7">
        <v>1</v>
      </c>
      <c r="AL195" s="7">
        <v>7</v>
      </c>
      <c r="AM195" s="7">
        <v>5</v>
      </c>
      <c r="AP195" s="7">
        <v>45</v>
      </c>
      <c r="AQ195" s="3">
        <f t="shared" si="16"/>
        <v>50.456563939319807</v>
      </c>
      <c r="AR195" s="3">
        <f t="shared" si="17"/>
        <v>39.543436060680193</v>
      </c>
      <c r="AT195" s="7">
        <v>45</v>
      </c>
      <c r="AV195" cm="1">
        <f t="array" ref="AV195">SUM(D195+F195+G195+J195:L195)</f>
        <v>55</v>
      </c>
      <c r="AW195" cm="1">
        <f t="array" ref="AW195">SUM(C195+E195+H195:I195)</f>
        <v>28</v>
      </c>
    </row>
    <row r="196" spans="2:49" x14ac:dyDescent="0.25">
      <c r="B196" s="7">
        <v>45053</v>
      </c>
      <c r="C196" s="7">
        <v>5</v>
      </c>
      <c r="D196" s="7">
        <v>5</v>
      </c>
      <c r="E196" s="7">
        <v>5</v>
      </c>
      <c r="F196" s="7">
        <v>4</v>
      </c>
      <c r="G196" s="7">
        <v>5</v>
      </c>
      <c r="H196" s="7">
        <v>4</v>
      </c>
      <c r="I196" s="7">
        <v>4</v>
      </c>
      <c r="J196" s="7">
        <v>5</v>
      </c>
      <c r="K196" s="7">
        <v>5</v>
      </c>
      <c r="L196" s="7">
        <v>5</v>
      </c>
      <c r="M196" s="7">
        <v>47</v>
      </c>
      <c r="N196" s="7">
        <f t="shared" ref="N196:N259" si="18">SUM(E196,H196,L196)</f>
        <v>14</v>
      </c>
      <c r="O196" s="7">
        <f t="shared" ref="O196:O259" si="19">F196+K196+J196</f>
        <v>14</v>
      </c>
      <c r="P196" s="7">
        <f t="shared" ref="P196:P259" si="20">C196+G196</f>
        <v>10</v>
      </c>
      <c r="Q196" s="7">
        <f t="shared" ref="Q196:Q259" si="21">SUM(I196,D196)</f>
        <v>9</v>
      </c>
      <c r="R196" s="7">
        <v>6</v>
      </c>
      <c r="S196" s="7">
        <v>5</v>
      </c>
      <c r="T196" s="7">
        <v>4</v>
      </c>
      <c r="U196" s="7">
        <v>3</v>
      </c>
      <c r="V196" s="7">
        <v>3</v>
      </c>
      <c r="W196" s="7">
        <v>4</v>
      </c>
      <c r="X196" s="7">
        <v>7</v>
      </c>
      <c r="Y196" s="7">
        <v>3</v>
      </c>
      <c r="Z196" s="7">
        <v>3</v>
      </c>
      <c r="AA196" s="7">
        <v>2</v>
      </c>
      <c r="AB196" s="7"/>
      <c r="AC196" s="7">
        <v>7</v>
      </c>
      <c r="AD196" s="7">
        <v>9</v>
      </c>
      <c r="AE196" s="7">
        <v>8</v>
      </c>
      <c r="AF196" s="7">
        <v>4</v>
      </c>
      <c r="AG196" s="7">
        <v>5</v>
      </c>
      <c r="AH196" s="7">
        <v>3</v>
      </c>
      <c r="AI196" s="7">
        <v>6</v>
      </c>
      <c r="AJ196" s="7">
        <v>2</v>
      </c>
      <c r="AK196" s="7">
        <v>1</v>
      </c>
      <c r="AL196" s="7">
        <v>10</v>
      </c>
      <c r="AM196" s="7">
        <v>5</v>
      </c>
      <c r="AP196" s="7">
        <v>47</v>
      </c>
      <c r="AQ196" s="3">
        <f t="shared" ref="AQ196:AQ259" si="22">AP196+$P$303</f>
        <v>52.456563939319807</v>
      </c>
      <c r="AR196" s="3">
        <f t="shared" ref="AR196:AR259" si="23">AP196-$P$303</f>
        <v>41.543436060680193</v>
      </c>
      <c r="AT196" s="7">
        <v>47</v>
      </c>
      <c r="AV196" cm="1">
        <f t="array" ref="AV196">SUM(D196+F196+G196+J196:L196)</f>
        <v>57</v>
      </c>
      <c r="AW196" cm="1">
        <f t="array" ref="AW196">SUM(C196+E196+H196:I196)</f>
        <v>28</v>
      </c>
    </row>
    <row r="197" spans="2:49" x14ac:dyDescent="0.25">
      <c r="B197" s="7">
        <v>44432</v>
      </c>
      <c r="C197" s="7">
        <v>2</v>
      </c>
      <c r="D197" s="7">
        <v>2</v>
      </c>
      <c r="E197" s="7">
        <v>3</v>
      </c>
      <c r="F197" s="7">
        <v>2</v>
      </c>
      <c r="G197" s="7">
        <v>4</v>
      </c>
      <c r="H197" s="7">
        <v>2</v>
      </c>
      <c r="I197" s="7">
        <v>2</v>
      </c>
      <c r="J197" s="7">
        <v>3</v>
      </c>
      <c r="K197" s="7">
        <v>2</v>
      </c>
      <c r="L197" s="7">
        <v>2</v>
      </c>
      <c r="M197" s="7">
        <v>24</v>
      </c>
      <c r="N197" s="7">
        <f t="shared" si="18"/>
        <v>7</v>
      </c>
      <c r="O197" s="7">
        <f t="shared" si="19"/>
        <v>7</v>
      </c>
      <c r="P197" s="7">
        <f t="shared" si="20"/>
        <v>6</v>
      </c>
      <c r="Q197" s="7">
        <f t="shared" si="21"/>
        <v>4</v>
      </c>
      <c r="R197" s="7">
        <v>3</v>
      </c>
      <c r="S197" s="7">
        <v>4</v>
      </c>
      <c r="T197" s="7">
        <v>6</v>
      </c>
      <c r="U197" s="7">
        <v>2</v>
      </c>
      <c r="V197" s="7">
        <v>2</v>
      </c>
      <c r="W197" s="7">
        <v>7</v>
      </c>
      <c r="X197" s="7">
        <v>5</v>
      </c>
      <c r="Y197" s="7">
        <v>2</v>
      </c>
      <c r="Z197" s="7">
        <v>2</v>
      </c>
      <c r="AA197" s="7">
        <v>4</v>
      </c>
      <c r="AB197" s="7"/>
      <c r="AC197" s="7">
        <v>8</v>
      </c>
      <c r="AD197" s="7">
        <v>5</v>
      </c>
      <c r="AE197" s="7">
        <v>1</v>
      </c>
      <c r="AF197" s="7">
        <v>9</v>
      </c>
      <c r="AG197" s="7">
        <v>4</v>
      </c>
      <c r="AH197" s="7">
        <v>7</v>
      </c>
      <c r="AI197" s="7">
        <v>6</v>
      </c>
      <c r="AJ197" s="7">
        <v>2</v>
      </c>
      <c r="AK197" s="7">
        <v>10</v>
      </c>
      <c r="AL197" s="7">
        <v>3</v>
      </c>
      <c r="AM197" s="7">
        <v>5</v>
      </c>
      <c r="AP197" s="7">
        <v>24</v>
      </c>
      <c r="AQ197" s="3">
        <f t="shared" si="22"/>
        <v>29.45656393931981</v>
      </c>
      <c r="AR197" s="3">
        <f t="shared" si="23"/>
        <v>18.54343606068019</v>
      </c>
      <c r="AT197" s="7">
        <v>24</v>
      </c>
      <c r="AV197" cm="1">
        <f t="array" ref="AV197">SUM(D197+F197+G197+J197:L197)</f>
        <v>31</v>
      </c>
      <c r="AW197" cm="1">
        <f t="array" ref="AW197">SUM(C197+E197+H197:I197)</f>
        <v>14</v>
      </c>
    </row>
    <row r="198" spans="2:49" x14ac:dyDescent="0.25">
      <c r="B198" s="7">
        <v>44005</v>
      </c>
      <c r="C198" s="7">
        <v>3</v>
      </c>
      <c r="D198" s="7">
        <v>4</v>
      </c>
      <c r="E198" s="7">
        <v>4</v>
      </c>
      <c r="F198" s="7">
        <v>1</v>
      </c>
      <c r="G198" s="7">
        <v>2</v>
      </c>
      <c r="H198" s="7">
        <v>2</v>
      </c>
      <c r="I198" s="7">
        <v>2</v>
      </c>
      <c r="J198" s="7">
        <v>2</v>
      </c>
      <c r="K198" s="7">
        <v>3</v>
      </c>
      <c r="L198" s="7">
        <v>2</v>
      </c>
      <c r="M198" s="7">
        <v>25</v>
      </c>
      <c r="N198" s="7">
        <f t="shared" si="18"/>
        <v>8</v>
      </c>
      <c r="O198" s="7">
        <f t="shared" si="19"/>
        <v>6</v>
      </c>
      <c r="P198" s="7">
        <f t="shared" si="20"/>
        <v>5</v>
      </c>
      <c r="Q198" s="7">
        <f t="shared" si="21"/>
        <v>6</v>
      </c>
      <c r="R198" s="7">
        <v>6</v>
      </c>
      <c r="S198" s="7">
        <v>5</v>
      </c>
      <c r="T198" s="7">
        <v>4</v>
      </c>
      <c r="U198" s="7">
        <v>2</v>
      </c>
      <c r="V198" s="7">
        <v>5</v>
      </c>
      <c r="W198" s="7">
        <v>4</v>
      </c>
      <c r="X198" s="7">
        <v>9</v>
      </c>
      <c r="Y198" s="7">
        <v>4</v>
      </c>
      <c r="Z198" s="7">
        <v>4</v>
      </c>
      <c r="AA198" s="7">
        <v>1</v>
      </c>
      <c r="AB198" s="7"/>
      <c r="AC198" s="7">
        <v>5</v>
      </c>
      <c r="AD198" s="7">
        <v>7</v>
      </c>
      <c r="AE198" s="7">
        <v>6</v>
      </c>
      <c r="AF198" s="7">
        <v>9</v>
      </c>
      <c r="AG198" s="7">
        <v>2</v>
      </c>
      <c r="AH198" s="7">
        <v>3</v>
      </c>
      <c r="AI198" s="7">
        <v>8</v>
      </c>
      <c r="AJ198" s="7">
        <v>1</v>
      </c>
      <c r="AK198" s="7">
        <v>10</v>
      </c>
      <c r="AL198" s="7">
        <v>4</v>
      </c>
      <c r="AM198" s="7">
        <v>5</v>
      </c>
      <c r="AP198" s="7">
        <v>25</v>
      </c>
      <c r="AQ198" s="3">
        <f t="shared" si="22"/>
        <v>30.45656393931981</v>
      </c>
      <c r="AR198" s="3">
        <f t="shared" si="23"/>
        <v>19.54343606068019</v>
      </c>
      <c r="AT198" s="7">
        <v>25</v>
      </c>
      <c r="AV198" cm="1">
        <f t="array" ref="AV198">SUM(D198+F198+G198+J198:L198)</f>
        <v>28</v>
      </c>
      <c r="AW198" cm="1">
        <f t="array" ref="AW198">SUM(C198+E198+H198:I198)</f>
        <v>18</v>
      </c>
    </row>
    <row r="199" spans="2:49" x14ac:dyDescent="0.25">
      <c r="B199" s="7">
        <v>44919</v>
      </c>
      <c r="C199" s="7">
        <v>4</v>
      </c>
      <c r="D199" s="7">
        <v>5</v>
      </c>
      <c r="E199" s="7">
        <v>4</v>
      </c>
      <c r="F199" s="7">
        <v>5</v>
      </c>
      <c r="G199" s="7">
        <v>5</v>
      </c>
      <c r="H199" s="7">
        <v>4</v>
      </c>
      <c r="I199" s="7">
        <v>4</v>
      </c>
      <c r="J199" s="7">
        <v>5</v>
      </c>
      <c r="K199" s="7">
        <v>5</v>
      </c>
      <c r="L199" s="7">
        <v>4</v>
      </c>
      <c r="M199" s="7">
        <v>45</v>
      </c>
      <c r="N199" s="7">
        <f t="shared" si="18"/>
        <v>12</v>
      </c>
      <c r="O199" s="7">
        <f t="shared" si="19"/>
        <v>15</v>
      </c>
      <c r="P199" s="7">
        <f t="shared" si="20"/>
        <v>9</v>
      </c>
      <c r="Q199" s="7">
        <f t="shared" si="21"/>
        <v>9</v>
      </c>
      <c r="R199" s="7">
        <v>3</v>
      </c>
      <c r="S199" s="7">
        <v>2</v>
      </c>
      <c r="T199" s="7">
        <v>3</v>
      </c>
      <c r="U199" s="7">
        <v>3</v>
      </c>
      <c r="V199" s="7">
        <v>3</v>
      </c>
      <c r="W199" s="7">
        <v>5</v>
      </c>
      <c r="X199" s="7">
        <v>6</v>
      </c>
      <c r="Y199" s="7">
        <v>2</v>
      </c>
      <c r="Z199" s="7">
        <v>2</v>
      </c>
      <c r="AA199" s="7">
        <v>2</v>
      </c>
      <c r="AB199" s="7"/>
      <c r="AC199" s="7">
        <v>6</v>
      </c>
      <c r="AD199" s="7">
        <v>4</v>
      </c>
      <c r="AE199" s="7">
        <v>5</v>
      </c>
      <c r="AF199" s="7">
        <v>10</v>
      </c>
      <c r="AG199" s="7">
        <v>3</v>
      </c>
      <c r="AH199" s="7">
        <v>1</v>
      </c>
      <c r="AI199" s="7">
        <v>2</v>
      </c>
      <c r="AJ199" s="7">
        <v>8</v>
      </c>
      <c r="AK199" s="7">
        <v>9</v>
      </c>
      <c r="AL199" s="7">
        <v>7</v>
      </c>
      <c r="AM199" s="7">
        <v>5</v>
      </c>
      <c r="AP199" s="7">
        <v>45</v>
      </c>
      <c r="AQ199" s="3">
        <f t="shared" si="22"/>
        <v>50.456563939319807</v>
      </c>
      <c r="AR199" s="3">
        <f t="shared" si="23"/>
        <v>39.543436060680193</v>
      </c>
      <c r="AT199" s="7">
        <v>45</v>
      </c>
      <c r="AV199" cm="1">
        <f t="array" ref="AV199">SUM(D199+F199+G199+J199:L199)</f>
        <v>59</v>
      </c>
      <c r="AW199" cm="1">
        <f t="array" ref="AW199">SUM(C199+E199+H199:I199)</f>
        <v>24</v>
      </c>
    </row>
    <row r="200" spans="2:49" x14ac:dyDescent="0.25">
      <c r="B200" s="7">
        <v>44132</v>
      </c>
      <c r="C200" s="7">
        <v>2</v>
      </c>
      <c r="D200" s="7">
        <v>3</v>
      </c>
      <c r="E200" s="7">
        <v>2</v>
      </c>
      <c r="F200" s="7">
        <v>3</v>
      </c>
      <c r="G200" s="7">
        <v>1</v>
      </c>
      <c r="H200" s="7">
        <v>3</v>
      </c>
      <c r="I200" s="7">
        <v>2</v>
      </c>
      <c r="J200" s="7">
        <v>2</v>
      </c>
      <c r="K200" s="7">
        <v>3</v>
      </c>
      <c r="L200" s="7">
        <v>2</v>
      </c>
      <c r="M200" s="7">
        <v>23</v>
      </c>
      <c r="N200" s="7">
        <f t="shared" si="18"/>
        <v>7</v>
      </c>
      <c r="O200" s="7">
        <f t="shared" si="19"/>
        <v>8</v>
      </c>
      <c r="P200" s="7">
        <f t="shared" si="20"/>
        <v>3</v>
      </c>
      <c r="Q200" s="7">
        <f t="shared" si="21"/>
        <v>5</v>
      </c>
      <c r="R200" s="7">
        <v>2</v>
      </c>
      <c r="S200" s="7">
        <v>5</v>
      </c>
      <c r="T200" s="7">
        <v>3</v>
      </c>
      <c r="U200" s="7">
        <v>4</v>
      </c>
      <c r="V200" s="7">
        <v>4</v>
      </c>
      <c r="W200" s="7">
        <v>3</v>
      </c>
      <c r="X200" s="7">
        <v>4</v>
      </c>
      <c r="Y200" s="7">
        <v>2</v>
      </c>
      <c r="Z200" s="7">
        <v>4</v>
      </c>
      <c r="AA200" s="7">
        <v>2</v>
      </c>
      <c r="AB200" s="7"/>
      <c r="AC200" s="7">
        <v>6</v>
      </c>
      <c r="AD200" s="7">
        <v>1</v>
      </c>
      <c r="AE200" s="7">
        <v>8</v>
      </c>
      <c r="AF200" s="7">
        <v>4</v>
      </c>
      <c r="AG200" s="7">
        <v>7</v>
      </c>
      <c r="AH200" s="7">
        <v>10</v>
      </c>
      <c r="AI200" s="7">
        <v>5</v>
      </c>
      <c r="AJ200" s="7">
        <v>9</v>
      </c>
      <c r="AK200" s="7">
        <v>3</v>
      </c>
      <c r="AL200" s="7">
        <v>2</v>
      </c>
      <c r="AM200" s="7">
        <v>5</v>
      </c>
      <c r="AP200" s="7">
        <v>23</v>
      </c>
      <c r="AQ200" s="3">
        <f t="shared" si="22"/>
        <v>28.45656393931981</v>
      </c>
      <c r="AR200" s="3">
        <f t="shared" si="23"/>
        <v>17.54343606068019</v>
      </c>
      <c r="AT200" s="7">
        <v>23</v>
      </c>
      <c r="AV200" cm="1">
        <f t="array" ref="AV200">SUM(D200+F200+G200+J200:L200)</f>
        <v>28</v>
      </c>
      <c r="AW200" cm="1">
        <f t="array" ref="AW200">SUM(C200+E200+H200:I200)</f>
        <v>13</v>
      </c>
    </row>
    <row r="201" spans="2:49" x14ac:dyDescent="0.25">
      <c r="B201" s="7">
        <v>43920</v>
      </c>
      <c r="C201" s="7">
        <v>2</v>
      </c>
      <c r="D201" s="7">
        <v>4</v>
      </c>
      <c r="E201" s="7">
        <v>4</v>
      </c>
      <c r="F201" s="7">
        <v>2</v>
      </c>
      <c r="G201" s="7">
        <v>2</v>
      </c>
      <c r="H201" s="7">
        <v>1</v>
      </c>
      <c r="I201" s="7">
        <v>2</v>
      </c>
      <c r="J201" s="7">
        <v>2</v>
      </c>
      <c r="K201" s="7">
        <v>3</v>
      </c>
      <c r="L201" s="7">
        <v>2</v>
      </c>
      <c r="M201" s="7">
        <v>24</v>
      </c>
      <c r="N201" s="7">
        <f t="shared" si="18"/>
        <v>7</v>
      </c>
      <c r="O201" s="7">
        <f t="shared" si="19"/>
        <v>7</v>
      </c>
      <c r="P201" s="7">
        <f t="shared" si="20"/>
        <v>4</v>
      </c>
      <c r="Q201" s="7">
        <f t="shared" si="21"/>
        <v>6</v>
      </c>
      <c r="R201" s="7">
        <v>3</v>
      </c>
      <c r="S201" s="7">
        <v>6</v>
      </c>
      <c r="T201" s="7">
        <v>3</v>
      </c>
      <c r="U201" s="7">
        <v>5</v>
      </c>
      <c r="V201" s="7">
        <v>3</v>
      </c>
      <c r="W201" s="7">
        <v>2</v>
      </c>
      <c r="X201" s="7">
        <v>29</v>
      </c>
      <c r="Y201" s="7">
        <v>5</v>
      </c>
      <c r="Z201" s="7">
        <v>6</v>
      </c>
      <c r="AA201" s="7">
        <v>6</v>
      </c>
      <c r="AB201" s="7"/>
      <c r="AC201" s="7">
        <v>6</v>
      </c>
      <c r="AD201" s="7">
        <v>10</v>
      </c>
      <c r="AE201" s="7">
        <v>3</v>
      </c>
      <c r="AF201" s="7">
        <v>9</v>
      </c>
      <c r="AG201" s="7">
        <v>8</v>
      </c>
      <c r="AH201" s="7">
        <v>2</v>
      </c>
      <c r="AI201" s="7">
        <v>5</v>
      </c>
      <c r="AJ201" s="7">
        <v>4</v>
      </c>
      <c r="AK201" s="7">
        <v>1</v>
      </c>
      <c r="AL201" s="7">
        <v>7</v>
      </c>
      <c r="AM201" s="7">
        <v>5</v>
      </c>
      <c r="AP201" s="7">
        <v>24</v>
      </c>
      <c r="AQ201" s="3">
        <f t="shared" si="22"/>
        <v>29.45656393931981</v>
      </c>
      <c r="AR201" s="3">
        <f t="shared" si="23"/>
        <v>18.54343606068019</v>
      </c>
      <c r="AT201" s="7">
        <v>24</v>
      </c>
      <c r="AV201" cm="1">
        <f t="array" ref="AV201">SUM(D201+F201+G201+J201:L201)</f>
        <v>31</v>
      </c>
      <c r="AW201" cm="1">
        <f t="array" ref="AW201">SUM(C201+E201+H201:I201)</f>
        <v>15</v>
      </c>
    </row>
    <row r="202" spans="2:49" x14ac:dyDescent="0.25">
      <c r="B202" s="7">
        <v>42200</v>
      </c>
      <c r="C202" s="7">
        <v>4</v>
      </c>
      <c r="D202" s="7">
        <v>5</v>
      </c>
      <c r="E202" s="7">
        <v>5</v>
      </c>
      <c r="F202" s="7">
        <v>5</v>
      </c>
      <c r="G202" s="7">
        <v>5</v>
      </c>
      <c r="H202" s="7">
        <v>5</v>
      </c>
      <c r="I202" s="7">
        <v>2</v>
      </c>
      <c r="J202" s="7">
        <v>5</v>
      </c>
      <c r="K202" s="7">
        <v>4</v>
      </c>
      <c r="L202" s="7">
        <v>5</v>
      </c>
      <c r="M202" s="7">
        <v>45</v>
      </c>
      <c r="N202" s="7">
        <f t="shared" si="18"/>
        <v>15</v>
      </c>
      <c r="O202" s="7">
        <f t="shared" si="19"/>
        <v>14</v>
      </c>
      <c r="P202" s="7">
        <f t="shared" si="20"/>
        <v>9</v>
      </c>
      <c r="Q202" s="7">
        <f t="shared" si="21"/>
        <v>7</v>
      </c>
      <c r="R202" s="7">
        <v>2</v>
      </c>
      <c r="S202" s="7">
        <v>2</v>
      </c>
      <c r="T202" s="7">
        <v>3</v>
      </c>
      <c r="U202" s="7">
        <v>2</v>
      </c>
      <c r="V202" s="7">
        <v>5</v>
      </c>
      <c r="W202" s="7">
        <v>3</v>
      </c>
      <c r="X202" s="7">
        <v>5</v>
      </c>
      <c r="Y202" s="7">
        <v>5</v>
      </c>
      <c r="Z202" s="7">
        <v>1</v>
      </c>
      <c r="AA202" s="7">
        <v>3</v>
      </c>
      <c r="AB202" s="7"/>
      <c r="AC202" s="7">
        <v>3</v>
      </c>
      <c r="AD202" s="7">
        <v>4</v>
      </c>
      <c r="AE202" s="7">
        <v>1</v>
      </c>
      <c r="AF202" s="7">
        <v>2</v>
      </c>
      <c r="AG202" s="7">
        <v>8</v>
      </c>
      <c r="AH202" s="7">
        <v>6</v>
      </c>
      <c r="AI202" s="7">
        <v>10</v>
      </c>
      <c r="AJ202" s="7">
        <v>5</v>
      </c>
      <c r="AK202" s="7">
        <v>9</v>
      </c>
      <c r="AL202" s="7">
        <v>7</v>
      </c>
      <c r="AM202" s="7">
        <v>5</v>
      </c>
      <c r="AP202" s="7">
        <v>45</v>
      </c>
      <c r="AQ202" s="3">
        <f t="shared" si="22"/>
        <v>50.456563939319807</v>
      </c>
      <c r="AR202" s="3">
        <f t="shared" si="23"/>
        <v>39.543436060680193</v>
      </c>
      <c r="AT202" s="7">
        <v>45</v>
      </c>
      <c r="AV202" cm="1">
        <f t="array" ref="AV202">SUM(D202+F202+G202+J202:L202)</f>
        <v>59</v>
      </c>
      <c r="AW202" cm="1">
        <f t="array" ref="AW202">SUM(C202+E202+H202:I202)</f>
        <v>25</v>
      </c>
    </row>
    <row r="203" spans="2:49" x14ac:dyDescent="0.25">
      <c r="B203" s="7">
        <v>43742</v>
      </c>
      <c r="C203" s="7">
        <v>1</v>
      </c>
      <c r="D203" s="7">
        <v>2</v>
      </c>
      <c r="E203" s="7">
        <v>4</v>
      </c>
      <c r="F203" s="7">
        <v>2</v>
      </c>
      <c r="G203" s="7">
        <v>1</v>
      </c>
      <c r="H203" s="7">
        <v>3</v>
      </c>
      <c r="I203" s="7">
        <v>1</v>
      </c>
      <c r="J203" s="7">
        <v>2</v>
      </c>
      <c r="K203" s="7">
        <v>1</v>
      </c>
      <c r="L203" s="7">
        <v>3</v>
      </c>
      <c r="M203" s="7">
        <v>20</v>
      </c>
      <c r="N203" s="7">
        <f t="shared" si="18"/>
        <v>10</v>
      </c>
      <c r="O203" s="7">
        <f t="shared" si="19"/>
        <v>5</v>
      </c>
      <c r="P203" s="7">
        <f t="shared" si="20"/>
        <v>2</v>
      </c>
      <c r="Q203" s="7">
        <f t="shared" si="21"/>
        <v>3</v>
      </c>
      <c r="R203" s="7">
        <v>3</v>
      </c>
      <c r="S203" s="7">
        <v>3</v>
      </c>
      <c r="T203" s="7">
        <v>3</v>
      </c>
      <c r="U203" s="7">
        <v>2</v>
      </c>
      <c r="V203" s="7">
        <v>3</v>
      </c>
      <c r="W203" s="7">
        <v>3</v>
      </c>
      <c r="X203" s="7">
        <v>4</v>
      </c>
      <c r="Y203" s="7">
        <v>4</v>
      </c>
      <c r="Z203" s="7">
        <v>2</v>
      </c>
      <c r="AA203" s="7">
        <v>3</v>
      </c>
      <c r="AB203" s="7"/>
      <c r="AC203" s="7">
        <v>10</v>
      </c>
      <c r="AD203" s="7">
        <v>6</v>
      </c>
      <c r="AE203" s="7">
        <v>1</v>
      </c>
      <c r="AF203" s="7">
        <v>9</v>
      </c>
      <c r="AG203" s="7">
        <v>3</v>
      </c>
      <c r="AH203" s="7">
        <v>7</v>
      </c>
      <c r="AI203" s="7">
        <v>4</v>
      </c>
      <c r="AJ203" s="7">
        <v>2</v>
      </c>
      <c r="AK203" s="7">
        <v>5</v>
      </c>
      <c r="AL203" s="7">
        <v>8</v>
      </c>
      <c r="AM203" s="7">
        <v>5</v>
      </c>
      <c r="AP203" s="7">
        <v>20</v>
      </c>
      <c r="AQ203" s="3">
        <f t="shared" si="22"/>
        <v>25.45656393931981</v>
      </c>
      <c r="AR203" s="3">
        <f t="shared" si="23"/>
        <v>14.54343606068019</v>
      </c>
      <c r="AT203" s="7">
        <v>20</v>
      </c>
      <c r="AV203" cm="1">
        <f t="array" ref="AV203">SUM(D203+F203+G203+J203:L203)</f>
        <v>21</v>
      </c>
      <c r="AW203" cm="1">
        <f t="array" ref="AW203">SUM(C203+E203+H203:I203)</f>
        <v>14</v>
      </c>
    </row>
    <row r="204" spans="2:49" x14ac:dyDescent="0.25">
      <c r="B204" s="7">
        <v>42327</v>
      </c>
      <c r="C204" s="7">
        <v>1</v>
      </c>
      <c r="D204" s="7">
        <v>3</v>
      </c>
      <c r="E204" s="7">
        <v>2</v>
      </c>
      <c r="F204" s="7">
        <v>2</v>
      </c>
      <c r="G204" s="7">
        <v>4</v>
      </c>
      <c r="H204" s="7">
        <v>2</v>
      </c>
      <c r="I204" s="7">
        <v>1</v>
      </c>
      <c r="J204" s="7">
        <v>2</v>
      </c>
      <c r="K204" s="7">
        <v>4</v>
      </c>
      <c r="L204" s="7">
        <v>2</v>
      </c>
      <c r="M204" s="7">
        <v>23</v>
      </c>
      <c r="N204" s="7">
        <f t="shared" si="18"/>
        <v>6</v>
      </c>
      <c r="O204" s="7">
        <f t="shared" si="19"/>
        <v>8</v>
      </c>
      <c r="P204" s="7">
        <f t="shared" si="20"/>
        <v>5</v>
      </c>
      <c r="Q204" s="7">
        <f t="shared" si="21"/>
        <v>4</v>
      </c>
      <c r="R204" s="7">
        <v>2</v>
      </c>
      <c r="S204" s="7">
        <v>4</v>
      </c>
      <c r="T204" s="7">
        <v>3</v>
      </c>
      <c r="U204" s="7">
        <v>3</v>
      </c>
      <c r="V204" s="7">
        <v>2</v>
      </c>
      <c r="W204" s="7">
        <v>3</v>
      </c>
      <c r="X204" s="7">
        <v>7</v>
      </c>
      <c r="Y204" s="7">
        <v>3</v>
      </c>
      <c r="Z204" s="7">
        <v>3</v>
      </c>
      <c r="AA204" s="7">
        <v>2</v>
      </c>
      <c r="AB204" s="7"/>
      <c r="AC204" s="7">
        <v>3</v>
      </c>
      <c r="AD204" s="7">
        <v>10</v>
      </c>
      <c r="AE204" s="7">
        <v>4</v>
      </c>
      <c r="AF204" s="7">
        <v>1</v>
      </c>
      <c r="AG204" s="7">
        <v>5</v>
      </c>
      <c r="AH204" s="7">
        <v>9</v>
      </c>
      <c r="AI204" s="7">
        <v>8</v>
      </c>
      <c r="AJ204" s="7">
        <v>6</v>
      </c>
      <c r="AK204" s="7">
        <v>7</v>
      </c>
      <c r="AL204" s="7">
        <v>2</v>
      </c>
      <c r="AM204" s="7">
        <v>5</v>
      </c>
      <c r="AP204" s="7">
        <v>23</v>
      </c>
      <c r="AQ204" s="3">
        <f t="shared" si="22"/>
        <v>28.45656393931981</v>
      </c>
      <c r="AR204" s="3">
        <f t="shared" si="23"/>
        <v>17.54343606068019</v>
      </c>
      <c r="AT204" s="7">
        <v>23</v>
      </c>
      <c r="AV204" cm="1">
        <f t="array" ref="AV204">SUM(D204+F204+G204+J204:L204)</f>
        <v>35</v>
      </c>
      <c r="AW204" cm="1">
        <f t="array" ref="AW204">SUM(C204+E204+H204:I204)</f>
        <v>9</v>
      </c>
    </row>
    <row r="205" spans="2:49" x14ac:dyDescent="0.25">
      <c r="B205" s="7">
        <v>43756</v>
      </c>
      <c r="C205" s="7">
        <v>2</v>
      </c>
      <c r="D205" s="7">
        <v>4</v>
      </c>
      <c r="E205" s="7">
        <v>2</v>
      </c>
      <c r="F205" s="7">
        <v>1</v>
      </c>
      <c r="G205" s="7">
        <v>4</v>
      </c>
      <c r="H205" s="7">
        <v>2</v>
      </c>
      <c r="I205" s="7">
        <v>2</v>
      </c>
      <c r="J205" s="7">
        <v>2</v>
      </c>
      <c r="K205" s="7">
        <v>3</v>
      </c>
      <c r="L205" s="7">
        <v>1</v>
      </c>
      <c r="M205" s="7">
        <v>23</v>
      </c>
      <c r="N205" s="7">
        <f t="shared" si="18"/>
        <v>5</v>
      </c>
      <c r="O205" s="7">
        <f t="shared" si="19"/>
        <v>6</v>
      </c>
      <c r="P205" s="7">
        <f t="shared" si="20"/>
        <v>6</v>
      </c>
      <c r="Q205" s="7">
        <f t="shared" si="21"/>
        <v>6</v>
      </c>
      <c r="R205" s="7">
        <v>7</v>
      </c>
      <c r="S205" s="7">
        <v>6</v>
      </c>
      <c r="T205" s="7">
        <v>5</v>
      </c>
      <c r="U205" s="7">
        <v>8</v>
      </c>
      <c r="V205" s="7">
        <v>6</v>
      </c>
      <c r="W205" s="7">
        <v>5</v>
      </c>
      <c r="X205" s="7">
        <v>12</v>
      </c>
      <c r="Y205" s="7">
        <v>3</v>
      </c>
      <c r="Z205" s="7">
        <v>4</v>
      </c>
      <c r="AA205" s="7">
        <v>3</v>
      </c>
      <c r="AB205" s="7"/>
      <c r="AC205" s="7">
        <v>9</v>
      </c>
      <c r="AD205" s="7">
        <v>6</v>
      </c>
      <c r="AE205" s="7">
        <v>7</v>
      </c>
      <c r="AF205" s="7">
        <v>1</v>
      </c>
      <c r="AG205" s="7">
        <v>4</v>
      </c>
      <c r="AH205" s="7">
        <v>5</v>
      </c>
      <c r="AI205" s="7">
        <v>2</v>
      </c>
      <c r="AJ205" s="7">
        <v>3</v>
      </c>
      <c r="AK205" s="7">
        <v>8</v>
      </c>
      <c r="AL205" s="7">
        <v>10</v>
      </c>
      <c r="AM205" s="7">
        <v>5</v>
      </c>
      <c r="AP205" s="7">
        <v>23</v>
      </c>
      <c r="AQ205" s="3">
        <f t="shared" si="22"/>
        <v>28.45656393931981</v>
      </c>
      <c r="AR205" s="3">
        <f t="shared" si="23"/>
        <v>17.54343606068019</v>
      </c>
      <c r="AT205" s="7">
        <v>23</v>
      </c>
      <c r="AV205" cm="1">
        <f t="array" ref="AV205">SUM(D205+F205+G205+J205:L205)</f>
        <v>33</v>
      </c>
      <c r="AW205" cm="1">
        <f t="array" ref="AW205">SUM(C205+E205+H205:I205)</f>
        <v>12</v>
      </c>
    </row>
    <row r="206" spans="2:49" x14ac:dyDescent="0.25">
      <c r="B206" s="7">
        <v>41077</v>
      </c>
      <c r="C206" s="7">
        <v>5</v>
      </c>
      <c r="D206" s="7">
        <v>5</v>
      </c>
      <c r="E206" s="7">
        <v>5</v>
      </c>
      <c r="F206" s="7">
        <v>5</v>
      </c>
      <c r="G206" s="7">
        <v>5</v>
      </c>
      <c r="H206" s="7">
        <v>5</v>
      </c>
      <c r="I206" s="7">
        <v>4</v>
      </c>
      <c r="J206" s="7">
        <v>5</v>
      </c>
      <c r="K206" s="7">
        <v>5</v>
      </c>
      <c r="L206" s="7">
        <v>5</v>
      </c>
      <c r="M206" s="7">
        <v>49</v>
      </c>
      <c r="N206" s="7">
        <f t="shared" si="18"/>
        <v>15</v>
      </c>
      <c r="O206" s="7">
        <f t="shared" si="19"/>
        <v>15</v>
      </c>
      <c r="P206" s="7">
        <f t="shared" si="20"/>
        <v>10</v>
      </c>
      <c r="Q206" s="7">
        <f t="shared" si="21"/>
        <v>9</v>
      </c>
      <c r="R206" s="7">
        <v>2</v>
      </c>
      <c r="S206" s="7">
        <v>2</v>
      </c>
      <c r="T206" s="7">
        <v>5</v>
      </c>
      <c r="U206" s="7">
        <v>3</v>
      </c>
      <c r="V206" s="7">
        <v>2</v>
      </c>
      <c r="W206" s="7">
        <v>4</v>
      </c>
      <c r="X206" s="7">
        <v>10</v>
      </c>
      <c r="Y206" s="7">
        <v>4</v>
      </c>
      <c r="Z206" s="7">
        <v>2</v>
      </c>
      <c r="AA206" s="7">
        <v>1</v>
      </c>
      <c r="AB206" s="7"/>
      <c r="AC206" s="7">
        <v>8</v>
      </c>
      <c r="AD206" s="7">
        <v>4</v>
      </c>
      <c r="AE206" s="7">
        <v>7</v>
      </c>
      <c r="AF206" s="7">
        <v>5</v>
      </c>
      <c r="AG206" s="7">
        <v>3</v>
      </c>
      <c r="AH206" s="7">
        <v>2</v>
      </c>
      <c r="AI206" s="7">
        <v>1</v>
      </c>
      <c r="AJ206" s="7">
        <v>10</v>
      </c>
      <c r="AK206" s="7">
        <v>6</v>
      </c>
      <c r="AL206" s="7">
        <v>9</v>
      </c>
      <c r="AM206" s="7">
        <v>5</v>
      </c>
      <c r="AP206" s="7">
        <v>49</v>
      </c>
      <c r="AQ206" s="3">
        <f t="shared" si="22"/>
        <v>54.456563939319807</v>
      </c>
      <c r="AR206" s="3">
        <f t="shared" si="23"/>
        <v>43.543436060680193</v>
      </c>
      <c r="AT206" s="7">
        <v>49</v>
      </c>
      <c r="AV206" cm="1">
        <f t="array" ref="AV206">SUM(D206+F206+G206+J206:L206)</f>
        <v>60</v>
      </c>
      <c r="AW206" cm="1">
        <f t="array" ref="AW206">SUM(C206+E206+H206:I206)</f>
        <v>29</v>
      </c>
    </row>
    <row r="207" spans="2:49" x14ac:dyDescent="0.25">
      <c r="B207" s="7">
        <v>43005</v>
      </c>
      <c r="C207" s="7">
        <v>2</v>
      </c>
      <c r="D207" s="7">
        <v>1</v>
      </c>
      <c r="E207" s="7">
        <v>4</v>
      </c>
      <c r="F207" s="7">
        <v>2</v>
      </c>
      <c r="G207" s="7">
        <v>2</v>
      </c>
      <c r="H207" s="7">
        <v>2</v>
      </c>
      <c r="I207" s="7">
        <v>1</v>
      </c>
      <c r="J207" s="7">
        <v>2</v>
      </c>
      <c r="K207" s="7">
        <v>2</v>
      </c>
      <c r="L207" s="7">
        <v>3</v>
      </c>
      <c r="M207" s="7">
        <v>21</v>
      </c>
      <c r="N207" s="7">
        <f t="shared" si="18"/>
        <v>9</v>
      </c>
      <c r="O207" s="7">
        <f t="shared" si="19"/>
        <v>6</v>
      </c>
      <c r="P207" s="7">
        <f t="shared" si="20"/>
        <v>4</v>
      </c>
      <c r="Q207" s="7">
        <f t="shared" si="21"/>
        <v>2</v>
      </c>
      <c r="R207" s="7">
        <v>3</v>
      </c>
      <c r="S207" s="7">
        <v>3</v>
      </c>
      <c r="T207" s="7">
        <v>3</v>
      </c>
      <c r="U207" s="7">
        <v>3</v>
      </c>
      <c r="V207" s="7">
        <v>3</v>
      </c>
      <c r="W207" s="7">
        <v>4</v>
      </c>
      <c r="X207" s="7">
        <v>4</v>
      </c>
      <c r="Y207" s="7">
        <v>6</v>
      </c>
      <c r="Z207" s="7">
        <v>2</v>
      </c>
      <c r="AA207" s="7">
        <v>3</v>
      </c>
      <c r="AB207" s="7"/>
      <c r="AC207" s="7">
        <v>8</v>
      </c>
      <c r="AD207" s="7">
        <v>10</v>
      </c>
      <c r="AE207" s="7">
        <v>1</v>
      </c>
      <c r="AF207" s="7">
        <v>2</v>
      </c>
      <c r="AG207" s="7">
        <v>9</v>
      </c>
      <c r="AH207" s="7">
        <v>7</v>
      </c>
      <c r="AI207" s="7">
        <v>3</v>
      </c>
      <c r="AJ207" s="7">
        <v>5</v>
      </c>
      <c r="AK207" s="7">
        <v>6</v>
      </c>
      <c r="AL207" s="7">
        <v>4</v>
      </c>
      <c r="AM207" s="7">
        <v>5</v>
      </c>
      <c r="AP207" s="7">
        <v>21</v>
      </c>
      <c r="AQ207" s="3">
        <f t="shared" si="22"/>
        <v>26.45656393931981</v>
      </c>
      <c r="AR207" s="3">
        <f t="shared" si="23"/>
        <v>15.54343606068019</v>
      </c>
      <c r="AT207" s="7">
        <v>21</v>
      </c>
      <c r="AV207" cm="1">
        <f t="array" ref="AV207">SUM(D207+F207+G207+J207:L207)</f>
        <v>22</v>
      </c>
      <c r="AW207" cm="1">
        <f t="array" ref="AW207">SUM(C207+E207+H207:I207)</f>
        <v>15</v>
      </c>
    </row>
    <row r="208" spans="2:49" x14ac:dyDescent="0.25">
      <c r="B208" s="7">
        <v>46337</v>
      </c>
      <c r="C208" s="7">
        <v>2</v>
      </c>
      <c r="D208" s="7">
        <v>2</v>
      </c>
      <c r="E208" s="7">
        <v>5</v>
      </c>
      <c r="F208" s="7">
        <v>1</v>
      </c>
      <c r="G208" s="7">
        <v>4</v>
      </c>
      <c r="H208" s="7">
        <v>1</v>
      </c>
      <c r="I208" s="7">
        <v>2</v>
      </c>
      <c r="J208" s="7">
        <v>2</v>
      </c>
      <c r="K208" s="7">
        <v>2</v>
      </c>
      <c r="L208" s="7">
        <v>2</v>
      </c>
      <c r="M208" s="7">
        <v>23</v>
      </c>
      <c r="N208" s="7">
        <f t="shared" si="18"/>
        <v>8</v>
      </c>
      <c r="O208" s="7">
        <f t="shared" si="19"/>
        <v>5</v>
      </c>
      <c r="P208" s="7">
        <f t="shared" si="20"/>
        <v>6</v>
      </c>
      <c r="Q208" s="7">
        <f t="shared" si="21"/>
        <v>4</v>
      </c>
      <c r="R208" s="7">
        <v>3</v>
      </c>
      <c r="S208" s="7">
        <v>9</v>
      </c>
      <c r="T208" s="7">
        <v>4</v>
      </c>
      <c r="U208" s="7">
        <v>3</v>
      </c>
      <c r="V208" s="7">
        <v>3</v>
      </c>
      <c r="W208" s="7">
        <v>3</v>
      </c>
      <c r="X208" s="7">
        <v>4</v>
      </c>
      <c r="Y208" s="7">
        <v>4</v>
      </c>
      <c r="Z208" s="7">
        <v>4</v>
      </c>
      <c r="AA208" s="7">
        <v>2</v>
      </c>
      <c r="AB208" s="7"/>
      <c r="AC208" s="7">
        <v>10</v>
      </c>
      <c r="AD208" s="7">
        <v>1</v>
      </c>
      <c r="AE208" s="7">
        <v>5</v>
      </c>
      <c r="AF208" s="7">
        <v>3</v>
      </c>
      <c r="AG208" s="7">
        <v>2</v>
      </c>
      <c r="AH208" s="7">
        <v>9</v>
      </c>
      <c r="AI208" s="7">
        <v>4</v>
      </c>
      <c r="AJ208" s="7">
        <v>7</v>
      </c>
      <c r="AK208" s="7">
        <v>8</v>
      </c>
      <c r="AL208" s="7">
        <v>6</v>
      </c>
      <c r="AM208" s="7">
        <v>5</v>
      </c>
      <c r="AP208" s="7">
        <v>23</v>
      </c>
      <c r="AQ208" s="3">
        <f t="shared" si="22"/>
        <v>28.45656393931981</v>
      </c>
      <c r="AR208" s="3">
        <f t="shared" si="23"/>
        <v>17.54343606068019</v>
      </c>
      <c r="AT208" s="7">
        <v>23</v>
      </c>
      <c r="AV208" cm="1">
        <f t="array" ref="AV208">SUM(D208+F208+G208+J208:L208)</f>
        <v>27</v>
      </c>
      <c r="AW208" cm="1">
        <f t="array" ref="AW208">SUM(C208+E208+H208:I208)</f>
        <v>17</v>
      </c>
    </row>
    <row r="209" spans="2:49" x14ac:dyDescent="0.25">
      <c r="B209" s="7">
        <v>45583</v>
      </c>
      <c r="C209" s="7">
        <v>5</v>
      </c>
      <c r="D209" s="7">
        <v>5</v>
      </c>
      <c r="E209" s="7">
        <v>5</v>
      </c>
      <c r="F209" s="7">
        <v>2</v>
      </c>
      <c r="G209" s="7">
        <v>1</v>
      </c>
      <c r="H209" s="7">
        <v>5</v>
      </c>
      <c r="I209" s="7">
        <v>1</v>
      </c>
      <c r="J209" s="7">
        <v>5</v>
      </c>
      <c r="K209" s="7">
        <v>1</v>
      </c>
      <c r="L209" s="7">
        <v>2</v>
      </c>
      <c r="M209" s="7">
        <v>32</v>
      </c>
      <c r="N209" s="7">
        <f t="shared" si="18"/>
        <v>12</v>
      </c>
      <c r="O209" s="7">
        <f t="shared" si="19"/>
        <v>8</v>
      </c>
      <c r="P209" s="7">
        <f t="shared" si="20"/>
        <v>6</v>
      </c>
      <c r="Q209" s="7">
        <f t="shared" si="21"/>
        <v>6</v>
      </c>
      <c r="R209" s="7">
        <v>3</v>
      </c>
      <c r="S209" s="7">
        <v>6</v>
      </c>
      <c r="T209" s="7">
        <v>6</v>
      </c>
      <c r="U209" s="7">
        <v>20</v>
      </c>
      <c r="V209" s="7">
        <v>5</v>
      </c>
      <c r="W209" s="7">
        <v>17</v>
      </c>
      <c r="X209" s="7">
        <v>9</v>
      </c>
      <c r="Y209" s="7">
        <v>5</v>
      </c>
      <c r="Z209" s="7">
        <v>3</v>
      </c>
      <c r="AA209" s="7">
        <v>4</v>
      </c>
      <c r="AB209" s="7"/>
      <c r="AC209" s="7">
        <v>9</v>
      </c>
      <c r="AD209" s="7">
        <v>1</v>
      </c>
      <c r="AE209" s="7">
        <v>8</v>
      </c>
      <c r="AF209" s="7">
        <v>4</v>
      </c>
      <c r="AG209" s="7">
        <v>6</v>
      </c>
      <c r="AH209" s="7">
        <v>2</v>
      </c>
      <c r="AI209" s="7">
        <v>5</v>
      </c>
      <c r="AJ209" s="7">
        <v>10</v>
      </c>
      <c r="AK209" s="7">
        <v>7</v>
      </c>
      <c r="AL209" s="7">
        <v>3</v>
      </c>
      <c r="AM209" s="7">
        <v>95</v>
      </c>
      <c r="AP209" s="7">
        <v>32</v>
      </c>
      <c r="AQ209" s="3">
        <f t="shared" si="22"/>
        <v>37.456563939319807</v>
      </c>
      <c r="AR209" s="3">
        <f t="shared" si="23"/>
        <v>26.54343606068019</v>
      </c>
      <c r="AT209" s="7">
        <v>32</v>
      </c>
      <c r="AV209" cm="1">
        <f t="array" ref="AV209">SUM(D209+F209+G209+J209:L209)</f>
        <v>32</v>
      </c>
      <c r="AW209" cm="1">
        <f t="array" ref="AW209">SUM(C209+E209+H209:I209)</f>
        <v>26</v>
      </c>
    </row>
    <row r="210" spans="2:49" x14ac:dyDescent="0.25">
      <c r="B210" s="7">
        <v>41586</v>
      </c>
      <c r="C210" s="7">
        <v>2</v>
      </c>
      <c r="D210" s="7">
        <v>2</v>
      </c>
      <c r="E210" s="7">
        <v>5</v>
      </c>
      <c r="F210" s="7">
        <v>4</v>
      </c>
      <c r="G210" s="7">
        <v>5</v>
      </c>
      <c r="H210" s="7">
        <v>4</v>
      </c>
      <c r="I210" s="7">
        <v>3</v>
      </c>
      <c r="J210" s="7">
        <v>2</v>
      </c>
      <c r="K210" s="7">
        <v>4</v>
      </c>
      <c r="L210" s="7">
        <v>5</v>
      </c>
      <c r="M210" s="7">
        <v>36</v>
      </c>
      <c r="N210" s="7">
        <f t="shared" si="18"/>
        <v>14</v>
      </c>
      <c r="O210" s="7">
        <f t="shared" si="19"/>
        <v>10</v>
      </c>
      <c r="P210" s="7">
        <f t="shared" si="20"/>
        <v>7</v>
      </c>
      <c r="Q210" s="7">
        <f t="shared" si="21"/>
        <v>5</v>
      </c>
      <c r="R210" s="7">
        <v>4</v>
      </c>
      <c r="S210" s="7">
        <v>3</v>
      </c>
      <c r="T210" s="7">
        <v>3</v>
      </c>
      <c r="U210" s="7">
        <v>3</v>
      </c>
      <c r="V210" s="7">
        <v>3</v>
      </c>
      <c r="W210" s="7">
        <v>3</v>
      </c>
      <c r="X210" s="7">
        <v>5</v>
      </c>
      <c r="Y210" s="7">
        <v>4</v>
      </c>
      <c r="Z210" s="7">
        <v>5</v>
      </c>
      <c r="AA210" s="7">
        <v>3</v>
      </c>
      <c r="AB210" s="7"/>
      <c r="AC210" s="7">
        <v>3</v>
      </c>
      <c r="AD210" s="7">
        <v>2</v>
      </c>
      <c r="AE210" s="7">
        <v>6</v>
      </c>
      <c r="AF210" s="7">
        <v>5</v>
      </c>
      <c r="AG210" s="7">
        <v>4</v>
      </c>
      <c r="AH210" s="7">
        <v>9</v>
      </c>
      <c r="AI210" s="7">
        <v>10</v>
      </c>
      <c r="AJ210" s="7">
        <v>8</v>
      </c>
      <c r="AK210" s="7">
        <v>1</v>
      </c>
      <c r="AL210" s="7">
        <v>7</v>
      </c>
      <c r="AM210" s="7">
        <v>90</v>
      </c>
      <c r="AP210" s="7">
        <v>36</v>
      </c>
      <c r="AQ210" s="3">
        <f t="shared" si="22"/>
        <v>41.456563939319807</v>
      </c>
      <c r="AR210" s="3">
        <f t="shared" si="23"/>
        <v>30.54343606068019</v>
      </c>
      <c r="AT210" s="7">
        <v>36</v>
      </c>
      <c r="AV210" cm="1">
        <f t="array" ref="AV210">SUM(D210+F210+G210+J210:L210)</f>
        <v>44</v>
      </c>
      <c r="AW210" cm="1">
        <f t="array" ref="AW210">SUM(C210+E210+H210:I210)</f>
        <v>21</v>
      </c>
    </row>
    <row r="211" spans="2:49" x14ac:dyDescent="0.25">
      <c r="B211" s="7">
        <v>43016</v>
      </c>
      <c r="C211" s="7">
        <v>5</v>
      </c>
      <c r="D211" s="7">
        <v>3</v>
      </c>
      <c r="E211" s="7">
        <v>5</v>
      </c>
      <c r="F211" s="7">
        <v>2</v>
      </c>
      <c r="G211" s="7">
        <v>5</v>
      </c>
      <c r="H211" s="7">
        <v>4</v>
      </c>
      <c r="I211" s="7">
        <v>3</v>
      </c>
      <c r="J211" s="7">
        <v>2</v>
      </c>
      <c r="K211" s="7">
        <v>3</v>
      </c>
      <c r="L211" s="7">
        <v>2</v>
      </c>
      <c r="M211" s="7">
        <v>34</v>
      </c>
      <c r="N211" s="7">
        <f t="shared" si="18"/>
        <v>11</v>
      </c>
      <c r="O211" s="7">
        <f t="shared" si="19"/>
        <v>7</v>
      </c>
      <c r="P211" s="7">
        <f t="shared" si="20"/>
        <v>10</v>
      </c>
      <c r="Q211" s="7">
        <f t="shared" si="21"/>
        <v>6</v>
      </c>
      <c r="R211" s="7">
        <v>3</v>
      </c>
      <c r="S211" s="7">
        <v>5</v>
      </c>
      <c r="T211" s="7">
        <v>2</v>
      </c>
      <c r="U211" s="7">
        <v>12</v>
      </c>
      <c r="V211" s="7">
        <v>2</v>
      </c>
      <c r="W211" s="7">
        <v>4</v>
      </c>
      <c r="X211" s="7">
        <v>7</v>
      </c>
      <c r="Y211" s="7">
        <v>7</v>
      </c>
      <c r="Z211" s="7">
        <v>5</v>
      </c>
      <c r="AA211" s="7">
        <v>2</v>
      </c>
      <c r="AB211" s="7"/>
      <c r="AC211" s="7">
        <v>10</v>
      </c>
      <c r="AD211" s="7">
        <v>3</v>
      </c>
      <c r="AE211" s="7">
        <v>2</v>
      </c>
      <c r="AF211" s="7">
        <v>1</v>
      </c>
      <c r="AG211" s="7">
        <v>9</v>
      </c>
      <c r="AH211" s="7">
        <v>4</v>
      </c>
      <c r="AI211" s="7">
        <v>7</v>
      </c>
      <c r="AJ211" s="7">
        <v>6</v>
      </c>
      <c r="AK211" s="7">
        <v>8</v>
      </c>
      <c r="AL211" s="7">
        <v>5</v>
      </c>
      <c r="AM211" s="7">
        <v>90</v>
      </c>
      <c r="AP211" s="7">
        <v>34</v>
      </c>
      <c r="AQ211" s="3">
        <f t="shared" si="22"/>
        <v>39.456563939319807</v>
      </c>
      <c r="AR211" s="3">
        <f t="shared" si="23"/>
        <v>28.54343606068019</v>
      </c>
      <c r="AT211" s="7">
        <v>34</v>
      </c>
      <c r="AV211" cm="1">
        <f t="array" ref="AV211">SUM(D211+F211+G211+J211:L211)</f>
        <v>37</v>
      </c>
      <c r="AW211" cm="1">
        <f t="array" ref="AW211">SUM(C211+E211+H211:I211)</f>
        <v>27</v>
      </c>
    </row>
    <row r="212" spans="2:49" x14ac:dyDescent="0.25">
      <c r="B212" s="7">
        <v>45505</v>
      </c>
      <c r="C212" s="7">
        <v>5</v>
      </c>
      <c r="D212" s="7">
        <v>1</v>
      </c>
      <c r="E212" s="7">
        <v>5</v>
      </c>
      <c r="F212" s="7">
        <v>4</v>
      </c>
      <c r="G212" s="7">
        <v>4</v>
      </c>
      <c r="H212" s="7">
        <v>4</v>
      </c>
      <c r="I212" s="7">
        <v>5</v>
      </c>
      <c r="J212" s="7">
        <v>5</v>
      </c>
      <c r="K212" s="7">
        <v>1</v>
      </c>
      <c r="L212" s="7">
        <v>4</v>
      </c>
      <c r="M212" s="7">
        <v>38</v>
      </c>
      <c r="N212" s="7">
        <f t="shared" si="18"/>
        <v>13</v>
      </c>
      <c r="O212" s="7">
        <f t="shared" si="19"/>
        <v>10</v>
      </c>
      <c r="P212" s="7">
        <f t="shared" si="20"/>
        <v>9</v>
      </c>
      <c r="Q212" s="7">
        <f t="shared" si="21"/>
        <v>6</v>
      </c>
      <c r="R212" s="7">
        <v>1</v>
      </c>
      <c r="S212" s="7">
        <v>3</v>
      </c>
      <c r="T212" s="7">
        <v>3</v>
      </c>
      <c r="U212" s="7">
        <v>1</v>
      </c>
      <c r="V212" s="7">
        <v>2</v>
      </c>
      <c r="W212" s="7">
        <v>5</v>
      </c>
      <c r="X212" s="7">
        <v>1</v>
      </c>
      <c r="Y212" s="7">
        <v>4</v>
      </c>
      <c r="Z212" s="7">
        <v>2</v>
      </c>
      <c r="AA212" s="7">
        <v>2</v>
      </c>
      <c r="AB212" s="7"/>
      <c r="AC212" s="7">
        <v>6</v>
      </c>
      <c r="AD212" s="7">
        <v>8</v>
      </c>
      <c r="AE212" s="7">
        <v>5</v>
      </c>
      <c r="AF212" s="7">
        <v>10</v>
      </c>
      <c r="AG212" s="7">
        <v>2</v>
      </c>
      <c r="AH212" s="7">
        <v>9</v>
      </c>
      <c r="AI212" s="7">
        <v>4</v>
      </c>
      <c r="AJ212" s="7">
        <v>7</v>
      </c>
      <c r="AK212" s="7">
        <v>3</v>
      </c>
      <c r="AL212" s="7">
        <v>1</v>
      </c>
      <c r="AM212" s="7">
        <v>86</v>
      </c>
      <c r="AP212" s="7">
        <v>38</v>
      </c>
      <c r="AQ212" s="3">
        <f t="shared" si="22"/>
        <v>43.456563939319807</v>
      </c>
      <c r="AR212" s="3">
        <f t="shared" si="23"/>
        <v>32.543436060680193</v>
      </c>
      <c r="AT212" s="7">
        <v>38</v>
      </c>
      <c r="AV212" cm="1">
        <f t="array" ref="AV212">SUM(D212+F212+G212+J212:L212)</f>
        <v>37</v>
      </c>
      <c r="AW212" cm="1">
        <f t="array" ref="AW212">SUM(C212+E212+H212:I212)</f>
        <v>29</v>
      </c>
    </row>
    <row r="213" spans="2:49" x14ac:dyDescent="0.25">
      <c r="B213" s="7">
        <v>45416</v>
      </c>
      <c r="C213" s="7">
        <v>4</v>
      </c>
      <c r="D213" s="7">
        <v>4</v>
      </c>
      <c r="E213" s="7">
        <v>5</v>
      </c>
      <c r="F213" s="7">
        <v>5</v>
      </c>
      <c r="G213" s="7">
        <v>2</v>
      </c>
      <c r="H213" s="7">
        <v>4</v>
      </c>
      <c r="I213" s="7">
        <v>1</v>
      </c>
      <c r="J213" s="7">
        <v>4</v>
      </c>
      <c r="K213" s="7">
        <v>4</v>
      </c>
      <c r="L213" s="7">
        <v>1</v>
      </c>
      <c r="M213" s="7">
        <v>34</v>
      </c>
      <c r="N213" s="7">
        <f t="shared" si="18"/>
        <v>10</v>
      </c>
      <c r="O213" s="7">
        <f t="shared" si="19"/>
        <v>13</v>
      </c>
      <c r="P213" s="7">
        <f t="shared" si="20"/>
        <v>6</v>
      </c>
      <c r="Q213" s="7">
        <f t="shared" si="21"/>
        <v>5</v>
      </c>
      <c r="R213" s="7">
        <v>3</v>
      </c>
      <c r="S213" s="7">
        <v>6</v>
      </c>
      <c r="T213" s="7">
        <v>2</v>
      </c>
      <c r="U213" s="7">
        <v>4</v>
      </c>
      <c r="V213" s="7">
        <v>3</v>
      </c>
      <c r="W213" s="7">
        <v>155</v>
      </c>
      <c r="X213" s="7">
        <v>4</v>
      </c>
      <c r="Y213" s="7">
        <v>7</v>
      </c>
      <c r="Z213" s="7">
        <v>2</v>
      </c>
      <c r="AA213" s="7">
        <v>3</v>
      </c>
      <c r="AB213" s="7"/>
      <c r="AC213" s="7">
        <v>4</v>
      </c>
      <c r="AD213" s="7">
        <v>3</v>
      </c>
      <c r="AE213" s="7">
        <v>6</v>
      </c>
      <c r="AF213" s="7">
        <v>7</v>
      </c>
      <c r="AG213" s="7">
        <v>10</v>
      </c>
      <c r="AH213" s="7">
        <v>9</v>
      </c>
      <c r="AI213" s="7">
        <v>2</v>
      </c>
      <c r="AJ213" s="7">
        <v>1</v>
      </c>
      <c r="AK213" s="7">
        <v>5</v>
      </c>
      <c r="AL213" s="7">
        <v>8</v>
      </c>
      <c r="AM213" s="7">
        <v>82</v>
      </c>
      <c r="AP213" s="7">
        <v>34</v>
      </c>
      <c r="AQ213" s="3">
        <f t="shared" si="22"/>
        <v>39.456563939319807</v>
      </c>
      <c r="AR213" s="3">
        <f t="shared" si="23"/>
        <v>28.54343606068019</v>
      </c>
      <c r="AT213" s="7">
        <v>34</v>
      </c>
      <c r="AV213" cm="1">
        <f t="array" ref="AV213">SUM(D213+F213+G213+J213:L213)</f>
        <v>42</v>
      </c>
      <c r="AW213" cm="1">
        <f t="array" ref="AW213">SUM(C213+E213+H213:I213)</f>
        <v>23</v>
      </c>
    </row>
    <row r="214" spans="2:49" x14ac:dyDescent="0.25">
      <c r="B214" s="7">
        <v>45508</v>
      </c>
      <c r="C214" s="7">
        <v>4</v>
      </c>
      <c r="D214" s="7">
        <v>4</v>
      </c>
      <c r="E214" s="7">
        <v>5</v>
      </c>
      <c r="F214" s="7">
        <v>5</v>
      </c>
      <c r="G214" s="7">
        <v>4</v>
      </c>
      <c r="H214" s="7">
        <v>5</v>
      </c>
      <c r="I214" s="7">
        <v>2</v>
      </c>
      <c r="J214" s="7">
        <v>3</v>
      </c>
      <c r="K214" s="7">
        <v>2</v>
      </c>
      <c r="L214" s="7">
        <v>4</v>
      </c>
      <c r="M214" s="7">
        <v>38</v>
      </c>
      <c r="N214" s="7">
        <f t="shared" si="18"/>
        <v>14</v>
      </c>
      <c r="O214" s="7">
        <f t="shared" si="19"/>
        <v>10</v>
      </c>
      <c r="P214" s="7">
        <f t="shared" si="20"/>
        <v>8</v>
      </c>
      <c r="Q214" s="7">
        <f t="shared" si="21"/>
        <v>6</v>
      </c>
      <c r="R214" s="7">
        <v>6</v>
      </c>
      <c r="S214" s="7">
        <v>25</v>
      </c>
      <c r="T214" s="7">
        <v>8</v>
      </c>
      <c r="U214" s="7">
        <v>13</v>
      </c>
      <c r="V214" s="7">
        <v>8</v>
      </c>
      <c r="W214" s="7">
        <v>7</v>
      </c>
      <c r="X214" s="7">
        <v>23</v>
      </c>
      <c r="Y214" s="7">
        <v>7</v>
      </c>
      <c r="Z214" s="7">
        <v>12</v>
      </c>
      <c r="AA214" s="7">
        <v>14</v>
      </c>
      <c r="AB214" s="7"/>
      <c r="AC214" s="7">
        <v>2</v>
      </c>
      <c r="AD214" s="7">
        <v>1</v>
      </c>
      <c r="AE214" s="7">
        <v>3</v>
      </c>
      <c r="AF214" s="7">
        <v>4</v>
      </c>
      <c r="AG214" s="7">
        <v>5</v>
      </c>
      <c r="AH214" s="7">
        <v>9</v>
      </c>
      <c r="AI214" s="7">
        <v>10</v>
      </c>
      <c r="AJ214" s="7">
        <v>7</v>
      </c>
      <c r="AK214" s="7">
        <v>6</v>
      </c>
      <c r="AL214" s="7">
        <v>8</v>
      </c>
      <c r="AM214" s="7">
        <v>80</v>
      </c>
      <c r="AP214" s="7">
        <v>38</v>
      </c>
      <c r="AQ214" s="3">
        <f t="shared" si="22"/>
        <v>43.456563939319807</v>
      </c>
      <c r="AR214" s="3">
        <f t="shared" si="23"/>
        <v>32.543436060680193</v>
      </c>
      <c r="AT214" s="7">
        <v>38</v>
      </c>
      <c r="AV214" cm="1">
        <f t="array" ref="AV214">SUM(D214+F214+G214+J214:L214)</f>
        <v>48</v>
      </c>
      <c r="AW214" cm="1">
        <f t="array" ref="AW214">SUM(C214+E214+H214:I214)</f>
        <v>25</v>
      </c>
    </row>
    <row r="215" spans="2:49" x14ac:dyDescent="0.25">
      <c r="B215" s="7">
        <v>45572</v>
      </c>
      <c r="C215" s="7">
        <v>2</v>
      </c>
      <c r="D215" s="7">
        <v>5</v>
      </c>
      <c r="E215" s="7">
        <v>4</v>
      </c>
      <c r="F215" s="7">
        <v>3</v>
      </c>
      <c r="G215" s="7">
        <v>4</v>
      </c>
      <c r="H215" s="7">
        <v>2</v>
      </c>
      <c r="I215" s="7">
        <v>2</v>
      </c>
      <c r="J215" s="7">
        <v>4</v>
      </c>
      <c r="K215" s="7">
        <v>5</v>
      </c>
      <c r="L215" s="7">
        <v>5</v>
      </c>
      <c r="M215" s="7">
        <v>36</v>
      </c>
      <c r="N215" s="7">
        <f t="shared" si="18"/>
        <v>11</v>
      </c>
      <c r="O215" s="7">
        <f t="shared" si="19"/>
        <v>12</v>
      </c>
      <c r="P215" s="7">
        <f t="shared" si="20"/>
        <v>6</v>
      </c>
      <c r="Q215" s="7">
        <f t="shared" si="21"/>
        <v>7</v>
      </c>
      <c r="R215" s="7">
        <v>4</v>
      </c>
      <c r="S215" s="7">
        <v>3</v>
      </c>
      <c r="T215" s="7">
        <v>2</v>
      </c>
      <c r="U215" s="7">
        <v>2</v>
      </c>
      <c r="V215" s="7">
        <v>3</v>
      </c>
      <c r="W215" s="7">
        <v>4</v>
      </c>
      <c r="X215" s="7">
        <v>5</v>
      </c>
      <c r="Y215" s="7">
        <v>3</v>
      </c>
      <c r="Z215" s="7">
        <v>1</v>
      </c>
      <c r="AA215" s="7">
        <v>3</v>
      </c>
      <c r="AB215" s="7"/>
      <c r="AC215" s="7">
        <v>10</v>
      </c>
      <c r="AD215" s="7">
        <v>1</v>
      </c>
      <c r="AE215" s="7">
        <v>4</v>
      </c>
      <c r="AF215" s="7">
        <v>9</v>
      </c>
      <c r="AG215" s="7">
        <v>2</v>
      </c>
      <c r="AH215" s="7">
        <v>5</v>
      </c>
      <c r="AI215" s="7">
        <v>8</v>
      </c>
      <c r="AJ215" s="7">
        <v>3</v>
      </c>
      <c r="AK215" s="7">
        <v>7</v>
      </c>
      <c r="AL215" s="7">
        <v>6</v>
      </c>
      <c r="AM215" s="7">
        <v>79</v>
      </c>
      <c r="AP215" s="7">
        <v>36</v>
      </c>
      <c r="AQ215" s="3">
        <f t="shared" si="22"/>
        <v>41.456563939319807</v>
      </c>
      <c r="AR215" s="3">
        <f t="shared" si="23"/>
        <v>30.54343606068019</v>
      </c>
      <c r="AT215" s="7">
        <v>36</v>
      </c>
      <c r="AV215" cm="1">
        <f t="array" ref="AV215">SUM(D215+F215+G215+J215:L215)</f>
        <v>50</v>
      </c>
      <c r="AW215" cm="1">
        <f t="array" ref="AW215">SUM(C215+E215+H215:I215)</f>
        <v>16</v>
      </c>
    </row>
    <row r="216" spans="2:49" x14ac:dyDescent="0.25">
      <c r="B216" s="7">
        <v>46467</v>
      </c>
      <c r="C216" s="7">
        <v>4</v>
      </c>
      <c r="D216" s="7">
        <v>5</v>
      </c>
      <c r="E216" s="7">
        <v>5</v>
      </c>
      <c r="F216" s="7">
        <v>2</v>
      </c>
      <c r="G216" s="7">
        <v>4</v>
      </c>
      <c r="H216" s="7">
        <v>4</v>
      </c>
      <c r="I216" s="7">
        <v>4</v>
      </c>
      <c r="J216" s="7">
        <v>2</v>
      </c>
      <c r="K216" s="7">
        <v>4</v>
      </c>
      <c r="L216" s="7">
        <v>2</v>
      </c>
      <c r="M216" s="7">
        <v>36</v>
      </c>
      <c r="N216" s="7">
        <f t="shared" si="18"/>
        <v>11</v>
      </c>
      <c r="O216" s="7">
        <f t="shared" si="19"/>
        <v>8</v>
      </c>
      <c r="P216" s="7">
        <f t="shared" si="20"/>
        <v>8</v>
      </c>
      <c r="Q216" s="7">
        <f t="shared" si="21"/>
        <v>9</v>
      </c>
      <c r="R216" s="7">
        <v>3</v>
      </c>
      <c r="S216" s="7">
        <v>3</v>
      </c>
      <c r="T216" s="7">
        <v>5</v>
      </c>
      <c r="U216" s="7">
        <v>2</v>
      </c>
      <c r="V216" s="7">
        <v>3</v>
      </c>
      <c r="W216" s="7">
        <v>3</v>
      </c>
      <c r="X216" s="7">
        <v>8</v>
      </c>
      <c r="Y216" s="7">
        <v>4</v>
      </c>
      <c r="Z216" s="7">
        <v>4</v>
      </c>
      <c r="AA216" s="7">
        <v>2</v>
      </c>
      <c r="AB216" s="7"/>
      <c r="AC216" s="7">
        <v>5</v>
      </c>
      <c r="AD216" s="7">
        <v>10</v>
      </c>
      <c r="AE216" s="7">
        <v>6</v>
      </c>
      <c r="AF216" s="7">
        <v>4</v>
      </c>
      <c r="AG216" s="7">
        <v>2</v>
      </c>
      <c r="AH216" s="7">
        <v>7</v>
      </c>
      <c r="AI216" s="7">
        <v>1</v>
      </c>
      <c r="AJ216" s="7">
        <v>3</v>
      </c>
      <c r="AK216" s="7">
        <v>9</v>
      </c>
      <c r="AL216" s="7">
        <v>8</v>
      </c>
      <c r="AM216" s="7">
        <v>79</v>
      </c>
      <c r="AP216" s="7">
        <v>36</v>
      </c>
      <c r="AQ216" s="3">
        <f t="shared" si="22"/>
        <v>41.456563939319807</v>
      </c>
      <c r="AR216" s="3">
        <f t="shared" si="23"/>
        <v>30.54343606068019</v>
      </c>
      <c r="AT216" s="7">
        <v>36</v>
      </c>
      <c r="AV216" cm="1">
        <f t="array" ref="AV216">SUM(D216+F216+G216+J216:L216)</f>
        <v>41</v>
      </c>
      <c r="AW216" cm="1">
        <f t="array" ref="AW216">SUM(C216+E216+H216:I216)</f>
        <v>26</v>
      </c>
    </row>
    <row r="217" spans="2:49" x14ac:dyDescent="0.25">
      <c r="B217" s="7">
        <v>46549</v>
      </c>
      <c r="C217" s="7">
        <v>5</v>
      </c>
      <c r="D217" s="7">
        <v>3</v>
      </c>
      <c r="E217" s="7">
        <v>5</v>
      </c>
      <c r="F217" s="7">
        <v>2</v>
      </c>
      <c r="G217" s="7">
        <v>4</v>
      </c>
      <c r="H217" s="7">
        <v>2</v>
      </c>
      <c r="I217" s="7">
        <v>4</v>
      </c>
      <c r="J217" s="7">
        <v>1</v>
      </c>
      <c r="K217" s="7">
        <v>3</v>
      </c>
      <c r="L217" s="7">
        <v>1</v>
      </c>
      <c r="M217" s="7">
        <v>30</v>
      </c>
      <c r="N217" s="7">
        <f t="shared" si="18"/>
        <v>8</v>
      </c>
      <c r="O217" s="7">
        <f t="shared" si="19"/>
        <v>6</v>
      </c>
      <c r="P217" s="7">
        <f t="shared" si="20"/>
        <v>9</v>
      </c>
      <c r="Q217" s="7">
        <f t="shared" si="21"/>
        <v>7</v>
      </c>
      <c r="R217" s="7">
        <v>6</v>
      </c>
      <c r="S217" s="7">
        <v>16</v>
      </c>
      <c r="T217" s="7">
        <v>4</v>
      </c>
      <c r="U217" s="7">
        <v>8</v>
      </c>
      <c r="V217" s="7">
        <v>5</v>
      </c>
      <c r="W217" s="7">
        <v>14</v>
      </c>
      <c r="X217" s="7">
        <v>14</v>
      </c>
      <c r="Y217" s="7">
        <v>7</v>
      </c>
      <c r="Z217" s="7">
        <v>5</v>
      </c>
      <c r="AA217" s="7">
        <v>13</v>
      </c>
      <c r="AB217" s="7"/>
      <c r="AC217" s="7">
        <v>8</v>
      </c>
      <c r="AD217" s="7">
        <v>4</v>
      </c>
      <c r="AE217" s="7">
        <v>9</v>
      </c>
      <c r="AF217" s="7">
        <v>10</v>
      </c>
      <c r="AG217" s="7">
        <v>5</v>
      </c>
      <c r="AH217" s="7">
        <v>1</v>
      </c>
      <c r="AI217" s="7">
        <v>2</v>
      </c>
      <c r="AJ217" s="7">
        <v>3</v>
      </c>
      <c r="AK217" s="7">
        <v>7</v>
      </c>
      <c r="AL217" s="7">
        <v>6</v>
      </c>
      <c r="AM217" s="7">
        <v>76</v>
      </c>
      <c r="AP217" s="7">
        <v>30</v>
      </c>
      <c r="AQ217" s="3">
        <f t="shared" si="22"/>
        <v>35.456563939319807</v>
      </c>
      <c r="AR217" s="3">
        <f t="shared" si="23"/>
        <v>24.54343606068019</v>
      </c>
      <c r="AT217" s="7">
        <v>30</v>
      </c>
      <c r="AV217" cm="1">
        <f t="array" ref="AV217">SUM(D217+F217+G217+J217:L217)</f>
        <v>32</v>
      </c>
      <c r="AW217" cm="1">
        <f t="array" ref="AW217">SUM(C217+E217+H217:I217)</f>
        <v>26</v>
      </c>
    </row>
    <row r="218" spans="2:49" x14ac:dyDescent="0.25">
      <c r="B218" s="7">
        <v>43450</v>
      </c>
      <c r="C218" s="7">
        <v>2</v>
      </c>
      <c r="D218" s="7">
        <v>5</v>
      </c>
      <c r="E218" s="7">
        <v>5</v>
      </c>
      <c r="F218" s="7">
        <v>3</v>
      </c>
      <c r="G218" s="7">
        <v>2</v>
      </c>
      <c r="H218" s="7">
        <v>3</v>
      </c>
      <c r="I218" s="7">
        <v>4</v>
      </c>
      <c r="J218" s="7">
        <v>2</v>
      </c>
      <c r="K218" s="7">
        <v>4</v>
      </c>
      <c r="L218" s="7">
        <v>4</v>
      </c>
      <c r="M218" s="7">
        <v>34</v>
      </c>
      <c r="N218" s="7">
        <f t="shared" si="18"/>
        <v>12</v>
      </c>
      <c r="O218" s="7">
        <f t="shared" si="19"/>
        <v>9</v>
      </c>
      <c r="P218" s="7">
        <f t="shared" si="20"/>
        <v>4</v>
      </c>
      <c r="Q218" s="7">
        <f t="shared" si="21"/>
        <v>9</v>
      </c>
      <c r="R218" s="7">
        <v>3</v>
      </c>
      <c r="S218" s="7">
        <v>3</v>
      </c>
      <c r="T218" s="7">
        <v>3</v>
      </c>
      <c r="U218" s="7">
        <v>7</v>
      </c>
      <c r="V218" s="7">
        <v>3</v>
      </c>
      <c r="W218" s="7">
        <v>7</v>
      </c>
      <c r="X218" s="7">
        <v>15</v>
      </c>
      <c r="Y218" s="7">
        <v>4</v>
      </c>
      <c r="Z218" s="7">
        <v>2</v>
      </c>
      <c r="AA218" s="7">
        <v>3</v>
      </c>
      <c r="AB218" s="7"/>
      <c r="AC218" s="7">
        <v>10</v>
      </c>
      <c r="AD218" s="7">
        <v>9</v>
      </c>
      <c r="AE218" s="7">
        <v>3</v>
      </c>
      <c r="AF218" s="7">
        <v>4</v>
      </c>
      <c r="AG218" s="7">
        <v>2</v>
      </c>
      <c r="AH218" s="7">
        <v>8</v>
      </c>
      <c r="AI218" s="7">
        <v>1</v>
      </c>
      <c r="AJ218" s="7">
        <v>5</v>
      </c>
      <c r="AK218" s="7">
        <v>7</v>
      </c>
      <c r="AL218" s="7">
        <v>6</v>
      </c>
      <c r="AM218" s="7">
        <v>76</v>
      </c>
      <c r="AP218" s="7">
        <v>34</v>
      </c>
      <c r="AQ218" s="3">
        <f t="shared" si="22"/>
        <v>39.456563939319807</v>
      </c>
      <c r="AR218" s="3">
        <f t="shared" si="23"/>
        <v>28.54343606068019</v>
      </c>
      <c r="AT218" s="7">
        <v>34</v>
      </c>
      <c r="AV218" cm="1">
        <f t="array" ref="AV218">SUM(D218+F218+G218+J218:L218)</f>
        <v>40</v>
      </c>
      <c r="AW218" cm="1">
        <f t="array" ref="AW218">SUM(C218+E218+H218:I218)</f>
        <v>21</v>
      </c>
    </row>
    <row r="219" spans="2:49" x14ac:dyDescent="0.25">
      <c r="B219" s="7">
        <v>43507</v>
      </c>
      <c r="C219" s="7">
        <v>5</v>
      </c>
      <c r="D219" s="7">
        <v>4</v>
      </c>
      <c r="E219" s="7">
        <v>5</v>
      </c>
      <c r="F219" s="7">
        <v>3</v>
      </c>
      <c r="G219" s="7">
        <v>5</v>
      </c>
      <c r="H219" s="7">
        <v>3</v>
      </c>
      <c r="I219" s="7">
        <v>2</v>
      </c>
      <c r="J219" s="7">
        <v>4</v>
      </c>
      <c r="K219" s="7">
        <v>5</v>
      </c>
      <c r="L219" s="7">
        <v>2</v>
      </c>
      <c r="M219" s="7">
        <v>38</v>
      </c>
      <c r="N219" s="7">
        <f t="shared" si="18"/>
        <v>10</v>
      </c>
      <c r="O219" s="7">
        <f t="shared" si="19"/>
        <v>12</v>
      </c>
      <c r="P219" s="7">
        <f t="shared" si="20"/>
        <v>10</v>
      </c>
      <c r="Q219" s="7">
        <f t="shared" si="21"/>
        <v>6</v>
      </c>
      <c r="R219" s="7">
        <v>8</v>
      </c>
      <c r="S219" s="7">
        <v>4</v>
      </c>
      <c r="T219" s="7">
        <v>5</v>
      </c>
      <c r="U219" s="7">
        <v>4</v>
      </c>
      <c r="V219" s="7">
        <v>9</v>
      </c>
      <c r="W219" s="7">
        <v>7</v>
      </c>
      <c r="X219" s="7">
        <v>10</v>
      </c>
      <c r="Y219" s="7">
        <v>5</v>
      </c>
      <c r="Z219" s="7">
        <v>4</v>
      </c>
      <c r="AA219" s="7">
        <v>4</v>
      </c>
      <c r="AB219" s="7"/>
      <c r="AC219" s="7">
        <v>10</v>
      </c>
      <c r="AD219" s="7">
        <v>9</v>
      </c>
      <c r="AE219" s="7">
        <v>8</v>
      </c>
      <c r="AF219" s="7">
        <v>6</v>
      </c>
      <c r="AG219" s="7">
        <v>1</v>
      </c>
      <c r="AH219" s="7">
        <v>5</v>
      </c>
      <c r="AI219" s="7">
        <v>7</v>
      </c>
      <c r="AJ219" s="7">
        <v>2</v>
      </c>
      <c r="AK219" s="7">
        <v>4</v>
      </c>
      <c r="AL219" s="7">
        <v>3</v>
      </c>
      <c r="AM219" s="7">
        <v>73</v>
      </c>
      <c r="AP219" s="7">
        <v>38</v>
      </c>
      <c r="AQ219" s="3">
        <f t="shared" si="22"/>
        <v>43.456563939319807</v>
      </c>
      <c r="AR219" s="3">
        <f t="shared" si="23"/>
        <v>32.543436060680193</v>
      </c>
      <c r="AT219" s="7">
        <v>38</v>
      </c>
      <c r="AV219" cm="1">
        <f t="array" ref="AV219">SUM(D219+F219+G219+J219:L219)</f>
        <v>47</v>
      </c>
      <c r="AW219" cm="1">
        <f t="array" ref="AW219">SUM(C219+E219+H219:I219)</f>
        <v>25</v>
      </c>
    </row>
    <row r="220" spans="2:49" x14ac:dyDescent="0.25">
      <c r="B220" s="7">
        <v>43867</v>
      </c>
      <c r="C220" s="7">
        <v>4</v>
      </c>
      <c r="D220" s="7">
        <v>2</v>
      </c>
      <c r="E220" s="7">
        <v>5</v>
      </c>
      <c r="F220" s="7">
        <v>4</v>
      </c>
      <c r="G220" s="7">
        <v>4</v>
      </c>
      <c r="H220" s="7">
        <v>4</v>
      </c>
      <c r="I220" s="7">
        <v>1</v>
      </c>
      <c r="J220" s="7">
        <v>4</v>
      </c>
      <c r="K220" s="7">
        <v>5</v>
      </c>
      <c r="L220" s="7">
        <v>4</v>
      </c>
      <c r="M220" s="7">
        <v>37</v>
      </c>
      <c r="N220" s="7">
        <f t="shared" si="18"/>
        <v>13</v>
      </c>
      <c r="O220" s="7">
        <f t="shared" si="19"/>
        <v>13</v>
      </c>
      <c r="P220" s="7">
        <f t="shared" si="20"/>
        <v>8</v>
      </c>
      <c r="Q220" s="7">
        <f t="shared" si="21"/>
        <v>3</v>
      </c>
      <c r="R220" s="7">
        <v>2</v>
      </c>
      <c r="S220" s="7">
        <v>3</v>
      </c>
      <c r="T220" s="7">
        <v>3</v>
      </c>
      <c r="U220" s="7">
        <v>3</v>
      </c>
      <c r="V220" s="7">
        <v>2</v>
      </c>
      <c r="W220" s="7">
        <v>4</v>
      </c>
      <c r="X220" s="7">
        <v>4</v>
      </c>
      <c r="Y220" s="7">
        <v>3</v>
      </c>
      <c r="Z220" s="7">
        <v>2</v>
      </c>
      <c r="AA220" s="7">
        <v>1</v>
      </c>
      <c r="AB220" s="7"/>
      <c r="AC220" s="7">
        <v>1</v>
      </c>
      <c r="AD220" s="7">
        <v>7</v>
      </c>
      <c r="AE220" s="7">
        <v>3</v>
      </c>
      <c r="AF220" s="7">
        <v>5</v>
      </c>
      <c r="AG220" s="7">
        <v>4</v>
      </c>
      <c r="AH220" s="7">
        <v>8</v>
      </c>
      <c r="AI220" s="7">
        <v>9</v>
      </c>
      <c r="AJ220" s="7">
        <v>10</v>
      </c>
      <c r="AK220" s="7">
        <v>2</v>
      </c>
      <c r="AL220" s="7">
        <v>6</v>
      </c>
      <c r="AM220" s="7">
        <v>73</v>
      </c>
      <c r="AP220" s="7">
        <v>37</v>
      </c>
      <c r="AQ220" s="3">
        <f t="shared" si="22"/>
        <v>42.456563939319807</v>
      </c>
      <c r="AR220" s="3">
        <f t="shared" si="23"/>
        <v>31.54343606068019</v>
      </c>
      <c r="AT220" s="7">
        <v>37</v>
      </c>
      <c r="AV220" cm="1">
        <f t="array" ref="AV220">SUM(D220+F220+G220+J220:L220)</f>
        <v>43</v>
      </c>
      <c r="AW220" cm="1">
        <f t="array" ref="AW220">SUM(C220+E220+H220:I220)</f>
        <v>23</v>
      </c>
    </row>
    <row r="221" spans="2:49" x14ac:dyDescent="0.25">
      <c r="B221" s="7">
        <v>44559</v>
      </c>
      <c r="C221" s="7">
        <v>3</v>
      </c>
      <c r="D221" s="7">
        <v>4</v>
      </c>
      <c r="E221" s="7">
        <v>3</v>
      </c>
      <c r="F221" s="7">
        <v>4</v>
      </c>
      <c r="G221" s="7">
        <v>2</v>
      </c>
      <c r="H221" s="7">
        <v>2</v>
      </c>
      <c r="I221" s="7">
        <v>4</v>
      </c>
      <c r="J221" s="7">
        <v>5</v>
      </c>
      <c r="K221" s="7">
        <v>4</v>
      </c>
      <c r="L221" s="7">
        <v>4</v>
      </c>
      <c r="M221" s="7">
        <v>35</v>
      </c>
      <c r="N221" s="7">
        <f t="shared" si="18"/>
        <v>9</v>
      </c>
      <c r="O221" s="7">
        <f t="shared" si="19"/>
        <v>13</v>
      </c>
      <c r="P221" s="7">
        <f t="shared" si="20"/>
        <v>5</v>
      </c>
      <c r="Q221" s="7">
        <f t="shared" si="21"/>
        <v>8</v>
      </c>
      <c r="R221" s="7">
        <v>3</v>
      </c>
      <c r="S221" s="7">
        <v>3</v>
      </c>
      <c r="T221" s="7">
        <v>3</v>
      </c>
      <c r="U221" s="7">
        <v>3</v>
      </c>
      <c r="V221" s="7">
        <v>3</v>
      </c>
      <c r="W221" s="7">
        <v>3</v>
      </c>
      <c r="X221" s="7">
        <v>4</v>
      </c>
      <c r="Y221" s="7">
        <v>2</v>
      </c>
      <c r="Z221" s="7">
        <v>2</v>
      </c>
      <c r="AA221" s="7">
        <v>4</v>
      </c>
      <c r="AB221" s="7"/>
      <c r="AC221" s="7">
        <v>4</v>
      </c>
      <c r="AD221" s="7">
        <v>9</v>
      </c>
      <c r="AE221" s="7">
        <v>7</v>
      </c>
      <c r="AF221" s="7">
        <v>8</v>
      </c>
      <c r="AG221" s="7">
        <v>3</v>
      </c>
      <c r="AH221" s="7">
        <v>5</v>
      </c>
      <c r="AI221" s="7">
        <v>2</v>
      </c>
      <c r="AJ221" s="7">
        <v>6</v>
      </c>
      <c r="AK221" s="7">
        <v>10</v>
      </c>
      <c r="AL221" s="7">
        <v>1</v>
      </c>
      <c r="AM221" s="7">
        <v>73</v>
      </c>
      <c r="AP221" s="7">
        <v>35</v>
      </c>
      <c r="AQ221" s="3">
        <f t="shared" si="22"/>
        <v>40.456563939319807</v>
      </c>
      <c r="AR221" s="3">
        <f t="shared" si="23"/>
        <v>29.54343606068019</v>
      </c>
      <c r="AT221" s="7">
        <v>35</v>
      </c>
      <c r="AV221" cm="1">
        <f t="array" ref="AV221">SUM(D221+F221+G221+J221:L221)</f>
        <v>43</v>
      </c>
      <c r="AW221" cm="1">
        <f t="array" ref="AW221">SUM(C221+E221+H221:I221)</f>
        <v>18</v>
      </c>
    </row>
    <row r="222" spans="2:49" x14ac:dyDescent="0.25">
      <c r="B222" s="7">
        <v>46787</v>
      </c>
      <c r="C222" s="7">
        <v>3</v>
      </c>
      <c r="D222" s="7">
        <v>4</v>
      </c>
      <c r="E222" s="7">
        <v>5</v>
      </c>
      <c r="F222" s="7">
        <v>5</v>
      </c>
      <c r="G222" s="7">
        <v>3</v>
      </c>
      <c r="H222" s="7">
        <v>2</v>
      </c>
      <c r="I222" s="7">
        <v>4</v>
      </c>
      <c r="J222" s="7">
        <v>4</v>
      </c>
      <c r="K222" s="7">
        <v>4</v>
      </c>
      <c r="L222" s="7">
        <v>5</v>
      </c>
      <c r="M222" s="7">
        <v>39</v>
      </c>
      <c r="N222" s="7">
        <f t="shared" si="18"/>
        <v>12</v>
      </c>
      <c r="O222" s="7">
        <f t="shared" si="19"/>
        <v>13</v>
      </c>
      <c r="P222" s="7">
        <f t="shared" si="20"/>
        <v>6</v>
      </c>
      <c r="Q222" s="7">
        <f t="shared" si="21"/>
        <v>8</v>
      </c>
      <c r="R222" s="7">
        <v>19</v>
      </c>
      <c r="S222" s="7">
        <v>10</v>
      </c>
      <c r="T222" s="7">
        <v>10</v>
      </c>
      <c r="U222" s="7">
        <v>16</v>
      </c>
      <c r="V222" s="7">
        <v>42</v>
      </c>
      <c r="W222" s="7">
        <v>30</v>
      </c>
      <c r="X222" s="7">
        <v>22</v>
      </c>
      <c r="Y222" s="7">
        <v>8</v>
      </c>
      <c r="Z222" s="7">
        <v>27</v>
      </c>
      <c r="AA222" s="7">
        <v>10</v>
      </c>
      <c r="AB222" s="7"/>
      <c r="AC222" s="7">
        <v>3</v>
      </c>
      <c r="AD222" s="7">
        <v>4</v>
      </c>
      <c r="AE222" s="7">
        <v>6</v>
      </c>
      <c r="AF222" s="7">
        <v>10</v>
      </c>
      <c r="AG222" s="7">
        <v>2</v>
      </c>
      <c r="AH222" s="7">
        <v>1</v>
      </c>
      <c r="AI222" s="7">
        <v>5</v>
      </c>
      <c r="AJ222" s="7">
        <v>8</v>
      </c>
      <c r="AK222" s="7">
        <v>9</v>
      </c>
      <c r="AL222" s="7">
        <v>7</v>
      </c>
      <c r="AM222" s="7">
        <v>73</v>
      </c>
      <c r="AP222" s="7">
        <v>39</v>
      </c>
      <c r="AQ222" s="3">
        <f t="shared" si="22"/>
        <v>44.456563939319807</v>
      </c>
      <c r="AR222" s="3">
        <f t="shared" si="23"/>
        <v>33.543436060680193</v>
      </c>
      <c r="AT222" s="7">
        <v>39</v>
      </c>
      <c r="AV222" cm="1">
        <f t="array" ref="AV222">SUM(D222+F222+G222+J222:L222)</f>
        <v>49</v>
      </c>
      <c r="AW222" cm="1">
        <f t="array" ref="AW222">SUM(C222+E222+H222:I222)</f>
        <v>22</v>
      </c>
    </row>
    <row r="223" spans="2:49" x14ac:dyDescent="0.25">
      <c r="B223" s="7">
        <v>44727</v>
      </c>
      <c r="C223" s="7">
        <v>4</v>
      </c>
      <c r="D223" s="7">
        <v>5</v>
      </c>
      <c r="E223" s="7">
        <v>3</v>
      </c>
      <c r="F223" s="7">
        <v>5</v>
      </c>
      <c r="G223" s="7">
        <v>4</v>
      </c>
      <c r="H223" s="7">
        <v>2</v>
      </c>
      <c r="I223" s="7">
        <v>2</v>
      </c>
      <c r="J223" s="7">
        <v>3</v>
      </c>
      <c r="K223" s="7">
        <v>3</v>
      </c>
      <c r="L223" s="7">
        <v>4</v>
      </c>
      <c r="M223" s="7">
        <v>35</v>
      </c>
      <c r="N223" s="7">
        <f t="shared" si="18"/>
        <v>9</v>
      </c>
      <c r="O223" s="7">
        <f t="shared" si="19"/>
        <v>11</v>
      </c>
      <c r="P223" s="7">
        <f t="shared" si="20"/>
        <v>8</v>
      </c>
      <c r="Q223" s="7">
        <f t="shared" si="21"/>
        <v>7</v>
      </c>
      <c r="R223" s="7">
        <v>3</v>
      </c>
      <c r="S223" s="7">
        <v>2</v>
      </c>
      <c r="T223" s="7">
        <v>5</v>
      </c>
      <c r="U223" s="7">
        <v>3</v>
      </c>
      <c r="V223" s="7">
        <v>8</v>
      </c>
      <c r="W223" s="7">
        <v>3</v>
      </c>
      <c r="X223" s="7">
        <v>6</v>
      </c>
      <c r="Y223" s="7">
        <v>3</v>
      </c>
      <c r="Z223" s="7">
        <v>2</v>
      </c>
      <c r="AA223" s="7">
        <v>2</v>
      </c>
      <c r="AB223" s="7"/>
      <c r="AC223" s="7">
        <v>9</v>
      </c>
      <c r="AD223" s="7">
        <v>5</v>
      </c>
      <c r="AE223" s="7">
        <v>7</v>
      </c>
      <c r="AF223" s="7">
        <v>10</v>
      </c>
      <c r="AG223" s="7">
        <v>3</v>
      </c>
      <c r="AH223" s="7">
        <v>8</v>
      </c>
      <c r="AI223" s="7">
        <v>1</v>
      </c>
      <c r="AJ223" s="7">
        <v>4</v>
      </c>
      <c r="AK223" s="7">
        <v>6</v>
      </c>
      <c r="AL223" s="7">
        <v>2</v>
      </c>
      <c r="AM223" s="7">
        <v>71</v>
      </c>
      <c r="AP223" s="7">
        <v>35</v>
      </c>
      <c r="AQ223" s="3">
        <f t="shared" si="22"/>
        <v>40.456563939319807</v>
      </c>
      <c r="AR223" s="3">
        <f t="shared" si="23"/>
        <v>29.54343606068019</v>
      </c>
      <c r="AT223" s="7">
        <v>35</v>
      </c>
      <c r="AV223" cm="1">
        <f t="array" ref="AV223">SUM(D223+F223+G223+J223:L223)</f>
        <v>52</v>
      </c>
      <c r="AW223" cm="1">
        <f t="array" ref="AW223">SUM(C223+E223+H223:I223)</f>
        <v>18</v>
      </c>
    </row>
    <row r="224" spans="2:49" x14ac:dyDescent="0.25">
      <c r="B224" s="7">
        <v>44407</v>
      </c>
      <c r="C224" s="7">
        <v>4</v>
      </c>
      <c r="D224" s="7">
        <v>5</v>
      </c>
      <c r="E224" s="7">
        <v>5</v>
      </c>
      <c r="F224" s="7">
        <v>3</v>
      </c>
      <c r="G224" s="7">
        <v>2</v>
      </c>
      <c r="H224" s="7">
        <v>4</v>
      </c>
      <c r="I224" s="7">
        <v>2</v>
      </c>
      <c r="J224" s="7">
        <v>4</v>
      </c>
      <c r="K224" s="7">
        <v>4</v>
      </c>
      <c r="L224" s="7">
        <v>5</v>
      </c>
      <c r="M224" s="7">
        <v>38</v>
      </c>
      <c r="N224" s="7">
        <f t="shared" si="18"/>
        <v>14</v>
      </c>
      <c r="O224" s="7">
        <f t="shared" si="19"/>
        <v>11</v>
      </c>
      <c r="P224" s="7">
        <f t="shared" si="20"/>
        <v>6</v>
      </c>
      <c r="Q224" s="7">
        <f t="shared" si="21"/>
        <v>7</v>
      </c>
      <c r="R224" s="7">
        <v>4</v>
      </c>
      <c r="S224" s="7">
        <v>2</v>
      </c>
      <c r="T224" s="7">
        <v>5</v>
      </c>
      <c r="U224" s="7">
        <v>7</v>
      </c>
      <c r="V224" s="7">
        <v>5</v>
      </c>
      <c r="W224" s="7">
        <v>6</v>
      </c>
      <c r="X224" s="7">
        <v>7</v>
      </c>
      <c r="Y224" s="7">
        <v>3</v>
      </c>
      <c r="Z224" s="7">
        <v>3</v>
      </c>
      <c r="AA224" s="7">
        <v>3</v>
      </c>
      <c r="AB224" s="7"/>
      <c r="AC224" s="7">
        <v>3</v>
      </c>
      <c r="AD224" s="7">
        <v>9</v>
      </c>
      <c r="AE224" s="7">
        <v>1</v>
      </c>
      <c r="AF224" s="7">
        <v>5</v>
      </c>
      <c r="AG224" s="7">
        <v>4</v>
      </c>
      <c r="AH224" s="7">
        <v>2</v>
      </c>
      <c r="AI224" s="7">
        <v>6</v>
      </c>
      <c r="AJ224" s="7">
        <v>10</v>
      </c>
      <c r="AK224" s="7">
        <v>7</v>
      </c>
      <c r="AL224" s="7">
        <v>8</v>
      </c>
      <c r="AM224" s="7">
        <v>71</v>
      </c>
      <c r="AP224" s="7">
        <v>38</v>
      </c>
      <c r="AQ224" s="3">
        <f t="shared" si="22"/>
        <v>43.456563939319807</v>
      </c>
      <c r="AR224" s="3">
        <f t="shared" si="23"/>
        <v>32.543436060680193</v>
      </c>
      <c r="AT224" s="7">
        <v>38</v>
      </c>
      <c r="AV224" cm="1">
        <f t="array" ref="AV224">SUM(D224+F224+G224+J224:L224)</f>
        <v>43</v>
      </c>
      <c r="AW224" cm="1">
        <f t="array" ref="AW224">SUM(C224+E224+H224:I224)</f>
        <v>24</v>
      </c>
    </row>
    <row r="225" spans="2:49" x14ac:dyDescent="0.25">
      <c r="B225" s="7">
        <v>41396</v>
      </c>
      <c r="C225" s="7">
        <v>2</v>
      </c>
      <c r="D225" s="7">
        <v>5</v>
      </c>
      <c r="E225" s="7">
        <v>4</v>
      </c>
      <c r="F225" s="7">
        <v>4</v>
      </c>
      <c r="G225" s="7">
        <v>5</v>
      </c>
      <c r="H225" s="7">
        <v>2</v>
      </c>
      <c r="I225" s="7">
        <v>1</v>
      </c>
      <c r="J225" s="7">
        <v>3</v>
      </c>
      <c r="K225" s="7">
        <v>4</v>
      </c>
      <c r="L225" s="7">
        <v>2</v>
      </c>
      <c r="M225" s="7">
        <v>32</v>
      </c>
      <c r="N225" s="7">
        <f t="shared" si="18"/>
        <v>8</v>
      </c>
      <c r="O225" s="7">
        <f t="shared" si="19"/>
        <v>11</v>
      </c>
      <c r="P225" s="7">
        <f t="shared" si="20"/>
        <v>7</v>
      </c>
      <c r="Q225" s="7">
        <f t="shared" si="21"/>
        <v>6</v>
      </c>
      <c r="R225" s="7">
        <v>3</v>
      </c>
      <c r="S225" s="7">
        <v>10</v>
      </c>
      <c r="T225" s="7">
        <v>7</v>
      </c>
      <c r="U225" s="7">
        <v>2</v>
      </c>
      <c r="V225" s="7">
        <v>2</v>
      </c>
      <c r="W225" s="7">
        <v>4</v>
      </c>
      <c r="X225" s="7">
        <v>5</v>
      </c>
      <c r="Y225" s="7">
        <v>6</v>
      </c>
      <c r="Z225" s="7">
        <v>4</v>
      </c>
      <c r="AA225" s="7">
        <v>2</v>
      </c>
      <c r="AB225" s="7"/>
      <c r="AC225" s="7">
        <v>8</v>
      </c>
      <c r="AD225" s="7">
        <v>9</v>
      </c>
      <c r="AE225" s="7">
        <v>2</v>
      </c>
      <c r="AF225" s="7">
        <v>6</v>
      </c>
      <c r="AG225" s="7">
        <v>4</v>
      </c>
      <c r="AH225" s="7">
        <v>7</v>
      </c>
      <c r="AI225" s="7">
        <v>3</v>
      </c>
      <c r="AJ225" s="7">
        <v>5</v>
      </c>
      <c r="AK225" s="7">
        <v>1</v>
      </c>
      <c r="AL225" s="7">
        <v>10</v>
      </c>
      <c r="AM225" s="7">
        <v>70</v>
      </c>
      <c r="AP225" s="7">
        <v>32</v>
      </c>
      <c r="AQ225" s="3">
        <f t="shared" si="22"/>
        <v>37.456563939319807</v>
      </c>
      <c r="AR225" s="3">
        <f t="shared" si="23"/>
        <v>26.54343606068019</v>
      </c>
      <c r="AT225" s="7">
        <v>32</v>
      </c>
      <c r="AV225" cm="1">
        <f t="array" ref="AV225">SUM(D225+F225+G225+J225:L225)</f>
        <v>51</v>
      </c>
      <c r="AW225" cm="1">
        <f t="array" ref="AW225">SUM(C225+E225+H225:I225)</f>
        <v>15</v>
      </c>
    </row>
    <row r="226" spans="2:49" x14ac:dyDescent="0.25">
      <c r="B226" s="7">
        <v>45435</v>
      </c>
      <c r="C226" s="7">
        <v>3</v>
      </c>
      <c r="D226" s="7">
        <v>4</v>
      </c>
      <c r="E226" s="7">
        <v>5</v>
      </c>
      <c r="F226" s="7">
        <v>3</v>
      </c>
      <c r="G226" s="7">
        <v>4</v>
      </c>
      <c r="H226" s="7">
        <v>2</v>
      </c>
      <c r="I226" s="7">
        <v>1</v>
      </c>
      <c r="J226" s="7">
        <v>5</v>
      </c>
      <c r="K226" s="7">
        <v>4</v>
      </c>
      <c r="L226" s="7">
        <v>4</v>
      </c>
      <c r="M226" s="7">
        <v>35</v>
      </c>
      <c r="N226" s="7">
        <f t="shared" si="18"/>
        <v>11</v>
      </c>
      <c r="O226" s="7">
        <f t="shared" si="19"/>
        <v>12</v>
      </c>
      <c r="P226" s="7">
        <f t="shared" si="20"/>
        <v>7</v>
      </c>
      <c r="Q226" s="7">
        <f t="shared" si="21"/>
        <v>5</v>
      </c>
      <c r="R226" s="7">
        <v>3</v>
      </c>
      <c r="S226" s="7">
        <v>5</v>
      </c>
      <c r="T226" s="7">
        <v>5</v>
      </c>
      <c r="U226" s="7">
        <v>16</v>
      </c>
      <c r="V226" s="7">
        <v>5</v>
      </c>
      <c r="W226" s="7">
        <v>8</v>
      </c>
      <c r="X226" s="7">
        <v>5</v>
      </c>
      <c r="Y226" s="7">
        <v>8</v>
      </c>
      <c r="Z226" s="7">
        <v>3</v>
      </c>
      <c r="AA226" s="7">
        <v>15</v>
      </c>
      <c r="AB226" s="7"/>
      <c r="AC226" s="7">
        <v>6</v>
      </c>
      <c r="AD226" s="7">
        <v>5</v>
      </c>
      <c r="AE226" s="7">
        <v>9</v>
      </c>
      <c r="AF226" s="7">
        <v>1</v>
      </c>
      <c r="AG226" s="7">
        <v>3</v>
      </c>
      <c r="AH226" s="7">
        <v>4</v>
      </c>
      <c r="AI226" s="7">
        <v>10</v>
      </c>
      <c r="AJ226" s="7">
        <v>7</v>
      </c>
      <c r="AK226" s="7">
        <v>8</v>
      </c>
      <c r="AL226" s="7">
        <v>2</v>
      </c>
      <c r="AM226" s="7">
        <v>68</v>
      </c>
      <c r="AP226" s="7">
        <v>35</v>
      </c>
      <c r="AQ226" s="3">
        <f t="shared" si="22"/>
        <v>40.456563939319807</v>
      </c>
      <c r="AR226" s="3">
        <f t="shared" si="23"/>
        <v>29.54343606068019</v>
      </c>
      <c r="AT226" s="7">
        <v>35</v>
      </c>
      <c r="AV226" cm="1">
        <f t="array" ref="AV226">SUM(D226+F226+G226+J226:L226)</f>
        <v>46</v>
      </c>
      <c r="AW226" cm="1">
        <f t="array" ref="AW226">SUM(C226+E226+H226:I226)</f>
        <v>19</v>
      </c>
    </row>
    <row r="227" spans="2:49" x14ac:dyDescent="0.25">
      <c r="B227" s="7">
        <v>44505</v>
      </c>
      <c r="C227" s="7">
        <v>4</v>
      </c>
      <c r="D227" s="7">
        <v>5</v>
      </c>
      <c r="E227" s="7">
        <v>3</v>
      </c>
      <c r="F227" s="7">
        <v>4</v>
      </c>
      <c r="G227" s="7">
        <v>4</v>
      </c>
      <c r="H227" s="7">
        <v>3</v>
      </c>
      <c r="I227" s="7">
        <v>1</v>
      </c>
      <c r="J227" s="7">
        <v>5</v>
      </c>
      <c r="K227" s="7">
        <v>4</v>
      </c>
      <c r="L227" s="7">
        <v>4</v>
      </c>
      <c r="M227" s="7">
        <v>37</v>
      </c>
      <c r="N227" s="7">
        <f t="shared" si="18"/>
        <v>10</v>
      </c>
      <c r="O227" s="7">
        <f t="shared" si="19"/>
        <v>13</v>
      </c>
      <c r="P227" s="7">
        <f t="shared" si="20"/>
        <v>8</v>
      </c>
      <c r="Q227" s="7">
        <f t="shared" si="21"/>
        <v>6</v>
      </c>
      <c r="R227" s="7">
        <v>2</v>
      </c>
      <c r="S227" s="7">
        <v>4</v>
      </c>
      <c r="T227" s="7">
        <v>3</v>
      </c>
      <c r="U227" s="7">
        <v>8</v>
      </c>
      <c r="V227" s="7">
        <v>4</v>
      </c>
      <c r="W227" s="7">
        <v>5</v>
      </c>
      <c r="X227" s="7">
        <v>8</v>
      </c>
      <c r="Y227" s="7">
        <v>2</v>
      </c>
      <c r="Z227" s="7">
        <v>9</v>
      </c>
      <c r="AA227" s="7">
        <v>3</v>
      </c>
      <c r="AB227" s="7"/>
      <c r="AC227" s="7">
        <v>2</v>
      </c>
      <c r="AD227" s="7">
        <v>6</v>
      </c>
      <c r="AE227" s="7">
        <v>8</v>
      </c>
      <c r="AF227" s="7">
        <v>4</v>
      </c>
      <c r="AG227" s="7">
        <v>10</v>
      </c>
      <c r="AH227" s="7">
        <v>3</v>
      </c>
      <c r="AI227" s="7">
        <v>7</v>
      </c>
      <c r="AJ227" s="7">
        <v>5</v>
      </c>
      <c r="AK227" s="7">
        <v>1</v>
      </c>
      <c r="AL227" s="7">
        <v>9</v>
      </c>
      <c r="AM227" s="7">
        <v>64</v>
      </c>
      <c r="AP227" s="7">
        <v>37</v>
      </c>
      <c r="AQ227" s="3">
        <f t="shared" si="22"/>
        <v>42.456563939319807</v>
      </c>
      <c r="AR227" s="3">
        <f t="shared" si="23"/>
        <v>31.54343606068019</v>
      </c>
      <c r="AT227" s="7">
        <v>37</v>
      </c>
      <c r="AV227" cm="1">
        <f t="array" ref="AV227">SUM(D227+F227+G227+J227:L227)</f>
        <v>52</v>
      </c>
      <c r="AW227" cm="1">
        <f t="array" ref="AW227">SUM(C227+E227+H227:I227)</f>
        <v>18</v>
      </c>
    </row>
    <row r="228" spans="2:49" x14ac:dyDescent="0.25">
      <c r="B228" s="7">
        <v>45079</v>
      </c>
      <c r="C228" s="7">
        <v>2</v>
      </c>
      <c r="D228" s="7">
        <v>2</v>
      </c>
      <c r="E228" s="7">
        <v>4</v>
      </c>
      <c r="F228" s="7">
        <v>4</v>
      </c>
      <c r="G228" s="7">
        <v>2</v>
      </c>
      <c r="H228" s="7">
        <v>4</v>
      </c>
      <c r="I228" s="7">
        <v>4</v>
      </c>
      <c r="J228" s="7">
        <v>4</v>
      </c>
      <c r="K228" s="7">
        <v>2</v>
      </c>
      <c r="L228" s="7">
        <v>2</v>
      </c>
      <c r="M228" s="7">
        <v>30</v>
      </c>
      <c r="N228" s="7">
        <f t="shared" si="18"/>
        <v>10</v>
      </c>
      <c r="O228" s="7">
        <f t="shared" si="19"/>
        <v>10</v>
      </c>
      <c r="P228" s="7">
        <f t="shared" si="20"/>
        <v>4</v>
      </c>
      <c r="Q228" s="7">
        <f t="shared" si="21"/>
        <v>6</v>
      </c>
      <c r="R228" s="7">
        <v>4</v>
      </c>
      <c r="S228" s="7">
        <v>2</v>
      </c>
      <c r="T228" s="7">
        <v>5</v>
      </c>
      <c r="U228" s="7">
        <v>2</v>
      </c>
      <c r="V228" s="7">
        <v>5</v>
      </c>
      <c r="W228" s="7">
        <v>2</v>
      </c>
      <c r="X228" s="7">
        <v>34</v>
      </c>
      <c r="Y228" s="7">
        <v>3</v>
      </c>
      <c r="Z228" s="7">
        <v>3</v>
      </c>
      <c r="AA228" s="7">
        <v>2</v>
      </c>
      <c r="AB228" s="7"/>
      <c r="AC228" s="7">
        <v>5</v>
      </c>
      <c r="AD228" s="7">
        <v>8</v>
      </c>
      <c r="AE228" s="7">
        <v>3</v>
      </c>
      <c r="AF228" s="7">
        <v>7</v>
      </c>
      <c r="AG228" s="7">
        <v>2</v>
      </c>
      <c r="AH228" s="7">
        <v>6</v>
      </c>
      <c r="AI228" s="7">
        <v>1</v>
      </c>
      <c r="AJ228" s="7">
        <v>10</v>
      </c>
      <c r="AK228" s="7">
        <v>9</v>
      </c>
      <c r="AL228" s="7">
        <v>4</v>
      </c>
      <c r="AM228" s="7">
        <v>63</v>
      </c>
      <c r="AP228" s="7">
        <v>30</v>
      </c>
      <c r="AQ228" s="3">
        <f t="shared" si="22"/>
        <v>35.456563939319807</v>
      </c>
      <c r="AR228" s="3">
        <f t="shared" si="23"/>
        <v>24.54343606068019</v>
      </c>
      <c r="AT228" s="7">
        <v>30</v>
      </c>
      <c r="AV228" cm="1">
        <f t="array" ref="AV228">SUM(D228+F228+G228+J228:L228)</f>
        <v>32</v>
      </c>
      <c r="AW228" cm="1">
        <f t="array" ref="AW228">SUM(C228+E228+H228:I228)</f>
        <v>20</v>
      </c>
    </row>
    <row r="229" spans="2:49" x14ac:dyDescent="0.25">
      <c r="B229" s="7">
        <v>41881</v>
      </c>
      <c r="C229" s="7">
        <v>4</v>
      </c>
      <c r="D229" s="7">
        <v>5</v>
      </c>
      <c r="E229" s="7">
        <v>5</v>
      </c>
      <c r="F229" s="7">
        <v>4</v>
      </c>
      <c r="G229" s="7">
        <v>2</v>
      </c>
      <c r="H229" s="7">
        <v>4</v>
      </c>
      <c r="I229" s="7">
        <v>3</v>
      </c>
      <c r="J229" s="7">
        <v>3</v>
      </c>
      <c r="K229" s="7">
        <v>5</v>
      </c>
      <c r="L229" s="7">
        <v>4</v>
      </c>
      <c r="M229" s="7">
        <v>39</v>
      </c>
      <c r="N229" s="7">
        <f t="shared" si="18"/>
        <v>13</v>
      </c>
      <c r="O229" s="7">
        <f t="shared" si="19"/>
        <v>12</v>
      </c>
      <c r="P229" s="7">
        <f t="shared" si="20"/>
        <v>6</v>
      </c>
      <c r="Q229" s="7">
        <f t="shared" si="21"/>
        <v>8</v>
      </c>
      <c r="R229" s="7">
        <v>4</v>
      </c>
      <c r="S229" s="7">
        <v>4</v>
      </c>
      <c r="T229" s="7">
        <v>3</v>
      </c>
      <c r="U229" s="7">
        <v>3</v>
      </c>
      <c r="V229" s="7">
        <v>4</v>
      </c>
      <c r="W229" s="7">
        <v>3</v>
      </c>
      <c r="X229" s="7">
        <v>9</v>
      </c>
      <c r="Y229" s="7">
        <v>3</v>
      </c>
      <c r="Z229" s="7">
        <v>6</v>
      </c>
      <c r="AA229" s="7">
        <v>2</v>
      </c>
      <c r="AB229" s="7"/>
      <c r="AC229" s="7">
        <v>8</v>
      </c>
      <c r="AD229" s="7">
        <v>2</v>
      </c>
      <c r="AE229" s="7">
        <v>10</v>
      </c>
      <c r="AF229" s="7">
        <v>9</v>
      </c>
      <c r="AG229" s="7">
        <v>4</v>
      </c>
      <c r="AH229" s="7">
        <v>3</v>
      </c>
      <c r="AI229" s="7">
        <v>5</v>
      </c>
      <c r="AJ229" s="7">
        <v>7</v>
      </c>
      <c r="AK229" s="7">
        <v>1</v>
      </c>
      <c r="AL229" s="7">
        <v>6</v>
      </c>
      <c r="AM229" s="7">
        <v>63</v>
      </c>
      <c r="AP229" s="7">
        <v>39</v>
      </c>
      <c r="AQ229" s="3">
        <f t="shared" si="22"/>
        <v>44.456563939319807</v>
      </c>
      <c r="AR229" s="3">
        <f t="shared" si="23"/>
        <v>33.543436060680193</v>
      </c>
      <c r="AT229" s="7">
        <v>39</v>
      </c>
      <c r="AV229" cm="1">
        <f t="array" ref="AV229">SUM(D229+F229+G229+J229:L229)</f>
        <v>45</v>
      </c>
      <c r="AW229" cm="1">
        <f t="array" ref="AW229">SUM(C229+E229+H229:I229)</f>
        <v>25</v>
      </c>
    </row>
    <row r="230" spans="2:49" x14ac:dyDescent="0.25">
      <c r="B230" s="7">
        <v>41611</v>
      </c>
      <c r="C230" s="7">
        <v>2</v>
      </c>
      <c r="D230" s="7">
        <v>4</v>
      </c>
      <c r="E230" s="7">
        <v>4</v>
      </c>
      <c r="F230" s="7">
        <v>4</v>
      </c>
      <c r="G230" s="7">
        <v>4</v>
      </c>
      <c r="H230" s="7">
        <v>4</v>
      </c>
      <c r="I230" s="7">
        <v>2</v>
      </c>
      <c r="J230" s="7">
        <v>3</v>
      </c>
      <c r="K230" s="7">
        <v>5</v>
      </c>
      <c r="L230" s="7">
        <v>4</v>
      </c>
      <c r="M230" s="7">
        <v>36</v>
      </c>
      <c r="N230" s="7">
        <f t="shared" si="18"/>
        <v>12</v>
      </c>
      <c r="O230" s="7">
        <f t="shared" si="19"/>
        <v>12</v>
      </c>
      <c r="P230" s="7">
        <f t="shared" si="20"/>
        <v>6</v>
      </c>
      <c r="Q230" s="7">
        <f t="shared" si="21"/>
        <v>6</v>
      </c>
      <c r="R230" s="7">
        <v>6</v>
      </c>
      <c r="S230" s="7">
        <v>5</v>
      </c>
      <c r="T230" s="7">
        <v>4</v>
      </c>
      <c r="U230" s="7">
        <v>7</v>
      </c>
      <c r="V230" s="7">
        <v>18</v>
      </c>
      <c r="W230" s="7">
        <v>6</v>
      </c>
      <c r="X230" s="7">
        <v>9</v>
      </c>
      <c r="Y230" s="7">
        <v>7</v>
      </c>
      <c r="Z230" s="7">
        <v>4</v>
      </c>
      <c r="AA230" s="7">
        <v>3</v>
      </c>
      <c r="AB230" s="7"/>
      <c r="AC230" s="7">
        <v>2</v>
      </c>
      <c r="AD230" s="7">
        <v>8</v>
      </c>
      <c r="AE230" s="7">
        <v>5</v>
      </c>
      <c r="AF230" s="7">
        <v>3</v>
      </c>
      <c r="AG230" s="7">
        <v>1</v>
      </c>
      <c r="AH230" s="7">
        <v>7</v>
      </c>
      <c r="AI230" s="7">
        <v>10</v>
      </c>
      <c r="AJ230" s="7">
        <v>9</v>
      </c>
      <c r="AK230" s="7">
        <v>6</v>
      </c>
      <c r="AL230" s="7">
        <v>4</v>
      </c>
      <c r="AM230" s="7">
        <v>61</v>
      </c>
      <c r="AP230" s="7">
        <v>36</v>
      </c>
      <c r="AQ230" s="3">
        <f t="shared" si="22"/>
        <v>41.456563939319807</v>
      </c>
      <c r="AR230" s="3">
        <f t="shared" si="23"/>
        <v>30.54343606068019</v>
      </c>
      <c r="AT230" s="7">
        <v>36</v>
      </c>
      <c r="AV230" cm="1">
        <f t="array" ref="AV230">SUM(D230+F230+G230+J230:L230)</f>
        <v>48</v>
      </c>
      <c r="AW230" cm="1">
        <f t="array" ref="AW230">SUM(C230+E230+H230:I230)</f>
        <v>18</v>
      </c>
    </row>
    <row r="231" spans="2:49" x14ac:dyDescent="0.25">
      <c r="B231" s="7">
        <v>42793</v>
      </c>
      <c r="C231" s="7">
        <v>2</v>
      </c>
      <c r="D231" s="7">
        <v>5</v>
      </c>
      <c r="E231" s="7">
        <v>5</v>
      </c>
      <c r="F231" s="7">
        <v>3</v>
      </c>
      <c r="G231" s="7">
        <v>5</v>
      </c>
      <c r="H231" s="7">
        <v>3</v>
      </c>
      <c r="I231" s="7">
        <v>2</v>
      </c>
      <c r="J231" s="7">
        <v>4</v>
      </c>
      <c r="K231" s="7">
        <v>4</v>
      </c>
      <c r="L231" s="7">
        <v>4</v>
      </c>
      <c r="M231" s="7">
        <v>37</v>
      </c>
      <c r="N231" s="7">
        <f t="shared" si="18"/>
        <v>12</v>
      </c>
      <c r="O231" s="7">
        <f t="shared" si="19"/>
        <v>11</v>
      </c>
      <c r="P231" s="7">
        <f t="shared" si="20"/>
        <v>7</v>
      </c>
      <c r="Q231" s="7">
        <f t="shared" si="21"/>
        <v>7</v>
      </c>
      <c r="R231" s="7">
        <v>2</v>
      </c>
      <c r="S231" s="7">
        <v>7</v>
      </c>
      <c r="T231" s="7">
        <v>2</v>
      </c>
      <c r="U231" s="7">
        <v>17</v>
      </c>
      <c r="V231" s="7">
        <v>2</v>
      </c>
      <c r="W231" s="7">
        <v>5</v>
      </c>
      <c r="X231" s="7">
        <v>108</v>
      </c>
      <c r="Y231" s="7">
        <v>6</v>
      </c>
      <c r="Z231" s="7">
        <v>2</v>
      </c>
      <c r="AA231" s="7">
        <v>2</v>
      </c>
      <c r="AB231" s="7"/>
      <c r="AC231" s="7">
        <v>10</v>
      </c>
      <c r="AD231" s="7">
        <v>6</v>
      </c>
      <c r="AE231" s="7">
        <v>3</v>
      </c>
      <c r="AF231" s="7">
        <v>1</v>
      </c>
      <c r="AG231" s="7">
        <v>4</v>
      </c>
      <c r="AH231" s="7">
        <v>7</v>
      </c>
      <c r="AI231" s="7">
        <v>9</v>
      </c>
      <c r="AJ231" s="7">
        <v>2</v>
      </c>
      <c r="AK231" s="7">
        <v>5</v>
      </c>
      <c r="AL231" s="7">
        <v>8</v>
      </c>
      <c r="AM231" s="7">
        <v>61</v>
      </c>
      <c r="AP231" s="7">
        <v>37</v>
      </c>
      <c r="AQ231" s="3">
        <f t="shared" si="22"/>
        <v>42.456563939319807</v>
      </c>
      <c r="AR231" s="3">
        <f t="shared" si="23"/>
        <v>31.54343606068019</v>
      </c>
      <c r="AT231" s="7">
        <v>37</v>
      </c>
      <c r="AV231" cm="1">
        <f t="array" ref="AV231">SUM(D231+F231+G231+J231:L231)</f>
        <v>51</v>
      </c>
      <c r="AW231" cm="1">
        <f t="array" ref="AW231">SUM(C231+E231+H231:I231)</f>
        <v>19</v>
      </c>
    </row>
    <row r="232" spans="2:49" x14ac:dyDescent="0.25">
      <c r="B232" s="7">
        <v>43567</v>
      </c>
      <c r="C232" s="7">
        <v>3</v>
      </c>
      <c r="D232" s="7">
        <v>5</v>
      </c>
      <c r="E232" s="7">
        <v>4</v>
      </c>
      <c r="F232" s="7">
        <v>4</v>
      </c>
      <c r="G232" s="7">
        <v>4</v>
      </c>
      <c r="H232" s="7">
        <v>4</v>
      </c>
      <c r="I232" s="7">
        <v>2</v>
      </c>
      <c r="J232" s="7">
        <v>2</v>
      </c>
      <c r="K232" s="7">
        <v>4</v>
      </c>
      <c r="L232" s="7">
        <v>4</v>
      </c>
      <c r="M232" s="7">
        <v>36</v>
      </c>
      <c r="N232" s="7">
        <f t="shared" si="18"/>
        <v>12</v>
      </c>
      <c r="O232" s="7">
        <f t="shared" si="19"/>
        <v>10</v>
      </c>
      <c r="P232" s="7">
        <f t="shared" si="20"/>
        <v>7</v>
      </c>
      <c r="Q232" s="7">
        <f t="shared" si="21"/>
        <v>7</v>
      </c>
      <c r="R232" s="7">
        <v>3</v>
      </c>
      <c r="S232" s="7">
        <v>2</v>
      </c>
      <c r="T232" s="7">
        <v>2</v>
      </c>
      <c r="U232" s="7">
        <v>3</v>
      </c>
      <c r="V232" s="7">
        <v>2</v>
      </c>
      <c r="W232" s="7">
        <v>4</v>
      </c>
      <c r="X232" s="7">
        <v>5</v>
      </c>
      <c r="Y232" s="7">
        <v>4</v>
      </c>
      <c r="Z232" s="7">
        <v>3</v>
      </c>
      <c r="AA232" s="7">
        <v>2</v>
      </c>
      <c r="AB232" s="7"/>
      <c r="AC232" s="7">
        <v>4</v>
      </c>
      <c r="AD232" s="7">
        <v>2</v>
      </c>
      <c r="AE232" s="7">
        <v>8</v>
      </c>
      <c r="AF232" s="7">
        <v>9</v>
      </c>
      <c r="AG232" s="7">
        <v>6</v>
      </c>
      <c r="AH232" s="7">
        <v>7</v>
      </c>
      <c r="AI232" s="7">
        <v>10</v>
      </c>
      <c r="AJ232" s="7">
        <v>5</v>
      </c>
      <c r="AK232" s="7">
        <v>1</v>
      </c>
      <c r="AL232" s="7">
        <v>3</v>
      </c>
      <c r="AM232" s="7">
        <v>60</v>
      </c>
      <c r="AP232" s="7">
        <v>36</v>
      </c>
      <c r="AQ232" s="3">
        <f t="shared" si="22"/>
        <v>41.456563939319807</v>
      </c>
      <c r="AR232" s="3">
        <f t="shared" si="23"/>
        <v>30.54343606068019</v>
      </c>
      <c r="AT232" s="7">
        <v>36</v>
      </c>
      <c r="AV232" cm="1">
        <f t="array" ref="AV232">SUM(D232+F232+G232+J232:L232)</f>
        <v>49</v>
      </c>
      <c r="AW232" cm="1">
        <f t="array" ref="AW232">SUM(C232+E232+H232:I232)</f>
        <v>20</v>
      </c>
    </row>
    <row r="233" spans="2:49" x14ac:dyDescent="0.25">
      <c r="B233" s="7">
        <v>46748</v>
      </c>
      <c r="C233" s="7">
        <v>4</v>
      </c>
      <c r="D233" s="7">
        <v>4</v>
      </c>
      <c r="E233" s="7">
        <v>4</v>
      </c>
      <c r="F233" s="7">
        <v>3</v>
      </c>
      <c r="G233" s="7">
        <v>3</v>
      </c>
      <c r="H233" s="7">
        <v>4</v>
      </c>
      <c r="I233" s="7">
        <v>2</v>
      </c>
      <c r="J233" s="7">
        <v>4</v>
      </c>
      <c r="K233" s="7">
        <v>5</v>
      </c>
      <c r="L233" s="7">
        <v>4</v>
      </c>
      <c r="M233" s="7">
        <v>37</v>
      </c>
      <c r="N233" s="7">
        <f t="shared" si="18"/>
        <v>12</v>
      </c>
      <c r="O233" s="7">
        <f t="shared" si="19"/>
        <v>12</v>
      </c>
      <c r="P233" s="7">
        <f t="shared" si="20"/>
        <v>7</v>
      </c>
      <c r="Q233" s="7">
        <f t="shared" si="21"/>
        <v>6</v>
      </c>
      <c r="R233" s="7">
        <v>1</v>
      </c>
      <c r="S233" s="7">
        <v>3</v>
      </c>
      <c r="T233" s="7">
        <v>2</v>
      </c>
      <c r="U233" s="7">
        <v>2</v>
      </c>
      <c r="V233" s="7">
        <v>4</v>
      </c>
      <c r="W233" s="7">
        <v>3</v>
      </c>
      <c r="X233" s="7">
        <v>9</v>
      </c>
      <c r="Y233" s="7">
        <v>6</v>
      </c>
      <c r="Z233" s="7">
        <v>2</v>
      </c>
      <c r="AA233" s="7">
        <v>2</v>
      </c>
      <c r="AB233" s="7"/>
      <c r="AC233" s="7">
        <v>4</v>
      </c>
      <c r="AD233" s="7">
        <v>7</v>
      </c>
      <c r="AE233" s="7">
        <v>8</v>
      </c>
      <c r="AF233" s="7">
        <v>5</v>
      </c>
      <c r="AG233" s="7">
        <v>6</v>
      </c>
      <c r="AH233" s="7">
        <v>3</v>
      </c>
      <c r="AI233" s="7">
        <v>2</v>
      </c>
      <c r="AJ233" s="7">
        <v>1</v>
      </c>
      <c r="AK233" s="7">
        <v>9</v>
      </c>
      <c r="AL233" s="7">
        <v>10</v>
      </c>
      <c r="AM233" s="7">
        <v>58</v>
      </c>
      <c r="AP233" s="7">
        <v>37</v>
      </c>
      <c r="AQ233" s="3">
        <f t="shared" si="22"/>
        <v>42.456563939319807</v>
      </c>
      <c r="AR233" s="3">
        <f t="shared" si="23"/>
        <v>31.54343606068019</v>
      </c>
      <c r="AT233" s="7">
        <v>37</v>
      </c>
      <c r="AV233" cm="1">
        <f t="array" ref="AV233">SUM(D233+F233+G233+J233:L233)</f>
        <v>43</v>
      </c>
      <c r="AW233" cm="1">
        <f t="array" ref="AW233">SUM(C233+E233+H233:I233)</f>
        <v>22</v>
      </c>
    </row>
    <row r="234" spans="2:49" x14ac:dyDescent="0.25">
      <c r="B234" s="7">
        <v>40679</v>
      </c>
      <c r="C234" s="7">
        <v>4</v>
      </c>
      <c r="D234" s="7">
        <v>4</v>
      </c>
      <c r="E234" s="7">
        <v>5</v>
      </c>
      <c r="F234" s="7">
        <v>4</v>
      </c>
      <c r="G234" s="7">
        <v>4</v>
      </c>
      <c r="H234" s="7">
        <v>3</v>
      </c>
      <c r="I234" s="7">
        <v>3</v>
      </c>
      <c r="J234" s="7">
        <v>4</v>
      </c>
      <c r="K234" s="7">
        <v>4</v>
      </c>
      <c r="L234" s="7">
        <v>1</v>
      </c>
      <c r="M234" s="7">
        <v>36</v>
      </c>
      <c r="N234" s="7">
        <f t="shared" si="18"/>
        <v>9</v>
      </c>
      <c r="O234" s="7">
        <f t="shared" si="19"/>
        <v>12</v>
      </c>
      <c r="P234" s="7">
        <f t="shared" si="20"/>
        <v>8</v>
      </c>
      <c r="Q234" s="7">
        <f t="shared" si="21"/>
        <v>7</v>
      </c>
      <c r="R234" s="7">
        <v>4</v>
      </c>
      <c r="S234" s="7">
        <v>9</v>
      </c>
      <c r="T234" s="7">
        <v>3</v>
      </c>
      <c r="U234" s="7">
        <v>4</v>
      </c>
      <c r="V234" s="7">
        <v>3</v>
      </c>
      <c r="W234" s="7">
        <v>5</v>
      </c>
      <c r="X234" s="7">
        <v>7</v>
      </c>
      <c r="Y234" s="7">
        <v>5</v>
      </c>
      <c r="Z234" s="7">
        <v>2</v>
      </c>
      <c r="AA234" s="7">
        <v>2</v>
      </c>
      <c r="AB234" s="7"/>
      <c r="AC234" s="7">
        <v>10</v>
      </c>
      <c r="AD234" s="7">
        <v>3</v>
      </c>
      <c r="AE234" s="7">
        <v>5</v>
      </c>
      <c r="AF234" s="7">
        <v>9</v>
      </c>
      <c r="AG234" s="7">
        <v>7</v>
      </c>
      <c r="AH234" s="7">
        <v>1</v>
      </c>
      <c r="AI234" s="7">
        <v>4</v>
      </c>
      <c r="AJ234" s="7">
        <v>8</v>
      </c>
      <c r="AK234" s="7">
        <v>6</v>
      </c>
      <c r="AL234" s="7">
        <v>2</v>
      </c>
      <c r="AM234" s="7">
        <v>56</v>
      </c>
      <c r="AP234" s="7">
        <v>36</v>
      </c>
      <c r="AQ234" s="3">
        <f t="shared" si="22"/>
        <v>41.456563939319807</v>
      </c>
      <c r="AR234" s="3">
        <f t="shared" si="23"/>
        <v>30.54343606068019</v>
      </c>
      <c r="AT234" s="7">
        <v>36</v>
      </c>
      <c r="AV234" cm="1">
        <f t="array" ref="AV234">SUM(D234+F234+G234+J234:L234)</f>
        <v>45</v>
      </c>
      <c r="AW234" cm="1">
        <f t="array" ref="AW234">SUM(C234+E234+H234:I234)</f>
        <v>24</v>
      </c>
    </row>
    <row r="235" spans="2:49" x14ac:dyDescent="0.25">
      <c r="B235" s="7">
        <v>45972</v>
      </c>
      <c r="C235" s="7">
        <v>5</v>
      </c>
      <c r="D235" s="7">
        <v>4</v>
      </c>
      <c r="E235" s="7">
        <v>5</v>
      </c>
      <c r="F235" s="7">
        <v>5</v>
      </c>
      <c r="G235" s="7">
        <v>4</v>
      </c>
      <c r="H235" s="7">
        <v>4</v>
      </c>
      <c r="I235" s="7">
        <v>2</v>
      </c>
      <c r="J235" s="7">
        <v>4</v>
      </c>
      <c r="K235" s="7">
        <v>3</v>
      </c>
      <c r="L235" s="7">
        <v>4</v>
      </c>
      <c r="M235" s="7">
        <v>40</v>
      </c>
      <c r="N235" s="7">
        <f t="shared" si="18"/>
        <v>13</v>
      </c>
      <c r="O235" s="7">
        <f t="shared" si="19"/>
        <v>12</v>
      </c>
      <c r="P235" s="7">
        <f t="shared" si="20"/>
        <v>9</v>
      </c>
      <c r="Q235" s="7">
        <f t="shared" si="21"/>
        <v>6</v>
      </c>
      <c r="R235" s="7">
        <v>3</v>
      </c>
      <c r="S235" s="7">
        <v>7</v>
      </c>
      <c r="T235" s="7">
        <v>6</v>
      </c>
      <c r="U235" s="7">
        <v>8</v>
      </c>
      <c r="V235" s="7">
        <v>6</v>
      </c>
      <c r="W235" s="7">
        <v>7</v>
      </c>
      <c r="X235" s="7">
        <v>11</v>
      </c>
      <c r="Y235" s="7">
        <v>5</v>
      </c>
      <c r="Z235" s="7">
        <v>7</v>
      </c>
      <c r="AA235" s="7">
        <v>7</v>
      </c>
      <c r="AB235" s="7"/>
      <c r="AC235" s="7">
        <v>4</v>
      </c>
      <c r="AD235" s="7">
        <v>10</v>
      </c>
      <c r="AE235" s="7">
        <v>7</v>
      </c>
      <c r="AF235" s="7">
        <v>9</v>
      </c>
      <c r="AG235" s="7">
        <v>2</v>
      </c>
      <c r="AH235" s="7">
        <v>5</v>
      </c>
      <c r="AI235" s="7">
        <v>6</v>
      </c>
      <c r="AJ235" s="7">
        <v>8</v>
      </c>
      <c r="AK235" s="7">
        <v>3</v>
      </c>
      <c r="AL235" s="7">
        <v>1</v>
      </c>
      <c r="AM235" s="7">
        <v>56</v>
      </c>
      <c r="AP235" s="7">
        <v>40</v>
      </c>
      <c r="AQ235" s="3">
        <f t="shared" si="22"/>
        <v>45.456563939319807</v>
      </c>
      <c r="AR235" s="3">
        <f t="shared" si="23"/>
        <v>34.543436060680193</v>
      </c>
      <c r="AT235" s="7">
        <v>40</v>
      </c>
      <c r="AV235" cm="1">
        <f t="array" ref="AV235">SUM(D235+F235+G235+J235:L235)</f>
        <v>50</v>
      </c>
      <c r="AW235" cm="1">
        <f t="array" ref="AW235">SUM(C235+E235+H235:I235)</f>
        <v>26</v>
      </c>
    </row>
    <row r="236" spans="2:49" x14ac:dyDescent="0.25">
      <c r="B236" s="7">
        <v>41413</v>
      </c>
      <c r="C236" s="7">
        <v>4</v>
      </c>
      <c r="D236" s="7">
        <v>4</v>
      </c>
      <c r="E236" s="7">
        <v>4</v>
      </c>
      <c r="F236" s="7">
        <v>4</v>
      </c>
      <c r="G236" s="7">
        <v>4</v>
      </c>
      <c r="H236" s="7">
        <v>5</v>
      </c>
      <c r="I236" s="7">
        <v>3</v>
      </c>
      <c r="J236" s="7">
        <v>3</v>
      </c>
      <c r="K236" s="7">
        <v>4</v>
      </c>
      <c r="L236" s="7">
        <v>4</v>
      </c>
      <c r="M236" s="7">
        <v>39</v>
      </c>
      <c r="N236" s="7">
        <f t="shared" si="18"/>
        <v>13</v>
      </c>
      <c r="O236" s="7">
        <f t="shared" si="19"/>
        <v>11</v>
      </c>
      <c r="P236" s="7">
        <f t="shared" si="20"/>
        <v>8</v>
      </c>
      <c r="Q236" s="7">
        <f t="shared" si="21"/>
        <v>7</v>
      </c>
      <c r="R236" s="7">
        <v>4</v>
      </c>
      <c r="S236" s="7">
        <v>3</v>
      </c>
      <c r="T236" s="7">
        <v>3</v>
      </c>
      <c r="U236" s="7">
        <v>4</v>
      </c>
      <c r="V236" s="7">
        <v>3</v>
      </c>
      <c r="W236" s="7">
        <v>6</v>
      </c>
      <c r="X236" s="7">
        <v>7</v>
      </c>
      <c r="Y236" s="7">
        <v>53</v>
      </c>
      <c r="Z236" s="7">
        <v>3</v>
      </c>
      <c r="AA236" s="7">
        <v>3</v>
      </c>
      <c r="AB236" s="7"/>
      <c r="AC236" s="7">
        <v>7</v>
      </c>
      <c r="AD236" s="7">
        <v>8</v>
      </c>
      <c r="AE236" s="7">
        <v>3</v>
      </c>
      <c r="AF236" s="7">
        <v>2</v>
      </c>
      <c r="AG236" s="7">
        <v>10</v>
      </c>
      <c r="AH236" s="7">
        <v>9</v>
      </c>
      <c r="AI236" s="7">
        <v>5</v>
      </c>
      <c r="AJ236" s="7">
        <v>1</v>
      </c>
      <c r="AK236" s="7">
        <v>4</v>
      </c>
      <c r="AL236" s="7">
        <v>6</v>
      </c>
      <c r="AM236" s="7">
        <v>54</v>
      </c>
      <c r="AP236" s="7">
        <v>39</v>
      </c>
      <c r="AQ236" s="3">
        <f t="shared" si="22"/>
        <v>44.456563939319807</v>
      </c>
      <c r="AR236" s="3">
        <f t="shared" si="23"/>
        <v>33.543436060680193</v>
      </c>
      <c r="AT236" s="7">
        <v>39</v>
      </c>
      <c r="AV236" cm="1">
        <f t="array" ref="AV236">SUM(D236+F236+G236+J236:L236)</f>
        <v>47</v>
      </c>
      <c r="AW236" cm="1">
        <f t="array" ref="AW236">SUM(C236+E236+H236:I236)</f>
        <v>24</v>
      </c>
    </row>
    <row r="237" spans="2:49" x14ac:dyDescent="0.25">
      <c r="B237" s="7">
        <v>43106</v>
      </c>
      <c r="C237" s="7">
        <v>4</v>
      </c>
      <c r="D237" s="7">
        <v>4</v>
      </c>
      <c r="E237" s="7">
        <v>4</v>
      </c>
      <c r="F237" s="7">
        <v>4</v>
      </c>
      <c r="G237" s="7">
        <v>3</v>
      </c>
      <c r="H237" s="7">
        <v>2</v>
      </c>
      <c r="I237" s="7">
        <v>2</v>
      </c>
      <c r="J237" s="7">
        <v>4</v>
      </c>
      <c r="K237" s="7">
        <v>4</v>
      </c>
      <c r="L237" s="7">
        <v>4</v>
      </c>
      <c r="M237" s="7">
        <v>35</v>
      </c>
      <c r="N237" s="7">
        <f t="shared" si="18"/>
        <v>10</v>
      </c>
      <c r="O237" s="7">
        <f t="shared" si="19"/>
        <v>12</v>
      </c>
      <c r="P237" s="7">
        <f t="shared" si="20"/>
        <v>7</v>
      </c>
      <c r="Q237" s="7">
        <f t="shared" si="21"/>
        <v>6</v>
      </c>
      <c r="R237" s="7">
        <v>7</v>
      </c>
      <c r="S237" s="7">
        <v>10</v>
      </c>
      <c r="T237" s="7">
        <v>3</v>
      </c>
      <c r="U237" s="7">
        <v>3</v>
      </c>
      <c r="V237" s="7">
        <v>3</v>
      </c>
      <c r="W237" s="7">
        <v>6</v>
      </c>
      <c r="X237" s="7">
        <v>8</v>
      </c>
      <c r="Y237" s="7">
        <v>8</v>
      </c>
      <c r="Z237" s="7">
        <v>4</v>
      </c>
      <c r="AA237" s="7">
        <v>3</v>
      </c>
      <c r="AB237" s="7"/>
      <c r="AC237" s="7">
        <v>5</v>
      </c>
      <c r="AD237" s="7">
        <v>1</v>
      </c>
      <c r="AE237" s="7">
        <v>6</v>
      </c>
      <c r="AF237" s="7">
        <v>8</v>
      </c>
      <c r="AG237" s="7">
        <v>7</v>
      </c>
      <c r="AH237" s="7">
        <v>10</v>
      </c>
      <c r="AI237" s="7">
        <v>4</v>
      </c>
      <c r="AJ237" s="7">
        <v>2</v>
      </c>
      <c r="AK237" s="7">
        <v>9</v>
      </c>
      <c r="AL237" s="7">
        <v>3</v>
      </c>
      <c r="AM237" s="7">
        <v>53</v>
      </c>
      <c r="AP237" s="7">
        <v>35</v>
      </c>
      <c r="AQ237" s="3">
        <f t="shared" si="22"/>
        <v>40.456563939319807</v>
      </c>
      <c r="AR237" s="3">
        <f t="shared" si="23"/>
        <v>29.54343606068019</v>
      </c>
      <c r="AT237" s="7">
        <v>35</v>
      </c>
      <c r="AV237" cm="1">
        <f t="array" ref="AV237">SUM(D237+F237+G237+J237:L237)</f>
        <v>45</v>
      </c>
      <c r="AW237" cm="1">
        <f t="array" ref="AW237">SUM(C237+E237+H237:I237)</f>
        <v>20</v>
      </c>
    </row>
    <row r="238" spans="2:49" x14ac:dyDescent="0.25">
      <c r="B238" s="7">
        <v>45122</v>
      </c>
      <c r="C238" s="7">
        <v>3</v>
      </c>
      <c r="D238" s="7">
        <v>3</v>
      </c>
      <c r="E238" s="7">
        <v>3</v>
      </c>
      <c r="F238" s="7">
        <v>4</v>
      </c>
      <c r="G238" s="7">
        <v>4</v>
      </c>
      <c r="H238" s="7">
        <v>4</v>
      </c>
      <c r="I238" s="7">
        <v>2</v>
      </c>
      <c r="J238" s="7">
        <v>4</v>
      </c>
      <c r="K238" s="7">
        <v>2</v>
      </c>
      <c r="L238" s="7">
        <v>2</v>
      </c>
      <c r="M238" s="7">
        <v>31</v>
      </c>
      <c r="N238" s="7">
        <f t="shared" si="18"/>
        <v>9</v>
      </c>
      <c r="O238" s="7">
        <f t="shared" si="19"/>
        <v>10</v>
      </c>
      <c r="P238" s="7">
        <f t="shared" si="20"/>
        <v>7</v>
      </c>
      <c r="Q238" s="7">
        <f t="shared" si="21"/>
        <v>5</v>
      </c>
      <c r="R238" s="7">
        <v>3</v>
      </c>
      <c r="S238" s="7">
        <v>3</v>
      </c>
      <c r="T238" s="7">
        <v>2</v>
      </c>
      <c r="U238" s="7">
        <v>3</v>
      </c>
      <c r="V238" s="7">
        <v>3</v>
      </c>
      <c r="W238" s="7">
        <v>4</v>
      </c>
      <c r="X238" s="7">
        <v>5</v>
      </c>
      <c r="Y238" s="7">
        <v>3</v>
      </c>
      <c r="Z238" s="7">
        <v>3</v>
      </c>
      <c r="AA238" s="7">
        <v>3</v>
      </c>
      <c r="AB238" s="7"/>
      <c r="AC238" s="7">
        <v>3</v>
      </c>
      <c r="AD238" s="7">
        <v>6</v>
      </c>
      <c r="AE238" s="7">
        <v>10</v>
      </c>
      <c r="AF238" s="7">
        <v>2</v>
      </c>
      <c r="AG238" s="7">
        <v>9</v>
      </c>
      <c r="AH238" s="7">
        <v>1</v>
      </c>
      <c r="AI238" s="7">
        <v>5</v>
      </c>
      <c r="AJ238" s="7">
        <v>7</v>
      </c>
      <c r="AK238" s="7">
        <v>8</v>
      </c>
      <c r="AL238" s="7">
        <v>4</v>
      </c>
      <c r="AM238" s="7">
        <v>53</v>
      </c>
      <c r="AP238" s="7">
        <v>31</v>
      </c>
      <c r="AQ238" s="3">
        <f t="shared" si="22"/>
        <v>36.456563939319807</v>
      </c>
      <c r="AR238" s="3">
        <f t="shared" si="23"/>
        <v>25.54343606068019</v>
      </c>
      <c r="AT238" s="7">
        <v>31</v>
      </c>
      <c r="AV238" cm="1">
        <f t="array" ref="AV238">SUM(D238+F238+G238+J238:L238)</f>
        <v>41</v>
      </c>
      <c r="AW238" cm="1">
        <f t="array" ref="AW238">SUM(C238+E238+H238:I238)</f>
        <v>18</v>
      </c>
    </row>
    <row r="239" spans="2:49" x14ac:dyDescent="0.25">
      <c r="B239" s="7">
        <v>46786</v>
      </c>
      <c r="C239" s="7">
        <v>4</v>
      </c>
      <c r="D239" s="7">
        <v>5</v>
      </c>
      <c r="E239" s="7">
        <v>5</v>
      </c>
      <c r="F239" s="7">
        <v>3</v>
      </c>
      <c r="G239" s="7">
        <v>5</v>
      </c>
      <c r="H239" s="7">
        <v>4</v>
      </c>
      <c r="I239" s="7">
        <v>2</v>
      </c>
      <c r="J239" s="7">
        <v>4</v>
      </c>
      <c r="K239" s="7">
        <v>4</v>
      </c>
      <c r="L239" s="7">
        <v>3</v>
      </c>
      <c r="M239" s="7">
        <v>39</v>
      </c>
      <c r="N239" s="7">
        <f t="shared" si="18"/>
        <v>12</v>
      </c>
      <c r="O239" s="7">
        <f t="shared" si="19"/>
        <v>11</v>
      </c>
      <c r="P239" s="7">
        <f t="shared" si="20"/>
        <v>9</v>
      </c>
      <c r="Q239" s="7">
        <f t="shared" si="21"/>
        <v>7</v>
      </c>
      <c r="R239" s="7">
        <v>4</v>
      </c>
      <c r="S239" s="7">
        <v>3</v>
      </c>
      <c r="T239" s="7">
        <v>5</v>
      </c>
      <c r="U239" s="7">
        <v>4</v>
      </c>
      <c r="V239" s="7">
        <v>8</v>
      </c>
      <c r="W239" s="7">
        <v>10</v>
      </c>
      <c r="X239" s="7">
        <v>3</v>
      </c>
      <c r="Y239" s="7">
        <v>7</v>
      </c>
      <c r="Z239" s="7">
        <v>4</v>
      </c>
      <c r="AA239" s="7">
        <v>3</v>
      </c>
      <c r="AB239" s="7"/>
      <c r="AC239" s="7">
        <v>10</v>
      </c>
      <c r="AD239" s="7">
        <v>7</v>
      </c>
      <c r="AE239" s="7">
        <v>6</v>
      </c>
      <c r="AF239" s="7">
        <v>9</v>
      </c>
      <c r="AG239" s="7">
        <v>3</v>
      </c>
      <c r="AH239" s="7">
        <v>4</v>
      </c>
      <c r="AI239" s="7">
        <v>2</v>
      </c>
      <c r="AJ239" s="7">
        <v>1</v>
      </c>
      <c r="AK239" s="7">
        <v>8</v>
      </c>
      <c r="AL239" s="7">
        <v>5</v>
      </c>
      <c r="AM239" s="7">
        <v>53</v>
      </c>
      <c r="AP239" s="7">
        <v>39</v>
      </c>
      <c r="AQ239" s="3">
        <f t="shared" si="22"/>
        <v>44.456563939319807</v>
      </c>
      <c r="AR239" s="3">
        <f t="shared" si="23"/>
        <v>33.543436060680193</v>
      </c>
      <c r="AT239" s="7">
        <v>39</v>
      </c>
      <c r="AV239" cm="1">
        <f t="array" ref="AV239">SUM(D239+F239+G239+J239:L239)</f>
        <v>50</v>
      </c>
      <c r="AW239" cm="1">
        <f t="array" ref="AW239">SUM(C239+E239+H239:I239)</f>
        <v>24</v>
      </c>
    </row>
    <row r="240" spans="2:49" x14ac:dyDescent="0.25">
      <c r="B240" s="7">
        <v>40852</v>
      </c>
      <c r="C240" s="7">
        <v>3</v>
      </c>
      <c r="D240" s="7">
        <v>4</v>
      </c>
      <c r="E240" s="7">
        <v>4</v>
      </c>
      <c r="F240" s="7">
        <v>4</v>
      </c>
      <c r="G240" s="7">
        <v>4</v>
      </c>
      <c r="H240" s="7">
        <v>3</v>
      </c>
      <c r="I240" s="7">
        <v>1</v>
      </c>
      <c r="J240" s="7">
        <v>4</v>
      </c>
      <c r="K240" s="7">
        <v>4</v>
      </c>
      <c r="L240" s="7">
        <v>4</v>
      </c>
      <c r="M240" s="7">
        <v>35</v>
      </c>
      <c r="N240" s="7">
        <f t="shared" si="18"/>
        <v>11</v>
      </c>
      <c r="O240" s="7">
        <f t="shared" si="19"/>
        <v>12</v>
      </c>
      <c r="P240" s="7">
        <f t="shared" si="20"/>
        <v>7</v>
      </c>
      <c r="Q240" s="7">
        <f t="shared" si="21"/>
        <v>5</v>
      </c>
      <c r="R240" s="7">
        <v>3</v>
      </c>
      <c r="S240" s="7">
        <v>3</v>
      </c>
      <c r="T240" s="7">
        <v>8</v>
      </c>
      <c r="U240" s="7">
        <v>5</v>
      </c>
      <c r="V240" s="7">
        <v>4</v>
      </c>
      <c r="W240" s="7">
        <v>4</v>
      </c>
      <c r="X240" s="7">
        <v>8</v>
      </c>
      <c r="Y240" s="7">
        <v>3</v>
      </c>
      <c r="Z240" s="7">
        <v>3</v>
      </c>
      <c r="AA240" s="7">
        <v>2</v>
      </c>
      <c r="AB240" s="7"/>
      <c r="AC240" s="7">
        <v>8</v>
      </c>
      <c r="AD240" s="7">
        <v>10</v>
      </c>
      <c r="AE240" s="7">
        <v>9</v>
      </c>
      <c r="AF240" s="7">
        <v>6</v>
      </c>
      <c r="AG240" s="7">
        <v>2</v>
      </c>
      <c r="AH240" s="7">
        <v>5</v>
      </c>
      <c r="AI240" s="7">
        <v>1</v>
      </c>
      <c r="AJ240" s="7">
        <v>7</v>
      </c>
      <c r="AK240" s="7">
        <v>4</v>
      </c>
      <c r="AL240" s="7">
        <v>3</v>
      </c>
      <c r="AM240" s="7">
        <v>52</v>
      </c>
      <c r="AP240" s="7">
        <v>35</v>
      </c>
      <c r="AQ240" s="3">
        <f t="shared" si="22"/>
        <v>40.456563939319807</v>
      </c>
      <c r="AR240" s="3">
        <f t="shared" si="23"/>
        <v>29.54343606068019</v>
      </c>
      <c r="AT240" s="7">
        <v>35</v>
      </c>
      <c r="AV240" cm="1">
        <f t="array" ref="AV240">SUM(D240+F240+G240+J240:L240)</f>
        <v>48</v>
      </c>
      <c r="AW240" cm="1">
        <f t="array" ref="AW240">SUM(C240+E240+H240:I240)</f>
        <v>18</v>
      </c>
    </row>
    <row r="241" spans="2:49" x14ac:dyDescent="0.25">
      <c r="B241" s="7">
        <v>45001</v>
      </c>
      <c r="C241" s="7">
        <v>4</v>
      </c>
      <c r="D241" s="7">
        <v>4</v>
      </c>
      <c r="E241" s="7">
        <v>4</v>
      </c>
      <c r="F241" s="7">
        <v>3</v>
      </c>
      <c r="G241" s="7">
        <v>4</v>
      </c>
      <c r="H241" s="7">
        <v>4</v>
      </c>
      <c r="I241" s="7">
        <v>4</v>
      </c>
      <c r="J241" s="7">
        <v>3</v>
      </c>
      <c r="K241" s="7">
        <v>4</v>
      </c>
      <c r="L241" s="7">
        <v>4</v>
      </c>
      <c r="M241" s="7">
        <v>38</v>
      </c>
      <c r="N241" s="7">
        <f t="shared" si="18"/>
        <v>12</v>
      </c>
      <c r="O241" s="7">
        <f t="shared" si="19"/>
        <v>10</v>
      </c>
      <c r="P241" s="7">
        <f t="shared" si="20"/>
        <v>8</v>
      </c>
      <c r="Q241" s="7">
        <f t="shared" si="21"/>
        <v>8</v>
      </c>
      <c r="R241" s="7">
        <v>5</v>
      </c>
      <c r="S241" s="7">
        <v>9</v>
      </c>
      <c r="T241" s="7">
        <v>4</v>
      </c>
      <c r="U241" s="7">
        <v>3</v>
      </c>
      <c r="V241" s="7">
        <v>12</v>
      </c>
      <c r="W241" s="7">
        <v>3</v>
      </c>
      <c r="X241" s="7">
        <v>5</v>
      </c>
      <c r="Y241" s="7">
        <v>4</v>
      </c>
      <c r="Z241" s="7">
        <v>4</v>
      </c>
      <c r="AA241" s="7">
        <v>3</v>
      </c>
      <c r="AB241" s="7"/>
      <c r="AC241" s="7">
        <v>5</v>
      </c>
      <c r="AD241" s="7">
        <v>3</v>
      </c>
      <c r="AE241" s="7">
        <v>4</v>
      </c>
      <c r="AF241" s="7">
        <v>9</v>
      </c>
      <c r="AG241" s="7">
        <v>1</v>
      </c>
      <c r="AH241" s="7">
        <v>7</v>
      </c>
      <c r="AI241" s="7">
        <v>6</v>
      </c>
      <c r="AJ241" s="7">
        <v>8</v>
      </c>
      <c r="AK241" s="7">
        <v>10</v>
      </c>
      <c r="AL241" s="7">
        <v>2</v>
      </c>
      <c r="AM241" s="7">
        <v>52</v>
      </c>
      <c r="AP241" s="7">
        <v>38</v>
      </c>
      <c r="AQ241" s="3">
        <f t="shared" si="22"/>
        <v>43.456563939319807</v>
      </c>
      <c r="AR241" s="3">
        <f t="shared" si="23"/>
        <v>32.543436060680193</v>
      </c>
      <c r="AT241" s="7">
        <v>38</v>
      </c>
      <c r="AV241" cm="1">
        <f t="array" ref="AV241">SUM(D241+F241+G241+J241:L241)</f>
        <v>44</v>
      </c>
      <c r="AW241" cm="1">
        <f t="array" ref="AW241">SUM(C241+E241+H241:I241)</f>
        <v>24</v>
      </c>
    </row>
    <row r="242" spans="2:49" x14ac:dyDescent="0.25">
      <c r="B242" s="7">
        <v>44228</v>
      </c>
      <c r="C242" s="7">
        <v>3</v>
      </c>
      <c r="D242" s="7">
        <v>4</v>
      </c>
      <c r="E242" s="7">
        <v>5</v>
      </c>
      <c r="F242" s="7">
        <v>4</v>
      </c>
      <c r="G242" s="7">
        <v>4</v>
      </c>
      <c r="H242" s="7">
        <v>3</v>
      </c>
      <c r="I242" s="7">
        <v>4</v>
      </c>
      <c r="J242" s="7">
        <v>3</v>
      </c>
      <c r="K242" s="7">
        <v>4</v>
      </c>
      <c r="L242" s="7">
        <v>4</v>
      </c>
      <c r="M242" s="7">
        <v>38</v>
      </c>
      <c r="N242" s="7">
        <f t="shared" si="18"/>
        <v>12</v>
      </c>
      <c r="O242" s="7">
        <f t="shared" si="19"/>
        <v>11</v>
      </c>
      <c r="P242" s="7">
        <f t="shared" si="20"/>
        <v>7</v>
      </c>
      <c r="Q242" s="7">
        <f t="shared" si="21"/>
        <v>8</v>
      </c>
      <c r="R242" s="7">
        <v>6</v>
      </c>
      <c r="S242" s="7">
        <v>5</v>
      </c>
      <c r="T242" s="7">
        <v>3</v>
      </c>
      <c r="U242" s="7">
        <v>2</v>
      </c>
      <c r="V242" s="7">
        <v>4</v>
      </c>
      <c r="W242" s="7">
        <v>4</v>
      </c>
      <c r="X242" s="7">
        <v>7</v>
      </c>
      <c r="Y242" s="7">
        <v>2</v>
      </c>
      <c r="Z242" s="7">
        <v>4</v>
      </c>
      <c r="AA242" s="7">
        <v>3</v>
      </c>
      <c r="AB242" s="7"/>
      <c r="AC242" s="7">
        <v>3</v>
      </c>
      <c r="AD242" s="7">
        <v>6</v>
      </c>
      <c r="AE242" s="7">
        <v>10</v>
      </c>
      <c r="AF242" s="7">
        <v>4</v>
      </c>
      <c r="AG242" s="7">
        <v>8</v>
      </c>
      <c r="AH242" s="7">
        <v>5</v>
      </c>
      <c r="AI242" s="7">
        <v>1</v>
      </c>
      <c r="AJ242" s="7">
        <v>9</v>
      </c>
      <c r="AK242" s="7">
        <v>7</v>
      </c>
      <c r="AL242" s="7">
        <v>2</v>
      </c>
      <c r="AM242" s="7">
        <v>52</v>
      </c>
      <c r="AP242" s="7">
        <v>38</v>
      </c>
      <c r="AQ242" s="3">
        <f t="shared" si="22"/>
        <v>43.456563939319807</v>
      </c>
      <c r="AR242" s="3">
        <f t="shared" si="23"/>
        <v>32.543436060680193</v>
      </c>
      <c r="AT242" s="7">
        <v>38</v>
      </c>
      <c r="AV242" cm="1">
        <f t="array" ref="AV242">SUM(D242+F242+G242+J242:L242)</f>
        <v>47</v>
      </c>
      <c r="AW242" cm="1">
        <f t="array" ref="AW242">SUM(C242+E242+H242:I242)</f>
        <v>23</v>
      </c>
    </row>
    <row r="243" spans="2:49" x14ac:dyDescent="0.25">
      <c r="B243" s="7">
        <v>42463</v>
      </c>
      <c r="C243" s="7">
        <v>3</v>
      </c>
      <c r="D243" s="7">
        <v>5</v>
      </c>
      <c r="E243" s="7">
        <v>5</v>
      </c>
      <c r="F243" s="7">
        <v>5</v>
      </c>
      <c r="G243" s="7">
        <v>4</v>
      </c>
      <c r="H243" s="7">
        <v>2</v>
      </c>
      <c r="I243" s="7">
        <v>2</v>
      </c>
      <c r="J243" s="7">
        <v>5</v>
      </c>
      <c r="K243" s="7">
        <v>5</v>
      </c>
      <c r="L243" s="7">
        <v>5</v>
      </c>
      <c r="M243" s="7">
        <v>41</v>
      </c>
      <c r="N243" s="7">
        <f t="shared" si="18"/>
        <v>12</v>
      </c>
      <c r="O243" s="7">
        <f t="shared" si="19"/>
        <v>15</v>
      </c>
      <c r="P243" s="7">
        <f t="shared" si="20"/>
        <v>7</v>
      </c>
      <c r="Q243" s="7">
        <f t="shared" si="21"/>
        <v>7</v>
      </c>
      <c r="R243" s="7">
        <v>11</v>
      </c>
      <c r="S243" s="7">
        <v>5</v>
      </c>
      <c r="T243" s="7">
        <v>5</v>
      </c>
      <c r="U243" s="7">
        <v>7</v>
      </c>
      <c r="V243" s="7">
        <v>6</v>
      </c>
      <c r="W243" s="7">
        <v>8</v>
      </c>
      <c r="X243" s="7">
        <v>9</v>
      </c>
      <c r="Y243" s="7">
        <v>4</v>
      </c>
      <c r="Z243" s="7">
        <v>4</v>
      </c>
      <c r="AA243" s="7">
        <v>2</v>
      </c>
      <c r="AB243" s="7"/>
      <c r="AC243" s="7">
        <v>3</v>
      </c>
      <c r="AD243" s="7">
        <v>4</v>
      </c>
      <c r="AE243" s="7">
        <v>8</v>
      </c>
      <c r="AF243" s="7">
        <v>2</v>
      </c>
      <c r="AG243" s="7">
        <v>5</v>
      </c>
      <c r="AH243" s="7">
        <v>1</v>
      </c>
      <c r="AI243" s="7">
        <v>7</v>
      </c>
      <c r="AJ243" s="7">
        <v>6</v>
      </c>
      <c r="AK243" s="7">
        <v>9</v>
      </c>
      <c r="AL243" s="7">
        <v>10</v>
      </c>
      <c r="AM243" s="7">
        <v>52</v>
      </c>
      <c r="AP243" s="7">
        <v>41</v>
      </c>
      <c r="AQ243" s="3">
        <f t="shared" si="22"/>
        <v>46.456563939319807</v>
      </c>
      <c r="AR243" s="3">
        <f t="shared" si="23"/>
        <v>35.543436060680193</v>
      </c>
      <c r="AT243" s="7">
        <v>41</v>
      </c>
      <c r="AV243" cm="1">
        <f t="array" ref="AV243">SUM(D243+F243+G243+J243:L243)</f>
        <v>57</v>
      </c>
      <c r="AW243" cm="1">
        <f t="array" ref="AW243">SUM(C243+E243+H243:I243)</f>
        <v>20</v>
      </c>
    </row>
    <row r="244" spans="2:49" x14ac:dyDescent="0.25">
      <c r="B244" s="7">
        <v>43046</v>
      </c>
      <c r="C244" s="7">
        <v>2</v>
      </c>
      <c r="D244" s="7">
        <v>4</v>
      </c>
      <c r="E244" s="7">
        <v>4</v>
      </c>
      <c r="F244" s="7">
        <v>4</v>
      </c>
      <c r="G244" s="7">
        <v>4</v>
      </c>
      <c r="H244" s="7">
        <v>3</v>
      </c>
      <c r="I244" s="7">
        <v>2</v>
      </c>
      <c r="J244" s="7">
        <v>4</v>
      </c>
      <c r="K244" s="7">
        <v>4</v>
      </c>
      <c r="L244" s="7">
        <v>4</v>
      </c>
      <c r="M244" s="7">
        <v>35</v>
      </c>
      <c r="N244" s="7">
        <f t="shared" si="18"/>
        <v>11</v>
      </c>
      <c r="O244" s="7">
        <f t="shared" si="19"/>
        <v>12</v>
      </c>
      <c r="P244" s="7">
        <f t="shared" si="20"/>
        <v>6</v>
      </c>
      <c r="Q244" s="7">
        <f t="shared" si="21"/>
        <v>6</v>
      </c>
      <c r="R244" s="7">
        <v>4</v>
      </c>
      <c r="S244" s="7">
        <v>5</v>
      </c>
      <c r="T244" s="7">
        <v>6</v>
      </c>
      <c r="U244" s="7">
        <v>3</v>
      </c>
      <c r="V244" s="7">
        <v>4</v>
      </c>
      <c r="W244" s="7">
        <v>9</v>
      </c>
      <c r="X244" s="7">
        <v>6</v>
      </c>
      <c r="Y244" s="7">
        <v>4</v>
      </c>
      <c r="Z244" s="7">
        <v>4</v>
      </c>
      <c r="AA244" s="7">
        <v>4</v>
      </c>
      <c r="AB244" s="7"/>
      <c r="AC244" s="7">
        <v>6</v>
      </c>
      <c r="AD244" s="7">
        <v>9</v>
      </c>
      <c r="AE244" s="7">
        <v>5</v>
      </c>
      <c r="AF244" s="7">
        <v>8</v>
      </c>
      <c r="AG244" s="7">
        <v>2</v>
      </c>
      <c r="AH244" s="7">
        <v>1</v>
      </c>
      <c r="AI244" s="7">
        <v>10</v>
      </c>
      <c r="AJ244" s="7">
        <v>4</v>
      </c>
      <c r="AK244" s="7">
        <v>3</v>
      </c>
      <c r="AL244" s="7">
        <v>7</v>
      </c>
      <c r="AM244" s="7">
        <v>51</v>
      </c>
      <c r="AP244" s="7">
        <v>35</v>
      </c>
      <c r="AQ244" s="3">
        <f t="shared" si="22"/>
        <v>40.456563939319807</v>
      </c>
      <c r="AR244" s="3">
        <f t="shared" si="23"/>
        <v>29.54343606068019</v>
      </c>
      <c r="AT244" s="7">
        <v>35</v>
      </c>
      <c r="AV244" cm="1">
        <f t="array" ref="AV244">SUM(D244+F244+G244+J244:L244)</f>
        <v>48</v>
      </c>
      <c r="AW244" cm="1">
        <f t="array" ref="AW244">SUM(C244+E244+H244:I244)</f>
        <v>17</v>
      </c>
    </row>
    <row r="245" spans="2:49" x14ac:dyDescent="0.25">
      <c r="B245" s="7">
        <v>40727</v>
      </c>
      <c r="C245" s="7">
        <v>4</v>
      </c>
      <c r="D245" s="7">
        <v>4</v>
      </c>
      <c r="E245" s="7">
        <v>4</v>
      </c>
      <c r="F245" s="7">
        <v>3</v>
      </c>
      <c r="G245" s="7">
        <v>4</v>
      </c>
      <c r="H245" s="7">
        <v>4</v>
      </c>
      <c r="I245" s="7">
        <v>3</v>
      </c>
      <c r="J245" s="7">
        <v>5</v>
      </c>
      <c r="K245" s="7">
        <v>4</v>
      </c>
      <c r="L245" s="7">
        <v>4</v>
      </c>
      <c r="M245" s="7">
        <v>39</v>
      </c>
      <c r="N245" s="7">
        <f t="shared" si="18"/>
        <v>12</v>
      </c>
      <c r="O245" s="7">
        <f t="shared" si="19"/>
        <v>12</v>
      </c>
      <c r="P245" s="7">
        <f t="shared" si="20"/>
        <v>8</v>
      </c>
      <c r="Q245" s="7">
        <f t="shared" si="21"/>
        <v>7</v>
      </c>
      <c r="R245" s="7">
        <v>10</v>
      </c>
      <c r="S245" s="7">
        <v>5</v>
      </c>
      <c r="T245" s="7">
        <v>6</v>
      </c>
      <c r="U245" s="7">
        <v>3</v>
      </c>
      <c r="V245" s="7">
        <v>2</v>
      </c>
      <c r="W245" s="7">
        <v>4</v>
      </c>
      <c r="X245" s="7">
        <v>18</v>
      </c>
      <c r="Y245" s="7">
        <v>7</v>
      </c>
      <c r="Z245" s="7">
        <v>3</v>
      </c>
      <c r="AA245" s="7">
        <v>4</v>
      </c>
      <c r="AB245" s="7"/>
      <c r="AC245" s="7">
        <v>1</v>
      </c>
      <c r="AD245" s="7">
        <v>9</v>
      </c>
      <c r="AE245" s="7">
        <v>10</v>
      </c>
      <c r="AF245" s="7">
        <v>8</v>
      </c>
      <c r="AG245" s="7">
        <v>7</v>
      </c>
      <c r="AH245" s="7">
        <v>6</v>
      </c>
      <c r="AI245" s="7">
        <v>4</v>
      </c>
      <c r="AJ245" s="7">
        <v>3</v>
      </c>
      <c r="AK245" s="7">
        <v>5</v>
      </c>
      <c r="AL245" s="7">
        <v>2</v>
      </c>
      <c r="AM245" s="7">
        <v>50</v>
      </c>
      <c r="AP245" s="7">
        <v>39</v>
      </c>
      <c r="AQ245" s="3">
        <f t="shared" si="22"/>
        <v>44.456563939319807</v>
      </c>
      <c r="AR245" s="3">
        <f t="shared" si="23"/>
        <v>33.543436060680193</v>
      </c>
      <c r="AT245" s="7">
        <v>39</v>
      </c>
      <c r="AV245" cm="1">
        <f t="array" ref="AV245">SUM(D245+F245+G245+J245:L245)</f>
        <v>46</v>
      </c>
      <c r="AW245" cm="1">
        <f t="array" ref="AW245">SUM(C245+E245+H245:I245)</f>
        <v>23</v>
      </c>
    </row>
    <row r="246" spans="2:49" x14ac:dyDescent="0.25">
      <c r="B246" s="7">
        <v>42622</v>
      </c>
      <c r="C246" s="7">
        <v>4</v>
      </c>
      <c r="D246" s="7">
        <v>5</v>
      </c>
      <c r="E246" s="7">
        <v>4</v>
      </c>
      <c r="F246" s="7">
        <v>4</v>
      </c>
      <c r="G246" s="7">
        <v>5</v>
      </c>
      <c r="H246" s="7">
        <v>5</v>
      </c>
      <c r="I246" s="7">
        <v>1</v>
      </c>
      <c r="J246" s="7">
        <v>5</v>
      </c>
      <c r="K246" s="7">
        <v>4</v>
      </c>
      <c r="L246" s="7">
        <v>4</v>
      </c>
      <c r="M246" s="7">
        <v>41</v>
      </c>
      <c r="N246" s="7">
        <f t="shared" si="18"/>
        <v>13</v>
      </c>
      <c r="O246" s="7">
        <f t="shared" si="19"/>
        <v>13</v>
      </c>
      <c r="P246" s="7">
        <f t="shared" si="20"/>
        <v>9</v>
      </c>
      <c r="Q246" s="7">
        <f t="shared" si="21"/>
        <v>6</v>
      </c>
      <c r="R246" s="7">
        <v>4</v>
      </c>
      <c r="S246" s="7">
        <v>2</v>
      </c>
      <c r="T246" s="7">
        <v>3</v>
      </c>
      <c r="U246" s="7">
        <v>2</v>
      </c>
      <c r="V246" s="7">
        <v>2</v>
      </c>
      <c r="W246" s="7">
        <v>2</v>
      </c>
      <c r="X246" s="7">
        <v>4</v>
      </c>
      <c r="Y246" s="7">
        <v>2</v>
      </c>
      <c r="Z246" s="7">
        <v>5</v>
      </c>
      <c r="AA246" s="7">
        <v>3</v>
      </c>
      <c r="AB246" s="7"/>
      <c r="AC246" s="7">
        <v>1</v>
      </c>
      <c r="AD246" s="7">
        <v>4</v>
      </c>
      <c r="AE246" s="7">
        <v>8</v>
      </c>
      <c r="AF246" s="7">
        <v>9</v>
      </c>
      <c r="AG246" s="7">
        <v>5</v>
      </c>
      <c r="AH246" s="7">
        <v>6</v>
      </c>
      <c r="AI246" s="7">
        <v>7</v>
      </c>
      <c r="AJ246" s="7">
        <v>3</v>
      </c>
      <c r="AK246" s="7">
        <v>2</v>
      </c>
      <c r="AL246" s="7">
        <v>10</v>
      </c>
      <c r="AM246" s="7">
        <v>50</v>
      </c>
      <c r="AP246" s="7">
        <v>41</v>
      </c>
      <c r="AQ246" s="3">
        <f t="shared" si="22"/>
        <v>46.456563939319807</v>
      </c>
      <c r="AR246" s="3">
        <f t="shared" si="23"/>
        <v>35.543436060680193</v>
      </c>
      <c r="AT246" s="7">
        <v>41</v>
      </c>
      <c r="AV246" cm="1">
        <f t="array" ref="AV246">SUM(D246+F246+G246+J246:L246)</f>
        <v>55</v>
      </c>
      <c r="AW246" cm="1">
        <f t="array" ref="AW246">SUM(C246+E246+H246:I246)</f>
        <v>22</v>
      </c>
    </row>
    <row r="247" spans="2:49" x14ac:dyDescent="0.25">
      <c r="B247" s="7">
        <v>46785</v>
      </c>
      <c r="C247" s="7">
        <v>4</v>
      </c>
      <c r="D247" s="7">
        <v>4</v>
      </c>
      <c r="E247" s="7">
        <v>4</v>
      </c>
      <c r="F247" s="7">
        <v>4</v>
      </c>
      <c r="G247" s="7">
        <v>4</v>
      </c>
      <c r="H247" s="7">
        <v>4</v>
      </c>
      <c r="I247" s="7">
        <v>3</v>
      </c>
      <c r="J247" s="7">
        <v>4</v>
      </c>
      <c r="K247" s="7">
        <v>3</v>
      </c>
      <c r="L247" s="7">
        <v>4</v>
      </c>
      <c r="M247" s="7">
        <v>38</v>
      </c>
      <c r="N247" s="7">
        <f t="shared" si="18"/>
        <v>12</v>
      </c>
      <c r="O247" s="7">
        <f t="shared" si="19"/>
        <v>11</v>
      </c>
      <c r="P247" s="7">
        <f t="shared" si="20"/>
        <v>8</v>
      </c>
      <c r="Q247" s="7">
        <f t="shared" si="21"/>
        <v>7</v>
      </c>
      <c r="R247" s="7">
        <v>3</v>
      </c>
      <c r="S247" s="7">
        <v>4</v>
      </c>
      <c r="T247" s="7">
        <v>4</v>
      </c>
      <c r="U247" s="7">
        <v>4</v>
      </c>
      <c r="V247" s="7">
        <v>8</v>
      </c>
      <c r="W247" s="7">
        <v>10</v>
      </c>
      <c r="X247" s="7">
        <v>8</v>
      </c>
      <c r="Y247" s="7">
        <v>10</v>
      </c>
      <c r="Z247" s="7">
        <v>3</v>
      </c>
      <c r="AA247" s="7">
        <v>3</v>
      </c>
      <c r="AB247" s="7"/>
      <c r="AC247" s="7">
        <v>6</v>
      </c>
      <c r="AD247" s="7">
        <v>5</v>
      </c>
      <c r="AE247" s="7">
        <v>7</v>
      </c>
      <c r="AF247" s="7">
        <v>9</v>
      </c>
      <c r="AG247" s="7">
        <v>10</v>
      </c>
      <c r="AH247" s="7">
        <v>1</v>
      </c>
      <c r="AI247" s="7">
        <v>3</v>
      </c>
      <c r="AJ247" s="7">
        <v>2</v>
      </c>
      <c r="AK247" s="7">
        <v>4</v>
      </c>
      <c r="AL247" s="7">
        <v>8</v>
      </c>
      <c r="AM247" s="7">
        <v>48</v>
      </c>
      <c r="AP247" s="7">
        <v>38</v>
      </c>
      <c r="AQ247" s="3">
        <f t="shared" si="22"/>
        <v>43.456563939319807</v>
      </c>
      <c r="AR247" s="3">
        <f t="shared" si="23"/>
        <v>32.543436060680193</v>
      </c>
      <c r="AT247" s="7">
        <v>38</v>
      </c>
      <c r="AV247" cm="1">
        <f t="array" ref="AV247">SUM(D247+F247+G247+J247:L247)</f>
        <v>47</v>
      </c>
      <c r="AW247" cm="1">
        <f t="array" ref="AW247">SUM(C247+E247+H247:I247)</f>
        <v>23</v>
      </c>
    </row>
    <row r="248" spans="2:49" x14ac:dyDescent="0.25">
      <c r="B248" s="7">
        <v>44968</v>
      </c>
      <c r="C248" s="7">
        <v>3</v>
      </c>
      <c r="D248" s="7">
        <v>4</v>
      </c>
      <c r="E248" s="7">
        <v>5</v>
      </c>
      <c r="F248" s="7">
        <v>4</v>
      </c>
      <c r="G248" s="7">
        <v>4</v>
      </c>
      <c r="H248" s="7">
        <v>4</v>
      </c>
      <c r="I248" s="7">
        <v>3</v>
      </c>
      <c r="J248" s="7">
        <v>3</v>
      </c>
      <c r="K248" s="7">
        <v>4</v>
      </c>
      <c r="L248" s="7">
        <v>4</v>
      </c>
      <c r="M248" s="7">
        <v>38</v>
      </c>
      <c r="N248" s="7">
        <f t="shared" si="18"/>
        <v>13</v>
      </c>
      <c r="O248" s="7">
        <f t="shared" si="19"/>
        <v>11</v>
      </c>
      <c r="P248" s="7">
        <f t="shared" si="20"/>
        <v>7</v>
      </c>
      <c r="Q248" s="7">
        <f t="shared" si="21"/>
        <v>7</v>
      </c>
      <c r="R248" s="7">
        <v>2</v>
      </c>
      <c r="S248" s="7">
        <v>2</v>
      </c>
      <c r="T248" s="7">
        <v>38</v>
      </c>
      <c r="U248" s="7">
        <v>4</v>
      </c>
      <c r="V248" s="7">
        <v>3</v>
      </c>
      <c r="W248" s="7">
        <v>3</v>
      </c>
      <c r="X248" s="7">
        <v>4</v>
      </c>
      <c r="Y248" s="7">
        <v>29</v>
      </c>
      <c r="Z248" s="7">
        <v>2</v>
      </c>
      <c r="AA248" s="7">
        <v>2</v>
      </c>
      <c r="AB248" s="7"/>
      <c r="AC248" s="7">
        <v>8</v>
      </c>
      <c r="AD248" s="7">
        <v>4</v>
      </c>
      <c r="AE248" s="7">
        <v>5</v>
      </c>
      <c r="AF248" s="7">
        <v>1</v>
      </c>
      <c r="AG248" s="7">
        <v>2</v>
      </c>
      <c r="AH248" s="7">
        <v>7</v>
      </c>
      <c r="AI248" s="7">
        <v>10</v>
      </c>
      <c r="AJ248" s="7">
        <v>6</v>
      </c>
      <c r="AK248" s="7">
        <v>3</v>
      </c>
      <c r="AL248" s="7">
        <v>9</v>
      </c>
      <c r="AM248" s="7">
        <v>48</v>
      </c>
      <c r="AP248" s="7">
        <v>38</v>
      </c>
      <c r="AQ248" s="3">
        <f t="shared" si="22"/>
        <v>43.456563939319807</v>
      </c>
      <c r="AR248" s="3">
        <f t="shared" si="23"/>
        <v>32.543436060680193</v>
      </c>
      <c r="AT248" s="7">
        <v>38</v>
      </c>
      <c r="AV248" cm="1">
        <f t="array" ref="AV248">SUM(D248+F248+G248+J248:L248)</f>
        <v>47</v>
      </c>
      <c r="AW248" cm="1">
        <f t="array" ref="AW248">SUM(C248+E248+H248:I248)</f>
        <v>23</v>
      </c>
    </row>
    <row r="249" spans="2:49" x14ac:dyDescent="0.25">
      <c r="B249" s="7">
        <v>46489</v>
      </c>
      <c r="C249" s="7">
        <v>3</v>
      </c>
      <c r="D249" s="7">
        <v>2</v>
      </c>
      <c r="E249" s="7">
        <v>5</v>
      </c>
      <c r="F249" s="7">
        <v>2</v>
      </c>
      <c r="G249" s="7">
        <v>4</v>
      </c>
      <c r="H249" s="7">
        <v>2</v>
      </c>
      <c r="I249" s="7">
        <v>2</v>
      </c>
      <c r="J249" s="7">
        <v>2</v>
      </c>
      <c r="K249" s="7">
        <v>4</v>
      </c>
      <c r="L249" s="7">
        <v>4</v>
      </c>
      <c r="M249" s="7">
        <v>30</v>
      </c>
      <c r="N249" s="7">
        <f t="shared" si="18"/>
        <v>11</v>
      </c>
      <c r="O249" s="7">
        <f t="shared" si="19"/>
        <v>8</v>
      </c>
      <c r="P249" s="7">
        <f t="shared" si="20"/>
        <v>7</v>
      </c>
      <c r="Q249" s="7">
        <f t="shared" si="21"/>
        <v>4</v>
      </c>
      <c r="R249" s="7">
        <v>4</v>
      </c>
      <c r="S249" s="7">
        <v>7</v>
      </c>
      <c r="T249" s="7">
        <v>3</v>
      </c>
      <c r="U249" s="7">
        <v>2</v>
      </c>
      <c r="V249" s="7">
        <v>2</v>
      </c>
      <c r="W249" s="7">
        <v>2</v>
      </c>
      <c r="X249" s="7">
        <v>6</v>
      </c>
      <c r="Y249" s="7">
        <v>3</v>
      </c>
      <c r="Z249" s="7">
        <v>4</v>
      </c>
      <c r="AA249" s="7">
        <v>1</v>
      </c>
      <c r="AB249" s="7"/>
      <c r="AC249" s="7">
        <v>7</v>
      </c>
      <c r="AD249" s="7">
        <v>5</v>
      </c>
      <c r="AE249" s="7">
        <v>2</v>
      </c>
      <c r="AF249" s="7">
        <v>3</v>
      </c>
      <c r="AG249" s="7">
        <v>6</v>
      </c>
      <c r="AH249" s="7">
        <v>8</v>
      </c>
      <c r="AI249" s="7">
        <v>4</v>
      </c>
      <c r="AJ249" s="7">
        <v>9</v>
      </c>
      <c r="AK249" s="7">
        <v>1</v>
      </c>
      <c r="AL249" s="7">
        <v>10</v>
      </c>
      <c r="AM249" s="7">
        <v>46</v>
      </c>
      <c r="AP249" s="7">
        <v>30</v>
      </c>
      <c r="AQ249" s="3">
        <f t="shared" si="22"/>
        <v>35.456563939319807</v>
      </c>
      <c r="AR249" s="3">
        <f t="shared" si="23"/>
        <v>24.54343606068019</v>
      </c>
      <c r="AT249" s="7">
        <v>30</v>
      </c>
      <c r="AV249" cm="1">
        <f t="array" ref="AV249">SUM(D249+F249+G249+J249:L249)</f>
        <v>34</v>
      </c>
      <c r="AW249" cm="1">
        <f t="array" ref="AW249">SUM(C249+E249+H249:I249)</f>
        <v>20</v>
      </c>
    </row>
    <row r="250" spans="2:49" x14ac:dyDescent="0.25">
      <c r="B250" s="7">
        <v>44377</v>
      </c>
      <c r="C250" s="7">
        <v>4</v>
      </c>
      <c r="D250" s="7">
        <v>4</v>
      </c>
      <c r="E250" s="7">
        <v>4</v>
      </c>
      <c r="F250" s="7">
        <v>4</v>
      </c>
      <c r="G250" s="7">
        <v>4</v>
      </c>
      <c r="H250" s="7">
        <v>4</v>
      </c>
      <c r="I250" s="7">
        <v>2</v>
      </c>
      <c r="J250" s="7">
        <v>4</v>
      </c>
      <c r="K250" s="7">
        <v>5</v>
      </c>
      <c r="L250" s="7">
        <v>4</v>
      </c>
      <c r="M250" s="7">
        <v>39</v>
      </c>
      <c r="N250" s="7">
        <f t="shared" si="18"/>
        <v>12</v>
      </c>
      <c r="O250" s="7">
        <f t="shared" si="19"/>
        <v>13</v>
      </c>
      <c r="P250" s="7">
        <f t="shared" si="20"/>
        <v>8</v>
      </c>
      <c r="Q250" s="7">
        <f t="shared" si="21"/>
        <v>6</v>
      </c>
      <c r="R250" s="7">
        <v>2</v>
      </c>
      <c r="S250" s="7">
        <v>2</v>
      </c>
      <c r="T250" s="7">
        <v>8</v>
      </c>
      <c r="U250" s="7">
        <v>2</v>
      </c>
      <c r="V250" s="7">
        <v>2</v>
      </c>
      <c r="W250" s="7">
        <v>2</v>
      </c>
      <c r="X250" s="7">
        <v>7</v>
      </c>
      <c r="Y250" s="7">
        <v>2</v>
      </c>
      <c r="Z250" s="7">
        <v>2</v>
      </c>
      <c r="AA250" s="7">
        <v>2</v>
      </c>
      <c r="AB250" s="7"/>
      <c r="AC250" s="7">
        <v>9</v>
      </c>
      <c r="AD250" s="7">
        <v>7</v>
      </c>
      <c r="AE250" s="7">
        <v>1</v>
      </c>
      <c r="AF250" s="7">
        <v>8</v>
      </c>
      <c r="AG250" s="7">
        <v>2</v>
      </c>
      <c r="AH250" s="7">
        <v>5</v>
      </c>
      <c r="AI250" s="7">
        <v>6</v>
      </c>
      <c r="AJ250" s="7">
        <v>3</v>
      </c>
      <c r="AK250" s="7">
        <v>10</v>
      </c>
      <c r="AL250" s="7">
        <v>4</v>
      </c>
      <c r="AM250" s="7">
        <v>46</v>
      </c>
      <c r="AP250" s="7">
        <v>39</v>
      </c>
      <c r="AQ250" s="3">
        <f t="shared" si="22"/>
        <v>44.456563939319807</v>
      </c>
      <c r="AR250" s="3">
        <f t="shared" si="23"/>
        <v>33.543436060680193</v>
      </c>
      <c r="AT250" s="7">
        <v>39</v>
      </c>
      <c r="AV250" cm="1">
        <f t="array" ref="AV250">SUM(D250+F250+G250+J250:L250)</f>
        <v>49</v>
      </c>
      <c r="AW250" cm="1">
        <f t="array" ref="AW250">SUM(C250+E250+H250:I250)</f>
        <v>22</v>
      </c>
    </row>
    <row r="251" spans="2:49" x14ac:dyDescent="0.25">
      <c r="B251" s="7">
        <v>45422</v>
      </c>
      <c r="C251" s="7">
        <v>3</v>
      </c>
      <c r="D251" s="7">
        <v>4</v>
      </c>
      <c r="E251" s="7">
        <v>2</v>
      </c>
      <c r="F251" s="7">
        <v>3</v>
      </c>
      <c r="G251" s="7">
        <v>4</v>
      </c>
      <c r="H251" s="7">
        <v>3</v>
      </c>
      <c r="I251" s="7">
        <v>3</v>
      </c>
      <c r="J251" s="7">
        <v>3</v>
      </c>
      <c r="K251" s="7">
        <v>4</v>
      </c>
      <c r="L251" s="7">
        <v>2</v>
      </c>
      <c r="M251" s="7">
        <v>31</v>
      </c>
      <c r="N251" s="7">
        <f t="shared" si="18"/>
        <v>7</v>
      </c>
      <c r="O251" s="7">
        <f t="shared" si="19"/>
        <v>10</v>
      </c>
      <c r="P251" s="7">
        <f t="shared" si="20"/>
        <v>7</v>
      </c>
      <c r="Q251" s="7">
        <f t="shared" si="21"/>
        <v>7</v>
      </c>
      <c r="R251" s="7">
        <v>21</v>
      </c>
      <c r="S251" s="7">
        <v>28</v>
      </c>
      <c r="T251" s="7">
        <v>10</v>
      </c>
      <c r="U251" s="7">
        <v>8</v>
      </c>
      <c r="V251" s="7">
        <v>6</v>
      </c>
      <c r="W251" s="7">
        <v>12</v>
      </c>
      <c r="X251" s="7">
        <v>30</v>
      </c>
      <c r="Y251" s="7">
        <v>6</v>
      </c>
      <c r="Z251" s="7">
        <v>6</v>
      </c>
      <c r="AA251" s="7">
        <v>26</v>
      </c>
      <c r="AB251" s="7"/>
      <c r="AC251" s="7">
        <v>8</v>
      </c>
      <c r="AD251" s="7">
        <v>1</v>
      </c>
      <c r="AE251" s="7">
        <v>9</v>
      </c>
      <c r="AF251" s="7">
        <v>3</v>
      </c>
      <c r="AG251" s="7">
        <v>2</v>
      </c>
      <c r="AH251" s="7">
        <v>10</v>
      </c>
      <c r="AI251" s="7">
        <v>6</v>
      </c>
      <c r="AJ251" s="7">
        <v>5</v>
      </c>
      <c r="AK251" s="7">
        <v>4</v>
      </c>
      <c r="AL251" s="7">
        <v>7</v>
      </c>
      <c r="AM251" s="7">
        <v>44</v>
      </c>
      <c r="AP251" s="7">
        <v>31</v>
      </c>
      <c r="AQ251" s="3">
        <f t="shared" si="22"/>
        <v>36.456563939319807</v>
      </c>
      <c r="AR251" s="3">
        <f t="shared" si="23"/>
        <v>25.54343606068019</v>
      </c>
      <c r="AT251" s="7">
        <v>31</v>
      </c>
      <c r="AV251" cm="1">
        <f t="array" ref="AV251">SUM(D251+F251+G251+J251:L251)</f>
        <v>42</v>
      </c>
      <c r="AW251" cm="1">
        <f t="array" ref="AW251">SUM(C251+E251+H251:I251)</f>
        <v>16</v>
      </c>
    </row>
    <row r="252" spans="2:49" x14ac:dyDescent="0.25">
      <c r="B252" s="7">
        <v>41824</v>
      </c>
      <c r="C252" s="7">
        <v>4</v>
      </c>
      <c r="D252" s="7">
        <v>4</v>
      </c>
      <c r="E252" s="7">
        <v>5</v>
      </c>
      <c r="F252" s="7">
        <v>4</v>
      </c>
      <c r="G252" s="7">
        <v>5</v>
      </c>
      <c r="H252" s="7">
        <v>4</v>
      </c>
      <c r="I252" s="7">
        <v>4</v>
      </c>
      <c r="J252" s="7">
        <v>3</v>
      </c>
      <c r="K252" s="7">
        <v>4</v>
      </c>
      <c r="L252" s="7">
        <v>4</v>
      </c>
      <c r="M252" s="7">
        <v>41</v>
      </c>
      <c r="N252" s="7">
        <f t="shared" si="18"/>
        <v>13</v>
      </c>
      <c r="O252" s="7">
        <f t="shared" si="19"/>
        <v>11</v>
      </c>
      <c r="P252" s="7">
        <f t="shared" si="20"/>
        <v>9</v>
      </c>
      <c r="Q252" s="7">
        <f t="shared" si="21"/>
        <v>8</v>
      </c>
      <c r="R252" s="7">
        <v>4</v>
      </c>
      <c r="S252" s="7">
        <v>3</v>
      </c>
      <c r="T252" s="7">
        <v>2</v>
      </c>
      <c r="U252" s="7">
        <v>3</v>
      </c>
      <c r="V252" s="7">
        <v>5</v>
      </c>
      <c r="W252" s="7">
        <v>4</v>
      </c>
      <c r="X252" s="7">
        <v>8</v>
      </c>
      <c r="Y252" s="7">
        <v>3</v>
      </c>
      <c r="Z252" s="7">
        <v>3</v>
      </c>
      <c r="AA252" s="7">
        <v>2</v>
      </c>
      <c r="AB252" s="7"/>
      <c r="AC252" s="7">
        <v>8</v>
      </c>
      <c r="AD252" s="7">
        <v>3</v>
      </c>
      <c r="AE252" s="7">
        <v>6</v>
      </c>
      <c r="AF252" s="7">
        <v>10</v>
      </c>
      <c r="AG252" s="7">
        <v>1</v>
      </c>
      <c r="AH252" s="7">
        <v>9</v>
      </c>
      <c r="AI252" s="7">
        <v>2</v>
      </c>
      <c r="AJ252" s="7">
        <v>4</v>
      </c>
      <c r="AK252" s="7">
        <v>7</v>
      </c>
      <c r="AL252" s="7">
        <v>5</v>
      </c>
      <c r="AM252" s="7">
        <v>42</v>
      </c>
      <c r="AP252" s="7">
        <v>41</v>
      </c>
      <c r="AQ252" s="3">
        <f t="shared" si="22"/>
        <v>46.456563939319807</v>
      </c>
      <c r="AR252" s="3">
        <f t="shared" si="23"/>
        <v>35.543436060680193</v>
      </c>
      <c r="AT252" s="7">
        <v>41</v>
      </c>
      <c r="AV252" cm="1">
        <f t="array" ref="AV252">SUM(D252+F252+G252+J252:L252)</f>
        <v>50</v>
      </c>
      <c r="AW252" cm="1">
        <f t="array" ref="AW252">SUM(C252+E252+H252:I252)</f>
        <v>26</v>
      </c>
    </row>
    <row r="253" spans="2:49" x14ac:dyDescent="0.25">
      <c r="B253" s="7">
        <v>40722</v>
      </c>
      <c r="C253" s="7">
        <v>3</v>
      </c>
      <c r="D253" s="7">
        <v>1</v>
      </c>
      <c r="E253" s="7">
        <v>5</v>
      </c>
      <c r="F253" s="7">
        <v>2</v>
      </c>
      <c r="G253" s="7">
        <v>4</v>
      </c>
      <c r="H253" s="7">
        <v>3</v>
      </c>
      <c r="I253" s="7">
        <v>2</v>
      </c>
      <c r="J253" s="7">
        <v>4</v>
      </c>
      <c r="K253" s="7">
        <v>1</v>
      </c>
      <c r="L253" s="7">
        <v>1</v>
      </c>
      <c r="M253" s="7">
        <v>26</v>
      </c>
      <c r="N253" s="7">
        <f t="shared" si="18"/>
        <v>9</v>
      </c>
      <c r="O253" s="7">
        <f t="shared" si="19"/>
        <v>7</v>
      </c>
      <c r="P253" s="7">
        <f t="shared" si="20"/>
        <v>7</v>
      </c>
      <c r="Q253" s="7">
        <f t="shared" si="21"/>
        <v>3</v>
      </c>
      <c r="R253" s="7">
        <v>3</v>
      </c>
      <c r="S253" s="7">
        <v>4</v>
      </c>
      <c r="T253" s="7">
        <v>5</v>
      </c>
      <c r="U253" s="7">
        <v>4</v>
      </c>
      <c r="V253" s="7">
        <v>3</v>
      </c>
      <c r="W253" s="7">
        <v>6</v>
      </c>
      <c r="X253" s="7">
        <v>5</v>
      </c>
      <c r="Y253" s="7">
        <v>3</v>
      </c>
      <c r="Z253" s="7">
        <v>2</v>
      </c>
      <c r="AA253" s="7">
        <v>3</v>
      </c>
      <c r="AB253" s="7"/>
      <c r="AC253" s="7">
        <v>5</v>
      </c>
      <c r="AD253" s="7">
        <v>4</v>
      </c>
      <c r="AE253" s="7">
        <v>7</v>
      </c>
      <c r="AF253" s="7">
        <v>1</v>
      </c>
      <c r="AG253" s="7">
        <v>2</v>
      </c>
      <c r="AH253" s="7">
        <v>8</v>
      </c>
      <c r="AI253" s="7">
        <v>6</v>
      </c>
      <c r="AJ253" s="7">
        <v>3</v>
      </c>
      <c r="AK253" s="7">
        <v>10</v>
      </c>
      <c r="AL253" s="7">
        <v>9</v>
      </c>
      <c r="AM253" s="7">
        <v>42</v>
      </c>
      <c r="AP253" s="7">
        <v>26</v>
      </c>
      <c r="AQ253" s="3">
        <f t="shared" si="22"/>
        <v>31.45656393931981</v>
      </c>
      <c r="AR253" s="3">
        <f t="shared" si="23"/>
        <v>20.54343606068019</v>
      </c>
      <c r="AT253" s="7">
        <v>26</v>
      </c>
      <c r="AV253" cm="1">
        <f t="array" ref="AV253">SUM(D253+F253+G253+J253:L253)</f>
        <v>27</v>
      </c>
      <c r="AW253" cm="1">
        <f t="array" ref="AW253">SUM(C253+E253+H253:I253)</f>
        <v>21</v>
      </c>
    </row>
    <row r="254" spans="2:49" x14ac:dyDescent="0.25">
      <c r="B254" s="7">
        <v>40716</v>
      </c>
      <c r="C254" s="7">
        <v>4</v>
      </c>
      <c r="D254" s="7">
        <v>4</v>
      </c>
      <c r="E254" s="7">
        <v>4</v>
      </c>
      <c r="F254" s="7">
        <v>4</v>
      </c>
      <c r="G254" s="7">
        <v>4</v>
      </c>
      <c r="H254" s="7">
        <v>4</v>
      </c>
      <c r="I254" s="7">
        <v>4</v>
      </c>
      <c r="J254" s="7">
        <v>4</v>
      </c>
      <c r="K254" s="7">
        <v>4</v>
      </c>
      <c r="L254" s="7">
        <v>4</v>
      </c>
      <c r="M254" s="7">
        <v>40</v>
      </c>
      <c r="N254" s="7">
        <f t="shared" si="18"/>
        <v>12</v>
      </c>
      <c r="O254" s="7">
        <f t="shared" si="19"/>
        <v>12</v>
      </c>
      <c r="P254" s="7">
        <f t="shared" si="20"/>
        <v>8</v>
      </c>
      <c r="Q254" s="7">
        <f t="shared" si="21"/>
        <v>8</v>
      </c>
      <c r="R254" s="7">
        <v>3</v>
      </c>
      <c r="S254" s="7">
        <v>2</v>
      </c>
      <c r="T254" s="7">
        <v>3</v>
      </c>
      <c r="U254" s="7">
        <v>4</v>
      </c>
      <c r="V254" s="7">
        <v>2</v>
      </c>
      <c r="W254" s="7">
        <v>1</v>
      </c>
      <c r="X254" s="7">
        <v>4</v>
      </c>
      <c r="Y254" s="7">
        <v>2</v>
      </c>
      <c r="Z254" s="7">
        <v>2</v>
      </c>
      <c r="AA254" s="7">
        <v>2</v>
      </c>
      <c r="AB254" s="7"/>
      <c r="AC254" s="7">
        <v>9</v>
      </c>
      <c r="AD254" s="7">
        <v>10</v>
      </c>
      <c r="AE254" s="7">
        <v>2</v>
      </c>
      <c r="AF254" s="7">
        <v>8</v>
      </c>
      <c r="AG254" s="7">
        <v>7</v>
      </c>
      <c r="AH254" s="7">
        <v>4</v>
      </c>
      <c r="AI254" s="7">
        <v>6</v>
      </c>
      <c r="AJ254" s="7">
        <v>3</v>
      </c>
      <c r="AK254" s="7">
        <v>5</v>
      </c>
      <c r="AL254" s="7">
        <v>1</v>
      </c>
      <c r="AM254" s="7">
        <v>41</v>
      </c>
      <c r="AP254" s="7">
        <v>40</v>
      </c>
      <c r="AQ254" s="3">
        <f t="shared" si="22"/>
        <v>45.456563939319807</v>
      </c>
      <c r="AR254" s="3">
        <f t="shared" si="23"/>
        <v>34.543436060680193</v>
      </c>
      <c r="AT254" s="7">
        <v>40</v>
      </c>
      <c r="AV254" cm="1">
        <f t="array" ref="AV254">SUM(D254+F254+G254+J254:L254)</f>
        <v>48</v>
      </c>
      <c r="AW254" cm="1">
        <f t="array" ref="AW254">SUM(C254+E254+H254:I254)</f>
        <v>24</v>
      </c>
    </row>
    <row r="255" spans="2:49" x14ac:dyDescent="0.25">
      <c r="B255" s="7">
        <v>41632</v>
      </c>
      <c r="C255" s="7">
        <v>5</v>
      </c>
      <c r="D255" s="7">
        <v>5</v>
      </c>
      <c r="E255" s="7">
        <v>5</v>
      </c>
      <c r="F255" s="7">
        <v>5</v>
      </c>
      <c r="G255" s="7">
        <v>5</v>
      </c>
      <c r="H255" s="7">
        <v>4</v>
      </c>
      <c r="I255" s="7">
        <v>4</v>
      </c>
      <c r="J255" s="7">
        <v>3</v>
      </c>
      <c r="K255" s="7">
        <v>4</v>
      </c>
      <c r="L255" s="7">
        <v>3</v>
      </c>
      <c r="M255" s="7">
        <v>43</v>
      </c>
      <c r="N255" s="7">
        <f t="shared" si="18"/>
        <v>12</v>
      </c>
      <c r="O255" s="7">
        <f t="shared" si="19"/>
        <v>12</v>
      </c>
      <c r="P255" s="7">
        <f t="shared" si="20"/>
        <v>10</v>
      </c>
      <c r="Q255" s="7">
        <f t="shared" si="21"/>
        <v>9</v>
      </c>
      <c r="R255" s="7">
        <v>1</v>
      </c>
      <c r="S255" s="7">
        <v>3</v>
      </c>
      <c r="T255" s="7">
        <v>2</v>
      </c>
      <c r="U255" s="7">
        <v>3</v>
      </c>
      <c r="V255" s="7">
        <v>2</v>
      </c>
      <c r="W255" s="7">
        <v>2</v>
      </c>
      <c r="X255" s="7">
        <v>4</v>
      </c>
      <c r="Y255" s="7">
        <v>2</v>
      </c>
      <c r="Z255" s="7">
        <v>2</v>
      </c>
      <c r="AA255" s="7">
        <v>2</v>
      </c>
      <c r="AB255" s="7"/>
      <c r="AC255" s="7">
        <v>4</v>
      </c>
      <c r="AD255" s="7">
        <v>8</v>
      </c>
      <c r="AE255" s="7">
        <v>10</v>
      </c>
      <c r="AF255" s="7">
        <v>2</v>
      </c>
      <c r="AG255" s="7">
        <v>9</v>
      </c>
      <c r="AH255" s="7">
        <v>7</v>
      </c>
      <c r="AI255" s="7">
        <v>1</v>
      </c>
      <c r="AJ255" s="7">
        <v>6</v>
      </c>
      <c r="AK255" s="7">
        <v>3</v>
      </c>
      <c r="AL255" s="7">
        <v>5</v>
      </c>
      <c r="AM255" s="7">
        <v>37</v>
      </c>
      <c r="AP255" s="7">
        <v>43</v>
      </c>
      <c r="AQ255" s="3">
        <f t="shared" si="22"/>
        <v>48.456563939319807</v>
      </c>
      <c r="AR255" s="3">
        <f t="shared" si="23"/>
        <v>37.543436060680193</v>
      </c>
      <c r="AT255" s="7">
        <v>43</v>
      </c>
      <c r="AV255" cm="1">
        <f t="array" ref="AV255">SUM(D255+F255+G255+J255:L255)</f>
        <v>55</v>
      </c>
      <c r="AW255" cm="1">
        <f t="array" ref="AW255">SUM(C255+E255+H255:I255)</f>
        <v>28</v>
      </c>
    </row>
    <row r="256" spans="2:49" x14ac:dyDescent="0.25">
      <c r="B256" s="7">
        <v>42928</v>
      </c>
      <c r="C256" s="7">
        <v>2</v>
      </c>
      <c r="D256" s="7">
        <v>4</v>
      </c>
      <c r="E256" s="7">
        <v>4</v>
      </c>
      <c r="F256" s="7">
        <v>3</v>
      </c>
      <c r="G256" s="7">
        <v>4</v>
      </c>
      <c r="H256" s="7">
        <v>4</v>
      </c>
      <c r="I256" s="7">
        <v>1</v>
      </c>
      <c r="J256" s="7">
        <v>3</v>
      </c>
      <c r="K256" s="7">
        <v>3</v>
      </c>
      <c r="L256" s="7">
        <v>2</v>
      </c>
      <c r="M256" s="7">
        <v>30</v>
      </c>
      <c r="N256" s="7">
        <f t="shared" si="18"/>
        <v>10</v>
      </c>
      <c r="O256" s="7">
        <f t="shared" si="19"/>
        <v>9</v>
      </c>
      <c r="P256" s="7">
        <f t="shared" si="20"/>
        <v>6</v>
      </c>
      <c r="Q256" s="7">
        <f t="shared" si="21"/>
        <v>5</v>
      </c>
      <c r="R256" s="7">
        <v>3</v>
      </c>
      <c r="S256" s="7">
        <v>2</v>
      </c>
      <c r="T256" s="7">
        <v>4</v>
      </c>
      <c r="U256" s="7">
        <v>1</v>
      </c>
      <c r="V256" s="7">
        <v>44</v>
      </c>
      <c r="W256" s="7">
        <v>2</v>
      </c>
      <c r="X256" s="7">
        <v>4</v>
      </c>
      <c r="Y256" s="7">
        <v>3</v>
      </c>
      <c r="Z256" s="7">
        <v>3</v>
      </c>
      <c r="AA256" s="7">
        <v>3</v>
      </c>
      <c r="AB256" s="7"/>
      <c r="AC256" s="7">
        <v>1</v>
      </c>
      <c r="AD256" s="7">
        <v>10</v>
      </c>
      <c r="AE256" s="7">
        <v>4</v>
      </c>
      <c r="AF256" s="7">
        <v>9</v>
      </c>
      <c r="AG256" s="7">
        <v>5</v>
      </c>
      <c r="AH256" s="7">
        <v>2</v>
      </c>
      <c r="AI256" s="7">
        <v>6</v>
      </c>
      <c r="AJ256" s="7">
        <v>7</v>
      </c>
      <c r="AK256" s="7">
        <v>3</v>
      </c>
      <c r="AL256" s="7">
        <v>8</v>
      </c>
      <c r="AM256" s="7">
        <v>37</v>
      </c>
      <c r="AP256" s="7">
        <v>30</v>
      </c>
      <c r="AQ256" s="3">
        <f t="shared" si="22"/>
        <v>35.456563939319807</v>
      </c>
      <c r="AR256" s="3">
        <f t="shared" si="23"/>
        <v>24.54343606068019</v>
      </c>
      <c r="AT256" s="7">
        <v>30</v>
      </c>
      <c r="AV256" cm="1">
        <f t="array" ref="AV256">SUM(D256+F256+G256+J256:L256)</f>
        <v>41</v>
      </c>
      <c r="AW256" cm="1">
        <f t="array" ref="AW256">SUM(C256+E256+H256:I256)</f>
        <v>17</v>
      </c>
    </row>
    <row r="257" spans="2:49" x14ac:dyDescent="0.25">
      <c r="B257" s="7">
        <v>43796</v>
      </c>
      <c r="C257" s="7">
        <v>5</v>
      </c>
      <c r="D257" s="7">
        <v>4</v>
      </c>
      <c r="E257" s="7">
        <v>5</v>
      </c>
      <c r="F257" s="7">
        <v>4</v>
      </c>
      <c r="G257" s="7">
        <v>5</v>
      </c>
      <c r="H257" s="7">
        <v>5</v>
      </c>
      <c r="I257" s="7">
        <v>3</v>
      </c>
      <c r="J257" s="7">
        <v>3</v>
      </c>
      <c r="K257" s="7">
        <v>4</v>
      </c>
      <c r="L257" s="7">
        <v>5</v>
      </c>
      <c r="M257" s="7">
        <v>43</v>
      </c>
      <c r="N257" s="7">
        <f t="shared" si="18"/>
        <v>15</v>
      </c>
      <c r="O257" s="7">
        <f t="shared" si="19"/>
        <v>11</v>
      </c>
      <c r="P257" s="7">
        <f t="shared" si="20"/>
        <v>10</v>
      </c>
      <c r="Q257" s="7">
        <f t="shared" si="21"/>
        <v>7</v>
      </c>
      <c r="R257" s="7">
        <v>2</v>
      </c>
      <c r="S257" s="7">
        <v>3</v>
      </c>
      <c r="T257" s="7">
        <v>1</v>
      </c>
      <c r="U257" s="7">
        <v>3</v>
      </c>
      <c r="V257" s="7">
        <v>2</v>
      </c>
      <c r="W257" s="7">
        <v>2</v>
      </c>
      <c r="X257" s="7">
        <v>3</v>
      </c>
      <c r="Y257" s="7">
        <v>2</v>
      </c>
      <c r="Z257" s="7">
        <v>2</v>
      </c>
      <c r="AA257" s="7">
        <v>2</v>
      </c>
      <c r="AB257" s="7"/>
      <c r="AC257" s="7">
        <v>7</v>
      </c>
      <c r="AD257" s="7">
        <v>4</v>
      </c>
      <c r="AE257" s="7">
        <v>8</v>
      </c>
      <c r="AF257" s="7">
        <v>10</v>
      </c>
      <c r="AG257" s="7">
        <v>5</v>
      </c>
      <c r="AH257" s="7">
        <v>6</v>
      </c>
      <c r="AI257" s="7">
        <v>2</v>
      </c>
      <c r="AJ257" s="7">
        <v>3</v>
      </c>
      <c r="AK257" s="7">
        <v>9</v>
      </c>
      <c r="AL257" s="7">
        <v>1</v>
      </c>
      <c r="AM257" s="7">
        <v>36</v>
      </c>
      <c r="AP257" s="7">
        <v>43</v>
      </c>
      <c r="AQ257" s="3">
        <f t="shared" si="22"/>
        <v>48.456563939319807</v>
      </c>
      <c r="AR257" s="3">
        <f t="shared" si="23"/>
        <v>37.543436060680193</v>
      </c>
      <c r="AT257" s="7">
        <v>43</v>
      </c>
      <c r="AV257" cm="1">
        <f t="array" ref="AV257">SUM(D257+F257+G257+J257:L257)</f>
        <v>51</v>
      </c>
      <c r="AW257" cm="1">
        <f t="array" ref="AW257">SUM(C257+E257+H257:I257)</f>
        <v>28</v>
      </c>
    </row>
    <row r="258" spans="2:49" x14ac:dyDescent="0.25">
      <c r="B258" s="7">
        <v>44162</v>
      </c>
      <c r="C258" s="7">
        <v>4</v>
      </c>
      <c r="D258" s="7">
        <v>4</v>
      </c>
      <c r="E258" s="7">
        <v>3</v>
      </c>
      <c r="F258" s="7">
        <v>4</v>
      </c>
      <c r="G258" s="7">
        <v>3</v>
      </c>
      <c r="H258" s="7">
        <v>3</v>
      </c>
      <c r="I258" s="7">
        <v>1</v>
      </c>
      <c r="J258" s="7">
        <v>2</v>
      </c>
      <c r="K258" s="7">
        <v>2</v>
      </c>
      <c r="L258" s="7">
        <v>2</v>
      </c>
      <c r="M258" s="7">
        <v>28</v>
      </c>
      <c r="N258" s="7">
        <f t="shared" si="18"/>
        <v>8</v>
      </c>
      <c r="O258" s="7">
        <f t="shared" si="19"/>
        <v>8</v>
      </c>
      <c r="P258" s="7">
        <f t="shared" si="20"/>
        <v>7</v>
      </c>
      <c r="Q258" s="7">
        <f t="shared" si="21"/>
        <v>5</v>
      </c>
      <c r="R258" s="7">
        <v>5</v>
      </c>
      <c r="S258" s="7">
        <v>5</v>
      </c>
      <c r="T258" s="7">
        <v>6</v>
      </c>
      <c r="U258" s="7">
        <v>10</v>
      </c>
      <c r="V258" s="7">
        <v>8</v>
      </c>
      <c r="W258" s="7">
        <v>4</v>
      </c>
      <c r="X258" s="7">
        <v>6</v>
      </c>
      <c r="Y258" s="7">
        <v>7</v>
      </c>
      <c r="Z258" s="7">
        <v>8</v>
      </c>
      <c r="AA258" s="7">
        <v>4</v>
      </c>
      <c r="AB258" s="7"/>
      <c r="AC258" s="7">
        <v>8</v>
      </c>
      <c r="AD258" s="7">
        <v>6</v>
      </c>
      <c r="AE258" s="7">
        <v>10</v>
      </c>
      <c r="AF258" s="7">
        <v>2</v>
      </c>
      <c r="AG258" s="7">
        <v>1</v>
      </c>
      <c r="AH258" s="7">
        <v>5</v>
      </c>
      <c r="AI258" s="7">
        <v>9</v>
      </c>
      <c r="AJ258" s="7">
        <v>3</v>
      </c>
      <c r="AK258" s="7">
        <v>7</v>
      </c>
      <c r="AL258" s="7">
        <v>4</v>
      </c>
      <c r="AM258" s="7">
        <v>33</v>
      </c>
      <c r="AP258" s="7">
        <v>28</v>
      </c>
      <c r="AQ258" s="3">
        <f t="shared" si="22"/>
        <v>33.456563939319807</v>
      </c>
      <c r="AR258" s="3">
        <f t="shared" si="23"/>
        <v>22.54343606068019</v>
      </c>
      <c r="AT258" s="7">
        <v>28</v>
      </c>
      <c r="AV258" cm="1">
        <f t="array" ref="AV258">SUM(D258+F258+G258+J258:L258)</f>
        <v>39</v>
      </c>
      <c r="AW258" cm="1">
        <f t="array" ref="AW258">SUM(C258+E258+H258:I258)</f>
        <v>18</v>
      </c>
    </row>
    <row r="259" spans="2:49" x14ac:dyDescent="0.25">
      <c r="B259" s="7">
        <v>41247</v>
      </c>
      <c r="C259" s="7">
        <v>3</v>
      </c>
      <c r="D259" s="7">
        <v>4</v>
      </c>
      <c r="E259" s="7">
        <v>4</v>
      </c>
      <c r="F259" s="7">
        <v>2</v>
      </c>
      <c r="G259" s="7">
        <v>4</v>
      </c>
      <c r="H259" s="7">
        <v>3</v>
      </c>
      <c r="I259" s="7">
        <v>2</v>
      </c>
      <c r="J259" s="7">
        <v>2</v>
      </c>
      <c r="K259" s="7">
        <v>2</v>
      </c>
      <c r="L259" s="7">
        <v>3</v>
      </c>
      <c r="M259" s="7">
        <v>29</v>
      </c>
      <c r="N259" s="7">
        <f t="shared" si="18"/>
        <v>10</v>
      </c>
      <c r="O259" s="7">
        <f t="shared" si="19"/>
        <v>6</v>
      </c>
      <c r="P259" s="7">
        <f t="shared" si="20"/>
        <v>7</v>
      </c>
      <c r="Q259" s="7">
        <f t="shared" si="21"/>
        <v>6</v>
      </c>
      <c r="R259" s="7">
        <v>5</v>
      </c>
      <c r="S259" s="7">
        <v>6</v>
      </c>
      <c r="T259" s="7">
        <v>5</v>
      </c>
      <c r="U259" s="7">
        <v>4</v>
      </c>
      <c r="V259" s="7">
        <v>3</v>
      </c>
      <c r="W259" s="7">
        <v>12</v>
      </c>
      <c r="X259" s="7">
        <v>4</v>
      </c>
      <c r="Y259" s="7">
        <v>5</v>
      </c>
      <c r="Z259" s="7">
        <v>3</v>
      </c>
      <c r="AA259" s="7">
        <v>4</v>
      </c>
      <c r="AB259" s="7"/>
      <c r="AC259" s="7">
        <v>8</v>
      </c>
      <c r="AD259" s="7">
        <v>6</v>
      </c>
      <c r="AE259" s="7">
        <v>10</v>
      </c>
      <c r="AF259" s="7">
        <v>2</v>
      </c>
      <c r="AG259" s="7">
        <v>1</v>
      </c>
      <c r="AH259" s="7">
        <v>3</v>
      </c>
      <c r="AI259" s="7">
        <v>9</v>
      </c>
      <c r="AJ259" s="7">
        <v>5</v>
      </c>
      <c r="AK259" s="7">
        <v>7</v>
      </c>
      <c r="AL259" s="7">
        <v>4</v>
      </c>
      <c r="AM259" s="7">
        <v>31</v>
      </c>
      <c r="AP259" s="7">
        <v>29</v>
      </c>
      <c r="AQ259" s="3">
        <f t="shared" si="22"/>
        <v>34.456563939319807</v>
      </c>
      <c r="AR259" s="3">
        <f t="shared" si="23"/>
        <v>23.54343606068019</v>
      </c>
      <c r="AT259" s="7">
        <v>29</v>
      </c>
      <c r="AV259" cm="1">
        <f t="array" ref="AV259">SUM(D259+F259+G259+J259:L259)</f>
        <v>37</v>
      </c>
      <c r="AW259" cm="1">
        <f t="array" ref="AW259">SUM(C259+E259+H259:I259)</f>
        <v>19</v>
      </c>
    </row>
    <row r="260" spans="2:49" x14ac:dyDescent="0.25">
      <c r="B260" s="7">
        <v>45430</v>
      </c>
      <c r="C260" s="7">
        <v>3</v>
      </c>
      <c r="D260" s="7">
        <v>4</v>
      </c>
      <c r="E260" s="7">
        <v>5</v>
      </c>
      <c r="F260" s="7">
        <v>3</v>
      </c>
      <c r="G260" s="7">
        <v>3</v>
      </c>
      <c r="H260" s="7">
        <v>2</v>
      </c>
      <c r="I260" s="7">
        <v>2</v>
      </c>
      <c r="J260" s="7">
        <v>2</v>
      </c>
      <c r="K260" s="7">
        <v>3</v>
      </c>
      <c r="L260" s="7">
        <v>2</v>
      </c>
      <c r="M260" s="7">
        <v>29</v>
      </c>
      <c r="N260" s="7">
        <f t="shared" ref="N260:N277" si="24">SUM(E260,H260,L260)</f>
        <v>9</v>
      </c>
      <c r="O260" s="7">
        <f t="shared" ref="O260:O277" si="25">F260+K260+J260</f>
        <v>8</v>
      </c>
      <c r="P260" s="7">
        <f t="shared" ref="P260:P277" si="26">C260+G260</f>
        <v>6</v>
      </c>
      <c r="Q260" s="7">
        <f t="shared" ref="Q260:Q277" si="27">SUM(I260,D260)</f>
        <v>6</v>
      </c>
      <c r="R260" s="7">
        <v>9</v>
      </c>
      <c r="S260" s="7">
        <v>3</v>
      </c>
      <c r="T260" s="7">
        <v>3</v>
      </c>
      <c r="U260" s="7">
        <v>6</v>
      </c>
      <c r="V260" s="7">
        <v>6</v>
      </c>
      <c r="W260" s="7">
        <v>7</v>
      </c>
      <c r="X260" s="7">
        <v>7</v>
      </c>
      <c r="Y260" s="7">
        <v>4</v>
      </c>
      <c r="Z260" s="7">
        <v>4</v>
      </c>
      <c r="AA260" s="7">
        <v>7</v>
      </c>
      <c r="AB260" s="7"/>
      <c r="AC260" s="7">
        <v>2</v>
      </c>
      <c r="AD260" s="7">
        <v>7</v>
      </c>
      <c r="AE260" s="7">
        <v>5</v>
      </c>
      <c r="AF260" s="7">
        <v>6</v>
      </c>
      <c r="AG260" s="7">
        <v>8</v>
      </c>
      <c r="AH260" s="7">
        <v>3</v>
      </c>
      <c r="AI260" s="7">
        <v>4</v>
      </c>
      <c r="AJ260" s="7">
        <v>9</v>
      </c>
      <c r="AK260" s="7">
        <v>10</v>
      </c>
      <c r="AL260" s="7">
        <v>1</v>
      </c>
      <c r="AM260" s="7">
        <v>29</v>
      </c>
      <c r="AP260" s="7">
        <v>29</v>
      </c>
      <c r="AQ260" s="3">
        <f t="shared" ref="AQ260:AQ277" si="28">AP260+$P$303</f>
        <v>34.456563939319807</v>
      </c>
      <c r="AR260" s="3">
        <f t="shared" ref="AR260:AR277" si="29">AP260-$P$303</f>
        <v>23.54343606068019</v>
      </c>
      <c r="AT260" s="7">
        <v>29</v>
      </c>
      <c r="AV260" cm="1">
        <f t="array" ref="AV260">SUM(D260+F260+G260+J260:L260)</f>
        <v>37</v>
      </c>
      <c r="AW260" cm="1">
        <f t="array" ref="AW260">SUM(C260+E260+H260:I260)</f>
        <v>20</v>
      </c>
    </row>
    <row r="261" spans="2:49" x14ac:dyDescent="0.25">
      <c r="B261" s="7">
        <v>44967</v>
      </c>
      <c r="C261" s="7">
        <v>4</v>
      </c>
      <c r="D261" s="7">
        <v>5</v>
      </c>
      <c r="E261" s="7">
        <v>5</v>
      </c>
      <c r="F261" s="7">
        <v>4</v>
      </c>
      <c r="G261" s="7">
        <v>5</v>
      </c>
      <c r="H261" s="7">
        <v>4</v>
      </c>
      <c r="I261" s="7">
        <v>3</v>
      </c>
      <c r="J261" s="7">
        <v>4</v>
      </c>
      <c r="K261" s="7">
        <v>4</v>
      </c>
      <c r="L261" s="7">
        <v>4</v>
      </c>
      <c r="M261" s="7">
        <v>42</v>
      </c>
      <c r="N261" s="7">
        <f t="shared" si="24"/>
        <v>13</v>
      </c>
      <c r="O261" s="7">
        <f t="shared" si="25"/>
        <v>12</v>
      </c>
      <c r="P261" s="7">
        <f t="shared" si="26"/>
        <v>9</v>
      </c>
      <c r="Q261" s="7">
        <f t="shared" si="27"/>
        <v>8</v>
      </c>
      <c r="R261" s="7">
        <v>3</v>
      </c>
      <c r="S261" s="7">
        <v>3</v>
      </c>
      <c r="T261" s="7">
        <v>3</v>
      </c>
      <c r="U261" s="7">
        <v>3</v>
      </c>
      <c r="V261" s="7">
        <v>8</v>
      </c>
      <c r="W261" s="7">
        <v>4</v>
      </c>
      <c r="X261" s="7">
        <v>8</v>
      </c>
      <c r="Y261" s="7">
        <v>4</v>
      </c>
      <c r="Z261" s="7">
        <v>3</v>
      </c>
      <c r="AA261" s="7">
        <v>5</v>
      </c>
      <c r="AB261" s="7"/>
      <c r="AC261" s="7">
        <v>8</v>
      </c>
      <c r="AD261" s="7">
        <v>9</v>
      </c>
      <c r="AE261" s="7">
        <v>5</v>
      </c>
      <c r="AF261" s="7">
        <v>10</v>
      </c>
      <c r="AG261" s="7">
        <v>4</v>
      </c>
      <c r="AH261" s="7">
        <v>2</v>
      </c>
      <c r="AI261" s="7">
        <v>6</v>
      </c>
      <c r="AJ261" s="7">
        <v>3</v>
      </c>
      <c r="AK261" s="7">
        <v>7</v>
      </c>
      <c r="AL261" s="7">
        <v>1</v>
      </c>
      <c r="AM261" s="7">
        <v>27</v>
      </c>
      <c r="AP261" s="7">
        <v>42</v>
      </c>
      <c r="AQ261" s="3">
        <f t="shared" si="28"/>
        <v>47.456563939319807</v>
      </c>
      <c r="AR261" s="3">
        <f t="shared" si="29"/>
        <v>36.543436060680193</v>
      </c>
      <c r="AT261" s="7">
        <v>42</v>
      </c>
      <c r="AV261" cm="1">
        <f t="array" ref="AV261">SUM(D261+F261+G261+J261:L261)</f>
        <v>54</v>
      </c>
      <c r="AW261" cm="1">
        <f t="array" ref="AW261">SUM(C261+E261+H261:I261)</f>
        <v>25</v>
      </c>
    </row>
    <row r="262" spans="2:49" x14ac:dyDescent="0.25">
      <c r="B262" s="7">
        <v>40790</v>
      </c>
      <c r="C262" s="7">
        <v>5</v>
      </c>
      <c r="D262" s="7">
        <v>5</v>
      </c>
      <c r="E262" s="7">
        <v>5</v>
      </c>
      <c r="F262" s="7">
        <v>4</v>
      </c>
      <c r="G262" s="7">
        <v>4</v>
      </c>
      <c r="H262" s="7">
        <v>4</v>
      </c>
      <c r="I262" s="7">
        <v>3</v>
      </c>
      <c r="J262" s="7">
        <v>4</v>
      </c>
      <c r="K262" s="7">
        <v>4</v>
      </c>
      <c r="L262" s="7">
        <v>5</v>
      </c>
      <c r="M262" s="7">
        <v>43</v>
      </c>
      <c r="N262" s="7">
        <f t="shared" si="24"/>
        <v>14</v>
      </c>
      <c r="O262" s="7">
        <f t="shared" si="25"/>
        <v>12</v>
      </c>
      <c r="P262" s="7">
        <f t="shared" si="26"/>
        <v>9</v>
      </c>
      <c r="Q262" s="7">
        <f t="shared" si="27"/>
        <v>8</v>
      </c>
      <c r="R262" s="7">
        <v>5</v>
      </c>
      <c r="S262" s="7">
        <v>4</v>
      </c>
      <c r="T262" s="7">
        <v>3</v>
      </c>
      <c r="U262" s="7">
        <v>3</v>
      </c>
      <c r="V262" s="7">
        <v>5</v>
      </c>
      <c r="W262" s="7">
        <v>7</v>
      </c>
      <c r="X262" s="7">
        <v>6</v>
      </c>
      <c r="Y262" s="7">
        <v>3</v>
      </c>
      <c r="Z262" s="7">
        <v>2</v>
      </c>
      <c r="AA262" s="7">
        <v>3</v>
      </c>
      <c r="AB262" s="7"/>
      <c r="AC262" s="7">
        <v>3</v>
      </c>
      <c r="AD262" s="7">
        <v>1</v>
      </c>
      <c r="AE262" s="7">
        <v>6</v>
      </c>
      <c r="AF262" s="7">
        <v>2</v>
      </c>
      <c r="AG262" s="7">
        <v>9</v>
      </c>
      <c r="AH262" s="7">
        <v>8</v>
      </c>
      <c r="AI262" s="7">
        <v>5</v>
      </c>
      <c r="AJ262" s="7">
        <v>4</v>
      </c>
      <c r="AK262" s="7">
        <v>7</v>
      </c>
      <c r="AL262" s="7">
        <v>10</v>
      </c>
      <c r="AM262" s="7">
        <v>26</v>
      </c>
      <c r="AP262" s="7">
        <v>43</v>
      </c>
      <c r="AQ262" s="3">
        <f t="shared" si="28"/>
        <v>48.456563939319807</v>
      </c>
      <c r="AR262" s="3">
        <f t="shared" si="29"/>
        <v>37.543436060680193</v>
      </c>
      <c r="AT262" s="7">
        <v>43</v>
      </c>
      <c r="AV262" cm="1">
        <f t="array" ref="AV262">SUM(D262+F262+G262+J262:L262)</f>
        <v>52</v>
      </c>
      <c r="AW262" cm="1">
        <f t="array" ref="AW262">SUM(C262+E262+H262:I262)</f>
        <v>27</v>
      </c>
    </row>
    <row r="263" spans="2:49" x14ac:dyDescent="0.25">
      <c r="B263" s="7">
        <v>40207</v>
      </c>
      <c r="C263" s="7">
        <v>2</v>
      </c>
      <c r="D263" s="7">
        <v>2</v>
      </c>
      <c r="E263" s="7">
        <v>2</v>
      </c>
      <c r="F263" s="7">
        <v>2</v>
      </c>
      <c r="G263" s="7">
        <v>4</v>
      </c>
      <c r="H263" s="7">
        <v>4</v>
      </c>
      <c r="I263" s="7">
        <v>2</v>
      </c>
      <c r="J263" s="7">
        <v>2</v>
      </c>
      <c r="K263" s="7">
        <v>2</v>
      </c>
      <c r="L263" s="7">
        <v>4</v>
      </c>
      <c r="M263" s="7">
        <v>26</v>
      </c>
      <c r="N263" s="7">
        <f t="shared" si="24"/>
        <v>10</v>
      </c>
      <c r="O263" s="7">
        <f t="shared" si="25"/>
        <v>6</v>
      </c>
      <c r="P263" s="7">
        <f t="shared" si="26"/>
        <v>6</v>
      </c>
      <c r="Q263" s="7">
        <f t="shared" si="27"/>
        <v>4</v>
      </c>
      <c r="R263" s="7">
        <v>3</v>
      </c>
      <c r="S263" s="7">
        <v>3</v>
      </c>
      <c r="T263" s="7">
        <v>3</v>
      </c>
      <c r="U263" s="7">
        <v>3</v>
      </c>
      <c r="V263" s="7">
        <v>6</v>
      </c>
      <c r="W263" s="7">
        <v>4</v>
      </c>
      <c r="X263" s="7">
        <v>8</v>
      </c>
      <c r="Y263" s="7">
        <v>4</v>
      </c>
      <c r="Z263" s="7">
        <v>3</v>
      </c>
      <c r="AA263" s="7">
        <v>3</v>
      </c>
      <c r="AB263" s="7"/>
      <c r="AC263" s="7">
        <v>4</v>
      </c>
      <c r="AD263" s="7">
        <v>6</v>
      </c>
      <c r="AE263" s="7">
        <v>10</v>
      </c>
      <c r="AF263" s="7">
        <v>8</v>
      </c>
      <c r="AG263" s="7">
        <v>1</v>
      </c>
      <c r="AH263" s="7">
        <v>5</v>
      </c>
      <c r="AI263" s="7">
        <v>2</v>
      </c>
      <c r="AJ263" s="7">
        <v>3</v>
      </c>
      <c r="AK263" s="7">
        <v>9</v>
      </c>
      <c r="AL263" s="7">
        <v>7</v>
      </c>
      <c r="AM263" s="7">
        <v>25</v>
      </c>
      <c r="AP263" s="7">
        <v>26</v>
      </c>
      <c r="AQ263" s="3">
        <f t="shared" si="28"/>
        <v>31.45656393931981</v>
      </c>
      <c r="AR263" s="3">
        <f t="shared" si="29"/>
        <v>20.54343606068019</v>
      </c>
      <c r="AT263" s="7">
        <v>26</v>
      </c>
      <c r="AV263" cm="1">
        <f t="array" ref="AV263">SUM(D263+F263+G263+J263:L263)</f>
        <v>32</v>
      </c>
      <c r="AW263" cm="1">
        <f t="array" ref="AW263">SUM(C263+E263+H263:I263)</f>
        <v>14</v>
      </c>
    </row>
    <row r="264" spans="2:49" x14ac:dyDescent="0.25">
      <c r="B264" s="7">
        <v>44028</v>
      </c>
      <c r="C264" s="7">
        <v>4</v>
      </c>
      <c r="D264" s="7">
        <v>5</v>
      </c>
      <c r="E264" s="7">
        <v>4</v>
      </c>
      <c r="F264" s="7">
        <v>4</v>
      </c>
      <c r="G264" s="7">
        <v>5</v>
      </c>
      <c r="H264" s="7">
        <v>5</v>
      </c>
      <c r="I264" s="7">
        <v>4</v>
      </c>
      <c r="J264" s="7">
        <v>4</v>
      </c>
      <c r="K264" s="7">
        <v>4</v>
      </c>
      <c r="L264" s="7">
        <v>4</v>
      </c>
      <c r="M264" s="7">
        <v>43</v>
      </c>
      <c r="N264" s="7">
        <f t="shared" si="24"/>
        <v>13</v>
      </c>
      <c r="O264" s="7">
        <f t="shared" si="25"/>
        <v>12</v>
      </c>
      <c r="P264" s="7">
        <f t="shared" si="26"/>
        <v>9</v>
      </c>
      <c r="Q264" s="7">
        <f t="shared" si="27"/>
        <v>9</v>
      </c>
      <c r="R264" s="7">
        <v>2</v>
      </c>
      <c r="S264" s="7">
        <v>3</v>
      </c>
      <c r="T264" s="7">
        <v>3</v>
      </c>
      <c r="U264" s="7">
        <v>4</v>
      </c>
      <c r="V264" s="7">
        <v>3</v>
      </c>
      <c r="W264" s="7">
        <v>3</v>
      </c>
      <c r="X264" s="7">
        <v>9</v>
      </c>
      <c r="Y264" s="7">
        <v>5</v>
      </c>
      <c r="Z264" s="7">
        <v>9</v>
      </c>
      <c r="AA264" s="7">
        <v>3</v>
      </c>
      <c r="AB264" s="7"/>
      <c r="AC264" s="7">
        <v>3</v>
      </c>
      <c r="AD264" s="7">
        <v>9</v>
      </c>
      <c r="AE264" s="7">
        <v>2</v>
      </c>
      <c r="AF264" s="7">
        <v>6</v>
      </c>
      <c r="AG264" s="7">
        <v>5</v>
      </c>
      <c r="AH264" s="7">
        <v>7</v>
      </c>
      <c r="AI264" s="7">
        <v>10</v>
      </c>
      <c r="AJ264" s="7">
        <v>4</v>
      </c>
      <c r="AK264" s="7">
        <v>1</v>
      </c>
      <c r="AL264" s="7">
        <v>8</v>
      </c>
      <c r="AM264" s="7">
        <v>24</v>
      </c>
      <c r="AP264" s="7">
        <v>43</v>
      </c>
      <c r="AQ264" s="3">
        <f t="shared" si="28"/>
        <v>48.456563939319807</v>
      </c>
      <c r="AR264" s="3">
        <f t="shared" si="29"/>
        <v>37.543436060680193</v>
      </c>
      <c r="AT264" s="7">
        <v>43</v>
      </c>
      <c r="AV264" cm="1">
        <f t="array" ref="AV264">SUM(D264+F264+G264+J264:L264)</f>
        <v>54</v>
      </c>
      <c r="AW264" cm="1">
        <f t="array" ref="AW264">SUM(C264+E264+H264:I264)</f>
        <v>25</v>
      </c>
    </row>
    <row r="265" spans="2:49" x14ac:dyDescent="0.25">
      <c r="B265" s="7">
        <v>40918</v>
      </c>
      <c r="C265" s="7">
        <v>4</v>
      </c>
      <c r="D265" s="7">
        <v>5</v>
      </c>
      <c r="E265" s="7">
        <v>5</v>
      </c>
      <c r="F265" s="7">
        <v>5</v>
      </c>
      <c r="G265" s="7">
        <v>5</v>
      </c>
      <c r="H265" s="7">
        <v>5</v>
      </c>
      <c r="I265" s="7">
        <v>3</v>
      </c>
      <c r="J265" s="7">
        <v>4</v>
      </c>
      <c r="K265" s="7">
        <v>3</v>
      </c>
      <c r="L265" s="7">
        <v>5</v>
      </c>
      <c r="M265" s="7">
        <v>44</v>
      </c>
      <c r="N265" s="7">
        <f t="shared" si="24"/>
        <v>15</v>
      </c>
      <c r="O265" s="7">
        <f t="shared" si="25"/>
        <v>12</v>
      </c>
      <c r="P265" s="7">
        <f t="shared" si="26"/>
        <v>9</v>
      </c>
      <c r="Q265" s="7">
        <f t="shared" si="27"/>
        <v>8</v>
      </c>
      <c r="R265" s="7">
        <v>5</v>
      </c>
      <c r="S265" s="7">
        <v>3</v>
      </c>
      <c r="T265" s="7">
        <v>1</v>
      </c>
      <c r="U265" s="7">
        <v>2</v>
      </c>
      <c r="V265" s="7">
        <v>2</v>
      </c>
      <c r="W265" s="7">
        <v>4</v>
      </c>
      <c r="X265" s="7">
        <v>7</v>
      </c>
      <c r="Y265" s="7">
        <v>5</v>
      </c>
      <c r="Z265" s="7">
        <v>5</v>
      </c>
      <c r="AA265" s="7">
        <v>2</v>
      </c>
      <c r="AB265" s="7"/>
      <c r="AC265" s="7">
        <v>6</v>
      </c>
      <c r="AD265" s="7">
        <v>7</v>
      </c>
      <c r="AE265" s="7">
        <v>5</v>
      </c>
      <c r="AF265" s="7">
        <v>3</v>
      </c>
      <c r="AG265" s="7">
        <v>8</v>
      </c>
      <c r="AH265" s="7">
        <v>4</v>
      </c>
      <c r="AI265" s="7">
        <v>10</v>
      </c>
      <c r="AJ265" s="7">
        <v>9</v>
      </c>
      <c r="AK265" s="7">
        <v>2</v>
      </c>
      <c r="AL265" s="7">
        <v>1</v>
      </c>
      <c r="AM265" s="7">
        <v>21</v>
      </c>
      <c r="AP265" s="7">
        <v>44</v>
      </c>
      <c r="AQ265" s="3">
        <f t="shared" si="28"/>
        <v>49.456563939319807</v>
      </c>
      <c r="AR265" s="3">
        <f t="shared" si="29"/>
        <v>38.543436060680193</v>
      </c>
      <c r="AT265" s="7">
        <v>44</v>
      </c>
      <c r="AV265" cm="1">
        <f t="array" ref="AV265">SUM(D265+F265+G265+J265:L265)</f>
        <v>57</v>
      </c>
      <c r="AW265" cm="1">
        <f t="array" ref="AW265">SUM(C265+E265+H265:I265)</f>
        <v>26</v>
      </c>
    </row>
    <row r="266" spans="2:49" x14ac:dyDescent="0.25">
      <c r="B266" s="7">
        <v>45510</v>
      </c>
      <c r="C266" s="7">
        <v>5</v>
      </c>
      <c r="D266" s="7">
        <v>5</v>
      </c>
      <c r="E266" s="7">
        <v>4</v>
      </c>
      <c r="F266" s="7">
        <v>4</v>
      </c>
      <c r="G266" s="7">
        <v>4</v>
      </c>
      <c r="H266" s="7">
        <v>4</v>
      </c>
      <c r="I266" s="7">
        <v>4</v>
      </c>
      <c r="J266" s="7">
        <v>5</v>
      </c>
      <c r="K266" s="7">
        <v>4</v>
      </c>
      <c r="L266" s="7">
        <v>5</v>
      </c>
      <c r="M266" s="7">
        <v>44</v>
      </c>
      <c r="N266" s="7">
        <f t="shared" si="24"/>
        <v>13</v>
      </c>
      <c r="O266" s="7">
        <f t="shared" si="25"/>
        <v>13</v>
      </c>
      <c r="P266" s="7">
        <f t="shared" si="26"/>
        <v>9</v>
      </c>
      <c r="Q266" s="7">
        <f t="shared" si="27"/>
        <v>9</v>
      </c>
      <c r="R266" s="7">
        <v>15</v>
      </c>
      <c r="S266" s="7">
        <v>8</v>
      </c>
      <c r="T266" s="7">
        <v>19</v>
      </c>
      <c r="U266" s="7">
        <v>16</v>
      </c>
      <c r="V266" s="7">
        <v>9</v>
      </c>
      <c r="W266" s="7">
        <v>12</v>
      </c>
      <c r="X266" s="7">
        <v>18</v>
      </c>
      <c r="Y266" s="7">
        <v>6</v>
      </c>
      <c r="Z266" s="7">
        <v>5</v>
      </c>
      <c r="AA266" s="7">
        <v>12</v>
      </c>
      <c r="AB266" s="7"/>
      <c r="AC266" s="7">
        <v>1</v>
      </c>
      <c r="AD266" s="7">
        <v>9</v>
      </c>
      <c r="AE266" s="7">
        <v>5</v>
      </c>
      <c r="AF266" s="7">
        <v>8</v>
      </c>
      <c r="AG266" s="7">
        <v>4</v>
      </c>
      <c r="AH266" s="7">
        <v>6</v>
      </c>
      <c r="AI266" s="7">
        <v>3</v>
      </c>
      <c r="AJ266" s="7">
        <v>10</v>
      </c>
      <c r="AK266" s="7">
        <v>2</v>
      </c>
      <c r="AL266" s="7">
        <v>7</v>
      </c>
      <c r="AM266" s="7">
        <v>15</v>
      </c>
      <c r="AP266" s="7">
        <v>44</v>
      </c>
      <c r="AQ266" s="3">
        <f t="shared" si="28"/>
        <v>49.456563939319807</v>
      </c>
      <c r="AR266" s="3">
        <f t="shared" si="29"/>
        <v>38.543436060680193</v>
      </c>
      <c r="AT266" s="7">
        <v>44</v>
      </c>
      <c r="AV266" cm="1">
        <f t="array" ref="AV266">SUM(D266+F266+G266+J266:L266)</f>
        <v>53</v>
      </c>
      <c r="AW266" cm="1">
        <f t="array" ref="AW266">SUM(C266+E266+H266:I266)</f>
        <v>26</v>
      </c>
    </row>
    <row r="267" spans="2:49" x14ac:dyDescent="0.25">
      <c r="B267" s="7">
        <v>43663</v>
      </c>
      <c r="C267" s="7">
        <v>3</v>
      </c>
      <c r="D267" s="7">
        <v>3</v>
      </c>
      <c r="E267" s="7">
        <v>4</v>
      </c>
      <c r="F267" s="7">
        <v>2</v>
      </c>
      <c r="G267" s="7">
        <v>3</v>
      </c>
      <c r="H267" s="7">
        <v>2</v>
      </c>
      <c r="I267" s="7">
        <v>1</v>
      </c>
      <c r="J267" s="7">
        <v>3</v>
      </c>
      <c r="K267" s="7">
        <v>4</v>
      </c>
      <c r="L267" s="7">
        <v>2</v>
      </c>
      <c r="M267" s="7">
        <v>27</v>
      </c>
      <c r="N267" s="7">
        <f t="shared" si="24"/>
        <v>8</v>
      </c>
      <c r="O267" s="7">
        <f t="shared" si="25"/>
        <v>9</v>
      </c>
      <c r="P267" s="7">
        <f t="shared" si="26"/>
        <v>6</v>
      </c>
      <c r="Q267" s="7">
        <f t="shared" si="27"/>
        <v>4</v>
      </c>
      <c r="R267" s="7">
        <v>4</v>
      </c>
      <c r="S267" s="7">
        <v>4</v>
      </c>
      <c r="T267" s="7">
        <v>3</v>
      </c>
      <c r="U267" s="7">
        <v>3</v>
      </c>
      <c r="V267" s="7">
        <v>3</v>
      </c>
      <c r="W267" s="7">
        <v>4</v>
      </c>
      <c r="X267" s="7">
        <v>5</v>
      </c>
      <c r="Y267" s="7">
        <v>4</v>
      </c>
      <c r="Z267" s="7">
        <v>5</v>
      </c>
      <c r="AA267" s="7">
        <v>2</v>
      </c>
      <c r="AB267" s="7"/>
      <c r="AC267" s="7">
        <v>4</v>
      </c>
      <c r="AD267" s="7">
        <v>2</v>
      </c>
      <c r="AE267" s="7">
        <v>1</v>
      </c>
      <c r="AF267" s="7">
        <v>3</v>
      </c>
      <c r="AG267" s="7">
        <v>7</v>
      </c>
      <c r="AH267" s="7">
        <v>6</v>
      </c>
      <c r="AI267" s="7">
        <v>8</v>
      </c>
      <c r="AJ267" s="7">
        <v>5</v>
      </c>
      <c r="AK267" s="7">
        <v>9</v>
      </c>
      <c r="AL267" s="7">
        <v>10</v>
      </c>
      <c r="AM267" s="7">
        <v>10</v>
      </c>
      <c r="AP267" s="7">
        <v>27</v>
      </c>
      <c r="AQ267" s="3">
        <f t="shared" si="28"/>
        <v>32.456563939319807</v>
      </c>
      <c r="AR267" s="3">
        <f t="shared" si="29"/>
        <v>21.54343606068019</v>
      </c>
      <c r="AT267" s="7">
        <v>27</v>
      </c>
      <c r="AV267" cm="1">
        <f t="array" ref="AV267">SUM(D267+F267+G267+J267:L267)</f>
        <v>33</v>
      </c>
      <c r="AW267" cm="1">
        <f t="array" ref="AW267">SUM(C267+E267+H267:I267)</f>
        <v>17</v>
      </c>
    </row>
    <row r="268" spans="2:49" x14ac:dyDescent="0.25">
      <c r="B268" s="7">
        <v>44972</v>
      </c>
      <c r="C268" s="7">
        <v>4</v>
      </c>
      <c r="D268" s="7">
        <v>5</v>
      </c>
      <c r="E268" s="7">
        <v>4</v>
      </c>
      <c r="F268" s="7">
        <v>4</v>
      </c>
      <c r="G268" s="7">
        <v>5</v>
      </c>
      <c r="H268" s="7">
        <v>4</v>
      </c>
      <c r="I268" s="7">
        <v>4</v>
      </c>
      <c r="J268" s="7">
        <v>4</v>
      </c>
      <c r="K268" s="7">
        <v>5</v>
      </c>
      <c r="L268" s="7">
        <v>5</v>
      </c>
      <c r="M268" s="7">
        <v>44</v>
      </c>
      <c r="N268" s="7">
        <f t="shared" si="24"/>
        <v>13</v>
      </c>
      <c r="O268" s="7">
        <f t="shared" si="25"/>
        <v>13</v>
      </c>
      <c r="P268" s="7">
        <f t="shared" si="26"/>
        <v>9</v>
      </c>
      <c r="Q268" s="7">
        <f t="shared" si="27"/>
        <v>9</v>
      </c>
      <c r="R268" s="7">
        <v>4</v>
      </c>
      <c r="S268" s="7">
        <v>5</v>
      </c>
      <c r="T268" s="7">
        <v>12</v>
      </c>
      <c r="U268" s="7">
        <v>9</v>
      </c>
      <c r="V268" s="7">
        <v>8</v>
      </c>
      <c r="W268" s="7">
        <v>4</v>
      </c>
      <c r="X268" s="7">
        <v>26</v>
      </c>
      <c r="Y268" s="7">
        <v>6</v>
      </c>
      <c r="Z268" s="7">
        <v>5</v>
      </c>
      <c r="AA268" s="7">
        <v>7</v>
      </c>
      <c r="AB268" s="7"/>
      <c r="AC268" s="7">
        <v>6</v>
      </c>
      <c r="AD268" s="7">
        <v>3</v>
      </c>
      <c r="AE268" s="7">
        <v>1</v>
      </c>
      <c r="AF268" s="7">
        <v>4</v>
      </c>
      <c r="AG268" s="7">
        <v>10</v>
      </c>
      <c r="AH268" s="7">
        <v>7</v>
      </c>
      <c r="AI268" s="7">
        <v>8</v>
      </c>
      <c r="AJ268" s="7">
        <v>9</v>
      </c>
      <c r="AK268" s="7">
        <v>2</v>
      </c>
      <c r="AL268" s="7">
        <v>5</v>
      </c>
      <c r="AM268" s="7">
        <v>8</v>
      </c>
      <c r="AP268" s="7">
        <v>44</v>
      </c>
      <c r="AQ268" s="3">
        <f t="shared" si="28"/>
        <v>49.456563939319807</v>
      </c>
      <c r="AR268" s="3">
        <f t="shared" si="29"/>
        <v>38.543436060680193</v>
      </c>
      <c r="AT268" s="7">
        <v>44</v>
      </c>
      <c r="AV268" cm="1">
        <f t="array" ref="AV268">SUM(D268+F268+G268+J268:L268)</f>
        <v>56</v>
      </c>
      <c r="AW268" cm="1">
        <f t="array" ref="AW268">SUM(C268+E268+H268:I268)</f>
        <v>24</v>
      </c>
    </row>
    <row r="269" spans="2:49" x14ac:dyDescent="0.25">
      <c r="B269" s="7">
        <v>43555</v>
      </c>
      <c r="C269" s="7">
        <v>5</v>
      </c>
      <c r="D269" s="7">
        <v>5</v>
      </c>
      <c r="E269" s="7">
        <v>5</v>
      </c>
      <c r="F269" s="7">
        <v>5</v>
      </c>
      <c r="G269" s="7">
        <v>5</v>
      </c>
      <c r="H269" s="7">
        <v>5</v>
      </c>
      <c r="I269" s="7">
        <v>4</v>
      </c>
      <c r="J269" s="7">
        <v>5</v>
      </c>
      <c r="K269" s="7">
        <v>5</v>
      </c>
      <c r="L269" s="7">
        <v>5</v>
      </c>
      <c r="M269" s="7">
        <v>49</v>
      </c>
      <c r="N269" s="7">
        <f t="shared" si="24"/>
        <v>15</v>
      </c>
      <c r="O269" s="7">
        <f t="shared" si="25"/>
        <v>15</v>
      </c>
      <c r="P269" s="7">
        <f t="shared" si="26"/>
        <v>10</v>
      </c>
      <c r="Q269" s="7">
        <f t="shared" si="27"/>
        <v>9</v>
      </c>
      <c r="R269" s="7">
        <v>2</v>
      </c>
      <c r="S269" s="7">
        <v>3</v>
      </c>
      <c r="T269" s="7">
        <v>3</v>
      </c>
      <c r="U269" s="7">
        <v>3</v>
      </c>
      <c r="V269" s="7">
        <v>5</v>
      </c>
      <c r="W269" s="7">
        <v>7</v>
      </c>
      <c r="X269" s="7">
        <v>7</v>
      </c>
      <c r="Y269" s="7">
        <v>7</v>
      </c>
      <c r="Z269" s="7">
        <v>3</v>
      </c>
      <c r="AA269" s="7">
        <v>3</v>
      </c>
      <c r="AB269" s="7"/>
      <c r="AC269" s="7">
        <v>10</v>
      </c>
      <c r="AD269" s="7">
        <v>2</v>
      </c>
      <c r="AE269" s="7">
        <v>5</v>
      </c>
      <c r="AF269" s="7">
        <v>8</v>
      </c>
      <c r="AG269" s="7">
        <v>4</v>
      </c>
      <c r="AH269" s="7">
        <v>9</v>
      </c>
      <c r="AI269" s="7">
        <v>6</v>
      </c>
      <c r="AJ269" s="7">
        <v>1</v>
      </c>
      <c r="AK269" s="7">
        <v>7</v>
      </c>
      <c r="AL269" s="7">
        <v>3</v>
      </c>
      <c r="AM269" s="7">
        <v>5</v>
      </c>
      <c r="AP269" s="7">
        <v>49</v>
      </c>
      <c r="AQ269" s="3">
        <f t="shared" si="28"/>
        <v>54.456563939319807</v>
      </c>
      <c r="AR269" s="3">
        <f t="shared" si="29"/>
        <v>43.543436060680193</v>
      </c>
      <c r="AT269" s="7">
        <v>49</v>
      </c>
      <c r="AV269" cm="1">
        <f t="array" ref="AV269">SUM(D269+F269+G269+J269:L269)</f>
        <v>60</v>
      </c>
      <c r="AW269" cm="1">
        <f t="array" ref="AW269">SUM(C269+E269+H269:I269)</f>
        <v>29</v>
      </c>
    </row>
    <row r="270" spans="2:49" x14ac:dyDescent="0.25">
      <c r="B270" s="7">
        <v>44205</v>
      </c>
      <c r="C270" s="7">
        <v>5</v>
      </c>
      <c r="D270" s="7">
        <v>5</v>
      </c>
      <c r="E270" s="7">
        <v>5</v>
      </c>
      <c r="F270" s="7">
        <v>5</v>
      </c>
      <c r="G270" s="7">
        <v>5</v>
      </c>
      <c r="H270" s="7">
        <v>5</v>
      </c>
      <c r="I270" s="7">
        <v>1</v>
      </c>
      <c r="J270" s="7">
        <v>5</v>
      </c>
      <c r="K270" s="7">
        <v>5</v>
      </c>
      <c r="L270" s="7">
        <v>5</v>
      </c>
      <c r="M270" s="7">
        <v>46</v>
      </c>
      <c r="N270" s="7">
        <f t="shared" si="24"/>
        <v>15</v>
      </c>
      <c r="O270" s="7">
        <f t="shared" si="25"/>
        <v>15</v>
      </c>
      <c r="P270" s="7">
        <f t="shared" si="26"/>
        <v>10</v>
      </c>
      <c r="Q270" s="7">
        <f t="shared" si="27"/>
        <v>6</v>
      </c>
      <c r="R270" s="7">
        <v>1</v>
      </c>
      <c r="S270" s="7">
        <v>2</v>
      </c>
      <c r="T270" s="7">
        <v>2</v>
      </c>
      <c r="U270" s="7">
        <v>2</v>
      </c>
      <c r="V270" s="7">
        <v>12</v>
      </c>
      <c r="W270" s="7">
        <v>2</v>
      </c>
      <c r="X270" s="7">
        <v>7</v>
      </c>
      <c r="Y270" s="7">
        <v>1</v>
      </c>
      <c r="Z270" s="7">
        <v>1</v>
      </c>
      <c r="AA270" s="7">
        <v>1</v>
      </c>
      <c r="AB270" s="7"/>
      <c r="AC270" s="7">
        <v>9</v>
      </c>
      <c r="AD270" s="7">
        <v>3</v>
      </c>
      <c r="AE270" s="7">
        <v>2</v>
      </c>
      <c r="AF270" s="7">
        <v>7</v>
      </c>
      <c r="AG270" s="7">
        <v>1</v>
      </c>
      <c r="AH270" s="7">
        <v>6</v>
      </c>
      <c r="AI270" s="7">
        <v>8</v>
      </c>
      <c r="AJ270" s="7">
        <v>4</v>
      </c>
      <c r="AK270" s="7">
        <v>5</v>
      </c>
      <c r="AL270" s="7">
        <v>10</v>
      </c>
      <c r="AM270" s="7">
        <v>5</v>
      </c>
      <c r="AP270" s="7">
        <v>46</v>
      </c>
      <c r="AQ270" s="3">
        <f t="shared" si="28"/>
        <v>51.456563939319807</v>
      </c>
      <c r="AR270" s="3">
        <f t="shared" si="29"/>
        <v>40.543436060680193</v>
      </c>
      <c r="AT270" s="7">
        <v>46</v>
      </c>
      <c r="AV270" cm="1">
        <f t="array" ref="AV270">SUM(D270+F270+G270+J270:L270)</f>
        <v>60</v>
      </c>
      <c r="AW270" cm="1">
        <f t="array" ref="AW270">SUM(C270+E270+H270:I270)</f>
        <v>26</v>
      </c>
    </row>
    <row r="271" spans="2:49" x14ac:dyDescent="0.25">
      <c r="B271" s="7">
        <v>45945</v>
      </c>
      <c r="C271" s="7">
        <v>1</v>
      </c>
      <c r="D271" s="7">
        <v>2</v>
      </c>
      <c r="E271" s="7">
        <v>1</v>
      </c>
      <c r="F271" s="7">
        <v>1</v>
      </c>
      <c r="G271" s="7">
        <v>3</v>
      </c>
      <c r="H271" s="7">
        <v>2</v>
      </c>
      <c r="I271" s="7">
        <v>2</v>
      </c>
      <c r="J271" s="7">
        <v>2</v>
      </c>
      <c r="K271" s="7">
        <v>3</v>
      </c>
      <c r="L271" s="7">
        <v>2</v>
      </c>
      <c r="M271" s="7">
        <v>19</v>
      </c>
      <c r="N271" s="7">
        <f t="shared" si="24"/>
        <v>5</v>
      </c>
      <c r="O271" s="7">
        <f t="shared" si="25"/>
        <v>6</v>
      </c>
      <c r="P271" s="7">
        <f t="shared" si="26"/>
        <v>4</v>
      </c>
      <c r="Q271" s="7">
        <f t="shared" si="27"/>
        <v>4</v>
      </c>
      <c r="R271" s="7">
        <v>3</v>
      </c>
      <c r="S271" s="7">
        <v>7</v>
      </c>
      <c r="T271" s="7">
        <v>5</v>
      </c>
      <c r="U271" s="7">
        <v>3</v>
      </c>
      <c r="V271" s="7">
        <v>7</v>
      </c>
      <c r="W271" s="7">
        <v>10</v>
      </c>
      <c r="X271" s="7">
        <v>9</v>
      </c>
      <c r="Y271" s="7">
        <v>6</v>
      </c>
      <c r="Z271" s="7">
        <v>6</v>
      </c>
      <c r="AA271" s="7">
        <v>3</v>
      </c>
      <c r="AB271" s="7"/>
      <c r="AC271" s="7">
        <v>9</v>
      </c>
      <c r="AD271" s="7">
        <v>3</v>
      </c>
      <c r="AE271" s="7">
        <v>2</v>
      </c>
      <c r="AF271" s="7">
        <v>7</v>
      </c>
      <c r="AG271" s="7">
        <v>1</v>
      </c>
      <c r="AH271" s="7">
        <v>6</v>
      </c>
      <c r="AI271" s="7">
        <v>4</v>
      </c>
      <c r="AJ271" s="7">
        <v>5</v>
      </c>
      <c r="AK271" s="7">
        <v>8</v>
      </c>
      <c r="AL271" s="7">
        <v>10</v>
      </c>
      <c r="AM271" s="7">
        <v>5</v>
      </c>
      <c r="AP271" s="7">
        <v>19</v>
      </c>
      <c r="AQ271" s="3">
        <f t="shared" si="28"/>
        <v>24.45656393931981</v>
      </c>
      <c r="AR271" s="3">
        <f t="shared" si="29"/>
        <v>13.54343606068019</v>
      </c>
      <c r="AT271" s="7">
        <v>19</v>
      </c>
      <c r="AV271" cm="1">
        <f t="array" ref="AV271">SUM(D271+F271+G271+J271:L271)</f>
        <v>25</v>
      </c>
      <c r="AW271" cm="1">
        <f t="array" ref="AW271">SUM(C271+E271+H271:I271)</f>
        <v>8</v>
      </c>
    </row>
    <row r="272" spans="2:49" x14ac:dyDescent="0.25">
      <c r="B272" s="7">
        <v>46538</v>
      </c>
      <c r="C272" s="7">
        <v>5</v>
      </c>
      <c r="D272" s="7">
        <v>5</v>
      </c>
      <c r="E272" s="7">
        <v>4</v>
      </c>
      <c r="F272" s="7">
        <v>4</v>
      </c>
      <c r="G272" s="7">
        <v>4</v>
      </c>
      <c r="H272" s="7">
        <v>4</v>
      </c>
      <c r="I272" s="7">
        <v>4</v>
      </c>
      <c r="J272" s="7">
        <v>5</v>
      </c>
      <c r="K272" s="7">
        <v>5</v>
      </c>
      <c r="L272" s="7">
        <v>5</v>
      </c>
      <c r="M272" s="7">
        <v>45</v>
      </c>
      <c r="N272" s="7">
        <f t="shared" si="24"/>
        <v>13</v>
      </c>
      <c r="O272" s="7">
        <f t="shared" si="25"/>
        <v>14</v>
      </c>
      <c r="P272" s="7">
        <f t="shared" si="26"/>
        <v>9</v>
      </c>
      <c r="Q272" s="7">
        <f t="shared" si="27"/>
        <v>9</v>
      </c>
      <c r="R272" s="7">
        <v>3</v>
      </c>
      <c r="S272" s="7">
        <v>3</v>
      </c>
      <c r="T272" s="7">
        <v>3</v>
      </c>
      <c r="U272" s="7">
        <v>3</v>
      </c>
      <c r="V272" s="7">
        <v>5</v>
      </c>
      <c r="W272" s="7">
        <v>4</v>
      </c>
      <c r="X272" s="7">
        <v>7</v>
      </c>
      <c r="Y272" s="7">
        <v>4</v>
      </c>
      <c r="Z272" s="7">
        <v>1</v>
      </c>
      <c r="AA272" s="7">
        <v>2</v>
      </c>
      <c r="AB272" s="7"/>
      <c r="AC272" s="7">
        <v>2</v>
      </c>
      <c r="AD272" s="7">
        <v>3</v>
      </c>
      <c r="AE272" s="7">
        <v>7</v>
      </c>
      <c r="AF272" s="7">
        <v>10</v>
      </c>
      <c r="AG272" s="7">
        <v>8</v>
      </c>
      <c r="AH272" s="7">
        <v>1</v>
      </c>
      <c r="AI272" s="7">
        <v>4</v>
      </c>
      <c r="AJ272" s="7">
        <v>9</v>
      </c>
      <c r="AK272" s="7">
        <v>6</v>
      </c>
      <c r="AL272" s="7">
        <v>5</v>
      </c>
      <c r="AM272" s="7">
        <v>5</v>
      </c>
      <c r="AP272" s="7">
        <v>45</v>
      </c>
      <c r="AQ272" s="3">
        <f t="shared" si="28"/>
        <v>50.456563939319807</v>
      </c>
      <c r="AR272" s="3">
        <f t="shared" si="29"/>
        <v>39.543436060680193</v>
      </c>
      <c r="AT272" s="7">
        <v>45</v>
      </c>
      <c r="AV272" cm="1">
        <f t="array" ref="AV272">SUM(D272+F272+G272+J272:L272)</f>
        <v>54</v>
      </c>
      <c r="AW272" cm="1">
        <f t="array" ref="AW272">SUM(C272+E272+H272:I272)</f>
        <v>26</v>
      </c>
    </row>
    <row r="273" spans="1:49" x14ac:dyDescent="0.25">
      <c r="B273" s="7">
        <v>46423</v>
      </c>
      <c r="C273" s="7">
        <v>2</v>
      </c>
      <c r="D273" s="7">
        <v>3</v>
      </c>
      <c r="E273" s="7">
        <v>4</v>
      </c>
      <c r="F273" s="7">
        <v>3</v>
      </c>
      <c r="G273" s="7">
        <v>3</v>
      </c>
      <c r="H273" s="7">
        <v>2</v>
      </c>
      <c r="I273" s="7">
        <v>2</v>
      </c>
      <c r="J273" s="7">
        <v>2</v>
      </c>
      <c r="K273" s="7">
        <v>3</v>
      </c>
      <c r="L273" s="7">
        <v>2</v>
      </c>
      <c r="M273" s="7">
        <v>26</v>
      </c>
      <c r="N273" s="7">
        <f t="shared" si="24"/>
        <v>8</v>
      </c>
      <c r="O273" s="7">
        <f t="shared" si="25"/>
        <v>8</v>
      </c>
      <c r="P273" s="7">
        <f t="shared" si="26"/>
        <v>5</v>
      </c>
      <c r="Q273" s="7">
        <f t="shared" si="27"/>
        <v>5</v>
      </c>
      <c r="R273" s="7">
        <v>3</v>
      </c>
      <c r="S273" s="7">
        <v>3</v>
      </c>
      <c r="T273" s="7">
        <v>5</v>
      </c>
      <c r="U273" s="7">
        <v>4</v>
      </c>
      <c r="V273" s="7">
        <v>5</v>
      </c>
      <c r="W273" s="7">
        <v>4</v>
      </c>
      <c r="X273" s="7">
        <v>6</v>
      </c>
      <c r="Y273" s="7">
        <v>4</v>
      </c>
      <c r="Z273" s="7">
        <v>2</v>
      </c>
      <c r="AA273" s="7">
        <v>2</v>
      </c>
      <c r="AB273" s="7"/>
      <c r="AC273" s="7">
        <v>8</v>
      </c>
      <c r="AD273" s="7">
        <v>6</v>
      </c>
      <c r="AE273" s="7">
        <v>9</v>
      </c>
      <c r="AF273" s="7">
        <v>3</v>
      </c>
      <c r="AG273" s="7">
        <v>4</v>
      </c>
      <c r="AH273" s="7">
        <v>2</v>
      </c>
      <c r="AI273" s="7">
        <v>5</v>
      </c>
      <c r="AJ273" s="7">
        <v>1</v>
      </c>
      <c r="AK273" s="7">
        <v>10</v>
      </c>
      <c r="AL273" s="7">
        <v>7</v>
      </c>
      <c r="AM273" s="7">
        <v>5</v>
      </c>
      <c r="AP273" s="7">
        <v>26</v>
      </c>
      <c r="AQ273" s="3">
        <f t="shared" si="28"/>
        <v>31.45656393931981</v>
      </c>
      <c r="AR273" s="3">
        <f t="shared" si="29"/>
        <v>20.54343606068019</v>
      </c>
      <c r="AT273" s="7">
        <v>26</v>
      </c>
      <c r="AV273" cm="1">
        <f t="array" ref="AV273">SUM(D273+F273+G273+J273:L273)</f>
        <v>34</v>
      </c>
      <c r="AW273" cm="1">
        <f t="array" ref="AW273">SUM(C273+E273+H273:I273)</f>
        <v>16</v>
      </c>
    </row>
    <row r="274" spans="1:49" x14ac:dyDescent="0.25">
      <c r="B274" s="7">
        <v>40815</v>
      </c>
      <c r="C274" s="7">
        <v>5</v>
      </c>
      <c r="D274" s="7">
        <v>5</v>
      </c>
      <c r="E274" s="7">
        <v>5</v>
      </c>
      <c r="F274" s="7">
        <v>1</v>
      </c>
      <c r="G274" s="7">
        <v>5</v>
      </c>
      <c r="H274" s="7">
        <v>5</v>
      </c>
      <c r="I274" s="7">
        <v>4</v>
      </c>
      <c r="J274" s="7">
        <v>5</v>
      </c>
      <c r="K274" s="7">
        <v>5</v>
      </c>
      <c r="L274" s="7">
        <v>5</v>
      </c>
      <c r="M274" s="7">
        <v>45</v>
      </c>
      <c r="N274" s="7">
        <f t="shared" si="24"/>
        <v>15</v>
      </c>
      <c r="O274" s="7">
        <f t="shared" si="25"/>
        <v>11</v>
      </c>
      <c r="P274" s="7">
        <f t="shared" si="26"/>
        <v>10</v>
      </c>
      <c r="Q274" s="7">
        <f t="shared" si="27"/>
        <v>9</v>
      </c>
      <c r="R274" s="7">
        <v>1</v>
      </c>
      <c r="S274" s="7">
        <v>3</v>
      </c>
      <c r="T274" s="7">
        <v>2</v>
      </c>
      <c r="U274" s="7">
        <v>2</v>
      </c>
      <c r="V274" s="7">
        <v>2</v>
      </c>
      <c r="W274" s="7">
        <v>2</v>
      </c>
      <c r="X274" s="7">
        <v>6</v>
      </c>
      <c r="Y274" s="7">
        <v>4</v>
      </c>
      <c r="Z274" s="7">
        <v>20</v>
      </c>
      <c r="AA274" s="7">
        <v>1</v>
      </c>
      <c r="AB274" s="7"/>
      <c r="AC274" s="7">
        <v>2</v>
      </c>
      <c r="AD274" s="7">
        <v>8</v>
      </c>
      <c r="AE274" s="7">
        <v>4</v>
      </c>
      <c r="AF274" s="7">
        <v>9</v>
      </c>
      <c r="AG274" s="7">
        <v>6</v>
      </c>
      <c r="AH274" s="7">
        <v>7</v>
      </c>
      <c r="AI274" s="7">
        <v>5</v>
      </c>
      <c r="AJ274" s="7">
        <v>3</v>
      </c>
      <c r="AK274" s="7">
        <v>1</v>
      </c>
      <c r="AL274" s="7">
        <v>10</v>
      </c>
      <c r="AM274" s="7">
        <v>5</v>
      </c>
      <c r="AP274" s="7">
        <v>45</v>
      </c>
      <c r="AQ274" s="3">
        <f t="shared" si="28"/>
        <v>50.456563939319807</v>
      </c>
      <c r="AR274" s="3">
        <f t="shared" si="29"/>
        <v>39.543436060680193</v>
      </c>
      <c r="AT274" s="7">
        <v>45</v>
      </c>
      <c r="AV274" cm="1">
        <f t="array" ref="AV274">SUM(D274+F274+G274+J274:L274)</f>
        <v>48</v>
      </c>
      <c r="AW274" cm="1">
        <f t="array" ref="AW274">SUM(C274+E274+H274:I274)</f>
        <v>29</v>
      </c>
    </row>
    <row r="275" spans="1:49" x14ac:dyDescent="0.25">
      <c r="B275" s="7">
        <v>41298</v>
      </c>
      <c r="C275" s="7">
        <v>5</v>
      </c>
      <c r="D275" s="7">
        <v>5</v>
      </c>
      <c r="E275" s="7">
        <v>5</v>
      </c>
      <c r="F275" s="7">
        <v>5</v>
      </c>
      <c r="G275" s="7">
        <v>5</v>
      </c>
      <c r="H275" s="7">
        <v>5</v>
      </c>
      <c r="I275" s="7">
        <v>4</v>
      </c>
      <c r="J275" s="7">
        <v>5</v>
      </c>
      <c r="K275" s="7">
        <v>5</v>
      </c>
      <c r="L275" s="7">
        <v>5</v>
      </c>
      <c r="M275" s="7">
        <v>49</v>
      </c>
      <c r="N275" s="7">
        <f t="shared" si="24"/>
        <v>15</v>
      </c>
      <c r="O275" s="7">
        <f t="shared" si="25"/>
        <v>15</v>
      </c>
      <c r="P275" s="7">
        <f t="shared" si="26"/>
        <v>10</v>
      </c>
      <c r="Q275" s="7">
        <f t="shared" si="27"/>
        <v>9</v>
      </c>
      <c r="R275" s="7">
        <v>4</v>
      </c>
      <c r="S275" s="7">
        <v>3</v>
      </c>
      <c r="T275" s="7">
        <v>3</v>
      </c>
      <c r="U275" s="7">
        <v>4</v>
      </c>
      <c r="V275" s="7">
        <v>6</v>
      </c>
      <c r="W275" s="7">
        <v>6</v>
      </c>
      <c r="X275" s="7">
        <v>10</v>
      </c>
      <c r="Y275" s="7">
        <v>6</v>
      </c>
      <c r="Z275" s="7">
        <v>3</v>
      </c>
      <c r="AA275" s="7">
        <v>2</v>
      </c>
      <c r="AB275" s="7"/>
      <c r="AC275" s="7">
        <v>4</v>
      </c>
      <c r="AD275" s="7">
        <v>5</v>
      </c>
      <c r="AE275" s="7">
        <v>3</v>
      </c>
      <c r="AF275" s="7">
        <v>6</v>
      </c>
      <c r="AG275" s="7">
        <v>1</v>
      </c>
      <c r="AH275" s="7">
        <v>10</v>
      </c>
      <c r="AI275" s="7">
        <v>7</v>
      </c>
      <c r="AJ275" s="7">
        <v>8</v>
      </c>
      <c r="AK275" s="7">
        <v>2</v>
      </c>
      <c r="AL275" s="7">
        <v>9</v>
      </c>
      <c r="AM275" s="7">
        <v>5</v>
      </c>
      <c r="AP275" s="7">
        <v>49</v>
      </c>
      <c r="AQ275" s="3">
        <f t="shared" si="28"/>
        <v>54.456563939319807</v>
      </c>
      <c r="AR275" s="3">
        <f t="shared" si="29"/>
        <v>43.543436060680193</v>
      </c>
      <c r="AT275" s="7">
        <v>49</v>
      </c>
      <c r="AV275" cm="1">
        <f t="array" ref="AV275">SUM(D275+F275+G275+J275:L275)</f>
        <v>60</v>
      </c>
      <c r="AW275" cm="1">
        <f t="array" ref="AW275">SUM(C275+E275+H275:I275)</f>
        <v>29</v>
      </c>
    </row>
    <row r="276" spans="1:49" x14ac:dyDescent="0.25">
      <c r="B276" s="7">
        <v>46202</v>
      </c>
      <c r="C276" s="7">
        <v>2</v>
      </c>
      <c r="D276" s="7">
        <v>1</v>
      </c>
      <c r="E276" s="7">
        <v>4</v>
      </c>
      <c r="F276" s="7">
        <v>1</v>
      </c>
      <c r="G276" s="7">
        <v>1</v>
      </c>
      <c r="H276" s="7">
        <v>2</v>
      </c>
      <c r="I276" s="7">
        <v>1</v>
      </c>
      <c r="J276" s="7">
        <v>2</v>
      </c>
      <c r="K276" s="7">
        <v>2</v>
      </c>
      <c r="L276" s="7">
        <v>2</v>
      </c>
      <c r="M276" s="7">
        <v>18</v>
      </c>
      <c r="N276" s="7">
        <f t="shared" si="24"/>
        <v>8</v>
      </c>
      <c r="O276" s="7">
        <f t="shared" si="25"/>
        <v>5</v>
      </c>
      <c r="P276" s="7">
        <f t="shared" si="26"/>
        <v>3</v>
      </c>
      <c r="Q276" s="7">
        <f t="shared" si="27"/>
        <v>2</v>
      </c>
      <c r="R276" s="7">
        <v>5</v>
      </c>
      <c r="S276" s="7">
        <v>5</v>
      </c>
      <c r="T276" s="7">
        <v>4</v>
      </c>
      <c r="U276" s="7">
        <v>3</v>
      </c>
      <c r="V276" s="7">
        <v>4</v>
      </c>
      <c r="W276" s="7">
        <v>4</v>
      </c>
      <c r="X276" s="7">
        <v>20</v>
      </c>
      <c r="Y276" s="7">
        <v>7</v>
      </c>
      <c r="Z276" s="7">
        <v>5</v>
      </c>
      <c r="AA276" s="7">
        <v>2</v>
      </c>
      <c r="AB276" s="7"/>
      <c r="AC276" s="7">
        <v>7</v>
      </c>
      <c r="AD276" s="7">
        <v>6</v>
      </c>
      <c r="AE276" s="7">
        <v>10</v>
      </c>
      <c r="AF276" s="7">
        <v>2</v>
      </c>
      <c r="AG276" s="7">
        <v>5</v>
      </c>
      <c r="AH276" s="7">
        <v>3</v>
      </c>
      <c r="AI276" s="7">
        <v>4</v>
      </c>
      <c r="AJ276" s="7">
        <v>1</v>
      </c>
      <c r="AK276" s="7">
        <v>9</v>
      </c>
      <c r="AL276" s="7">
        <v>8</v>
      </c>
      <c r="AM276" s="7">
        <v>5</v>
      </c>
      <c r="AP276" s="7">
        <v>18</v>
      </c>
      <c r="AQ276" s="3">
        <f t="shared" si="28"/>
        <v>23.45656393931981</v>
      </c>
      <c r="AR276" s="3">
        <f t="shared" si="29"/>
        <v>12.54343606068019</v>
      </c>
      <c r="AT276" s="7">
        <v>18</v>
      </c>
      <c r="AV276" cm="1">
        <f t="array" ref="AV276">SUM(D276+F276+G276+J276:L276)</f>
        <v>15</v>
      </c>
      <c r="AW276" cm="1">
        <f t="array" ref="AW276">SUM(C276+E276+H276:I276)</f>
        <v>15</v>
      </c>
    </row>
    <row r="277" spans="1:49" x14ac:dyDescent="0.25">
      <c r="B277" s="7">
        <v>42383</v>
      </c>
      <c r="C277" s="7">
        <v>2</v>
      </c>
      <c r="D277" s="7">
        <v>3</v>
      </c>
      <c r="E277" s="7">
        <v>2</v>
      </c>
      <c r="F277" s="7">
        <v>1</v>
      </c>
      <c r="G277" s="7">
        <v>2</v>
      </c>
      <c r="H277" s="7">
        <v>2</v>
      </c>
      <c r="I277" s="7">
        <v>1</v>
      </c>
      <c r="J277" s="7">
        <v>3</v>
      </c>
      <c r="K277" s="7">
        <v>3</v>
      </c>
      <c r="L277" s="7">
        <v>3</v>
      </c>
      <c r="M277" s="7">
        <v>22</v>
      </c>
      <c r="N277" s="7">
        <f t="shared" si="24"/>
        <v>7</v>
      </c>
      <c r="O277" s="7">
        <f t="shared" si="25"/>
        <v>7</v>
      </c>
      <c r="P277" s="7">
        <f t="shared" si="26"/>
        <v>4</v>
      </c>
      <c r="Q277" s="7">
        <f t="shared" si="27"/>
        <v>4</v>
      </c>
      <c r="R277" s="7">
        <v>2</v>
      </c>
      <c r="S277" s="7">
        <v>4</v>
      </c>
      <c r="T277" s="7">
        <v>4</v>
      </c>
      <c r="U277" s="7">
        <v>4</v>
      </c>
      <c r="V277" s="7">
        <v>3</v>
      </c>
      <c r="W277" s="7">
        <v>19</v>
      </c>
      <c r="X277" s="7">
        <v>7</v>
      </c>
      <c r="Y277" s="7">
        <v>4</v>
      </c>
      <c r="Z277" s="7">
        <v>1</v>
      </c>
      <c r="AA277" s="7">
        <v>3</v>
      </c>
      <c r="AB277" s="7"/>
      <c r="AC277" s="7">
        <v>3</v>
      </c>
      <c r="AD277" s="7">
        <v>6</v>
      </c>
      <c r="AE277" s="7">
        <v>5</v>
      </c>
      <c r="AF277" s="7">
        <v>9</v>
      </c>
      <c r="AG277" s="7">
        <v>8</v>
      </c>
      <c r="AH277" s="7">
        <v>1</v>
      </c>
      <c r="AI277" s="7">
        <v>2</v>
      </c>
      <c r="AJ277" s="7">
        <v>7</v>
      </c>
      <c r="AK277" s="7">
        <v>10</v>
      </c>
      <c r="AL277" s="7">
        <v>4</v>
      </c>
      <c r="AM277" s="7">
        <v>5</v>
      </c>
      <c r="AP277" s="7">
        <v>22</v>
      </c>
      <c r="AQ277" s="3">
        <f t="shared" si="28"/>
        <v>27.45656393931981</v>
      </c>
      <c r="AR277" s="3">
        <f t="shared" si="29"/>
        <v>16.54343606068019</v>
      </c>
      <c r="AT277" s="7">
        <v>22</v>
      </c>
      <c r="AV277" cm="1">
        <f t="array" ref="AV277">SUM(D277+F277+G277+J277:L277)</f>
        <v>27</v>
      </c>
      <c r="AW277" cm="1">
        <f t="array" ref="AW277">SUM(C277+E277+H277:I277)</f>
        <v>11</v>
      </c>
    </row>
    <row r="278" spans="1:49" x14ac:dyDescent="0.25">
      <c r="AQ278" s="3"/>
      <c r="AR278" s="3"/>
    </row>
    <row r="279" spans="1:49" x14ac:dyDescent="0.25">
      <c r="AQ279" s="3"/>
      <c r="AR279" s="3"/>
    </row>
    <row r="280" spans="1:49" x14ac:dyDescent="0.25">
      <c r="B280" s="32" t="s">
        <v>233</v>
      </c>
      <c r="C280" s="32">
        <v>1</v>
      </c>
      <c r="D280" s="32">
        <v>2</v>
      </c>
      <c r="E280" s="32">
        <v>3</v>
      </c>
      <c r="F280" s="32">
        <v>4</v>
      </c>
      <c r="G280" s="32">
        <v>5</v>
      </c>
      <c r="H280" s="32">
        <v>6</v>
      </c>
      <c r="I280" s="32">
        <v>7</v>
      </c>
      <c r="J280" s="32">
        <v>8</v>
      </c>
      <c r="K280" s="32">
        <v>9</v>
      </c>
      <c r="L280" s="32">
        <v>10</v>
      </c>
      <c r="AU280" t="s">
        <v>300</v>
      </c>
      <c r="AV280">
        <f>_xlfn.VAR.S(AV3:AV277)</f>
        <v>66.017252820172601</v>
      </c>
      <c r="AW280">
        <f>_xlfn.VAR.S(AW3:AW277)</f>
        <v>18.462508294625106</v>
      </c>
    </row>
    <row r="281" spans="1:49" x14ac:dyDescent="0.25">
      <c r="A281" s="3"/>
      <c r="B281" s="35" t="s">
        <v>113</v>
      </c>
      <c r="C281" s="34">
        <f>_xlfn.VAR.S(C3:C277)</f>
        <v>1.213457199734572</v>
      </c>
      <c r="D281" s="34">
        <f t="shared" ref="D281:L281" si="30">_xlfn.VAR.S(D3:D277)</f>
        <v>0.95400132714001196</v>
      </c>
      <c r="E281" s="34">
        <f t="shared" si="30"/>
        <v>0.84145985401459999</v>
      </c>
      <c r="F281" s="34">
        <f t="shared" si="30"/>
        <v>1.0622959522229594</v>
      </c>
      <c r="G281" s="34">
        <f t="shared" si="30"/>
        <v>0.95155938951559482</v>
      </c>
      <c r="H281" s="34">
        <f t="shared" si="30"/>
        <v>1.102853351028533</v>
      </c>
      <c r="I281" s="34">
        <f t="shared" si="30"/>
        <v>1.1121964167219642</v>
      </c>
      <c r="J281" s="34">
        <f t="shared" si="30"/>
        <v>1.0599336429993367</v>
      </c>
      <c r="K281" s="34">
        <f t="shared" si="30"/>
        <v>1.0370802919708024</v>
      </c>
      <c r="L281" s="34">
        <f t="shared" si="30"/>
        <v>1.1536031851360316</v>
      </c>
      <c r="M281" s="35" t="s">
        <v>112</v>
      </c>
      <c r="N281" s="34">
        <f>_xlfn.VAR.S(N3:N277)</f>
        <v>4.4366290643662918</v>
      </c>
      <c r="O281" s="34">
        <f>_xlfn.VAR.S(O3:O277)</f>
        <v>5.4375049767750436</v>
      </c>
      <c r="P281" s="34">
        <f t="shared" ref="P281:Q281" si="31">_xlfn.VAR.S(P3:P277)</f>
        <v>2.5425879230258772</v>
      </c>
      <c r="Q281" s="34">
        <f t="shared" si="31"/>
        <v>2.4187126741871245</v>
      </c>
      <c r="R281" s="3"/>
      <c r="S281" s="3"/>
      <c r="AU281" t="s">
        <v>301</v>
      </c>
      <c r="AV281">
        <f>(6/5)*(1-(SUM(D281,F281:G281,J281:L281)/AV280))</f>
        <v>1.0869663879060791</v>
      </c>
      <c r="AW281">
        <f>(4/3)*(1-(SUM(C281,E281,H281:I281)/AW280))</f>
        <v>1.0249630401706025</v>
      </c>
    </row>
    <row r="282" spans="1:49" x14ac:dyDescent="0.25">
      <c r="A282" s="3"/>
      <c r="B282" s="37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6" t="s">
        <v>111</v>
      </c>
      <c r="N282" s="3">
        <f>(3/2)*(1-SUM($E$281,$H$281,$L$281)/$N$281)</f>
        <v>0.45261142686210015</v>
      </c>
      <c r="O282" s="3">
        <f>(3/2)*(1-SUM($F$281,$J$281,$K$281)/$O$281)</f>
        <v>0.62846703570277851</v>
      </c>
      <c r="P282" s="3"/>
      <c r="Q282" s="3"/>
      <c r="R282" s="3"/>
      <c r="S282" s="3"/>
    </row>
    <row r="283" spans="1:49" x14ac:dyDescent="0.25">
      <c r="A283" s="3"/>
      <c r="B283" s="35" t="s">
        <v>116</v>
      </c>
      <c r="C283" s="34">
        <f>AVERAGE(C$3:C$277)</f>
        <v>3.3490909090909091</v>
      </c>
      <c r="D283" s="34">
        <f t="shared" ref="D283:K283" si="32">AVERAGE(D$3:D$277)</f>
        <v>3.9236363636363638</v>
      </c>
      <c r="E283" s="34">
        <f t="shared" si="32"/>
        <v>4.04</v>
      </c>
      <c r="F283" s="34">
        <f t="shared" si="32"/>
        <v>3.4218181818181819</v>
      </c>
      <c r="G283" s="34">
        <f t="shared" si="32"/>
        <v>3.9090909090909092</v>
      </c>
      <c r="H283" s="34">
        <f t="shared" si="32"/>
        <v>3.1454545454545455</v>
      </c>
      <c r="I283" s="34">
        <f t="shared" si="32"/>
        <v>2.5854545454545454</v>
      </c>
      <c r="J283" s="34">
        <f t="shared" si="32"/>
        <v>3.5345454545454547</v>
      </c>
      <c r="K283" s="34">
        <f t="shared" si="32"/>
        <v>3.76</v>
      </c>
      <c r="L283" s="34">
        <f>AVERAGE($L$3:$L$277)</f>
        <v>3.4509090909090907</v>
      </c>
      <c r="M283" s="37" t="s">
        <v>114</v>
      </c>
      <c r="N283" s="33"/>
      <c r="O283" s="33"/>
      <c r="P283" s="33">
        <f>CORREL($C$3:$C$277,$G$3:$G$277)</f>
        <v>0.17568668064058071</v>
      </c>
      <c r="Q283" s="33">
        <f>CORREL($E$3:$E$277,$I$3:$I$277)</f>
        <v>0.13792664684858219</v>
      </c>
      <c r="R283" s="3"/>
      <c r="S283" s="3"/>
    </row>
    <row r="284" spans="1:49" x14ac:dyDescent="0.25">
      <c r="A284" s="3"/>
      <c r="B284" s="37"/>
      <c r="C284" s="33">
        <v>3.3490909090909091</v>
      </c>
      <c r="D284" s="33">
        <v>3.9236363636363638</v>
      </c>
      <c r="E284" s="33">
        <v>4.04</v>
      </c>
      <c r="F284" s="33">
        <v>3.4218181818181819</v>
      </c>
      <c r="G284" s="33">
        <v>3.9090909090909092</v>
      </c>
      <c r="H284" s="33">
        <v>3.1454545454545455</v>
      </c>
      <c r="I284" s="33">
        <v>2.5854545454545454</v>
      </c>
      <c r="J284" s="33">
        <v>3.5345454545454547</v>
      </c>
      <c r="K284" s="33">
        <v>3.76</v>
      </c>
      <c r="L284" s="33">
        <v>3.4509090909090907</v>
      </c>
      <c r="M284" s="3"/>
      <c r="N284" s="3"/>
      <c r="O284" s="3"/>
      <c r="P284" s="3"/>
      <c r="Q284" s="3"/>
      <c r="R284" s="3"/>
      <c r="S284" s="3"/>
    </row>
    <row r="285" spans="1:49" x14ac:dyDescent="0.25">
      <c r="A285" s="3"/>
      <c r="B285" s="35" t="s">
        <v>118</v>
      </c>
      <c r="C285" s="34">
        <f>_xlfn.STDEV.S(C3:C277)</f>
        <v>1.1015703335396121</v>
      </c>
      <c r="D285" s="34">
        <f t="shared" ref="D285:L285" si="33">_xlfn.STDEV.S(D3:D277)</f>
        <v>0.97672991514543672</v>
      </c>
      <c r="E285" s="34">
        <f t="shared" si="33"/>
        <v>0.91731120892235918</v>
      </c>
      <c r="F285" s="34">
        <f t="shared" si="33"/>
        <v>1.0306774239416323</v>
      </c>
      <c r="G285" s="34">
        <f t="shared" si="33"/>
        <v>0.97547905642079002</v>
      </c>
      <c r="H285" s="34">
        <f t="shared" si="33"/>
        <v>1.0501682489146837</v>
      </c>
      <c r="I285" s="34">
        <f t="shared" si="33"/>
        <v>1.0546072333916376</v>
      </c>
      <c r="J285" s="34">
        <f t="shared" si="33"/>
        <v>1.0295307877860365</v>
      </c>
      <c r="K285" s="34">
        <f t="shared" si="33"/>
        <v>1.0183713919640527</v>
      </c>
      <c r="L285" s="34">
        <f t="shared" si="33"/>
        <v>1.0740592093250871</v>
      </c>
      <c r="M285" s="3"/>
      <c r="N285" s="3"/>
      <c r="O285" s="3"/>
      <c r="P285" s="3"/>
      <c r="Q285" s="3"/>
      <c r="R285" s="3"/>
      <c r="S285" s="3"/>
    </row>
    <row r="286" spans="1:49" x14ac:dyDescent="0.25">
      <c r="A286" s="3"/>
      <c r="B286" s="37"/>
      <c r="C286" s="33">
        <v>1.1015703335396121</v>
      </c>
      <c r="D286" s="33">
        <v>0.97672991514543672</v>
      </c>
      <c r="E286" s="33">
        <v>0.91731120892235918</v>
      </c>
      <c r="F286" s="33">
        <v>1.0306774239416323</v>
      </c>
      <c r="G286" s="33">
        <v>0.97547905642079002</v>
      </c>
      <c r="H286" s="33">
        <v>1.0501682489146837</v>
      </c>
      <c r="I286" s="33">
        <v>1.0546072333916376</v>
      </c>
      <c r="J286" s="33">
        <v>1.0295307877860365</v>
      </c>
      <c r="K286" s="33">
        <v>1.0183713919640527</v>
      </c>
      <c r="L286" s="33">
        <v>1.0740592093250871</v>
      </c>
      <c r="M286" s="3"/>
      <c r="N286" s="3"/>
      <c r="O286" s="3"/>
      <c r="P286" s="3"/>
      <c r="Q286" s="3"/>
      <c r="R286" s="3"/>
      <c r="S286" s="3"/>
    </row>
    <row r="287" spans="1:49" x14ac:dyDescent="0.25">
      <c r="A287" s="3"/>
      <c r="B287" s="35" t="s">
        <v>119</v>
      </c>
      <c r="C287" s="34">
        <f t="shared" ref="C287:L287" si="34">SKEW(C3:C277)</f>
        <v>-0.44528692461088687</v>
      </c>
      <c r="D287" s="34">
        <f t="shared" si="34"/>
        <v>-0.98239222129468895</v>
      </c>
      <c r="E287" s="34">
        <f t="shared" si="34"/>
        <v>-1.0510945990110947</v>
      </c>
      <c r="F287" s="34">
        <f t="shared" si="34"/>
        <v>-0.57409388439881459</v>
      </c>
      <c r="G287" s="34">
        <f t="shared" si="34"/>
        <v>-1.0047593384680231</v>
      </c>
      <c r="H287" s="34">
        <f t="shared" si="34"/>
        <v>-0.14191314226316482</v>
      </c>
      <c r="I287" s="34">
        <f t="shared" si="34"/>
        <v>0.23375552632331184</v>
      </c>
      <c r="J287" s="34">
        <f t="shared" si="34"/>
        <v>-0.52803941776189622</v>
      </c>
      <c r="K287" s="34">
        <f t="shared" si="34"/>
        <v>-0.82012886387646666</v>
      </c>
      <c r="L287" s="34">
        <f t="shared" si="34"/>
        <v>-0.69071964005982378</v>
      </c>
      <c r="M287" s="3"/>
      <c r="N287" s="3"/>
      <c r="O287" s="3"/>
      <c r="P287" s="3"/>
      <c r="Q287" s="3"/>
      <c r="R287" s="3"/>
      <c r="S287" s="3"/>
    </row>
    <row r="288" spans="1:49" x14ac:dyDescent="0.25">
      <c r="A288" s="3"/>
      <c r="B288" s="37"/>
      <c r="C288" s="33">
        <v>-0.44528692461088687</v>
      </c>
      <c r="D288" s="33">
        <v>-0.98239222129468895</v>
      </c>
      <c r="E288" s="33">
        <v>-1.0510945990110947</v>
      </c>
      <c r="F288" s="33">
        <v>-0.57409388439881459</v>
      </c>
      <c r="G288" s="33">
        <v>-1.0047593384680231</v>
      </c>
      <c r="H288" s="33">
        <v>-0.14191314226316482</v>
      </c>
      <c r="I288" s="33">
        <v>0.23375552632331184</v>
      </c>
      <c r="J288" s="33">
        <v>-0.52803941776189622</v>
      </c>
      <c r="K288" s="33">
        <v>-0.82012886387646666</v>
      </c>
      <c r="L288" s="33">
        <v>-0.69071964005982378</v>
      </c>
      <c r="M288" s="3"/>
      <c r="N288" s="3"/>
      <c r="O288" s="3"/>
      <c r="P288" s="3"/>
      <c r="Q288" s="3"/>
      <c r="R288" s="3"/>
      <c r="S288" s="3"/>
    </row>
    <row r="289" spans="1:19" x14ac:dyDescent="0.25">
      <c r="A289" s="3"/>
      <c r="B289" s="35" t="s">
        <v>120</v>
      </c>
      <c r="C289" s="34" cm="1">
        <f t="array" ref="C289">CORREL(C3:C277,($M$3:$M$277-C3:C277))</f>
        <v>0.48165186548977912</v>
      </c>
      <c r="D289" s="34" cm="1">
        <f t="array" ref="D289">CORREL(D3:D277,($M$3:$M$277-D3:D277))</f>
        <v>0.47472409360839257</v>
      </c>
      <c r="E289" s="34" cm="1">
        <f t="array" ref="E289">CORREL(E3:E277,($M$3:$M$277-E3:E277))</f>
        <v>0.27311381849244964</v>
      </c>
      <c r="F289" s="34" cm="1">
        <f t="array" ref="F289">CORREL(F3:F277,($M$3:$M$277-F3:F277))</f>
        <v>0.47428049579802145</v>
      </c>
      <c r="G289" s="34" cm="1">
        <f t="array" ref="G289">CORREL(G3:G277,($M$3:$M$277-G3:G277))</f>
        <v>0.40850156057930254</v>
      </c>
      <c r="H289" s="34" cm="1">
        <f t="array" ref="H289">CORREL(H3:H277,($M$3:$M$277-H3:H277))</f>
        <v>0.41400322568659353</v>
      </c>
      <c r="I289" s="34" cm="1">
        <f t="array" ref="I289">CORREL(I3:I277,($M$3:$M$277-I3:I277))</f>
        <v>0.38752502631084318</v>
      </c>
      <c r="J289" s="34" cm="1">
        <f t="array" ref="J289">CORREL(J3:J277,($M$3:$M$277-J3:J277))</f>
        <v>0.51172940102834941</v>
      </c>
      <c r="K289" s="34" cm="1">
        <f t="array" ref="K289">CORREL(K3:K277,($M$3:$M$277-K3:K277))</f>
        <v>0.48107551262159037</v>
      </c>
      <c r="L289" s="34" cm="1">
        <f t="array" ref="L289">CORREL(L3:L277,($M$3:$M$277-L3:L277))</f>
        <v>0.54596518146324235</v>
      </c>
      <c r="M289" s="3"/>
      <c r="N289" s="3"/>
      <c r="O289" s="3"/>
      <c r="P289" s="3"/>
      <c r="Q289" s="3"/>
      <c r="R289" s="3"/>
      <c r="S289" s="3"/>
    </row>
    <row r="290" spans="1:19" x14ac:dyDescent="0.25">
      <c r="A290" s="3"/>
      <c r="B290" s="37"/>
      <c r="C290" s="33">
        <v>0.48165186548977912</v>
      </c>
      <c r="D290" s="33">
        <v>0.47472409360839257</v>
      </c>
      <c r="E290" s="33">
        <v>0.27311381849244964</v>
      </c>
      <c r="F290" s="33">
        <v>0.47428049579802145</v>
      </c>
      <c r="G290" s="33">
        <v>0.40850156057930254</v>
      </c>
      <c r="H290" s="33">
        <v>0.41400322568659353</v>
      </c>
      <c r="I290" s="33">
        <v>0.38752502631084318</v>
      </c>
      <c r="J290" s="33">
        <v>0.51172940102834941</v>
      </c>
      <c r="K290" s="33">
        <v>0.48107551262159037</v>
      </c>
      <c r="L290" s="33">
        <v>0.54596518146324235</v>
      </c>
      <c r="M290" s="3"/>
      <c r="N290" s="3"/>
      <c r="O290" s="3"/>
      <c r="P290" s="3"/>
      <c r="Q290" s="3"/>
      <c r="R290" s="3"/>
      <c r="S290" s="3"/>
    </row>
    <row r="293" spans="1:19" x14ac:dyDescent="0.25">
      <c r="J293" s="3"/>
      <c r="K293" s="3"/>
      <c r="L293" s="3"/>
      <c r="M293" s="3"/>
      <c r="N293" s="3"/>
      <c r="O293" s="3"/>
      <c r="P293" s="3"/>
    </row>
    <row r="294" spans="1:19" x14ac:dyDescent="0.25">
      <c r="J294" s="3"/>
      <c r="K294" s="3"/>
      <c r="L294" s="3"/>
      <c r="M294" s="3"/>
      <c r="N294" s="3"/>
      <c r="O294" s="3"/>
      <c r="P294" s="3"/>
    </row>
    <row r="295" spans="1:19" x14ac:dyDescent="0.25">
      <c r="B295" s="3"/>
      <c r="C295" s="3"/>
      <c r="D295" s="3"/>
      <c r="E295" s="3"/>
      <c r="F295" s="3"/>
      <c r="G295" s="3"/>
      <c r="H295" s="3"/>
      <c r="J295" s="3"/>
      <c r="K295" s="3"/>
      <c r="L295" s="3"/>
      <c r="M295" s="3"/>
      <c r="N295" s="3"/>
      <c r="O295" s="3"/>
      <c r="P295" s="3"/>
    </row>
    <row r="296" spans="1:19" x14ac:dyDescent="0.25">
      <c r="B296" s="3"/>
      <c r="C296" s="3"/>
      <c r="D296" s="3"/>
      <c r="E296" s="3"/>
      <c r="F296" s="3"/>
      <c r="G296" s="3"/>
      <c r="H296" s="3"/>
      <c r="J296" s="3"/>
      <c r="K296" s="3"/>
      <c r="L296" s="3"/>
      <c r="M296" s="3"/>
      <c r="N296" s="3"/>
      <c r="O296" s="3"/>
      <c r="P296" s="3"/>
    </row>
    <row r="297" spans="1:19" x14ac:dyDescent="0.25">
      <c r="B297" s="43" t="s">
        <v>115</v>
      </c>
      <c r="C297" s="43" t="s">
        <v>117</v>
      </c>
      <c r="D297" s="43" t="s">
        <v>118</v>
      </c>
      <c r="E297" s="43" t="s">
        <v>119</v>
      </c>
      <c r="F297" s="43" t="s">
        <v>120</v>
      </c>
      <c r="G297" s="43" t="s">
        <v>121</v>
      </c>
      <c r="H297" s="3"/>
      <c r="J297" s="3"/>
      <c r="K297" s="3"/>
      <c r="L297" s="3"/>
      <c r="M297" s="3"/>
      <c r="N297" s="3"/>
      <c r="O297" s="3"/>
      <c r="P297" s="3"/>
    </row>
    <row r="298" spans="1:19" x14ac:dyDescent="0.25">
      <c r="B298" s="3">
        <v>3</v>
      </c>
      <c r="C298" s="3">
        <f>AVERAGE(E3:E277)</f>
        <v>4.04</v>
      </c>
      <c r="D298" s="3">
        <v>0.91731120892235918</v>
      </c>
      <c r="E298" s="3">
        <v>-1.0510945990110947</v>
      </c>
      <c r="F298" s="3">
        <v>0.27311381849244964</v>
      </c>
      <c r="G298" s="3" cm="1">
        <f t="array" ref="G298">CORREL(E3:E277,(H3:H277+I3:I277+C3:C277))</f>
        <v>0.3234423018207313</v>
      </c>
      <c r="H298" s="3"/>
      <c r="J298" s="3"/>
      <c r="K298" s="3"/>
      <c r="L298" s="3"/>
      <c r="M298" s="3"/>
      <c r="N298" s="3"/>
      <c r="O298" s="3"/>
      <c r="P298" s="3"/>
    </row>
    <row r="299" spans="1:19" x14ac:dyDescent="0.25">
      <c r="B299" s="3">
        <v>6</v>
      </c>
      <c r="C299" s="3">
        <f>AVERAGE(H3:H277)</f>
        <v>3.1454545454545455</v>
      </c>
      <c r="D299" s="3">
        <v>1.0501682489146837</v>
      </c>
      <c r="E299" s="3">
        <v>-0.14191314226316482</v>
      </c>
      <c r="F299" s="3">
        <v>0.41400322568659353</v>
      </c>
      <c r="G299" s="3" cm="1">
        <f t="array" ref="G299">CORREL($H$3:$H$277,($E$3:$E$277+$I$3:$I$277+C3:C277))</f>
        <v>0.43313567341805581</v>
      </c>
      <c r="H299" s="3"/>
      <c r="J299" s="3"/>
      <c r="K299" s="3"/>
      <c r="L299" s="3"/>
      <c r="M299" s="3"/>
      <c r="N299" s="3"/>
      <c r="O299" s="3"/>
      <c r="P299" s="3"/>
    </row>
    <row r="300" spans="1:19" ht="14.25" customHeight="1" x14ac:dyDescent="0.25">
      <c r="B300" s="3">
        <v>10</v>
      </c>
      <c r="C300" s="3">
        <f>AVERAGE($L$3:$L$277)</f>
        <v>3.4509090909090907</v>
      </c>
      <c r="D300" s="3">
        <v>1.0740592093250871</v>
      </c>
      <c r="E300" s="3">
        <v>-0.69071964005982378</v>
      </c>
      <c r="F300" s="3">
        <v>0.54596518146324235</v>
      </c>
      <c r="G300" s="3" cm="1">
        <f t="array" ref="G300">CORREL($L$3:$L$277,($D$3:$D$277+F3:F277+G3:G277+J3:J277+K3:K277))</f>
        <v>0.55075307186112976</v>
      </c>
      <c r="H300" s="3"/>
      <c r="J300" s="3"/>
      <c r="K300" s="3"/>
      <c r="L300" s="43" t="s">
        <v>226</v>
      </c>
      <c r="M300" s="3"/>
      <c r="N300" s="3"/>
      <c r="O300" s="3" t="s">
        <v>227</v>
      </c>
      <c r="P300" s="3"/>
    </row>
    <row r="301" spans="1:19" ht="24" customHeight="1" x14ac:dyDescent="0.25">
      <c r="B301" s="3">
        <v>4</v>
      </c>
      <c r="C301" s="3">
        <v>3.4218181818181819</v>
      </c>
      <c r="D301" s="3">
        <v>1.0306774239416323</v>
      </c>
      <c r="E301" s="3">
        <v>-0.57409388439881459</v>
      </c>
      <c r="F301" s="3">
        <v>0.47428049579802145</v>
      </c>
      <c r="G301" s="3" cm="1">
        <f t="array" ref="G301">CORREL($F$3:$F$277,($D$3:$D$277+L3:L277+G3:G277+J3:J277+K3:K277))</f>
        <v>0.43096232002026735</v>
      </c>
      <c r="H301" s="3"/>
      <c r="J301" s="3"/>
      <c r="K301" s="3"/>
      <c r="L301" s="3" t="s">
        <v>220</v>
      </c>
      <c r="M301" s="3">
        <v>0.77935690800000001</v>
      </c>
      <c r="N301" s="3"/>
      <c r="O301" s="3" t="s">
        <v>228</v>
      </c>
      <c r="P301" s="3">
        <v>0.05</v>
      </c>
    </row>
    <row r="302" spans="1:19" x14ac:dyDescent="0.25">
      <c r="B302" s="3">
        <v>8</v>
      </c>
      <c r="C302" s="3">
        <v>3.5345454545454547</v>
      </c>
      <c r="D302" s="3">
        <v>1.0295307877860365</v>
      </c>
      <c r="E302" s="3">
        <v>-0.52803941776189622</v>
      </c>
      <c r="F302" s="3">
        <v>0.51172940102834941</v>
      </c>
      <c r="G302" s="3" cm="1">
        <f t="array" ref="G302">CORREL($J$3:$J$277,($F$3:$F$277+$G$3:$G$277+K3:K277+L3:L277+D3:D277))</f>
        <v>0.5383014043489619</v>
      </c>
      <c r="H302" s="3"/>
      <c r="J302" s="3"/>
      <c r="K302" s="3"/>
      <c r="L302" s="3" t="s">
        <v>222</v>
      </c>
      <c r="M302" s="3">
        <f>1-M301</f>
        <v>0.22064309199999999</v>
      </c>
      <c r="N302" s="3"/>
      <c r="O302" s="3" t="s">
        <v>229</v>
      </c>
      <c r="P302" s="3">
        <f>_xlfn.NORM.S.INV(1-P301/2)</f>
        <v>1.9599639845400536</v>
      </c>
    </row>
    <row r="303" spans="1:19" x14ac:dyDescent="0.25">
      <c r="B303" s="3">
        <v>9</v>
      </c>
      <c r="C303" s="3">
        <v>3.76</v>
      </c>
      <c r="D303" s="3">
        <v>1.0183713919640527</v>
      </c>
      <c r="E303" s="3">
        <v>-0.82012886387646666</v>
      </c>
      <c r="F303" s="3">
        <v>0.48107551262159037</v>
      </c>
      <c r="G303" s="3" cm="1">
        <f t="array" ref="G303">CORREL($K$3:$K$277,($F$3:$F$277+$G$3:$G$277+J3:J277+L3:L277+D3:D277))</f>
        <v>0.56329607105483848</v>
      </c>
      <c r="H303" s="3"/>
      <c r="J303" s="3"/>
      <c r="K303" s="3"/>
      <c r="L303" s="3" t="s">
        <v>223</v>
      </c>
      <c r="M303" s="3">
        <f>SQRT(M302)</f>
        <v>0.46972661410654598</v>
      </c>
      <c r="N303" s="3"/>
      <c r="O303" s="3" t="s">
        <v>230</v>
      </c>
      <c r="P303" s="3">
        <f>M305*P302</f>
        <v>5.4565639393198095</v>
      </c>
    </row>
    <row r="304" spans="1:19" ht="27.75" customHeight="1" x14ac:dyDescent="0.25">
      <c r="B304" s="3">
        <v>1</v>
      </c>
      <c r="C304" s="3">
        <v>3.3490909090909091</v>
      </c>
      <c r="D304" s="3">
        <v>1.1015703335396121</v>
      </c>
      <c r="E304" s="3">
        <v>-0.44528692461088687</v>
      </c>
      <c r="F304" s="3">
        <v>0.48165186548977912</v>
      </c>
      <c r="G304" s="3" cm="1">
        <f t="array" ref="G304">CORREL($C$3:$C$277,($H$3:$H$277+I3:I277+E3:E277))</f>
        <v>0.49656646416269873</v>
      </c>
      <c r="H304" s="3"/>
      <c r="J304" s="3"/>
      <c r="K304" s="3"/>
      <c r="L304" s="3" t="s">
        <v>224</v>
      </c>
      <c r="M304" s="3">
        <f>_xlfn.STDEV.S(M3:M277)</f>
        <v>5.9268780324618424</v>
      </c>
      <c r="N304" s="3"/>
      <c r="O304" s="3"/>
      <c r="P304" s="3"/>
    </row>
    <row r="305" spans="2:16" x14ac:dyDescent="0.25">
      <c r="B305" s="3">
        <v>5</v>
      </c>
      <c r="C305" s="3">
        <v>3.9090909090909092</v>
      </c>
      <c r="D305" s="3">
        <v>0.97547905642079002</v>
      </c>
      <c r="E305" s="3">
        <v>-1.0047593384680231</v>
      </c>
      <c r="F305" s="3">
        <v>0.40850156057930254</v>
      </c>
      <c r="G305" s="3" cm="1">
        <f t="array" ref="G305">CORREL($G$3:$G$277,($F$3:$F$277+J3:J277+D3:D277+K3:K277+L3:L277))</f>
        <v>0.40036255806396498</v>
      </c>
      <c r="H305" s="3"/>
      <c r="J305" s="3"/>
      <c r="K305" s="3"/>
      <c r="L305" s="43" t="s">
        <v>246</v>
      </c>
      <c r="M305" s="3">
        <f>M304*M303</f>
        <v>2.7840123504107686</v>
      </c>
      <c r="N305" s="3"/>
      <c r="O305" s="3"/>
      <c r="P305" s="3"/>
    </row>
    <row r="306" spans="2:16" ht="27.75" customHeight="1" x14ac:dyDescent="0.25">
      <c r="B306" s="3">
        <v>2</v>
      </c>
      <c r="C306" s="3">
        <v>3.9236363636363638</v>
      </c>
      <c r="D306" s="3">
        <v>0.97672991514543672</v>
      </c>
      <c r="E306" s="3">
        <v>-0.98239222129468895</v>
      </c>
      <c r="F306" s="3">
        <v>0.47472409360839257</v>
      </c>
      <c r="G306" s="3" cm="1">
        <f t="array" ref="G306">CORREL($D$3:$D$277,($F$3:$F$277+J3:J277+G3:G277+K3:K277+L3:L277))</f>
        <v>0.50727374978058037</v>
      </c>
      <c r="H306" s="3"/>
      <c r="J306" s="3"/>
      <c r="K306" s="3"/>
      <c r="L306" s="3"/>
      <c r="M306" s="3"/>
      <c r="N306" s="3"/>
      <c r="O306" s="3"/>
      <c r="P306" s="3"/>
    </row>
    <row r="307" spans="2:16" x14ac:dyDescent="0.25">
      <c r="B307" s="3">
        <v>7</v>
      </c>
      <c r="C307" s="3">
        <v>2.5854545454545454</v>
      </c>
      <c r="D307" s="3">
        <v>1.0546072333916376</v>
      </c>
      <c r="E307" s="3">
        <v>0.23375552632331184</v>
      </c>
      <c r="F307" s="3">
        <v>0.38752502631084318</v>
      </c>
      <c r="G307" s="3" cm="1">
        <f t="array" ref="G307">CORREL($I$3:$I$277,($C$3:$C$277+H3:H277+E3:E277))</f>
        <v>0.32229387390970493</v>
      </c>
      <c r="H307" s="3"/>
    </row>
    <row r="308" spans="2:16" x14ac:dyDescent="0.25">
      <c r="B308" s="3"/>
      <c r="C308" s="3"/>
      <c r="D308" s="3"/>
      <c r="E308" s="3"/>
      <c r="F308" s="3"/>
      <c r="G308" s="3"/>
      <c r="H308" s="3"/>
    </row>
    <row r="309" spans="2:16" x14ac:dyDescent="0.25">
      <c r="B309" s="3"/>
      <c r="C309" s="3"/>
      <c r="D309" s="3"/>
      <c r="E309" s="3"/>
      <c r="F309" s="3"/>
      <c r="G309" s="3"/>
      <c r="H309" s="3"/>
    </row>
    <row r="310" spans="2:16" x14ac:dyDescent="0.25">
      <c r="B310" s="43" t="s">
        <v>247</v>
      </c>
      <c r="C310" s="43" t="s">
        <v>116</v>
      </c>
      <c r="D310" s="43" t="s">
        <v>118</v>
      </c>
      <c r="E310" s="43" t="s">
        <v>119</v>
      </c>
      <c r="F310" s="43"/>
      <c r="G310" s="43" t="s">
        <v>244</v>
      </c>
      <c r="H310" s="43" t="s">
        <v>142</v>
      </c>
      <c r="K310" t="s">
        <v>221</v>
      </c>
      <c r="L310" t="s">
        <v>245</v>
      </c>
      <c r="M310" t="s">
        <v>224</v>
      </c>
      <c r="N310" t="s">
        <v>225</v>
      </c>
    </row>
    <row r="311" spans="2:16" x14ac:dyDescent="0.25">
      <c r="B311" s="3" t="s">
        <v>127</v>
      </c>
      <c r="C311" s="41">
        <v>10.636363636363635</v>
      </c>
      <c r="D311" s="41">
        <v>2.1063307110627929</v>
      </c>
      <c r="E311" s="3">
        <v>-0.213472572</v>
      </c>
      <c r="F311" s="42"/>
      <c r="G311" s="3">
        <v>0.45261142700000001</v>
      </c>
      <c r="H311" s="3">
        <v>1.5583837949856223</v>
      </c>
      <c r="K311" s="3">
        <f>1-G311</f>
        <v>0.54738857299999999</v>
      </c>
      <c r="L311">
        <f>SQRT(K311)</f>
        <v>0.73985713012716181</v>
      </c>
      <c r="M311">
        <f>_xlfn.STDEV.S(N$3:N$277)</f>
        <v>2.1063307110627933</v>
      </c>
      <c r="N311">
        <f>M311*L311</f>
        <v>1.5583837949856223</v>
      </c>
    </row>
    <row r="312" spans="2:16" x14ac:dyDescent="0.25">
      <c r="B312" t="s">
        <v>128</v>
      </c>
      <c r="C312" s="41">
        <v>10.716363636363637</v>
      </c>
      <c r="D312" s="41">
        <v>2.3318458304045424</v>
      </c>
      <c r="E312" s="3">
        <v>-0.55785270099999995</v>
      </c>
      <c r="F312" s="38"/>
      <c r="G312" s="3">
        <v>0.62846703599999998</v>
      </c>
      <c r="H312" s="3">
        <v>1.4213417396199914</v>
      </c>
      <c r="K312" s="3">
        <f t="shared" ref="K312:K314" si="35">1-G312</f>
        <v>0.37153296400000002</v>
      </c>
      <c r="L312">
        <f t="shared" ref="L312:L316" si="36">SQRT(K312)</f>
        <v>0.60953503918970897</v>
      </c>
      <c r="M312">
        <f>_xlfn.STDEV.S(O$3:O$277)</f>
        <v>2.3318458304045411</v>
      </c>
      <c r="N312">
        <f t="shared" ref="N312:N314" si="37">M312*L312</f>
        <v>1.4213417396199914</v>
      </c>
    </row>
    <row r="313" spans="2:16" x14ac:dyDescent="0.25">
      <c r="B313" t="s">
        <v>129</v>
      </c>
      <c r="C313" s="41">
        <v>7.2581818181818187</v>
      </c>
      <c r="D313" s="41">
        <v>1.5945494420135986</v>
      </c>
      <c r="E313" s="3">
        <v>-0.54346909700000001</v>
      </c>
      <c r="F313" s="42"/>
      <c r="G313" s="3">
        <f>CORREL($C$3:$C$277,$G$3:$G$277)</f>
        <v>0.17568668064058071</v>
      </c>
      <c r="H313" s="3">
        <v>1.3369537218833552</v>
      </c>
      <c r="K313" s="3">
        <f t="shared" si="35"/>
        <v>0.82431331935941932</v>
      </c>
      <c r="L313">
        <f t="shared" si="36"/>
        <v>0.90791702228751026</v>
      </c>
      <c r="M313">
        <f>_xlfn.STDEV.S(P$3:P$277)</f>
        <v>1.5945494420135982</v>
      </c>
      <c r="N313">
        <f t="shared" si="37"/>
        <v>1.447718581283197</v>
      </c>
    </row>
    <row r="314" spans="2:16" x14ac:dyDescent="0.25">
      <c r="B314" s="3" t="s">
        <v>130</v>
      </c>
      <c r="C314" s="41">
        <v>6.5090909090909097</v>
      </c>
      <c r="D314" s="41">
        <v>1.5552211013830561</v>
      </c>
      <c r="E314" s="3">
        <v>-0.33664233599999999</v>
      </c>
      <c r="F314" s="3"/>
      <c r="G314" s="3">
        <f>CORREL($E$3:$E$277,$I$3:$I$277)</f>
        <v>0.13792664684858219</v>
      </c>
      <c r="H314" s="3">
        <v>1.309077084581947</v>
      </c>
      <c r="K314" s="3">
        <f t="shared" si="35"/>
        <v>0.86207335315141775</v>
      </c>
      <c r="L314">
        <f t="shared" si="36"/>
        <v>0.92847905369556816</v>
      </c>
      <c r="M314">
        <f>_xlfn.STDEV.S(Q$3:Q$277)</f>
        <v>1.5552211013830557</v>
      </c>
      <c r="N314">
        <f t="shared" si="37"/>
        <v>1.4439902164995189</v>
      </c>
    </row>
    <row r="315" spans="2:16" x14ac:dyDescent="0.25">
      <c r="B315" s="11" t="s">
        <v>302</v>
      </c>
      <c r="C315" s="66">
        <v>22</v>
      </c>
      <c r="D315" s="67">
        <v>4.1080302350000002</v>
      </c>
      <c r="E315" s="67">
        <v>-0.62076483900000001</v>
      </c>
      <c r="F315" s="67"/>
      <c r="G315" s="67">
        <v>0.75782132700000004</v>
      </c>
      <c r="H315" s="67">
        <v>3.9984960526546605</v>
      </c>
      <c r="K315" s="15">
        <f>1-G315</f>
        <v>0.24217867299999996</v>
      </c>
      <c r="L315">
        <f t="shared" si="36"/>
        <v>0.4921165238030521</v>
      </c>
      <c r="M315">
        <f>_xlfn.STDEV.S(AV3:AV277)</f>
        <v>8.1251001729315675</v>
      </c>
      <c r="N315">
        <f>L315*M315</f>
        <v>3.9984960526546605</v>
      </c>
    </row>
    <row r="316" spans="2:16" x14ac:dyDescent="0.25">
      <c r="B316" s="11" t="s">
        <v>303</v>
      </c>
      <c r="C316" s="66">
        <v>13.12</v>
      </c>
      <c r="D316" s="67">
        <v>2.8096808659999999</v>
      </c>
      <c r="E316" s="67">
        <v>-0.210196674</v>
      </c>
      <c r="F316" s="67"/>
      <c r="G316" s="67">
        <v>0.61214407599999998</v>
      </c>
      <c r="H316" s="67">
        <v>2.6759658469362959</v>
      </c>
      <c r="K316" s="3">
        <f>1-G316</f>
        <v>0.38785592400000002</v>
      </c>
      <c r="L316">
        <f t="shared" si="36"/>
        <v>0.62278079931866881</v>
      </c>
      <c r="M316">
        <f>_xlfn.STDEV.S(AW3:AW277)</f>
        <v>4.2968021009379882</v>
      </c>
      <c r="N316">
        <f>L316*M316</f>
        <v>2.6759658469362959</v>
      </c>
    </row>
    <row r="320" spans="2:16" x14ac:dyDescent="0.25">
      <c r="C320" s="3"/>
    </row>
    <row r="321" spans="3:3" x14ac:dyDescent="0.25">
      <c r="C321" s="15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28D72-D3A2-4A23-B37D-4FD5165DB6CB}">
  <dimension ref="B2:AH254"/>
  <sheetViews>
    <sheetView topLeftCell="R202" workbookViewId="0">
      <selection activeCell="AH186" sqref="AH186:AH239"/>
    </sheetView>
  </sheetViews>
  <sheetFormatPr defaultRowHeight="15" x14ac:dyDescent="0.25"/>
  <cols>
    <col min="6" max="6" width="15.28515625" bestFit="1" customWidth="1"/>
    <col min="9" max="9" width="12" bestFit="1" customWidth="1"/>
  </cols>
  <sheetData>
    <row r="2" spans="2:34" x14ac:dyDescent="0.25">
      <c r="B2" s="6" t="s">
        <v>22</v>
      </c>
      <c r="C2" s="6" t="s">
        <v>23</v>
      </c>
      <c r="D2" s="6" t="s">
        <v>24</v>
      </c>
      <c r="E2" s="6" t="s">
        <v>100</v>
      </c>
      <c r="F2" s="6" t="s">
        <v>25</v>
      </c>
      <c r="G2" s="6" t="s">
        <v>26</v>
      </c>
      <c r="H2" s="6" t="s">
        <v>27</v>
      </c>
      <c r="I2" s="6" t="s">
        <v>28</v>
      </c>
      <c r="J2" s="6" t="s">
        <v>29</v>
      </c>
      <c r="K2" s="6" t="s">
        <v>102</v>
      </c>
      <c r="L2" s="6" t="s">
        <v>31</v>
      </c>
      <c r="M2" s="6" t="s">
        <v>32</v>
      </c>
      <c r="N2" s="6" t="s">
        <v>103</v>
      </c>
      <c r="O2" s="6" t="s">
        <v>34</v>
      </c>
      <c r="P2" s="6" t="s">
        <v>35</v>
      </c>
      <c r="Q2" s="6" t="s">
        <v>36</v>
      </c>
      <c r="R2" s="6" t="s">
        <v>106</v>
      </c>
      <c r="S2" s="6" t="s">
        <v>107</v>
      </c>
      <c r="T2" s="6" t="s">
        <v>108</v>
      </c>
      <c r="U2" s="6" t="s">
        <v>109</v>
      </c>
      <c r="V2" s="6" t="s">
        <v>110</v>
      </c>
      <c r="W2" s="6" t="s">
        <v>37</v>
      </c>
      <c r="X2" s="6" t="s">
        <v>38</v>
      </c>
      <c r="Y2" s="6" t="s">
        <v>39</v>
      </c>
      <c r="Z2" s="6" t="s">
        <v>40</v>
      </c>
      <c r="AA2" s="6" t="s">
        <v>41</v>
      </c>
      <c r="AB2" s="6" t="s">
        <v>42</v>
      </c>
      <c r="AC2" s="6" t="s">
        <v>43</v>
      </c>
      <c r="AD2" s="6" t="s">
        <v>44</v>
      </c>
      <c r="AE2" s="6" t="s">
        <v>45</v>
      </c>
      <c r="AF2" s="6" t="s">
        <v>46</v>
      </c>
      <c r="AG2" s="10" t="s">
        <v>308</v>
      </c>
      <c r="AH2" s="10" t="s">
        <v>309</v>
      </c>
    </row>
    <row r="3" spans="2:34" x14ac:dyDescent="0.25">
      <c r="B3" s="7">
        <v>43084</v>
      </c>
      <c r="C3" s="7">
        <v>0</v>
      </c>
      <c r="D3" s="7">
        <v>2004</v>
      </c>
      <c r="E3" s="7">
        <v>21</v>
      </c>
      <c r="F3" s="8">
        <v>45961.767094907409</v>
      </c>
      <c r="G3" s="7">
        <v>1</v>
      </c>
      <c r="H3" s="7">
        <v>4</v>
      </c>
      <c r="I3" s="7">
        <v>3</v>
      </c>
      <c r="J3" s="7">
        <v>5</v>
      </c>
      <c r="K3" s="7">
        <v>4</v>
      </c>
      <c r="L3" s="7">
        <v>4</v>
      </c>
      <c r="M3" s="7">
        <v>5</v>
      </c>
      <c r="N3" s="7">
        <v>3</v>
      </c>
      <c r="O3" s="7">
        <v>4</v>
      </c>
      <c r="P3" s="7">
        <v>3</v>
      </c>
      <c r="Q3" s="7">
        <v>4</v>
      </c>
      <c r="R3" s="7">
        <v>39</v>
      </c>
      <c r="S3" s="7">
        <f t="shared" ref="S3:S66" si="0">SUM(J3,M3,Q3)</f>
        <v>14</v>
      </c>
      <c r="T3" s="7">
        <f t="shared" ref="T3:T66" si="1">K3+P3+O3</f>
        <v>11</v>
      </c>
      <c r="U3" s="7">
        <f t="shared" ref="U3:U66" si="2">H3+L3</f>
        <v>8</v>
      </c>
      <c r="V3" s="7">
        <f t="shared" ref="V3:V66" si="3">SUM(N3,I3)</f>
        <v>6</v>
      </c>
      <c r="W3" s="7">
        <v>3</v>
      </c>
      <c r="X3" s="7">
        <v>9</v>
      </c>
      <c r="Y3" s="7">
        <v>4</v>
      </c>
      <c r="Z3" s="7">
        <v>7</v>
      </c>
      <c r="AA3" s="7">
        <v>12</v>
      </c>
      <c r="AB3" s="7">
        <v>5</v>
      </c>
      <c r="AC3" s="7">
        <v>15</v>
      </c>
      <c r="AD3" s="7">
        <v>8</v>
      </c>
      <c r="AE3" s="7">
        <v>4</v>
      </c>
      <c r="AF3" s="7">
        <v>4</v>
      </c>
      <c r="AG3">
        <f>SUM(I3,K3,L3,O3:Q3)</f>
        <v>22</v>
      </c>
      <c r="AH3">
        <f>SUM(H3,J3,M3:N3)</f>
        <v>17</v>
      </c>
    </row>
    <row r="4" spans="2:34" x14ac:dyDescent="0.25">
      <c r="B4" s="7">
        <v>44138</v>
      </c>
      <c r="C4" s="7">
        <v>0</v>
      </c>
      <c r="D4" s="7">
        <v>1992</v>
      </c>
      <c r="E4" s="7">
        <v>33</v>
      </c>
      <c r="F4" s="8">
        <v>45964.773182870369</v>
      </c>
      <c r="G4" s="7">
        <v>1</v>
      </c>
      <c r="H4" s="7">
        <v>4</v>
      </c>
      <c r="I4" s="7">
        <v>5</v>
      </c>
      <c r="J4" s="7">
        <v>5</v>
      </c>
      <c r="K4" s="7">
        <v>5</v>
      </c>
      <c r="L4" s="7">
        <v>4</v>
      </c>
      <c r="M4" s="7">
        <v>2</v>
      </c>
      <c r="N4" s="7">
        <v>3</v>
      </c>
      <c r="O4" s="7">
        <v>5</v>
      </c>
      <c r="P4" s="7">
        <v>4</v>
      </c>
      <c r="Q4" s="7">
        <v>3</v>
      </c>
      <c r="R4" s="7">
        <v>40</v>
      </c>
      <c r="S4" s="7">
        <f t="shared" si="0"/>
        <v>10</v>
      </c>
      <c r="T4" s="7">
        <f t="shared" si="1"/>
        <v>14</v>
      </c>
      <c r="U4" s="7">
        <f t="shared" si="2"/>
        <v>8</v>
      </c>
      <c r="V4" s="7">
        <f t="shared" si="3"/>
        <v>8</v>
      </c>
      <c r="W4" s="7">
        <v>7</v>
      </c>
      <c r="X4" s="7">
        <v>24</v>
      </c>
      <c r="Y4" s="7">
        <v>9</v>
      </c>
      <c r="Z4" s="7">
        <v>3</v>
      </c>
      <c r="AA4" s="7">
        <v>69</v>
      </c>
      <c r="AB4" s="7">
        <v>58</v>
      </c>
      <c r="AC4" s="7">
        <v>31</v>
      </c>
      <c r="AD4" s="7">
        <v>6</v>
      </c>
      <c r="AE4" s="7">
        <v>5</v>
      </c>
      <c r="AF4" s="7">
        <v>22</v>
      </c>
      <c r="AG4">
        <f t="shared" ref="AG4:AG67" si="4">SUM(I4,K4,L4,O4:Q4)</f>
        <v>26</v>
      </c>
      <c r="AH4">
        <f t="shared" ref="AH4:AH67" si="5">SUM(H4,J4,M4:N4)</f>
        <v>14</v>
      </c>
    </row>
    <row r="5" spans="2:34" x14ac:dyDescent="0.25">
      <c r="B5" s="7">
        <v>45450</v>
      </c>
      <c r="C5" s="7">
        <v>0</v>
      </c>
      <c r="D5" s="7">
        <v>1999</v>
      </c>
      <c r="E5" s="7">
        <v>26</v>
      </c>
      <c r="F5" s="8">
        <v>45968.61078703704</v>
      </c>
      <c r="G5" s="7">
        <v>1</v>
      </c>
      <c r="H5" s="7">
        <v>4</v>
      </c>
      <c r="I5" s="7">
        <v>2</v>
      </c>
      <c r="J5" s="7">
        <v>5</v>
      </c>
      <c r="K5" s="7">
        <v>4</v>
      </c>
      <c r="L5" s="7">
        <v>5</v>
      </c>
      <c r="M5" s="7">
        <v>4</v>
      </c>
      <c r="N5" s="7">
        <v>3</v>
      </c>
      <c r="O5" s="7">
        <v>5</v>
      </c>
      <c r="P5" s="7">
        <v>5</v>
      </c>
      <c r="Q5" s="7">
        <v>4</v>
      </c>
      <c r="R5" s="7">
        <v>41</v>
      </c>
      <c r="S5" s="7">
        <f t="shared" si="0"/>
        <v>13</v>
      </c>
      <c r="T5" s="7">
        <f t="shared" si="1"/>
        <v>14</v>
      </c>
      <c r="U5" s="7">
        <f t="shared" si="2"/>
        <v>9</v>
      </c>
      <c r="V5" s="7">
        <f t="shared" si="3"/>
        <v>5</v>
      </c>
      <c r="W5" s="7">
        <v>3</v>
      </c>
      <c r="X5" s="7">
        <v>3</v>
      </c>
      <c r="Y5" s="7">
        <v>2</v>
      </c>
      <c r="Z5" s="7">
        <v>2</v>
      </c>
      <c r="AA5" s="7">
        <v>4</v>
      </c>
      <c r="AB5" s="7">
        <v>3</v>
      </c>
      <c r="AC5" s="7">
        <v>3</v>
      </c>
      <c r="AD5" s="7">
        <v>8</v>
      </c>
      <c r="AE5" s="7">
        <v>2</v>
      </c>
      <c r="AF5" s="7">
        <v>2</v>
      </c>
      <c r="AG5">
        <f t="shared" si="4"/>
        <v>25</v>
      </c>
      <c r="AH5">
        <f t="shared" si="5"/>
        <v>16</v>
      </c>
    </row>
    <row r="6" spans="2:34" x14ac:dyDescent="0.25">
      <c r="B6" s="7">
        <v>45423</v>
      </c>
      <c r="C6" s="7">
        <v>0</v>
      </c>
      <c r="D6" s="7">
        <v>2004</v>
      </c>
      <c r="E6" s="7">
        <v>21</v>
      </c>
      <c r="F6" s="8">
        <v>45968.564363425925</v>
      </c>
      <c r="G6" s="7">
        <v>1</v>
      </c>
      <c r="H6" s="7">
        <v>5</v>
      </c>
      <c r="I6" s="7">
        <v>4</v>
      </c>
      <c r="J6" s="7">
        <v>4</v>
      </c>
      <c r="K6" s="7">
        <v>4</v>
      </c>
      <c r="L6" s="7">
        <v>4</v>
      </c>
      <c r="M6" s="7">
        <v>4</v>
      </c>
      <c r="N6" s="7">
        <v>2</v>
      </c>
      <c r="O6" s="7">
        <v>4</v>
      </c>
      <c r="P6" s="7">
        <v>4</v>
      </c>
      <c r="Q6" s="7">
        <v>3</v>
      </c>
      <c r="R6" s="7">
        <v>38</v>
      </c>
      <c r="S6" s="7">
        <f t="shared" si="0"/>
        <v>11</v>
      </c>
      <c r="T6" s="7">
        <f t="shared" si="1"/>
        <v>12</v>
      </c>
      <c r="U6" s="7">
        <f t="shared" si="2"/>
        <v>9</v>
      </c>
      <c r="V6" s="7">
        <f t="shared" si="3"/>
        <v>6</v>
      </c>
      <c r="W6" s="7">
        <v>7</v>
      </c>
      <c r="X6" s="7">
        <v>9</v>
      </c>
      <c r="Y6" s="7">
        <v>5</v>
      </c>
      <c r="Z6" s="7">
        <v>15</v>
      </c>
      <c r="AA6" s="7">
        <v>3</v>
      </c>
      <c r="AB6" s="7">
        <v>2</v>
      </c>
      <c r="AC6" s="7">
        <v>9</v>
      </c>
      <c r="AD6" s="7">
        <v>3</v>
      </c>
      <c r="AE6" s="7">
        <v>4</v>
      </c>
      <c r="AF6" s="7">
        <v>7</v>
      </c>
      <c r="AG6">
        <f t="shared" si="4"/>
        <v>23</v>
      </c>
      <c r="AH6">
        <f t="shared" si="5"/>
        <v>15</v>
      </c>
    </row>
    <row r="7" spans="2:34" x14ac:dyDescent="0.25">
      <c r="B7" s="7">
        <v>46589</v>
      </c>
      <c r="C7" s="7">
        <v>0</v>
      </c>
      <c r="D7" s="7">
        <v>1974</v>
      </c>
      <c r="E7" s="7">
        <v>51</v>
      </c>
      <c r="F7" s="8">
        <v>45974.808657407404</v>
      </c>
      <c r="G7" s="7">
        <v>1</v>
      </c>
      <c r="H7" s="7">
        <v>4</v>
      </c>
      <c r="I7" s="7">
        <v>4</v>
      </c>
      <c r="J7" s="7">
        <v>4</v>
      </c>
      <c r="K7" s="7">
        <v>3</v>
      </c>
      <c r="L7" s="7">
        <v>4</v>
      </c>
      <c r="M7" s="7">
        <v>3</v>
      </c>
      <c r="N7" s="7">
        <v>4</v>
      </c>
      <c r="O7" s="7">
        <v>3</v>
      </c>
      <c r="P7" s="7">
        <v>4</v>
      </c>
      <c r="Q7" s="7">
        <v>4</v>
      </c>
      <c r="R7" s="7">
        <v>37</v>
      </c>
      <c r="S7" s="7">
        <f t="shared" si="0"/>
        <v>11</v>
      </c>
      <c r="T7" s="7">
        <f t="shared" si="1"/>
        <v>10</v>
      </c>
      <c r="U7" s="7">
        <f t="shared" si="2"/>
        <v>8</v>
      </c>
      <c r="V7" s="7">
        <f t="shared" si="3"/>
        <v>8</v>
      </c>
      <c r="W7" s="7">
        <v>4</v>
      </c>
      <c r="X7" s="7">
        <v>18</v>
      </c>
      <c r="Y7" s="7">
        <v>3</v>
      </c>
      <c r="Z7" s="7">
        <v>5</v>
      </c>
      <c r="AA7" s="7">
        <v>3</v>
      </c>
      <c r="AB7" s="7">
        <v>7</v>
      </c>
      <c r="AC7" s="7">
        <v>6</v>
      </c>
      <c r="AD7" s="7">
        <v>6</v>
      </c>
      <c r="AE7" s="7">
        <v>3</v>
      </c>
      <c r="AF7" s="7">
        <v>2</v>
      </c>
      <c r="AG7">
        <f t="shared" si="4"/>
        <v>22</v>
      </c>
      <c r="AH7">
        <f t="shared" si="5"/>
        <v>15</v>
      </c>
    </row>
    <row r="8" spans="2:34" x14ac:dyDescent="0.25">
      <c r="B8" s="7">
        <v>44767</v>
      </c>
      <c r="C8" s="7">
        <v>0</v>
      </c>
      <c r="D8" s="7">
        <v>2005</v>
      </c>
      <c r="E8" s="7">
        <v>20</v>
      </c>
      <c r="F8" s="8">
        <v>45966.435231481482</v>
      </c>
      <c r="G8" s="7">
        <v>1</v>
      </c>
      <c r="H8" s="7">
        <v>4</v>
      </c>
      <c r="I8" s="7">
        <v>4</v>
      </c>
      <c r="J8" s="7">
        <v>4</v>
      </c>
      <c r="K8" s="7">
        <v>4</v>
      </c>
      <c r="L8" s="7">
        <v>4</v>
      </c>
      <c r="M8" s="7">
        <v>2</v>
      </c>
      <c r="N8" s="7">
        <v>4</v>
      </c>
      <c r="O8" s="7">
        <v>4</v>
      </c>
      <c r="P8" s="7">
        <v>4</v>
      </c>
      <c r="Q8" s="7">
        <v>4</v>
      </c>
      <c r="R8" s="7">
        <v>38</v>
      </c>
      <c r="S8" s="7">
        <f t="shared" si="0"/>
        <v>10</v>
      </c>
      <c r="T8" s="7">
        <f t="shared" si="1"/>
        <v>12</v>
      </c>
      <c r="U8" s="7">
        <f t="shared" si="2"/>
        <v>8</v>
      </c>
      <c r="V8" s="7">
        <f t="shared" si="3"/>
        <v>8</v>
      </c>
      <c r="W8" s="7">
        <v>2</v>
      </c>
      <c r="X8" s="7">
        <v>2</v>
      </c>
      <c r="Y8" s="7">
        <v>1</v>
      </c>
      <c r="Z8" s="7">
        <v>2</v>
      </c>
      <c r="AA8" s="7">
        <v>3</v>
      </c>
      <c r="AB8" s="7">
        <v>2</v>
      </c>
      <c r="AC8" s="7">
        <v>4</v>
      </c>
      <c r="AD8" s="7">
        <v>1</v>
      </c>
      <c r="AE8" s="7">
        <v>2</v>
      </c>
      <c r="AF8" s="7">
        <v>1</v>
      </c>
      <c r="AG8">
        <f t="shared" si="4"/>
        <v>24</v>
      </c>
      <c r="AH8">
        <f t="shared" si="5"/>
        <v>14</v>
      </c>
    </row>
    <row r="9" spans="2:34" x14ac:dyDescent="0.25">
      <c r="B9" s="7">
        <v>41781</v>
      </c>
      <c r="C9" s="7">
        <v>0</v>
      </c>
      <c r="D9" s="7">
        <v>1974</v>
      </c>
      <c r="E9" s="7">
        <v>51</v>
      </c>
      <c r="F9" s="8">
        <v>45959.806145833332</v>
      </c>
      <c r="G9" s="7">
        <v>1</v>
      </c>
      <c r="H9" s="7">
        <v>4</v>
      </c>
      <c r="I9" s="7">
        <v>5</v>
      </c>
      <c r="J9" s="7">
        <v>4</v>
      </c>
      <c r="K9" s="7">
        <v>4</v>
      </c>
      <c r="L9" s="7">
        <v>4</v>
      </c>
      <c r="M9" s="7">
        <v>4</v>
      </c>
      <c r="N9" s="7">
        <v>3</v>
      </c>
      <c r="O9" s="7">
        <v>3</v>
      </c>
      <c r="P9" s="7">
        <v>4</v>
      </c>
      <c r="Q9" s="7">
        <v>4</v>
      </c>
      <c r="R9" s="7">
        <v>39</v>
      </c>
      <c r="S9" s="7">
        <f t="shared" si="0"/>
        <v>12</v>
      </c>
      <c r="T9" s="7">
        <f t="shared" si="1"/>
        <v>11</v>
      </c>
      <c r="U9" s="7">
        <f t="shared" si="2"/>
        <v>8</v>
      </c>
      <c r="V9" s="7">
        <f t="shared" si="3"/>
        <v>8</v>
      </c>
      <c r="W9" s="7">
        <v>3</v>
      </c>
      <c r="X9" s="7">
        <v>3</v>
      </c>
      <c r="Y9" s="7">
        <v>4</v>
      </c>
      <c r="Z9" s="7">
        <v>3</v>
      </c>
      <c r="AA9" s="7">
        <v>2</v>
      </c>
      <c r="AB9" s="7">
        <v>3</v>
      </c>
      <c r="AC9" s="7">
        <v>6</v>
      </c>
      <c r="AD9" s="7">
        <v>3</v>
      </c>
      <c r="AE9" s="7">
        <v>2</v>
      </c>
      <c r="AF9" s="7">
        <v>2</v>
      </c>
      <c r="AG9">
        <f t="shared" si="4"/>
        <v>24</v>
      </c>
      <c r="AH9">
        <f t="shared" si="5"/>
        <v>15</v>
      </c>
    </row>
    <row r="10" spans="2:34" x14ac:dyDescent="0.25">
      <c r="B10" s="7">
        <v>43081</v>
      </c>
      <c r="C10" s="7">
        <v>0</v>
      </c>
      <c r="D10" s="7">
        <v>1982</v>
      </c>
      <c r="E10" s="7">
        <v>43</v>
      </c>
      <c r="F10" s="8">
        <v>45961.754247685189</v>
      </c>
      <c r="G10" s="7">
        <v>1</v>
      </c>
      <c r="H10" s="7">
        <v>3</v>
      </c>
      <c r="I10" s="7">
        <v>4</v>
      </c>
      <c r="J10" s="7">
        <v>4</v>
      </c>
      <c r="K10" s="7">
        <v>4</v>
      </c>
      <c r="L10" s="7">
        <v>4</v>
      </c>
      <c r="M10" s="7">
        <v>4</v>
      </c>
      <c r="N10" s="7">
        <v>4</v>
      </c>
      <c r="O10" s="7">
        <v>4</v>
      </c>
      <c r="P10" s="7">
        <v>5</v>
      </c>
      <c r="Q10" s="7">
        <v>4</v>
      </c>
      <c r="R10" s="7">
        <v>40</v>
      </c>
      <c r="S10" s="7">
        <f t="shared" si="0"/>
        <v>12</v>
      </c>
      <c r="T10" s="7">
        <f t="shared" si="1"/>
        <v>13</v>
      </c>
      <c r="U10" s="7">
        <f t="shared" si="2"/>
        <v>7</v>
      </c>
      <c r="V10" s="7">
        <f t="shared" si="3"/>
        <v>8</v>
      </c>
      <c r="W10" s="7">
        <v>3</v>
      </c>
      <c r="X10" s="7">
        <v>4</v>
      </c>
      <c r="Y10" s="7">
        <v>4</v>
      </c>
      <c r="Z10" s="7">
        <v>3</v>
      </c>
      <c r="AA10" s="7">
        <v>3</v>
      </c>
      <c r="AB10" s="7">
        <v>4</v>
      </c>
      <c r="AC10" s="7">
        <v>7</v>
      </c>
      <c r="AD10" s="7">
        <v>5</v>
      </c>
      <c r="AE10" s="7">
        <v>5</v>
      </c>
      <c r="AF10" s="7">
        <v>3</v>
      </c>
      <c r="AG10">
        <f t="shared" si="4"/>
        <v>25</v>
      </c>
      <c r="AH10">
        <f t="shared" si="5"/>
        <v>15</v>
      </c>
    </row>
    <row r="11" spans="2:34" x14ac:dyDescent="0.25">
      <c r="B11" s="7">
        <v>45960</v>
      </c>
      <c r="C11" s="7">
        <v>0</v>
      </c>
      <c r="D11" s="7">
        <v>1996</v>
      </c>
      <c r="E11" s="7">
        <v>29</v>
      </c>
      <c r="F11" s="8">
        <v>45970.918738425928</v>
      </c>
      <c r="G11" s="7">
        <v>1</v>
      </c>
      <c r="H11" s="7">
        <v>4</v>
      </c>
      <c r="I11" s="7">
        <v>5</v>
      </c>
      <c r="J11" s="7">
        <v>5</v>
      </c>
      <c r="K11" s="7">
        <v>5</v>
      </c>
      <c r="L11" s="7">
        <v>5</v>
      </c>
      <c r="M11" s="7">
        <v>4</v>
      </c>
      <c r="N11" s="7">
        <v>5</v>
      </c>
      <c r="O11" s="7">
        <v>2</v>
      </c>
      <c r="P11" s="7">
        <v>4</v>
      </c>
      <c r="Q11" s="7">
        <v>4</v>
      </c>
      <c r="R11" s="7">
        <v>43</v>
      </c>
      <c r="S11" s="7">
        <f t="shared" si="0"/>
        <v>13</v>
      </c>
      <c r="T11" s="7">
        <f t="shared" si="1"/>
        <v>11</v>
      </c>
      <c r="U11" s="7">
        <f t="shared" si="2"/>
        <v>9</v>
      </c>
      <c r="V11" s="7">
        <f t="shared" si="3"/>
        <v>10</v>
      </c>
      <c r="W11" s="7">
        <v>3</v>
      </c>
      <c r="X11" s="7">
        <v>2</v>
      </c>
      <c r="Y11" s="7">
        <v>3</v>
      </c>
      <c r="Z11" s="7">
        <v>8</v>
      </c>
      <c r="AA11" s="7">
        <v>4</v>
      </c>
      <c r="AB11" s="7">
        <v>11</v>
      </c>
      <c r="AC11" s="7">
        <v>9</v>
      </c>
      <c r="AD11" s="7">
        <v>3</v>
      </c>
      <c r="AE11" s="7">
        <v>3</v>
      </c>
      <c r="AF11" s="7">
        <v>7</v>
      </c>
      <c r="AG11">
        <f t="shared" si="4"/>
        <v>25</v>
      </c>
      <c r="AH11">
        <f t="shared" si="5"/>
        <v>18</v>
      </c>
    </row>
    <row r="12" spans="2:34" x14ac:dyDescent="0.25">
      <c r="B12" s="7">
        <v>43831</v>
      </c>
      <c r="C12" s="7">
        <v>0</v>
      </c>
      <c r="D12" s="7">
        <v>1981</v>
      </c>
      <c r="E12" s="7">
        <v>44</v>
      </c>
      <c r="F12" s="8">
        <v>45964.43236111111</v>
      </c>
      <c r="G12" s="7">
        <v>1</v>
      </c>
      <c r="H12" s="7">
        <v>4</v>
      </c>
      <c r="I12" s="7">
        <v>4</v>
      </c>
      <c r="J12" s="7">
        <v>4</v>
      </c>
      <c r="K12" s="7">
        <v>4</v>
      </c>
      <c r="L12" s="7">
        <v>4</v>
      </c>
      <c r="M12" s="7">
        <v>4</v>
      </c>
      <c r="N12" s="7">
        <v>3</v>
      </c>
      <c r="O12" s="7">
        <v>4</v>
      </c>
      <c r="P12" s="7">
        <v>4</v>
      </c>
      <c r="Q12" s="7">
        <v>4</v>
      </c>
      <c r="R12" s="7">
        <v>39</v>
      </c>
      <c r="S12" s="7">
        <f t="shared" si="0"/>
        <v>12</v>
      </c>
      <c r="T12" s="7">
        <f t="shared" si="1"/>
        <v>12</v>
      </c>
      <c r="U12" s="7">
        <f t="shared" si="2"/>
        <v>8</v>
      </c>
      <c r="V12" s="7">
        <f t="shared" si="3"/>
        <v>7</v>
      </c>
      <c r="W12" s="7">
        <v>4</v>
      </c>
      <c r="X12" s="7">
        <v>3</v>
      </c>
      <c r="Y12" s="7">
        <v>3</v>
      </c>
      <c r="Z12" s="7">
        <v>7</v>
      </c>
      <c r="AA12" s="7">
        <v>11</v>
      </c>
      <c r="AB12" s="7">
        <v>5</v>
      </c>
      <c r="AC12" s="7">
        <v>25</v>
      </c>
      <c r="AD12" s="7">
        <v>4</v>
      </c>
      <c r="AE12" s="7">
        <v>2</v>
      </c>
      <c r="AF12" s="7">
        <v>2</v>
      </c>
      <c r="AG12">
        <f t="shared" si="4"/>
        <v>24</v>
      </c>
      <c r="AH12">
        <f t="shared" si="5"/>
        <v>15</v>
      </c>
    </row>
    <row r="13" spans="2:34" x14ac:dyDescent="0.25">
      <c r="B13" s="7">
        <v>44315</v>
      </c>
      <c r="C13" s="7">
        <v>0</v>
      </c>
      <c r="D13" s="7">
        <v>2003</v>
      </c>
      <c r="E13" s="7">
        <v>22</v>
      </c>
      <c r="F13" s="8">
        <v>45965.449050925927</v>
      </c>
      <c r="G13" s="7">
        <v>1</v>
      </c>
      <c r="H13" s="7">
        <v>4</v>
      </c>
      <c r="I13" s="7">
        <v>4</v>
      </c>
      <c r="J13" s="7">
        <v>4</v>
      </c>
      <c r="K13" s="7">
        <v>4</v>
      </c>
      <c r="L13" s="7">
        <v>4</v>
      </c>
      <c r="M13" s="7">
        <v>4</v>
      </c>
      <c r="N13" s="7">
        <v>4</v>
      </c>
      <c r="O13" s="7">
        <v>4</v>
      </c>
      <c r="P13" s="7">
        <v>4</v>
      </c>
      <c r="Q13" s="7">
        <v>4</v>
      </c>
      <c r="R13" s="7">
        <v>40</v>
      </c>
      <c r="S13" s="7">
        <f t="shared" si="0"/>
        <v>12</v>
      </c>
      <c r="T13" s="7">
        <f t="shared" si="1"/>
        <v>12</v>
      </c>
      <c r="U13" s="7">
        <f t="shared" si="2"/>
        <v>8</v>
      </c>
      <c r="V13" s="7">
        <f t="shared" si="3"/>
        <v>8</v>
      </c>
      <c r="W13" s="7">
        <v>31</v>
      </c>
      <c r="X13" s="7">
        <v>6</v>
      </c>
      <c r="Y13" s="7">
        <v>4</v>
      </c>
      <c r="Z13" s="7">
        <v>4</v>
      </c>
      <c r="AA13" s="7">
        <v>5</v>
      </c>
      <c r="AB13" s="7">
        <v>7</v>
      </c>
      <c r="AC13" s="7">
        <v>8</v>
      </c>
      <c r="AD13" s="7">
        <v>78</v>
      </c>
      <c r="AE13" s="7">
        <v>3</v>
      </c>
      <c r="AF13" s="7">
        <v>3</v>
      </c>
      <c r="AG13">
        <f t="shared" si="4"/>
        <v>24</v>
      </c>
      <c r="AH13">
        <f t="shared" si="5"/>
        <v>16</v>
      </c>
    </row>
    <row r="14" spans="2:34" x14ac:dyDescent="0.25">
      <c r="B14" s="7">
        <v>45419</v>
      </c>
      <c r="C14" s="7">
        <v>0</v>
      </c>
      <c r="D14" s="7">
        <v>2004</v>
      </c>
      <c r="E14" s="7">
        <v>21</v>
      </c>
      <c r="F14" s="8">
        <v>45968.560428240744</v>
      </c>
      <c r="G14" s="7">
        <v>1</v>
      </c>
      <c r="H14" s="7">
        <v>4</v>
      </c>
      <c r="I14" s="7">
        <v>5</v>
      </c>
      <c r="J14" s="7">
        <v>4</v>
      </c>
      <c r="K14" s="7">
        <v>4</v>
      </c>
      <c r="L14" s="7">
        <v>5</v>
      </c>
      <c r="M14" s="7">
        <v>4</v>
      </c>
      <c r="N14" s="7">
        <v>2</v>
      </c>
      <c r="O14" s="7">
        <v>5</v>
      </c>
      <c r="P14" s="7">
        <v>4</v>
      </c>
      <c r="Q14" s="7">
        <v>4</v>
      </c>
      <c r="R14" s="7">
        <v>41</v>
      </c>
      <c r="S14" s="7">
        <f t="shared" si="0"/>
        <v>12</v>
      </c>
      <c r="T14" s="7">
        <f t="shared" si="1"/>
        <v>13</v>
      </c>
      <c r="U14" s="7">
        <f t="shared" si="2"/>
        <v>9</v>
      </c>
      <c r="V14" s="7">
        <f t="shared" si="3"/>
        <v>7</v>
      </c>
      <c r="W14" s="7">
        <v>5</v>
      </c>
      <c r="X14" s="7">
        <v>11</v>
      </c>
      <c r="Y14" s="7">
        <v>8</v>
      </c>
      <c r="Z14" s="7">
        <v>10</v>
      </c>
      <c r="AA14" s="7">
        <v>3</v>
      </c>
      <c r="AB14" s="7">
        <v>6</v>
      </c>
      <c r="AC14" s="7">
        <v>11</v>
      </c>
      <c r="AD14" s="7">
        <v>6</v>
      </c>
      <c r="AE14" s="7">
        <v>3</v>
      </c>
      <c r="AF14" s="7">
        <v>8</v>
      </c>
      <c r="AG14">
        <f t="shared" si="4"/>
        <v>27</v>
      </c>
      <c r="AH14">
        <f t="shared" si="5"/>
        <v>14</v>
      </c>
    </row>
    <row r="15" spans="2:34" x14ac:dyDescent="0.25">
      <c r="B15" s="7">
        <v>41288</v>
      </c>
      <c r="C15" s="7">
        <v>0</v>
      </c>
      <c r="D15" s="7">
        <v>2004</v>
      </c>
      <c r="E15" s="7">
        <v>21</v>
      </c>
      <c r="F15" s="8">
        <v>45959.496111111112</v>
      </c>
      <c r="G15" s="7">
        <v>1</v>
      </c>
      <c r="H15" s="7">
        <v>4</v>
      </c>
      <c r="I15" s="7">
        <v>5</v>
      </c>
      <c r="J15" s="7">
        <v>5</v>
      </c>
      <c r="K15" s="7">
        <v>4</v>
      </c>
      <c r="L15" s="7">
        <v>4</v>
      </c>
      <c r="M15" s="7">
        <v>4</v>
      </c>
      <c r="N15" s="7">
        <v>4</v>
      </c>
      <c r="O15" s="7">
        <v>4</v>
      </c>
      <c r="P15" s="7">
        <v>4</v>
      </c>
      <c r="Q15" s="7">
        <v>5</v>
      </c>
      <c r="R15" s="7">
        <v>43</v>
      </c>
      <c r="S15" s="7">
        <f t="shared" si="0"/>
        <v>14</v>
      </c>
      <c r="T15" s="7">
        <f t="shared" si="1"/>
        <v>12</v>
      </c>
      <c r="U15" s="7">
        <f t="shared" si="2"/>
        <v>8</v>
      </c>
      <c r="V15" s="7">
        <f t="shared" si="3"/>
        <v>9</v>
      </c>
      <c r="W15" s="7">
        <v>2</v>
      </c>
      <c r="X15" s="7">
        <v>12</v>
      </c>
      <c r="Y15" s="7">
        <v>5</v>
      </c>
      <c r="Z15" s="7">
        <v>3</v>
      </c>
      <c r="AA15" s="7">
        <v>3</v>
      </c>
      <c r="AB15" s="7">
        <v>5</v>
      </c>
      <c r="AC15" s="7">
        <v>5</v>
      </c>
      <c r="AD15" s="7">
        <v>3</v>
      </c>
      <c r="AE15" s="7">
        <v>3</v>
      </c>
      <c r="AF15" s="7">
        <v>2</v>
      </c>
      <c r="AG15">
        <f t="shared" si="4"/>
        <v>26</v>
      </c>
      <c r="AH15">
        <f t="shared" si="5"/>
        <v>17</v>
      </c>
    </row>
    <row r="16" spans="2:34" x14ac:dyDescent="0.25">
      <c r="B16" s="7">
        <v>42442</v>
      </c>
      <c r="C16" s="7">
        <v>0</v>
      </c>
      <c r="D16" s="7">
        <v>1984</v>
      </c>
      <c r="E16" s="7">
        <v>41</v>
      </c>
      <c r="F16" s="8">
        <v>45960.566087962965</v>
      </c>
      <c r="G16" s="7">
        <v>1</v>
      </c>
      <c r="H16" s="7">
        <v>5</v>
      </c>
      <c r="I16" s="7">
        <v>5</v>
      </c>
      <c r="J16" s="7">
        <v>5</v>
      </c>
      <c r="K16" s="7">
        <v>1</v>
      </c>
      <c r="L16" s="7">
        <v>5</v>
      </c>
      <c r="M16" s="7">
        <v>5</v>
      </c>
      <c r="N16" s="7">
        <v>4</v>
      </c>
      <c r="O16" s="7">
        <v>5</v>
      </c>
      <c r="P16" s="7">
        <v>5</v>
      </c>
      <c r="Q16" s="7">
        <v>5</v>
      </c>
      <c r="R16" s="7">
        <v>45</v>
      </c>
      <c r="S16" s="7">
        <f t="shared" si="0"/>
        <v>15</v>
      </c>
      <c r="T16" s="7">
        <f t="shared" si="1"/>
        <v>11</v>
      </c>
      <c r="U16" s="7">
        <f t="shared" si="2"/>
        <v>10</v>
      </c>
      <c r="V16" s="7">
        <f t="shared" si="3"/>
        <v>9</v>
      </c>
      <c r="W16" s="7">
        <v>3</v>
      </c>
      <c r="X16" s="7">
        <v>4</v>
      </c>
      <c r="Y16" s="7">
        <v>5</v>
      </c>
      <c r="Z16" s="7">
        <v>3</v>
      </c>
      <c r="AA16" s="7">
        <v>3</v>
      </c>
      <c r="AB16" s="7">
        <v>5</v>
      </c>
      <c r="AC16" s="7">
        <v>12</v>
      </c>
      <c r="AD16" s="7">
        <v>2</v>
      </c>
      <c r="AE16" s="7">
        <v>4</v>
      </c>
      <c r="AF16" s="7">
        <v>1</v>
      </c>
      <c r="AG16">
        <f t="shared" si="4"/>
        <v>26</v>
      </c>
      <c r="AH16">
        <f t="shared" si="5"/>
        <v>19</v>
      </c>
    </row>
    <row r="17" spans="2:34" x14ac:dyDescent="0.25">
      <c r="B17" s="7">
        <v>45583</v>
      </c>
      <c r="C17" s="7">
        <v>1</v>
      </c>
      <c r="D17" s="7">
        <v>2003</v>
      </c>
      <c r="E17" s="7">
        <v>22</v>
      </c>
      <c r="F17" s="8">
        <v>45968.900983796295</v>
      </c>
      <c r="G17" s="7">
        <v>1</v>
      </c>
      <c r="H17" s="7">
        <v>5</v>
      </c>
      <c r="I17" s="7">
        <v>5</v>
      </c>
      <c r="J17" s="7">
        <v>5</v>
      </c>
      <c r="K17" s="7">
        <v>2</v>
      </c>
      <c r="L17" s="7">
        <v>1</v>
      </c>
      <c r="M17" s="7">
        <v>5</v>
      </c>
      <c r="N17" s="7">
        <v>1</v>
      </c>
      <c r="O17" s="7">
        <v>5</v>
      </c>
      <c r="P17" s="7">
        <v>1</v>
      </c>
      <c r="Q17" s="7">
        <v>2</v>
      </c>
      <c r="R17" s="7">
        <v>32</v>
      </c>
      <c r="S17" s="7">
        <f t="shared" si="0"/>
        <v>12</v>
      </c>
      <c r="T17" s="7">
        <f t="shared" si="1"/>
        <v>8</v>
      </c>
      <c r="U17" s="7">
        <f t="shared" si="2"/>
        <v>6</v>
      </c>
      <c r="V17" s="7">
        <f t="shared" si="3"/>
        <v>6</v>
      </c>
      <c r="W17" s="7">
        <v>3</v>
      </c>
      <c r="X17" s="7">
        <v>6</v>
      </c>
      <c r="Y17" s="7">
        <v>6</v>
      </c>
      <c r="Z17" s="7">
        <v>20</v>
      </c>
      <c r="AA17" s="7">
        <v>5</v>
      </c>
      <c r="AB17" s="7">
        <v>17</v>
      </c>
      <c r="AC17" s="7">
        <v>9</v>
      </c>
      <c r="AD17" s="7">
        <v>5</v>
      </c>
      <c r="AE17" s="7">
        <v>3</v>
      </c>
      <c r="AF17" s="7">
        <v>4</v>
      </c>
      <c r="AG17">
        <f t="shared" si="4"/>
        <v>16</v>
      </c>
      <c r="AH17">
        <f t="shared" si="5"/>
        <v>16</v>
      </c>
    </row>
    <row r="18" spans="2:34" x14ac:dyDescent="0.25">
      <c r="B18" s="7">
        <v>41413</v>
      </c>
      <c r="C18" s="7">
        <v>1</v>
      </c>
      <c r="D18" s="7">
        <v>1999</v>
      </c>
      <c r="E18" s="7">
        <v>26</v>
      </c>
      <c r="F18" s="8">
        <v>45959.569872685184</v>
      </c>
      <c r="G18" s="7">
        <v>1</v>
      </c>
      <c r="H18" s="7">
        <v>4</v>
      </c>
      <c r="I18" s="7">
        <v>4</v>
      </c>
      <c r="J18" s="7">
        <v>4</v>
      </c>
      <c r="K18" s="7">
        <v>4</v>
      </c>
      <c r="L18" s="7">
        <v>4</v>
      </c>
      <c r="M18" s="7">
        <v>5</v>
      </c>
      <c r="N18" s="7">
        <v>3</v>
      </c>
      <c r="O18" s="7">
        <v>3</v>
      </c>
      <c r="P18" s="7">
        <v>4</v>
      </c>
      <c r="Q18" s="7">
        <v>4</v>
      </c>
      <c r="R18" s="7">
        <v>39</v>
      </c>
      <c r="S18" s="7">
        <f t="shared" si="0"/>
        <v>13</v>
      </c>
      <c r="T18" s="7">
        <f t="shared" si="1"/>
        <v>11</v>
      </c>
      <c r="U18" s="7">
        <f t="shared" si="2"/>
        <v>8</v>
      </c>
      <c r="V18" s="7">
        <f t="shared" si="3"/>
        <v>7</v>
      </c>
      <c r="W18" s="7">
        <v>4</v>
      </c>
      <c r="X18" s="7">
        <v>3</v>
      </c>
      <c r="Y18" s="7">
        <v>3</v>
      </c>
      <c r="Z18" s="7">
        <v>4</v>
      </c>
      <c r="AA18" s="7">
        <v>3</v>
      </c>
      <c r="AB18" s="7">
        <v>6</v>
      </c>
      <c r="AC18" s="7">
        <v>7</v>
      </c>
      <c r="AD18" s="7">
        <v>53</v>
      </c>
      <c r="AE18" s="7">
        <v>3</v>
      </c>
      <c r="AF18" s="7">
        <v>3</v>
      </c>
      <c r="AG18">
        <f t="shared" si="4"/>
        <v>23</v>
      </c>
      <c r="AH18">
        <f t="shared" si="5"/>
        <v>16</v>
      </c>
    </row>
    <row r="19" spans="2:34" x14ac:dyDescent="0.25">
      <c r="B19" s="7">
        <v>42463</v>
      </c>
      <c r="C19" s="7">
        <v>1</v>
      </c>
      <c r="D19" s="7">
        <v>2004</v>
      </c>
      <c r="E19" s="7">
        <v>21</v>
      </c>
      <c r="F19" s="8">
        <v>45960.590266203704</v>
      </c>
      <c r="G19" s="7">
        <v>1</v>
      </c>
      <c r="H19" s="7">
        <v>3</v>
      </c>
      <c r="I19" s="7">
        <v>5</v>
      </c>
      <c r="J19" s="7">
        <v>5</v>
      </c>
      <c r="K19" s="7">
        <v>5</v>
      </c>
      <c r="L19" s="7">
        <v>4</v>
      </c>
      <c r="M19" s="7">
        <v>2</v>
      </c>
      <c r="N19" s="7">
        <v>2</v>
      </c>
      <c r="O19" s="7">
        <v>5</v>
      </c>
      <c r="P19" s="7">
        <v>5</v>
      </c>
      <c r="Q19" s="7">
        <v>5</v>
      </c>
      <c r="R19" s="7">
        <v>41</v>
      </c>
      <c r="S19" s="7">
        <f t="shared" si="0"/>
        <v>12</v>
      </c>
      <c r="T19" s="7">
        <f t="shared" si="1"/>
        <v>15</v>
      </c>
      <c r="U19" s="7">
        <f t="shared" si="2"/>
        <v>7</v>
      </c>
      <c r="V19" s="7">
        <f t="shared" si="3"/>
        <v>7</v>
      </c>
      <c r="W19" s="7">
        <v>11</v>
      </c>
      <c r="X19" s="7">
        <v>5</v>
      </c>
      <c r="Y19" s="7">
        <v>5</v>
      </c>
      <c r="Z19" s="7">
        <v>7</v>
      </c>
      <c r="AA19" s="7">
        <v>6</v>
      </c>
      <c r="AB19" s="7">
        <v>8</v>
      </c>
      <c r="AC19" s="7">
        <v>9</v>
      </c>
      <c r="AD19" s="7">
        <v>4</v>
      </c>
      <c r="AE19" s="7">
        <v>4</v>
      </c>
      <c r="AF19" s="7">
        <v>2</v>
      </c>
      <c r="AG19">
        <f t="shared" si="4"/>
        <v>29</v>
      </c>
      <c r="AH19">
        <f t="shared" si="5"/>
        <v>12</v>
      </c>
    </row>
    <row r="20" spans="2:34" x14ac:dyDescent="0.25">
      <c r="B20" s="7">
        <v>46785</v>
      </c>
      <c r="C20" s="7">
        <v>1</v>
      </c>
      <c r="D20" s="7">
        <v>1979</v>
      </c>
      <c r="E20" s="7">
        <v>46</v>
      </c>
      <c r="F20" s="8">
        <v>45977.782650462963</v>
      </c>
      <c r="G20" s="7">
        <v>1</v>
      </c>
      <c r="H20" s="7">
        <v>4</v>
      </c>
      <c r="I20" s="7">
        <v>4</v>
      </c>
      <c r="J20" s="7">
        <v>4</v>
      </c>
      <c r="K20" s="7">
        <v>4</v>
      </c>
      <c r="L20" s="7">
        <v>4</v>
      </c>
      <c r="M20" s="7">
        <v>4</v>
      </c>
      <c r="N20" s="7">
        <v>3</v>
      </c>
      <c r="O20" s="7">
        <v>4</v>
      </c>
      <c r="P20" s="7">
        <v>3</v>
      </c>
      <c r="Q20" s="7">
        <v>4</v>
      </c>
      <c r="R20" s="7">
        <v>38</v>
      </c>
      <c r="S20" s="7">
        <f t="shared" si="0"/>
        <v>12</v>
      </c>
      <c r="T20" s="7">
        <f t="shared" si="1"/>
        <v>11</v>
      </c>
      <c r="U20" s="7">
        <f t="shared" si="2"/>
        <v>8</v>
      </c>
      <c r="V20" s="7">
        <f t="shared" si="3"/>
        <v>7</v>
      </c>
      <c r="W20" s="7">
        <v>3</v>
      </c>
      <c r="X20" s="7">
        <v>4</v>
      </c>
      <c r="Y20" s="7">
        <v>4</v>
      </c>
      <c r="Z20" s="7">
        <v>4</v>
      </c>
      <c r="AA20" s="7">
        <v>8</v>
      </c>
      <c r="AB20" s="7">
        <v>10</v>
      </c>
      <c r="AC20" s="7">
        <v>8</v>
      </c>
      <c r="AD20" s="7">
        <v>10</v>
      </c>
      <c r="AE20" s="7">
        <v>3</v>
      </c>
      <c r="AF20" s="7">
        <v>3</v>
      </c>
      <c r="AG20">
        <f t="shared" si="4"/>
        <v>23</v>
      </c>
      <c r="AH20">
        <f t="shared" si="5"/>
        <v>15</v>
      </c>
    </row>
    <row r="21" spans="2:34" x14ac:dyDescent="0.25">
      <c r="B21" s="7">
        <v>44377</v>
      </c>
      <c r="C21" s="7">
        <v>1</v>
      </c>
      <c r="D21" s="7">
        <v>2004</v>
      </c>
      <c r="E21" s="7">
        <v>21</v>
      </c>
      <c r="F21" s="8">
        <v>45965.517372685186</v>
      </c>
      <c r="G21" s="7">
        <v>1</v>
      </c>
      <c r="H21" s="7">
        <v>4</v>
      </c>
      <c r="I21" s="7">
        <v>4</v>
      </c>
      <c r="J21" s="7">
        <v>4</v>
      </c>
      <c r="K21" s="7">
        <v>4</v>
      </c>
      <c r="L21" s="7">
        <v>4</v>
      </c>
      <c r="M21" s="7">
        <v>4</v>
      </c>
      <c r="N21" s="7">
        <v>2</v>
      </c>
      <c r="O21" s="7">
        <v>4</v>
      </c>
      <c r="P21" s="7">
        <v>5</v>
      </c>
      <c r="Q21" s="7">
        <v>4</v>
      </c>
      <c r="R21" s="7">
        <v>39</v>
      </c>
      <c r="S21" s="7">
        <f t="shared" si="0"/>
        <v>12</v>
      </c>
      <c r="T21" s="7">
        <f t="shared" si="1"/>
        <v>13</v>
      </c>
      <c r="U21" s="7">
        <f t="shared" si="2"/>
        <v>8</v>
      </c>
      <c r="V21" s="7">
        <f t="shared" si="3"/>
        <v>6</v>
      </c>
      <c r="W21" s="7">
        <v>2</v>
      </c>
      <c r="X21" s="7">
        <v>2</v>
      </c>
      <c r="Y21" s="7">
        <v>8</v>
      </c>
      <c r="Z21" s="7">
        <v>2</v>
      </c>
      <c r="AA21" s="7">
        <v>2</v>
      </c>
      <c r="AB21" s="7">
        <v>2</v>
      </c>
      <c r="AC21" s="7">
        <v>7</v>
      </c>
      <c r="AD21" s="7">
        <v>2</v>
      </c>
      <c r="AE21" s="7">
        <v>2</v>
      </c>
      <c r="AF21" s="7">
        <v>2</v>
      </c>
      <c r="AG21">
        <f t="shared" si="4"/>
        <v>25</v>
      </c>
      <c r="AH21">
        <f t="shared" si="5"/>
        <v>14</v>
      </c>
    </row>
    <row r="22" spans="2:34" x14ac:dyDescent="0.25">
      <c r="B22" s="7">
        <v>40716</v>
      </c>
      <c r="C22" s="7">
        <v>1</v>
      </c>
      <c r="D22" s="7">
        <v>1999</v>
      </c>
      <c r="E22" s="7">
        <v>26</v>
      </c>
      <c r="F22" s="8">
        <v>45967.486840277779</v>
      </c>
      <c r="G22" s="7">
        <v>1</v>
      </c>
      <c r="H22" s="7">
        <v>4</v>
      </c>
      <c r="I22" s="7">
        <v>4</v>
      </c>
      <c r="J22" s="7">
        <v>4</v>
      </c>
      <c r="K22" s="7">
        <v>4</v>
      </c>
      <c r="L22" s="7">
        <v>4</v>
      </c>
      <c r="M22" s="7">
        <v>4</v>
      </c>
      <c r="N22" s="7">
        <v>4</v>
      </c>
      <c r="O22" s="7">
        <v>4</v>
      </c>
      <c r="P22" s="7">
        <v>4</v>
      </c>
      <c r="Q22" s="7">
        <v>4</v>
      </c>
      <c r="R22" s="7">
        <v>40</v>
      </c>
      <c r="S22" s="7">
        <f t="shared" si="0"/>
        <v>12</v>
      </c>
      <c r="T22" s="7">
        <f t="shared" si="1"/>
        <v>12</v>
      </c>
      <c r="U22" s="7">
        <f t="shared" si="2"/>
        <v>8</v>
      </c>
      <c r="V22" s="7">
        <f t="shared" si="3"/>
        <v>8</v>
      </c>
      <c r="W22" s="7">
        <v>3</v>
      </c>
      <c r="X22" s="7">
        <v>2</v>
      </c>
      <c r="Y22" s="7">
        <v>3</v>
      </c>
      <c r="Z22" s="7">
        <v>4</v>
      </c>
      <c r="AA22" s="7">
        <v>2</v>
      </c>
      <c r="AB22" s="7">
        <v>1</v>
      </c>
      <c r="AC22" s="7">
        <v>4</v>
      </c>
      <c r="AD22" s="7">
        <v>2</v>
      </c>
      <c r="AE22" s="7">
        <v>2</v>
      </c>
      <c r="AF22" s="7">
        <v>2</v>
      </c>
      <c r="AG22">
        <f t="shared" si="4"/>
        <v>24</v>
      </c>
      <c r="AH22">
        <f t="shared" si="5"/>
        <v>16</v>
      </c>
    </row>
    <row r="23" spans="2:34" x14ac:dyDescent="0.25">
      <c r="B23" s="7">
        <v>43796</v>
      </c>
      <c r="C23" s="7">
        <v>1</v>
      </c>
      <c r="D23" s="7">
        <v>1981</v>
      </c>
      <c r="E23" s="7">
        <v>44</v>
      </c>
      <c r="F23" s="8">
        <v>45964.369872685187</v>
      </c>
      <c r="G23" s="7">
        <v>1</v>
      </c>
      <c r="H23" s="7">
        <v>5</v>
      </c>
      <c r="I23" s="7">
        <v>4</v>
      </c>
      <c r="J23" s="7">
        <v>5</v>
      </c>
      <c r="K23" s="7">
        <v>4</v>
      </c>
      <c r="L23" s="7">
        <v>5</v>
      </c>
      <c r="M23" s="7">
        <v>5</v>
      </c>
      <c r="N23" s="7">
        <v>3</v>
      </c>
      <c r="O23" s="7">
        <v>3</v>
      </c>
      <c r="P23" s="7">
        <v>4</v>
      </c>
      <c r="Q23" s="7">
        <v>5</v>
      </c>
      <c r="R23" s="7">
        <v>43</v>
      </c>
      <c r="S23" s="7">
        <f t="shared" si="0"/>
        <v>15</v>
      </c>
      <c r="T23" s="7">
        <f t="shared" si="1"/>
        <v>11</v>
      </c>
      <c r="U23" s="7">
        <f t="shared" si="2"/>
        <v>10</v>
      </c>
      <c r="V23" s="7">
        <f t="shared" si="3"/>
        <v>7</v>
      </c>
      <c r="W23" s="7">
        <v>2</v>
      </c>
      <c r="X23" s="7">
        <v>3</v>
      </c>
      <c r="Y23" s="7">
        <v>1</v>
      </c>
      <c r="Z23" s="7">
        <v>3</v>
      </c>
      <c r="AA23" s="7">
        <v>2</v>
      </c>
      <c r="AB23" s="7">
        <v>2</v>
      </c>
      <c r="AC23" s="7">
        <v>3</v>
      </c>
      <c r="AD23" s="7">
        <v>2</v>
      </c>
      <c r="AE23" s="7">
        <v>2</v>
      </c>
      <c r="AF23" s="7">
        <v>2</v>
      </c>
      <c r="AG23">
        <f t="shared" si="4"/>
        <v>25</v>
      </c>
      <c r="AH23">
        <f t="shared" si="5"/>
        <v>18</v>
      </c>
    </row>
    <row r="24" spans="2:34" x14ac:dyDescent="0.25">
      <c r="B24" s="7">
        <v>40918</v>
      </c>
      <c r="C24" s="7">
        <v>1</v>
      </c>
      <c r="D24" s="7">
        <v>2006</v>
      </c>
      <c r="E24" s="7">
        <v>19</v>
      </c>
      <c r="F24" s="8">
        <v>45958.629641203705</v>
      </c>
      <c r="G24" s="7">
        <v>1</v>
      </c>
      <c r="H24" s="7">
        <v>4</v>
      </c>
      <c r="I24" s="7">
        <v>5</v>
      </c>
      <c r="J24" s="7">
        <v>5</v>
      </c>
      <c r="K24" s="7">
        <v>5</v>
      </c>
      <c r="L24" s="7">
        <v>5</v>
      </c>
      <c r="M24" s="7">
        <v>5</v>
      </c>
      <c r="N24" s="7">
        <v>3</v>
      </c>
      <c r="O24" s="7">
        <v>4</v>
      </c>
      <c r="P24" s="7">
        <v>3</v>
      </c>
      <c r="Q24" s="7">
        <v>5</v>
      </c>
      <c r="R24" s="7">
        <v>44</v>
      </c>
      <c r="S24" s="7">
        <f t="shared" si="0"/>
        <v>15</v>
      </c>
      <c r="T24" s="7">
        <f t="shared" si="1"/>
        <v>12</v>
      </c>
      <c r="U24" s="7">
        <f t="shared" si="2"/>
        <v>9</v>
      </c>
      <c r="V24" s="7">
        <f t="shared" si="3"/>
        <v>8</v>
      </c>
      <c r="W24" s="7">
        <v>5</v>
      </c>
      <c r="X24" s="7">
        <v>3</v>
      </c>
      <c r="Y24" s="7">
        <v>1</v>
      </c>
      <c r="Z24" s="7">
        <v>2</v>
      </c>
      <c r="AA24" s="7">
        <v>2</v>
      </c>
      <c r="AB24" s="7">
        <v>4</v>
      </c>
      <c r="AC24" s="7">
        <v>7</v>
      </c>
      <c r="AD24" s="7">
        <v>5</v>
      </c>
      <c r="AE24" s="7">
        <v>5</v>
      </c>
      <c r="AF24" s="7">
        <v>2</v>
      </c>
      <c r="AG24">
        <f t="shared" si="4"/>
        <v>27</v>
      </c>
      <c r="AH24">
        <f t="shared" si="5"/>
        <v>17</v>
      </c>
    </row>
    <row r="25" spans="2:34" x14ac:dyDescent="0.25">
      <c r="B25" s="7">
        <v>40815</v>
      </c>
      <c r="C25" s="7">
        <v>1</v>
      </c>
      <c r="D25" s="7">
        <v>2002</v>
      </c>
      <c r="E25" s="7">
        <v>23</v>
      </c>
      <c r="F25" s="8">
        <v>45963.466539351852</v>
      </c>
      <c r="G25" s="7">
        <v>1</v>
      </c>
      <c r="H25" s="7">
        <v>5</v>
      </c>
      <c r="I25" s="7">
        <v>5</v>
      </c>
      <c r="J25" s="7">
        <v>5</v>
      </c>
      <c r="K25" s="7">
        <v>1</v>
      </c>
      <c r="L25" s="7">
        <v>5</v>
      </c>
      <c r="M25" s="7">
        <v>5</v>
      </c>
      <c r="N25" s="7">
        <v>4</v>
      </c>
      <c r="O25" s="7">
        <v>5</v>
      </c>
      <c r="P25" s="7">
        <v>5</v>
      </c>
      <c r="Q25" s="7">
        <v>5</v>
      </c>
      <c r="R25" s="7">
        <v>45</v>
      </c>
      <c r="S25" s="7">
        <f t="shared" si="0"/>
        <v>15</v>
      </c>
      <c r="T25" s="7">
        <f t="shared" si="1"/>
        <v>11</v>
      </c>
      <c r="U25" s="7">
        <f t="shared" si="2"/>
        <v>10</v>
      </c>
      <c r="V25" s="7">
        <f t="shared" si="3"/>
        <v>9</v>
      </c>
      <c r="W25" s="7">
        <v>1</v>
      </c>
      <c r="X25" s="7">
        <v>3</v>
      </c>
      <c r="Y25" s="7">
        <v>2</v>
      </c>
      <c r="Z25" s="7">
        <v>2</v>
      </c>
      <c r="AA25" s="7">
        <v>2</v>
      </c>
      <c r="AB25" s="7">
        <v>2</v>
      </c>
      <c r="AC25" s="7">
        <v>6</v>
      </c>
      <c r="AD25" s="7">
        <v>4</v>
      </c>
      <c r="AE25" s="7">
        <v>20</v>
      </c>
      <c r="AF25" s="7">
        <v>1</v>
      </c>
      <c r="AG25">
        <f t="shared" si="4"/>
        <v>26</v>
      </c>
      <c r="AH25">
        <f t="shared" si="5"/>
        <v>19</v>
      </c>
    </row>
    <row r="26" spans="2:34" x14ac:dyDescent="0.25">
      <c r="B26" s="7">
        <v>41298</v>
      </c>
      <c r="C26" s="7">
        <v>1</v>
      </c>
      <c r="D26" s="7">
        <v>2002</v>
      </c>
      <c r="E26" s="7">
        <v>23</v>
      </c>
      <c r="F26" s="8">
        <v>45959.520335648151</v>
      </c>
      <c r="G26" s="7">
        <v>1</v>
      </c>
      <c r="H26" s="7">
        <v>5</v>
      </c>
      <c r="I26" s="7">
        <v>5</v>
      </c>
      <c r="J26" s="7">
        <v>5</v>
      </c>
      <c r="K26" s="7">
        <v>5</v>
      </c>
      <c r="L26" s="7">
        <v>5</v>
      </c>
      <c r="M26" s="7">
        <v>5</v>
      </c>
      <c r="N26" s="7">
        <v>4</v>
      </c>
      <c r="O26" s="7">
        <v>5</v>
      </c>
      <c r="P26" s="7">
        <v>5</v>
      </c>
      <c r="Q26" s="7">
        <v>5</v>
      </c>
      <c r="R26" s="7">
        <v>49</v>
      </c>
      <c r="S26" s="7">
        <f t="shared" si="0"/>
        <v>15</v>
      </c>
      <c r="T26" s="7">
        <f t="shared" si="1"/>
        <v>15</v>
      </c>
      <c r="U26" s="7">
        <f t="shared" si="2"/>
        <v>10</v>
      </c>
      <c r="V26" s="7">
        <f t="shared" si="3"/>
        <v>9</v>
      </c>
      <c r="W26" s="7">
        <v>4</v>
      </c>
      <c r="X26" s="7">
        <v>3</v>
      </c>
      <c r="Y26" s="7">
        <v>3</v>
      </c>
      <c r="Z26" s="7">
        <v>4</v>
      </c>
      <c r="AA26" s="7">
        <v>6</v>
      </c>
      <c r="AB26" s="7">
        <v>6</v>
      </c>
      <c r="AC26" s="7">
        <v>10</v>
      </c>
      <c r="AD26" s="7">
        <v>6</v>
      </c>
      <c r="AE26" s="7">
        <v>3</v>
      </c>
      <c r="AF26" s="7">
        <v>2</v>
      </c>
      <c r="AG26">
        <f t="shared" si="4"/>
        <v>30</v>
      </c>
      <c r="AH26">
        <f t="shared" si="5"/>
        <v>19</v>
      </c>
    </row>
    <row r="27" spans="2:34" x14ac:dyDescent="0.25">
      <c r="B27" s="7">
        <v>40873</v>
      </c>
      <c r="C27" s="7">
        <v>0</v>
      </c>
      <c r="D27" s="7">
        <v>2005</v>
      </c>
      <c r="E27" s="7">
        <v>20</v>
      </c>
      <c r="F27" s="8">
        <v>45958.539479166669</v>
      </c>
      <c r="G27" s="7">
        <v>2</v>
      </c>
      <c r="H27" s="7">
        <v>5</v>
      </c>
      <c r="I27" s="7">
        <v>2</v>
      </c>
      <c r="J27" s="7">
        <v>5</v>
      </c>
      <c r="K27" s="7">
        <v>4</v>
      </c>
      <c r="L27" s="7">
        <v>2</v>
      </c>
      <c r="M27" s="7">
        <v>4</v>
      </c>
      <c r="N27" s="7">
        <v>2</v>
      </c>
      <c r="O27" s="7">
        <v>4</v>
      </c>
      <c r="P27" s="7">
        <v>4</v>
      </c>
      <c r="Q27" s="7">
        <v>4</v>
      </c>
      <c r="R27" s="7">
        <v>36</v>
      </c>
      <c r="S27" s="7">
        <f t="shared" si="0"/>
        <v>13</v>
      </c>
      <c r="T27" s="7">
        <f t="shared" si="1"/>
        <v>12</v>
      </c>
      <c r="U27" s="7">
        <f t="shared" si="2"/>
        <v>7</v>
      </c>
      <c r="V27" s="7">
        <f t="shared" si="3"/>
        <v>4</v>
      </c>
      <c r="W27" s="7">
        <v>2</v>
      </c>
      <c r="X27" s="7">
        <v>3</v>
      </c>
      <c r="Y27" s="7">
        <v>2</v>
      </c>
      <c r="Z27" s="7">
        <v>3</v>
      </c>
      <c r="AA27" s="7">
        <v>3</v>
      </c>
      <c r="AB27" s="7">
        <v>4</v>
      </c>
      <c r="AC27" s="7">
        <v>8</v>
      </c>
      <c r="AD27" s="7">
        <v>3</v>
      </c>
      <c r="AE27" s="7">
        <v>3</v>
      </c>
      <c r="AF27" s="7">
        <v>2</v>
      </c>
      <c r="AG27">
        <f t="shared" si="4"/>
        <v>20</v>
      </c>
      <c r="AH27">
        <f t="shared" si="5"/>
        <v>16</v>
      </c>
    </row>
    <row r="28" spans="2:34" x14ac:dyDescent="0.25">
      <c r="B28" s="7">
        <v>45501</v>
      </c>
      <c r="C28" s="7">
        <v>0</v>
      </c>
      <c r="D28" s="7">
        <v>2006</v>
      </c>
      <c r="E28" s="7">
        <v>19</v>
      </c>
      <c r="F28" s="8">
        <v>45968.701666666668</v>
      </c>
      <c r="G28" s="7">
        <v>2</v>
      </c>
      <c r="H28" s="7">
        <v>4</v>
      </c>
      <c r="I28" s="7">
        <v>4</v>
      </c>
      <c r="J28" s="7">
        <v>2</v>
      </c>
      <c r="K28" s="7">
        <v>5</v>
      </c>
      <c r="L28" s="7">
        <v>5</v>
      </c>
      <c r="M28" s="7">
        <v>2</v>
      </c>
      <c r="N28" s="7">
        <v>4</v>
      </c>
      <c r="O28" s="7">
        <v>4</v>
      </c>
      <c r="P28" s="7">
        <v>5</v>
      </c>
      <c r="Q28" s="7">
        <v>1</v>
      </c>
      <c r="R28" s="7">
        <v>36</v>
      </c>
      <c r="S28" s="7">
        <f t="shared" si="0"/>
        <v>5</v>
      </c>
      <c r="T28" s="7">
        <f t="shared" si="1"/>
        <v>14</v>
      </c>
      <c r="U28" s="7">
        <f t="shared" si="2"/>
        <v>9</v>
      </c>
      <c r="V28" s="7">
        <f t="shared" si="3"/>
        <v>8</v>
      </c>
      <c r="W28" s="7">
        <v>17</v>
      </c>
      <c r="X28" s="7">
        <v>13</v>
      </c>
      <c r="Y28" s="7">
        <v>12</v>
      </c>
      <c r="Z28" s="7">
        <v>6</v>
      </c>
      <c r="AA28" s="7">
        <v>3</v>
      </c>
      <c r="AB28" s="7">
        <v>23</v>
      </c>
      <c r="AC28" s="7">
        <v>32</v>
      </c>
      <c r="AD28" s="7">
        <v>11</v>
      </c>
      <c r="AE28" s="7">
        <v>4</v>
      </c>
      <c r="AF28" s="7">
        <v>18</v>
      </c>
      <c r="AG28">
        <f t="shared" si="4"/>
        <v>24</v>
      </c>
      <c r="AH28">
        <f t="shared" si="5"/>
        <v>12</v>
      </c>
    </row>
    <row r="29" spans="2:34" x14ac:dyDescent="0.25">
      <c r="B29" s="7">
        <v>46512</v>
      </c>
      <c r="C29" s="7">
        <v>0</v>
      </c>
      <c r="D29" s="7">
        <v>1982</v>
      </c>
      <c r="E29" s="7">
        <v>43</v>
      </c>
      <c r="F29" s="8">
        <v>45973.702256944445</v>
      </c>
      <c r="G29" s="7">
        <v>2</v>
      </c>
      <c r="H29" s="7">
        <v>3</v>
      </c>
      <c r="I29" s="7">
        <v>5</v>
      </c>
      <c r="J29" s="7">
        <v>5</v>
      </c>
      <c r="K29" s="7">
        <v>2</v>
      </c>
      <c r="L29" s="7">
        <v>5</v>
      </c>
      <c r="M29" s="7">
        <v>4</v>
      </c>
      <c r="N29" s="7">
        <v>1</v>
      </c>
      <c r="O29" s="7">
        <v>3</v>
      </c>
      <c r="P29" s="7">
        <v>5</v>
      </c>
      <c r="Q29" s="7">
        <v>4</v>
      </c>
      <c r="R29" s="7">
        <v>37</v>
      </c>
      <c r="S29" s="7">
        <f t="shared" si="0"/>
        <v>13</v>
      </c>
      <c r="T29" s="7">
        <f t="shared" si="1"/>
        <v>10</v>
      </c>
      <c r="U29" s="7">
        <f t="shared" si="2"/>
        <v>8</v>
      </c>
      <c r="V29" s="7">
        <f t="shared" si="3"/>
        <v>6</v>
      </c>
      <c r="W29" s="7">
        <v>4</v>
      </c>
      <c r="X29" s="7">
        <v>4</v>
      </c>
      <c r="Y29" s="7">
        <v>3</v>
      </c>
      <c r="Z29" s="7">
        <v>3</v>
      </c>
      <c r="AA29" s="7">
        <v>4</v>
      </c>
      <c r="AB29" s="7">
        <v>4</v>
      </c>
      <c r="AC29" s="7">
        <v>5</v>
      </c>
      <c r="AD29" s="7">
        <v>3</v>
      </c>
      <c r="AE29" s="7">
        <v>3</v>
      </c>
      <c r="AF29" s="7">
        <v>2</v>
      </c>
      <c r="AG29">
        <f t="shared" si="4"/>
        <v>24</v>
      </c>
      <c r="AH29">
        <f t="shared" si="5"/>
        <v>13</v>
      </c>
    </row>
    <row r="30" spans="2:34" x14ac:dyDescent="0.25">
      <c r="B30" s="7">
        <v>44051</v>
      </c>
      <c r="C30" s="7">
        <v>0</v>
      </c>
      <c r="D30" s="7">
        <v>2005</v>
      </c>
      <c r="E30" s="7">
        <v>20</v>
      </c>
      <c r="F30" s="8">
        <v>45964.652754629627</v>
      </c>
      <c r="G30" s="7">
        <v>2</v>
      </c>
      <c r="H30" s="7">
        <v>4</v>
      </c>
      <c r="I30" s="7">
        <v>5</v>
      </c>
      <c r="J30" s="7">
        <v>2</v>
      </c>
      <c r="K30" s="7">
        <v>3</v>
      </c>
      <c r="L30" s="7">
        <v>5</v>
      </c>
      <c r="M30" s="7">
        <v>4</v>
      </c>
      <c r="N30" s="7">
        <v>2</v>
      </c>
      <c r="O30" s="7">
        <v>2</v>
      </c>
      <c r="P30" s="7">
        <v>3</v>
      </c>
      <c r="Q30" s="7">
        <v>1</v>
      </c>
      <c r="R30" s="7">
        <v>31</v>
      </c>
      <c r="S30" s="7">
        <f t="shared" si="0"/>
        <v>7</v>
      </c>
      <c r="T30" s="7">
        <f t="shared" si="1"/>
        <v>8</v>
      </c>
      <c r="U30" s="7">
        <f t="shared" si="2"/>
        <v>9</v>
      </c>
      <c r="V30" s="7">
        <f t="shared" si="3"/>
        <v>7</v>
      </c>
      <c r="W30" s="7">
        <v>3</v>
      </c>
      <c r="X30" s="7">
        <v>2</v>
      </c>
      <c r="Y30" s="7">
        <v>5</v>
      </c>
      <c r="Z30" s="7">
        <v>3</v>
      </c>
      <c r="AA30" s="7">
        <v>3</v>
      </c>
      <c r="AB30" s="7">
        <v>11</v>
      </c>
      <c r="AC30" s="7">
        <v>5</v>
      </c>
      <c r="AD30" s="7">
        <v>3</v>
      </c>
      <c r="AE30" s="7">
        <v>4</v>
      </c>
      <c r="AF30" s="7">
        <v>2</v>
      </c>
      <c r="AG30">
        <f t="shared" si="4"/>
        <v>19</v>
      </c>
      <c r="AH30">
        <f t="shared" si="5"/>
        <v>12</v>
      </c>
    </row>
    <row r="31" spans="2:34" x14ac:dyDescent="0.25">
      <c r="B31" s="7">
        <v>46796</v>
      </c>
      <c r="C31" s="7">
        <v>0</v>
      </c>
      <c r="D31" s="7">
        <v>2004</v>
      </c>
      <c r="E31" s="7">
        <v>21</v>
      </c>
      <c r="F31" s="8">
        <v>45977.854108796295</v>
      </c>
      <c r="G31" s="7">
        <v>2</v>
      </c>
      <c r="H31" s="7">
        <v>5</v>
      </c>
      <c r="I31" s="7">
        <v>3</v>
      </c>
      <c r="J31" s="7">
        <v>4</v>
      </c>
      <c r="K31" s="7">
        <v>4</v>
      </c>
      <c r="L31" s="7">
        <v>4</v>
      </c>
      <c r="M31" s="7">
        <v>2</v>
      </c>
      <c r="N31" s="7">
        <v>2</v>
      </c>
      <c r="O31" s="7">
        <v>4</v>
      </c>
      <c r="P31" s="7">
        <v>1</v>
      </c>
      <c r="Q31" s="7">
        <v>4</v>
      </c>
      <c r="R31" s="7">
        <v>33</v>
      </c>
      <c r="S31" s="7">
        <f t="shared" si="0"/>
        <v>10</v>
      </c>
      <c r="T31" s="7">
        <f t="shared" si="1"/>
        <v>9</v>
      </c>
      <c r="U31" s="7">
        <f t="shared" si="2"/>
        <v>9</v>
      </c>
      <c r="V31" s="7">
        <f t="shared" si="3"/>
        <v>5</v>
      </c>
      <c r="W31" s="7">
        <v>4</v>
      </c>
      <c r="X31" s="7">
        <v>4</v>
      </c>
      <c r="Y31" s="7">
        <v>8</v>
      </c>
      <c r="Z31" s="7">
        <v>3</v>
      </c>
      <c r="AA31" s="7">
        <v>6</v>
      </c>
      <c r="AB31" s="7">
        <v>4</v>
      </c>
      <c r="AC31" s="7">
        <v>5</v>
      </c>
      <c r="AD31" s="7">
        <v>5</v>
      </c>
      <c r="AE31" s="7">
        <v>2</v>
      </c>
      <c r="AF31" s="7">
        <v>1</v>
      </c>
      <c r="AG31">
        <f t="shared" si="4"/>
        <v>20</v>
      </c>
      <c r="AH31">
        <f t="shared" si="5"/>
        <v>13</v>
      </c>
    </row>
    <row r="32" spans="2:34" x14ac:dyDescent="0.25">
      <c r="B32" s="7">
        <v>43477</v>
      </c>
      <c r="C32" s="7">
        <v>0</v>
      </c>
      <c r="D32" s="7">
        <v>2006</v>
      </c>
      <c r="E32" s="7">
        <v>19</v>
      </c>
      <c r="F32" s="8">
        <v>45963.034421296295</v>
      </c>
      <c r="G32" s="7">
        <v>2</v>
      </c>
      <c r="H32" s="7">
        <v>3</v>
      </c>
      <c r="I32" s="7">
        <v>5</v>
      </c>
      <c r="J32" s="7">
        <v>3</v>
      </c>
      <c r="K32" s="7">
        <v>3</v>
      </c>
      <c r="L32" s="7">
        <v>5</v>
      </c>
      <c r="M32" s="7">
        <v>3</v>
      </c>
      <c r="N32" s="7">
        <v>1</v>
      </c>
      <c r="O32" s="7">
        <v>4</v>
      </c>
      <c r="P32" s="7">
        <v>5</v>
      </c>
      <c r="Q32" s="7">
        <v>4</v>
      </c>
      <c r="R32" s="7">
        <v>36</v>
      </c>
      <c r="S32" s="7">
        <f t="shared" si="0"/>
        <v>10</v>
      </c>
      <c r="T32" s="7">
        <f t="shared" si="1"/>
        <v>12</v>
      </c>
      <c r="U32" s="7">
        <f t="shared" si="2"/>
        <v>8</v>
      </c>
      <c r="V32" s="7">
        <f t="shared" si="3"/>
        <v>6</v>
      </c>
      <c r="W32" s="7">
        <v>5</v>
      </c>
      <c r="X32" s="7">
        <v>6</v>
      </c>
      <c r="Y32" s="7">
        <v>16</v>
      </c>
      <c r="Z32" s="7">
        <v>6</v>
      </c>
      <c r="AA32" s="7">
        <v>3</v>
      </c>
      <c r="AB32" s="7">
        <v>5</v>
      </c>
      <c r="AC32" s="7">
        <v>12</v>
      </c>
      <c r="AD32" s="7">
        <v>7</v>
      </c>
      <c r="AE32" s="7">
        <v>5</v>
      </c>
      <c r="AF32" s="7">
        <v>3</v>
      </c>
      <c r="AG32">
        <f t="shared" si="4"/>
        <v>26</v>
      </c>
      <c r="AH32">
        <f t="shared" si="5"/>
        <v>10</v>
      </c>
    </row>
    <row r="33" spans="2:34" x14ac:dyDescent="0.25">
      <c r="B33" s="7">
        <v>45015</v>
      </c>
      <c r="C33" s="7">
        <v>0</v>
      </c>
      <c r="D33" s="7">
        <v>2000</v>
      </c>
      <c r="E33" s="7">
        <v>25</v>
      </c>
      <c r="F33" s="8">
        <v>45967.536412037036</v>
      </c>
      <c r="G33" s="7">
        <v>2</v>
      </c>
      <c r="H33" s="7">
        <v>5</v>
      </c>
      <c r="I33" s="7">
        <v>3</v>
      </c>
      <c r="J33" s="7">
        <v>4</v>
      </c>
      <c r="K33" s="7">
        <v>3</v>
      </c>
      <c r="L33" s="7">
        <v>4</v>
      </c>
      <c r="M33" s="7">
        <v>4</v>
      </c>
      <c r="N33" s="7">
        <v>2</v>
      </c>
      <c r="O33" s="7">
        <v>2</v>
      </c>
      <c r="P33" s="7">
        <v>4</v>
      </c>
      <c r="Q33" s="7">
        <v>4</v>
      </c>
      <c r="R33" s="7">
        <v>35</v>
      </c>
      <c r="S33" s="7">
        <f t="shared" si="0"/>
        <v>12</v>
      </c>
      <c r="T33" s="7">
        <f t="shared" si="1"/>
        <v>9</v>
      </c>
      <c r="U33" s="7">
        <f t="shared" si="2"/>
        <v>9</v>
      </c>
      <c r="V33" s="7">
        <f t="shared" si="3"/>
        <v>5</v>
      </c>
      <c r="W33" s="7">
        <v>5</v>
      </c>
      <c r="X33" s="7">
        <v>4</v>
      </c>
      <c r="Y33" s="7">
        <v>4</v>
      </c>
      <c r="Z33" s="7">
        <v>5</v>
      </c>
      <c r="AA33" s="7">
        <v>4</v>
      </c>
      <c r="AB33" s="7">
        <v>4</v>
      </c>
      <c r="AC33" s="7">
        <v>9</v>
      </c>
      <c r="AD33" s="7">
        <v>4</v>
      </c>
      <c r="AE33" s="7">
        <v>3</v>
      </c>
      <c r="AF33" s="7">
        <v>3</v>
      </c>
      <c r="AG33">
        <f t="shared" si="4"/>
        <v>20</v>
      </c>
      <c r="AH33">
        <f t="shared" si="5"/>
        <v>15</v>
      </c>
    </row>
    <row r="34" spans="2:34" x14ac:dyDescent="0.25">
      <c r="B34" s="7">
        <v>45561</v>
      </c>
      <c r="C34" s="7">
        <v>0</v>
      </c>
      <c r="D34" s="7">
        <v>1985</v>
      </c>
      <c r="E34" s="7">
        <v>40</v>
      </c>
      <c r="F34" s="8">
        <v>45968.842939814815</v>
      </c>
      <c r="G34" s="7">
        <v>2</v>
      </c>
      <c r="H34" s="7">
        <v>4</v>
      </c>
      <c r="I34" s="7">
        <v>2</v>
      </c>
      <c r="J34" s="7">
        <v>4</v>
      </c>
      <c r="K34" s="7">
        <v>4</v>
      </c>
      <c r="L34" s="7">
        <v>4</v>
      </c>
      <c r="M34" s="7">
        <v>4</v>
      </c>
      <c r="N34" s="7">
        <v>4</v>
      </c>
      <c r="O34" s="7">
        <v>4</v>
      </c>
      <c r="P34" s="7">
        <v>4</v>
      </c>
      <c r="Q34" s="7">
        <v>5</v>
      </c>
      <c r="R34" s="7">
        <v>39</v>
      </c>
      <c r="S34" s="7">
        <f t="shared" si="0"/>
        <v>13</v>
      </c>
      <c r="T34" s="7">
        <f t="shared" si="1"/>
        <v>12</v>
      </c>
      <c r="U34" s="7">
        <f t="shared" si="2"/>
        <v>8</v>
      </c>
      <c r="V34" s="7">
        <f t="shared" si="3"/>
        <v>6</v>
      </c>
      <c r="W34" s="7">
        <v>4</v>
      </c>
      <c r="X34" s="7">
        <v>7</v>
      </c>
      <c r="Y34" s="7">
        <v>3</v>
      </c>
      <c r="Z34" s="7">
        <v>5</v>
      </c>
      <c r="AA34" s="7">
        <v>3</v>
      </c>
      <c r="AB34" s="7">
        <v>18</v>
      </c>
      <c r="AC34" s="7">
        <v>5</v>
      </c>
      <c r="AD34" s="7">
        <v>2</v>
      </c>
      <c r="AE34" s="7">
        <v>2</v>
      </c>
      <c r="AF34" s="7">
        <v>2</v>
      </c>
      <c r="AG34">
        <f t="shared" si="4"/>
        <v>23</v>
      </c>
      <c r="AH34">
        <f t="shared" si="5"/>
        <v>16</v>
      </c>
    </row>
    <row r="35" spans="2:34" x14ac:dyDescent="0.25">
      <c r="B35" s="7">
        <v>46565</v>
      </c>
      <c r="C35" s="7">
        <v>0</v>
      </c>
      <c r="D35" s="7">
        <v>2006</v>
      </c>
      <c r="E35" s="7">
        <v>19</v>
      </c>
      <c r="F35" s="8">
        <v>45975.557349537034</v>
      </c>
      <c r="G35" s="7">
        <v>2</v>
      </c>
      <c r="H35" s="7">
        <v>2</v>
      </c>
      <c r="I35" s="7">
        <v>4</v>
      </c>
      <c r="J35" s="7">
        <v>4</v>
      </c>
      <c r="K35" s="7">
        <v>2</v>
      </c>
      <c r="L35" s="7">
        <v>5</v>
      </c>
      <c r="M35" s="7">
        <v>3</v>
      </c>
      <c r="N35" s="7">
        <v>4</v>
      </c>
      <c r="O35" s="7">
        <v>4</v>
      </c>
      <c r="P35" s="7">
        <v>4</v>
      </c>
      <c r="Q35" s="7">
        <v>4</v>
      </c>
      <c r="R35" s="7">
        <v>36</v>
      </c>
      <c r="S35" s="7">
        <f t="shared" si="0"/>
        <v>11</v>
      </c>
      <c r="T35" s="7">
        <f t="shared" si="1"/>
        <v>10</v>
      </c>
      <c r="U35" s="7">
        <f t="shared" si="2"/>
        <v>7</v>
      </c>
      <c r="V35" s="7">
        <f t="shared" si="3"/>
        <v>8</v>
      </c>
      <c r="W35" s="7">
        <v>6</v>
      </c>
      <c r="X35" s="7">
        <v>10</v>
      </c>
      <c r="Y35" s="7">
        <v>4</v>
      </c>
      <c r="Z35" s="7">
        <v>6</v>
      </c>
      <c r="AA35" s="7">
        <v>5</v>
      </c>
      <c r="AB35" s="7">
        <v>5</v>
      </c>
      <c r="AC35" s="7">
        <v>15</v>
      </c>
      <c r="AD35" s="7">
        <v>4</v>
      </c>
      <c r="AE35" s="7">
        <v>2</v>
      </c>
      <c r="AF35" s="7">
        <v>2</v>
      </c>
      <c r="AG35">
        <f t="shared" si="4"/>
        <v>23</v>
      </c>
      <c r="AH35">
        <f t="shared" si="5"/>
        <v>13</v>
      </c>
    </row>
    <row r="36" spans="2:34" x14ac:dyDescent="0.25">
      <c r="B36" s="7">
        <v>45272</v>
      </c>
      <c r="C36" s="7">
        <v>0</v>
      </c>
      <c r="D36" s="7">
        <v>1997</v>
      </c>
      <c r="E36" s="7">
        <v>28</v>
      </c>
      <c r="F36" s="8">
        <v>45967.976006944446</v>
      </c>
      <c r="G36" s="7">
        <v>2</v>
      </c>
      <c r="H36" s="7">
        <v>4</v>
      </c>
      <c r="I36" s="7">
        <v>5</v>
      </c>
      <c r="J36" s="7">
        <v>4</v>
      </c>
      <c r="K36" s="7">
        <v>2</v>
      </c>
      <c r="L36" s="7">
        <v>3</v>
      </c>
      <c r="M36" s="7">
        <v>2</v>
      </c>
      <c r="N36" s="7">
        <v>2</v>
      </c>
      <c r="O36" s="7">
        <v>4</v>
      </c>
      <c r="P36" s="7">
        <v>2</v>
      </c>
      <c r="Q36" s="7">
        <v>4</v>
      </c>
      <c r="R36" s="7">
        <v>32</v>
      </c>
      <c r="S36" s="7">
        <f t="shared" si="0"/>
        <v>10</v>
      </c>
      <c r="T36" s="7">
        <f t="shared" si="1"/>
        <v>8</v>
      </c>
      <c r="U36" s="7">
        <f t="shared" si="2"/>
        <v>7</v>
      </c>
      <c r="V36" s="7">
        <f t="shared" si="3"/>
        <v>7</v>
      </c>
      <c r="W36" s="7">
        <v>3</v>
      </c>
      <c r="X36" s="7">
        <v>3</v>
      </c>
      <c r="Y36" s="7">
        <v>3</v>
      </c>
      <c r="Z36" s="7">
        <v>3</v>
      </c>
      <c r="AA36" s="7">
        <v>3</v>
      </c>
      <c r="AB36" s="7">
        <v>3</v>
      </c>
      <c r="AC36" s="7">
        <v>4</v>
      </c>
      <c r="AD36" s="7">
        <v>5</v>
      </c>
      <c r="AE36" s="7">
        <v>2</v>
      </c>
      <c r="AF36" s="7">
        <v>3</v>
      </c>
      <c r="AG36">
        <f t="shared" si="4"/>
        <v>20</v>
      </c>
      <c r="AH36">
        <f t="shared" si="5"/>
        <v>12</v>
      </c>
    </row>
    <row r="37" spans="2:34" x14ac:dyDescent="0.25">
      <c r="B37" s="7">
        <v>45426</v>
      </c>
      <c r="C37" s="7">
        <v>0</v>
      </c>
      <c r="D37" s="7">
        <v>1999</v>
      </c>
      <c r="E37" s="7">
        <v>26</v>
      </c>
      <c r="F37" s="8">
        <v>45968.568819444445</v>
      </c>
      <c r="G37" s="7">
        <v>2</v>
      </c>
      <c r="H37" s="7">
        <v>3</v>
      </c>
      <c r="I37" s="7">
        <v>4</v>
      </c>
      <c r="J37" s="7">
        <v>3</v>
      </c>
      <c r="K37" s="7">
        <v>4</v>
      </c>
      <c r="L37" s="7">
        <v>3</v>
      </c>
      <c r="M37" s="7">
        <v>4</v>
      </c>
      <c r="N37" s="7">
        <v>4</v>
      </c>
      <c r="O37" s="7">
        <v>4</v>
      </c>
      <c r="P37" s="7">
        <v>4</v>
      </c>
      <c r="Q37" s="7">
        <v>2</v>
      </c>
      <c r="R37" s="7">
        <v>35</v>
      </c>
      <c r="S37" s="7">
        <f t="shared" si="0"/>
        <v>9</v>
      </c>
      <c r="T37" s="7">
        <f t="shared" si="1"/>
        <v>12</v>
      </c>
      <c r="U37" s="7">
        <f t="shared" si="2"/>
        <v>6</v>
      </c>
      <c r="V37" s="7">
        <f t="shared" si="3"/>
        <v>8</v>
      </c>
      <c r="W37" s="7">
        <v>20</v>
      </c>
      <c r="X37" s="7">
        <v>5</v>
      </c>
      <c r="Y37" s="7">
        <v>4</v>
      </c>
      <c r="Z37" s="7">
        <v>4</v>
      </c>
      <c r="AA37" s="7">
        <v>6</v>
      </c>
      <c r="AB37" s="7">
        <v>14</v>
      </c>
      <c r="AC37" s="7">
        <v>24</v>
      </c>
      <c r="AD37" s="7">
        <v>8</v>
      </c>
      <c r="AE37" s="7">
        <v>3</v>
      </c>
      <c r="AF37" s="7">
        <v>4</v>
      </c>
      <c r="AG37">
        <f t="shared" si="4"/>
        <v>21</v>
      </c>
      <c r="AH37">
        <f t="shared" si="5"/>
        <v>14</v>
      </c>
    </row>
    <row r="38" spans="2:34" x14ac:dyDescent="0.25">
      <c r="B38" s="7">
        <v>44011</v>
      </c>
      <c r="C38" s="7">
        <v>0</v>
      </c>
      <c r="D38" s="7">
        <v>1991</v>
      </c>
      <c r="E38" s="7">
        <v>34</v>
      </c>
      <c r="F38" s="8">
        <v>45964.595682870371</v>
      </c>
      <c r="G38" s="7">
        <v>2</v>
      </c>
      <c r="H38" s="7">
        <v>2</v>
      </c>
      <c r="I38" s="7">
        <v>4</v>
      </c>
      <c r="J38" s="7">
        <v>5</v>
      </c>
      <c r="K38" s="7">
        <v>4</v>
      </c>
      <c r="L38" s="7">
        <v>4</v>
      </c>
      <c r="M38" s="7">
        <v>4</v>
      </c>
      <c r="N38" s="7">
        <v>2</v>
      </c>
      <c r="O38" s="7">
        <v>4</v>
      </c>
      <c r="P38" s="7">
        <v>2</v>
      </c>
      <c r="Q38" s="7">
        <v>2</v>
      </c>
      <c r="R38" s="7">
        <v>33</v>
      </c>
      <c r="S38" s="7">
        <f t="shared" si="0"/>
        <v>11</v>
      </c>
      <c r="T38" s="7">
        <f t="shared" si="1"/>
        <v>10</v>
      </c>
      <c r="U38" s="7">
        <f t="shared" si="2"/>
        <v>6</v>
      </c>
      <c r="V38" s="7">
        <f t="shared" si="3"/>
        <v>6</v>
      </c>
      <c r="W38" s="7">
        <v>3</v>
      </c>
      <c r="X38" s="7">
        <v>3</v>
      </c>
      <c r="Y38" s="7">
        <v>4</v>
      </c>
      <c r="Z38" s="7">
        <v>2</v>
      </c>
      <c r="AA38" s="7">
        <v>3</v>
      </c>
      <c r="AB38" s="7">
        <v>3</v>
      </c>
      <c r="AC38" s="7">
        <v>3</v>
      </c>
      <c r="AD38" s="7">
        <v>2</v>
      </c>
      <c r="AE38" s="7">
        <v>2</v>
      </c>
      <c r="AF38" s="7">
        <v>2</v>
      </c>
      <c r="AG38">
        <f t="shared" si="4"/>
        <v>20</v>
      </c>
      <c r="AH38">
        <f t="shared" si="5"/>
        <v>13</v>
      </c>
    </row>
    <row r="39" spans="2:34" x14ac:dyDescent="0.25">
      <c r="B39" s="7">
        <v>46603</v>
      </c>
      <c r="C39" s="7">
        <v>0</v>
      </c>
      <c r="D39" s="7">
        <v>2004</v>
      </c>
      <c r="E39" s="7">
        <v>21</v>
      </c>
      <c r="F39" s="8">
        <v>45974.928113425929</v>
      </c>
      <c r="G39" s="7">
        <v>2</v>
      </c>
      <c r="H39" s="7">
        <v>4</v>
      </c>
      <c r="I39" s="7">
        <v>4</v>
      </c>
      <c r="J39" s="7">
        <v>5</v>
      </c>
      <c r="K39" s="7">
        <v>2</v>
      </c>
      <c r="L39" s="7">
        <v>5</v>
      </c>
      <c r="M39" s="7">
        <v>2</v>
      </c>
      <c r="N39" s="7">
        <v>2</v>
      </c>
      <c r="O39" s="7">
        <v>4</v>
      </c>
      <c r="P39" s="7">
        <v>4</v>
      </c>
      <c r="Q39" s="7">
        <v>4</v>
      </c>
      <c r="R39" s="7">
        <v>36</v>
      </c>
      <c r="S39" s="7">
        <f t="shared" si="0"/>
        <v>11</v>
      </c>
      <c r="T39" s="7">
        <f t="shared" si="1"/>
        <v>10</v>
      </c>
      <c r="U39" s="7">
        <f t="shared" si="2"/>
        <v>9</v>
      </c>
      <c r="V39" s="7">
        <f t="shared" si="3"/>
        <v>6</v>
      </c>
      <c r="W39" s="7">
        <v>3</v>
      </c>
      <c r="X39" s="7">
        <v>5</v>
      </c>
      <c r="Y39" s="7">
        <v>4</v>
      </c>
      <c r="Z39" s="7">
        <v>3</v>
      </c>
      <c r="AA39" s="7">
        <v>2</v>
      </c>
      <c r="AB39" s="7">
        <v>3</v>
      </c>
      <c r="AC39" s="7">
        <v>11</v>
      </c>
      <c r="AD39" s="7">
        <v>6</v>
      </c>
      <c r="AE39" s="7">
        <v>2</v>
      </c>
      <c r="AF39" s="7">
        <v>2</v>
      </c>
      <c r="AG39">
        <f t="shared" si="4"/>
        <v>23</v>
      </c>
      <c r="AH39">
        <f t="shared" si="5"/>
        <v>13</v>
      </c>
    </row>
    <row r="40" spans="2:34" x14ac:dyDescent="0.25">
      <c r="B40" s="7">
        <v>45913</v>
      </c>
      <c r="C40" s="7">
        <v>0</v>
      </c>
      <c r="D40" s="7">
        <v>2005</v>
      </c>
      <c r="E40" s="7">
        <v>20</v>
      </c>
      <c r="F40" s="8">
        <v>45970.743842592594</v>
      </c>
      <c r="G40" s="7">
        <v>2</v>
      </c>
      <c r="H40" s="7">
        <v>4</v>
      </c>
      <c r="I40" s="7">
        <v>2</v>
      </c>
      <c r="J40" s="7">
        <v>4</v>
      </c>
      <c r="K40" s="7">
        <v>4</v>
      </c>
      <c r="L40" s="7">
        <v>3</v>
      </c>
      <c r="M40" s="7">
        <v>4</v>
      </c>
      <c r="N40" s="7">
        <v>2</v>
      </c>
      <c r="O40" s="7">
        <v>2</v>
      </c>
      <c r="P40" s="7">
        <v>4</v>
      </c>
      <c r="Q40" s="7">
        <v>4</v>
      </c>
      <c r="R40" s="7">
        <v>33</v>
      </c>
      <c r="S40" s="7">
        <f t="shared" si="0"/>
        <v>12</v>
      </c>
      <c r="T40" s="7">
        <f t="shared" si="1"/>
        <v>10</v>
      </c>
      <c r="U40" s="7">
        <f t="shared" si="2"/>
        <v>7</v>
      </c>
      <c r="V40" s="7">
        <f t="shared" si="3"/>
        <v>4</v>
      </c>
      <c r="W40" s="7">
        <v>3</v>
      </c>
      <c r="X40" s="7">
        <v>3</v>
      </c>
      <c r="Y40" s="7">
        <v>3</v>
      </c>
      <c r="Z40" s="7">
        <v>3</v>
      </c>
      <c r="AA40" s="7">
        <v>8</v>
      </c>
      <c r="AB40" s="7">
        <v>4</v>
      </c>
      <c r="AC40" s="7">
        <v>8</v>
      </c>
      <c r="AD40" s="7">
        <v>3</v>
      </c>
      <c r="AE40" s="7">
        <v>3</v>
      </c>
      <c r="AF40" s="7">
        <v>7</v>
      </c>
      <c r="AG40">
        <f t="shared" si="4"/>
        <v>19</v>
      </c>
      <c r="AH40">
        <f t="shared" si="5"/>
        <v>14</v>
      </c>
    </row>
    <row r="41" spans="2:34" x14ac:dyDescent="0.25">
      <c r="B41" s="7">
        <v>41264</v>
      </c>
      <c r="C41" s="7">
        <v>0</v>
      </c>
      <c r="D41" s="7">
        <v>2006</v>
      </c>
      <c r="E41" s="7">
        <v>19</v>
      </c>
      <c r="F41" s="8">
        <v>45959.484907407408</v>
      </c>
      <c r="G41" s="7">
        <v>2</v>
      </c>
      <c r="H41" s="7">
        <v>3</v>
      </c>
      <c r="I41" s="7">
        <v>4</v>
      </c>
      <c r="J41" s="7">
        <v>3</v>
      </c>
      <c r="K41" s="7">
        <v>4</v>
      </c>
      <c r="L41" s="7">
        <v>5</v>
      </c>
      <c r="M41" s="7">
        <v>3</v>
      </c>
      <c r="N41" s="7">
        <v>3</v>
      </c>
      <c r="O41" s="7">
        <v>3</v>
      </c>
      <c r="P41" s="7">
        <v>2</v>
      </c>
      <c r="Q41" s="7">
        <v>3</v>
      </c>
      <c r="R41" s="7">
        <v>33</v>
      </c>
      <c r="S41" s="7">
        <f t="shared" si="0"/>
        <v>9</v>
      </c>
      <c r="T41" s="7">
        <f t="shared" si="1"/>
        <v>9</v>
      </c>
      <c r="U41" s="7">
        <f t="shared" si="2"/>
        <v>8</v>
      </c>
      <c r="V41" s="7">
        <f t="shared" si="3"/>
        <v>7</v>
      </c>
      <c r="W41" s="7">
        <v>3</v>
      </c>
      <c r="X41" s="7">
        <v>3</v>
      </c>
      <c r="Y41" s="7">
        <v>5</v>
      </c>
      <c r="Z41" s="7">
        <v>3</v>
      </c>
      <c r="AA41" s="7">
        <v>3</v>
      </c>
      <c r="AB41" s="7">
        <v>4</v>
      </c>
      <c r="AC41" s="7">
        <v>15</v>
      </c>
      <c r="AD41" s="7">
        <v>5</v>
      </c>
      <c r="AE41" s="7">
        <v>3</v>
      </c>
      <c r="AF41" s="7">
        <v>4</v>
      </c>
      <c r="AG41">
        <f t="shared" si="4"/>
        <v>21</v>
      </c>
      <c r="AH41">
        <f t="shared" si="5"/>
        <v>12</v>
      </c>
    </row>
    <row r="42" spans="2:34" x14ac:dyDescent="0.25">
      <c r="B42" s="7">
        <v>42249</v>
      </c>
      <c r="C42" s="7">
        <v>0</v>
      </c>
      <c r="D42" s="7">
        <v>1991</v>
      </c>
      <c r="E42" s="7">
        <v>34</v>
      </c>
      <c r="F42" s="8">
        <v>45965.569050925929</v>
      </c>
      <c r="G42" s="7">
        <v>2</v>
      </c>
      <c r="H42" s="7">
        <v>4</v>
      </c>
      <c r="I42" s="7">
        <v>4</v>
      </c>
      <c r="J42" s="7">
        <v>2</v>
      </c>
      <c r="K42" s="7">
        <v>4</v>
      </c>
      <c r="L42" s="7">
        <v>5</v>
      </c>
      <c r="M42" s="7">
        <v>3</v>
      </c>
      <c r="N42" s="7">
        <v>3</v>
      </c>
      <c r="O42" s="7">
        <v>5</v>
      </c>
      <c r="P42" s="7">
        <v>4</v>
      </c>
      <c r="Q42" s="7">
        <v>3</v>
      </c>
      <c r="R42" s="7">
        <v>37</v>
      </c>
      <c r="S42" s="7">
        <f t="shared" si="0"/>
        <v>8</v>
      </c>
      <c r="T42" s="7">
        <f t="shared" si="1"/>
        <v>13</v>
      </c>
      <c r="U42" s="7">
        <f t="shared" si="2"/>
        <v>9</v>
      </c>
      <c r="V42" s="7">
        <f t="shared" si="3"/>
        <v>7</v>
      </c>
      <c r="W42" s="7">
        <v>8</v>
      </c>
      <c r="X42" s="7">
        <v>4</v>
      </c>
      <c r="Y42" s="7">
        <v>3</v>
      </c>
      <c r="Z42" s="7">
        <v>8</v>
      </c>
      <c r="AA42" s="7">
        <v>7</v>
      </c>
      <c r="AB42" s="7">
        <v>5</v>
      </c>
      <c r="AC42" s="7">
        <v>8</v>
      </c>
      <c r="AD42" s="7">
        <v>3</v>
      </c>
      <c r="AE42" s="7">
        <v>3</v>
      </c>
      <c r="AF42" s="7">
        <v>3</v>
      </c>
      <c r="AG42">
        <f t="shared" si="4"/>
        <v>25</v>
      </c>
      <c r="AH42">
        <f t="shared" si="5"/>
        <v>12</v>
      </c>
    </row>
    <row r="43" spans="2:34" x14ac:dyDescent="0.25">
      <c r="B43" s="7">
        <v>44839</v>
      </c>
      <c r="C43" s="7">
        <v>0</v>
      </c>
      <c r="D43" s="7">
        <v>2003</v>
      </c>
      <c r="E43" s="7">
        <v>22</v>
      </c>
      <c r="F43" s="8">
        <v>45966.667754629627</v>
      </c>
      <c r="G43" s="7">
        <v>2</v>
      </c>
      <c r="H43" s="7">
        <v>1</v>
      </c>
      <c r="I43" s="7">
        <v>5</v>
      </c>
      <c r="J43" s="7">
        <v>5</v>
      </c>
      <c r="K43" s="7">
        <v>3</v>
      </c>
      <c r="L43" s="7">
        <v>5</v>
      </c>
      <c r="M43" s="7">
        <v>5</v>
      </c>
      <c r="N43" s="7">
        <v>3</v>
      </c>
      <c r="O43" s="7">
        <v>5</v>
      </c>
      <c r="P43" s="7">
        <v>5</v>
      </c>
      <c r="Q43" s="7">
        <v>3</v>
      </c>
      <c r="R43" s="7">
        <v>40</v>
      </c>
      <c r="S43" s="7">
        <f t="shared" si="0"/>
        <v>13</v>
      </c>
      <c r="T43" s="7">
        <f t="shared" si="1"/>
        <v>13</v>
      </c>
      <c r="U43" s="7">
        <f t="shared" si="2"/>
        <v>6</v>
      </c>
      <c r="V43" s="7">
        <f t="shared" si="3"/>
        <v>8</v>
      </c>
      <c r="W43" s="7">
        <v>4</v>
      </c>
      <c r="X43" s="7">
        <v>4</v>
      </c>
      <c r="Y43" s="7">
        <v>7</v>
      </c>
      <c r="Z43" s="7">
        <v>3</v>
      </c>
      <c r="AA43" s="7">
        <v>4</v>
      </c>
      <c r="AB43" s="7">
        <v>3</v>
      </c>
      <c r="AC43" s="7">
        <v>7</v>
      </c>
      <c r="AD43" s="7">
        <v>3</v>
      </c>
      <c r="AE43" s="7">
        <v>2</v>
      </c>
      <c r="AF43" s="7">
        <v>4</v>
      </c>
      <c r="AG43">
        <f t="shared" si="4"/>
        <v>26</v>
      </c>
      <c r="AH43">
        <f t="shared" si="5"/>
        <v>14</v>
      </c>
    </row>
    <row r="44" spans="2:34" x14ac:dyDescent="0.25">
      <c r="B44" s="7">
        <v>42919</v>
      </c>
      <c r="C44" s="7">
        <v>0</v>
      </c>
      <c r="D44" s="7">
        <v>2000</v>
      </c>
      <c r="E44" s="7">
        <v>25</v>
      </c>
      <c r="F44" s="8">
        <v>45961.616793981484</v>
      </c>
      <c r="G44" s="7">
        <v>2</v>
      </c>
      <c r="H44" s="7">
        <v>4</v>
      </c>
      <c r="I44" s="7">
        <v>4</v>
      </c>
      <c r="J44" s="7">
        <v>5</v>
      </c>
      <c r="K44" s="7">
        <v>4</v>
      </c>
      <c r="L44" s="7">
        <v>4</v>
      </c>
      <c r="M44" s="7">
        <v>4</v>
      </c>
      <c r="N44" s="7">
        <v>4</v>
      </c>
      <c r="O44" s="7">
        <v>5</v>
      </c>
      <c r="P44" s="7">
        <v>4</v>
      </c>
      <c r="Q44" s="7">
        <v>2</v>
      </c>
      <c r="R44" s="7">
        <v>40</v>
      </c>
      <c r="S44" s="7">
        <f t="shared" si="0"/>
        <v>11</v>
      </c>
      <c r="T44" s="7">
        <f t="shared" si="1"/>
        <v>13</v>
      </c>
      <c r="U44" s="7">
        <f t="shared" si="2"/>
        <v>8</v>
      </c>
      <c r="V44" s="7">
        <f t="shared" si="3"/>
        <v>8</v>
      </c>
      <c r="W44" s="7">
        <v>3</v>
      </c>
      <c r="X44" s="7">
        <v>3</v>
      </c>
      <c r="Y44" s="7">
        <v>3</v>
      </c>
      <c r="Z44" s="7">
        <v>3</v>
      </c>
      <c r="AA44" s="7">
        <v>5</v>
      </c>
      <c r="AB44" s="7">
        <v>4</v>
      </c>
      <c r="AC44" s="7">
        <v>9</v>
      </c>
      <c r="AD44" s="7">
        <v>3</v>
      </c>
      <c r="AE44" s="7">
        <v>3</v>
      </c>
      <c r="AF44" s="7">
        <v>9</v>
      </c>
      <c r="AG44">
        <f t="shared" si="4"/>
        <v>23</v>
      </c>
      <c r="AH44">
        <f t="shared" si="5"/>
        <v>17</v>
      </c>
    </row>
    <row r="45" spans="2:34" x14ac:dyDescent="0.25">
      <c r="B45" s="7">
        <v>44757</v>
      </c>
      <c r="C45" s="7">
        <v>0</v>
      </c>
      <c r="D45" s="7">
        <v>2001</v>
      </c>
      <c r="E45" s="7">
        <v>24</v>
      </c>
      <c r="F45" s="8">
        <v>45966.420740740738</v>
      </c>
      <c r="G45" s="7">
        <v>2</v>
      </c>
      <c r="H45" s="7">
        <v>4</v>
      </c>
      <c r="I45" s="7">
        <v>4</v>
      </c>
      <c r="J45" s="7">
        <v>5</v>
      </c>
      <c r="K45" s="7">
        <v>4</v>
      </c>
      <c r="L45" s="7">
        <v>4</v>
      </c>
      <c r="M45" s="7">
        <v>3</v>
      </c>
      <c r="N45" s="7">
        <v>4</v>
      </c>
      <c r="O45" s="7">
        <v>4</v>
      </c>
      <c r="P45" s="7">
        <v>4</v>
      </c>
      <c r="Q45" s="7">
        <v>1</v>
      </c>
      <c r="R45" s="7">
        <v>37</v>
      </c>
      <c r="S45" s="7">
        <f t="shared" si="0"/>
        <v>9</v>
      </c>
      <c r="T45" s="7">
        <f t="shared" si="1"/>
        <v>12</v>
      </c>
      <c r="U45" s="7">
        <f t="shared" si="2"/>
        <v>8</v>
      </c>
      <c r="V45" s="7">
        <f t="shared" si="3"/>
        <v>8</v>
      </c>
      <c r="W45" s="7">
        <v>4</v>
      </c>
      <c r="X45" s="7">
        <v>7</v>
      </c>
      <c r="Y45" s="7">
        <v>3</v>
      </c>
      <c r="Z45" s="7">
        <v>2</v>
      </c>
      <c r="AA45" s="7">
        <v>4</v>
      </c>
      <c r="AB45" s="7">
        <v>10</v>
      </c>
      <c r="AC45" s="7">
        <v>7</v>
      </c>
      <c r="AD45" s="7">
        <v>8</v>
      </c>
      <c r="AE45" s="7">
        <v>3</v>
      </c>
      <c r="AF45" s="7">
        <v>4</v>
      </c>
      <c r="AG45">
        <f t="shared" si="4"/>
        <v>21</v>
      </c>
      <c r="AH45">
        <f t="shared" si="5"/>
        <v>16</v>
      </c>
    </row>
    <row r="46" spans="2:34" x14ac:dyDescent="0.25">
      <c r="B46" s="7">
        <v>43216</v>
      </c>
      <c r="C46" s="7">
        <v>0</v>
      </c>
      <c r="D46" s="7">
        <v>2002</v>
      </c>
      <c r="E46" s="7">
        <v>23</v>
      </c>
      <c r="F46" s="8">
        <v>45962.382326388892</v>
      </c>
      <c r="G46" s="7">
        <v>2</v>
      </c>
      <c r="H46" s="7">
        <v>4</v>
      </c>
      <c r="I46" s="7">
        <v>5</v>
      </c>
      <c r="J46" s="7">
        <v>4</v>
      </c>
      <c r="K46" s="7">
        <v>3</v>
      </c>
      <c r="L46" s="7">
        <v>3</v>
      </c>
      <c r="M46" s="7">
        <v>3</v>
      </c>
      <c r="N46" s="7">
        <v>2</v>
      </c>
      <c r="O46" s="7">
        <v>3</v>
      </c>
      <c r="P46" s="7">
        <v>2</v>
      </c>
      <c r="Q46" s="7">
        <v>3</v>
      </c>
      <c r="R46" s="7">
        <v>32</v>
      </c>
      <c r="S46" s="7">
        <f t="shared" si="0"/>
        <v>10</v>
      </c>
      <c r="T46" s="7">
        <f t="shared" si="1"/>
        <v>8</v>
      </c>
      <c r="U46" s="7">
        <f t="shared" si="2"/>
        <v>7</v>
      </c>
      <c r="V46" s="7">
        <f t="shared" si="3"/>
        <v>7</v>
      </c>
      <c r="W46" s="7">
        <v>8</v>
      </c>
      <c r="X46" s="7">
        <v>3</v>
      </c>
      <c r="Y46" s="7">
        <v>7</v>
      </c>
      <c r="Z46" s="7">
        <v>3</v>
      </c>
      <c r="AA46" s="7">
        <v>15</v>
      </c>
      <c r="AB46" s="7">
        <v>5</v>
      </c>
      <c r="AC46" s="7">
        <v>6</v>
      </c>
      <c r="AD46" s="7">
        <v>4</v>
      </c>
      <c r="AE46" s="7">
        <v>4</v>
      </c>
      <c r="AF46" s="7">
        <v>3</v>
      </c>
      <c r="AG46">
        <f t="shared" si="4"/>
        <v>19</v>
      </c>
      <c r="AH46">
        <f t="shared" si="5"/>
        <v>13</v>
      </c>
    </row>
    <row r="47" spans="2:34" x14ac:dyDescent="0.25">
      <c r="B47" s="7">
        <v>40683</v>
      </c>
      <c r="C47" s="7">
        <v>0</v>
      </c>
      <c r="D47" s="7">
        <v>2003</v>
      </c>
      <c r="E47" s="7">
        <v>22</v>
      </c>
      <c r="F47" s="8">
        <v>45960.743842592594</v>
      </c>
      <c r="G47" s="7">
        <v>2</v>
      </c>
      <c r="H47" s="7">
        <v>5</v>
      </c>
      <c r="I47" s="7">
        <v>3</v>
      </c>
      <c r="J47" s="7">
        <v>5</v>
      </c>
      <c r="K47" s="7">
        <v>4</v>
      </c>
      <c r="L47" s="7">
        <v>4</v>
      </c>
      <c r="M47" s="7">
        <v>3</v>
      </c>
      <c r="N47" s="7">
        <v>2</v>
      </c>
      <c r="O47" s="7">
        <v>4</v>
      </c>
      <c r="P47" s="7">
        <v>4</v>
      </c>
      <c r="Q47" s="7">
        <v>4</v>
      </c>
      <c r="R47" s="7">
        <v>38</v>
      </c>
      <c r="S47" s="7">
        <f t="shared" si="0"/>
        <v>12</v>
      </c>
      <c r="T47" s="7">
        <f t="shared" si="1"/>
        <v>12</v>
      </c>
      <c r="U47" s="7">
        <f t="shared" si="2"/>
        <v>9</v>
      </c>
      <c r="V47" s="7">
        <f t="shared" si="3"/>
        <v>5</v>
      </c>
      <c r="W47" s="7">
        <v>3</v>
      </c>
      <c r="X47" s="7">
        <v>4</v>
      </c>
      <c r="Y47" s="7">
        <v>7</v>
      </c>
      <c r="Z47" s="7">
        <v>2</v>
      </c>
      <c r="AA47" s="7">
        <v>3</v>
      </c>
      <c r="AB47" s="7">
        <v>4</v>
      </c>
      <c r="AC47" s="7">
        <v>9</v>
      </c>
      <c r="AD47" s="7">
        <v>3</v>
      </c>
      <c r="AE47" s="7">
        <v>5</v>
      </c>
      <c r="AF47" s="7">
        <v>3</v>
      </c>
      <c r="AG47">
        <f t="shared" si="4"/>
        <v>23</v>
      </c>
      <c r="AH47">
        <f t="shared" si="5"/>
        <v>15</v>
      </c>
    </row>
    <row r="48" spans="2:34" x14ac:dyDescent="0.25">
      <c r="B48" s="7">
        <v>40804</v>
      </c>
      <c r="C48" s="7">
        <v>0</v>
      </c>
      <c r="D48" s="7">
        <v>2004</v>
      </c>
      <c r="E48" s="7">
        <v>21</v>
      </c>
      <c r="F48" s="8">
        <v>45958.472372685188</v>
      </c>
      <c r="G48" s="7">
        <v>2</v>
      </c>
      <c r="H48" s="7">
        <v>4</v>
      </c>
      <c r="I48" s="7">
        <v>4</v>
      </c>
      <c r="J48" s="7">
        <v>5</v>
      </c>
      <c r="K48" s="7">
        <v>2</v>
      </c>
      <c r="L48" s="7">
        <v>4</v>
      </c>
      <c r="M48" s="7">
        <v>2</v>
      </c>
      <c r="N48" s="7">
        <v>1</v>
      </c>
      <c r="O48" s="7">
        <v>4</v>
      </c>
      <c r="P48" s="7">
        <v>4</v>
      </c>
      <c r="Q48" s="7">
        <v>4</v>
      </c>
      <c r="R48" s="7">
        <v>34</v>
      </c>
      <c r="S48" s="7">
        <f t="shared" si="0"/>
        <v>11</v>
      </c>
      <c r="T48" s="7">
        <f t="shared" si="1"/>
        <v>10</v>
      </c>
      <c r="U48" s="7">
        <f t="shared" si="2"/>
        <v>8</v>
      </c>
      <c r="V48" s="7">
        <f t="shared" si="3"/>
        <v>5</v>
      </c>
      <c r="W48" s="7">
        <v>15</v>
      </c>
      <c r="X48" s="7">
        <v>3</v>
      </c>
      <c r="Y48" s="7">
        <v>2</v>
      </c>
      <c r="Z48" s="7">
        <v>6</v>
      </c>
      <c r="AA48" s="7">
        <v>4</v>
      </c>
      <c r="AB48" s="7">
        <v>8</v>
      </c>
      <c r="AC48" s="7">
        <v>9</v>
      </c>
      <c r="AD48" s="7">
        <v>5</v>
      </c>
      <c r="AE48" s="7">
        <v>2</v>
      </c>
      <c r="AF48" s="7">
        <v>4</v>
      </c>
      <c r="AG48">
        <f t="shared" si="4"/>
        <v>22</v>
      </c>
      <c r="AH48">
        <f t="shared" si="5"/>
        <v>12</v>
      </c>
    </row>
    <row r="49" spans="2:34" x14ac:dyDescent="0.25">
      <c r="B49" s="7">
        <v>43079</v>
      </c>
      <c r="C49" s="7">
        <v>0</v>
      </c>
      <c r="D49" s="7">
        <v>2004</v>
      </c>
      <c r="E49" s="7">
        <v>21</v>
      </c>
      <c r="F49" s="8">
        <v>45961.777222222219</v>
      </c>
      <c r="G49" s="7">
        <v>2</v>
      </c>
      <c r="H49" s="7">
        <v>2</v>
      </c>
      <c r="I49" s="7">
        <v>5</v>
      </c>
      <c r="J49" s="7">
        <v>2</v>
      </c>
      <c r="K49" s="7">
        <v>4</v>
      </c>
      <c r="L49" s="7">
        <v>4</v>
      </c>
      <c r="M49" s="7">
        <v>2</v>
      </c>
      <c r="N49" s="7">
        <v>2</v>
      </c>
      <c r="O49" s="7">
        <v>2</v>
      </c>
      <c r="P49" s="7">
        <v>4</v>
      </c>
      <c r="Q49" s="7">
        <v>4</v>
      </c>
      <c r="R49" s="7">
        <v>31</v>
      </c>
      <c r="S49" s="7">
        <f t="shared" si="0"/>
        <v>8</v>
      </c>
      <c r="T49" s="7">
        <f t="shared" si="1"/>
        <v>10</v>
      </c>
      <c r="U49" s="7">
        <f t="shared" si="2"/>
        <v>6</v>
      </c>
      <c r="V49" s="7">
        <f t="shared" si="3"/>
        <v>7</v>
      </c>
      <c r="W49" s="7">
        <v>12</v>
      </c>
      <c r="X49" s="7">
        <v>5</v>
      </c>
      <c r="Y49" s="7">
        <v>5</v>
      </c>
      <c r="Z49" s="7">
        <v>9</v>
      </c>
      <c r="AA49" s="7">
        <v>4</v>
      </c>
      <c r="AB49" s="7">
        <v>6</v>
      </c>
      <c r="AC49" s="7">
        <v>8</v>
      </c>
      <c r="AD49" s="7">
        <v>9</v>
      </c>
      <c r="AE49" s="7">
        <v>9</v>
      </c>
      <c r="AF49" s="7">
        <v>3</v>
      </c>
      <c r="AG49">
        <f t="shared" si="4"/>
        <v>23</v>
      </c>
      <c r="AH49">
        <f t="shared" si="5"/>
        <v>8</v>
      </c>
    </row>
    <row r="50" spans="2:34" x14ac:dyDescent="0.25">
      <c r="B50" s="7">
        <v>45420</v>
      </c>
      <c r="C50" s="7">
        <v>0</v>
      </c>
      <c r="D50" s="7">
        <v>2001</v>
      </c>
      <c r="E50" s="7">
        <v>24</v>
      </c>
      <c r="F50" s="8">
        <v>45968.561122685183</v>
      </c>
      <c r="G50" s="7">
        <v>2</v>
      </c>
      <c r="H50" s="7">
        <v>2</v>
      </c>
      <c r="I50" s="7">
        <v>4</v>
      </c>
      <c r="J50" s="7">
        <v>3</v>
      </c>
      <c r="K50" s="7">
        <v>4</v>
      </c>
      <c r="L50" s="7">
        <v>4</v>
      </c>
      <c r="M50" s="7">
        <v>2</v>
      </c>
      <c r="N50" s="7">
        <v>4</v>
      </c>
      <c r="O50" s="7">
        <v>4</v>
      </c>
      <c r="P50" s="7">
        <v>4</v>
      </c>
      <c r="Q50" s="7">
        <v>4</v>
      </c>
      <c r="R50" s="7">
        <v>35</v>
      </c>
      <c r="S50" s="7">
        <f t="shared" si="0"/>
        <v>9</v>
      </c>
      <c r="T50" s="7">
        <f t="shared" si="1"/>
        <v>12</v>
      </c>
      <c r="U50" s="7">
        <f t="shared" si="2"/>
        <v>6</v>
      </c>
      <c r="V50" s="7">
        <f t="shared" si="3"/>
        <v>8</v>
      </c>
      <c r="W50" s="7">
        <v>3</v>
      </c>
      <c r="X50" s="7">
        <v>4</v>
      </c>
      <c r="Y50" s="7">
        <v>6</v>
      </c>
      <c r="Z50" s="7">
        <v>6</v>
      </c>
      <c r="AA50" s="7">
        <v>4</v>
      </c>
      <c r="AB50" s="7">
        <v>7</v>
      </c>
      <c r="AC50" s="7">
        <v>15</v>
      </c>
      <c r="AD50" s="7">
        <v>4</v>
      </c>
      <c r="AE50" s="7">
        <v>2</v>
      </c>
      <c r="AF50" s="7">
        <v>3</v>
      </c>
      <c r="AG50">
        <f t="shared" si="4"/>
        <v>24</v>
      </c>
      <c r="AH50">
        <f t="shared" si="5"/>
        <v>11</v>
      </c>
    </row>
    <row r="51" spans="2:34" x14ac:dyDescent="0.25">
      <c r="B51" s="7">
        <v>45871</v>
      </c>
      <c r="C51" s="7">
        <v>0</v>
      </c>
      <c r="D51" s="7">
        <v>1985</v>
      </c>
      <c r="E51" s="7">
        <v>40</v>
      </c>
      <c r="F51" s="8">
        <v>45970.577592592592</v>
      </c>
      <c r="G51" s="7">
        <v>2</v>
      </c>
      <c r="H51" s="7">
        <v>5</v>
      </c>
      <c r="I51" s="7">
        <v>4</v>
      </c>
      <c r="J51" s="7">
        <v>4</v>
      </c>
      <c r="K51" s="7">
        <v>3</v>
      </c>
      <c r="L51" s="7">
        <v>4</v>
      </c>
      <c r="M51" s="7">
        <v>4</v>
      </c>
      <c r="N51" s="7">
        <v>2</v>
      </c>
      <c r="O51" s="7">
        <v>5</v>
      </c>
      <c r="P51" s="7">
        <v>4</v>
      </c>
      <c r="Q51" s="7">
        <v>4</v>
      </c>
      <c r="R51" s="7">
        <v>39</v>
      </c>
      <c r="S51" s="7">
        <f t="shared" si="0"/>
        <v>12</v>
      </c>
      <c r="T51" s="7">
        <f t="shared" si="1"/>
        <v>12</v>
      </c>
      <c r="U51" s="7">
        <f t="shared" si="2"/>
        <v>9</v>
      </c>
      <c r="V51" s="7">
        <f t="shared" si="3"/>
        <v>6</v>
      </c>
      <c r="W51" s="7">
        <v>5</v>
      </c>
      <c r="X51" s="7">
        <v>4</v>
      </c>
      <c r="Y51" s="7">
        <v>6</v>
      </c>
      <c r="Z51" s="7">
        <v>3</v>
      </c>
      <c r="AA51" s="7">
        <v>4</v>
      </c>
      <c r="AB51" s="7">
        <v>3</v>
      </c>
      <c r="AC51" s="7">
        <v>15</v>
      </c>
      <c r="AD51" s="7">
        <v>2</v>
      </c>
      <c r="AE51" s="7">
        <v>12</v>
      </c>
      <c r="AF51" s="7">
        <v>3</v>
      </c>
      <c r="AG51">
        <f t="shared" si="4"/>
        <v>24</v>
      </c>
      <c r="AH51">
        <f t="shared" si="5"/>
        <v>15</v>
      </c>
    </row>
    <row r="52" spans="2:34" x14ac:dyDescent="0.25">
      <c r="B52" s="7">
        <v>45438</v>
      </c>
      <c r="C52" s="7">
        <v>0</v>
      </c>
      <c r="D52" s="7">
        <v>1974</v>
      </c>
      <c r="E52" s="7">
        <v>51</v>
      </c>
      <c r="F52" s="8">
        <v>45968.593831018516</v>
      </c>
      <c r="G52" s="7">
        <v>2</v>
      </c>
      <c r="H52" s="7">
        <v>4</v>
      </c>
      <c r="I52" s="7">
        <v>5</v>
      </c>
      <c r="J52" s="7">
        <v>4</v>
      </c>
      <c r="K52" s="7">
        <v>3</v>
      </c>
      <c r="L52" s="7">
        <v>5</v>
      </c>
      <c r="M52" s="7">
        <v>4</v>
      </c>
      <c r="N52" s="7">
        <v>2</v>
      </c>
      <c r="O52" s="7">
        <v>4</v>
      </c>
      <c r="P52" s="7">
        <v>3</v>
      </c>
      <c r="Q52" s="7">
        <v>4</v>
      </c>
      <c r="R52" s="7">
        <v>38</v>
      </c>
      <c r="S52" s="7">
        <f t="shared" si="0"/>
        <v>12</v>
      </c>
      <c r="T52" s="7">
        <f t="shared" si="1"/>
        <v>10</v>
      </c>
      <c r="U52" s="7">
        <f t="shared" si="2"/>
        <v>9</v>
      </c>
      <c r="V52" s="7">
        <f t="shared" si="3"/>
        <v>7</v>
      </c>
      <c r="W52" s="7">
        <v>15</v>
      </c>
      <c r="X52" s="7">
        <v>7</v>
      </c>
      <c r="Y52" s="7">
        <v>11</v>
      </c>
      <c r="Z52" s="7">
        <v>11</v>
      </c>
      <c r="AA52" s="7">
        <v>7</v>
      </c>
      <c r="AB52" s="7">
        <v>14</v>
      </c>
      <c r="AC52" s="7">
        <v>22</v>
      </c>
      <c r="AD52" s="7">
        <v>8</v>
      </c>
      <c r="AE52" s="7">
        <v>5</v>
      </c>
      <c r="AF52" s="7">
        <v>9</v>
      </c>
      <c r="AG52">
        <f t="shared" si="4"/>
        <v>24</v>
      </c>
      <c r="AH52">
        <f t="shared" si="5"/>
        <v>14</v>
      </c>
    </row>
    <row r="53" spans="2:34" x14ac:dyDescent="0.25">
      <c r="B53" s="7">
        <v>45999</v>
      </c>
      <c r="C53" s="7">
        <v>0</v>
      </c>
      <c r="D53" s="7">
        <v>1974</v>
      </c>
      <c r="E53" s="7">
        <v>51</v>
      </c>
      <c r="F53" s="8">
        <v>45971.404456018521</v>
      </c>
      <c r="G53" s="7">
        <v>2</v>
      </c>
      <c r="H53" s="7">
        <v>4</v>
      </c>
      <c r="I53" s="7">
        <v>4</v>
      </c>
      <c r="J53" s="7">
        <v>5</v>
      </c>
      <c r="K53" s="7">
        <v>4</v>
      </c>
      <c r="L53" s="7">
        <v>4</v>
      </c>
      <c r="M53" s="7">
        <v>4</v>
      </c>
      <c r="N53" s="7">
        <v>4</v>
      </c>
      <c r="O53" s="7">
        <v>2</v>
      </c>
      <c r="P53" s="7">
        <v>4</v>
      </c>
      <c r="Q53" s="7">
        <v>4</v>
      </c>
      <c r="R53" s="7">
        <v>39</v>
      </c>
      <c r="S53" s="7">
        <f t="shared" si="0"/>
        <v>13</v>
      </c>
      <c r="T53" s="7">
        <f t="shared" si="1"/>
        <v>10</v>
      </c>
      <c r="U53" s="7">
        <f t="shared" si="2"/>
        <v>8</v>
      </c>
      <c r="V53" s="7">
        <f t="shared" si="3"/>
        <v>8</v>
      </c>
      <c r="W53" s="7">
        <v>11</v>
      </c>
      <c r="X53" s="7">
        <v>3</v>
      </c>
      <c r="Y53" s="7">
        <v>5</v>
      </c>
      <c r="Z53" s="7">
        <v>7</v>
      </c>
      <c r="AA53" s="7">
        <v>3</v>
      </c>
      <c r="AB53" s="7">
        <v>3</v>
      </c>
      <c r="AC53" s="7">
        <v>7</v>
      </c>
      <c r="AD53" s="7">
        <v>3</v>
      </c>
      <c r="AE53" s="7">
        <v>6</v>
      </c>
      <c r="AF53" s="7">
        <v>2</v>
      </c>
      <c r="AG53">
        <f t="shared" si="4"/>
        <v>22</v>
      </c>
      <c r="AH53">
        <f t="shared" si="5"/>
        <v>17</v>
      </c>
    </row>
    <row r="54" spans="2:34" x14ac:dyDescent="0.25">
      <c r="B54" s="7">
        <v>46509</v>
      </c>
      <c r="C54" s="7">
        <v>0</v>
      </c>
      <c r="D54" s="7">
        <v>1990</v>
      </c>
      <c r="E54" s="7">
        <v>35</v>
      </c>
      <c r="F54" s="8">
        <v>45973.690127314818</v>
      </c>
      <c r="G54" s="7">
        <v>2</v>
      </c>
      <c r="H54" s="7">
        <v>4</v>
      </c>
      <c r="I54" s="7">
        <v>3</v>
      </c>
      <c r="J54" s="7">
        <v>4</v>
      </c>
      <c r="K54" s="7">
        <v>4</v>
      </c>
      <c r="L54" s="7">
        <v>4</v>
      </c>
      <c r="M54" s="7">
        <v>3</v>
      </c>
      <c r="N54" s="7">
        <v>4</v>
      </c>
      <c r="O54" s="7">
        <v>4</v>
      </c>
      <c r="P54" s="7">
        <v>4</v>
      </c>
      <c r="Q54" s="7">
        <v>3</v>
      </c>
      <c r="R54" s="7">
        <v>37</v>
      </c>
      <c r="S54" s="7">
        <f t="shared" si="0"/>
        <v>10</v>
      </c>
      <c r="T54" s="7">
        <f t="shared" si="1"/>
        <v>12</v>
      </c>
      <c r="U54" s="7">
        <f t="shared" si="2"/>
        <v>8</v>
      </c>
      <c r="V54" s="7">
        <f t="shared" si="3"/>
        <v>7</v>
      </c>
      <c r="W54" s="7">
        <v>2</v>
      </c>
      <c r="X54" s="7">
        <v>3</v>
      </c>
      <c r="Y54" s="7">
        <v>2</v>
      </c>
      <c r="Z54" s="7">
        <v>3</v>
      </c>
      <c r="AA54" s="7">
        <v>3</v>
      </c>
      <c r="AB54" s="7">
        <v>2</v>
      </c>
      <c r="AC54" s="7">
        <v>4</v>
      </c>
      <c r="AD54" s="7">
        <v>13</v>
      </c>
      <c r="AE54" s="7">
        <v>2</v>
      </c>
      <c r="AF54" s="7">
        <v>3</v>
      </c>
      <c r="AG54">
        <f t="shared" si="4"/>
        <v>22</v>
      </c>
      <c r="AH54">
        <f t="shared" si="5"/>
        <v>15</v>
      </c>
    </row>
    <row r="55" spans="2:34" x14ac:dyDescent="0.25">
      <c r="B55" s="7">
        <v>43855</v>
      </c>
      <c r="C55" s="7">
        <v>0</v>
      </c>
      <c r="D55" s="7">
        <v>1975</v>
      </c>
      <c r="E55" s="7">
        <v>50</v>
      </c>
      <c r="F55" s="8">
        <v>45964.419791666667</v>
      </c>
      <c r="G55" s="7">
        <v>2</v>
      </c>
      <c r="H55" s="7">
        <v>4</v>
      </c>
      <c r="I55" s="7">
        <v>3</v>
      </c>
      <c r="J55" s="7">
        <v>4</v>
      </c>
      <c r="K55" s="7">
        <v>4</v>
      </c>
      <c r="L55" s="7">
        <v>4</v>
      </c>
      <c r="M55" s="7">
        <v>4</v>
      </c>
      <c r="N55" s="7">
        <v>4</v>
      </c>
      <c r="O55" s="7">
        <v>3</v>
      </c>
      <c r="P55" s="7">
        <v>4</v>
      </c>
      <c r="Q55" s="7">
        <v>4</v>
      </c>
      <c r="R55" s="7">
        <v>38</v>
      </c>
      <c r="S55" s="7">
        <f t="shared" si="0"/>
        <v>12</v>
      </c>
      <c r="T55" s="7">
        <f t="shared" si="1"/>
        <v>11</v>
      </c>
      <c r="U55" s="7">
        <f t="shared" si="2"/>
        <v>8</v>
      </c>
      <c r="V55" s="7">
        <f t="shared" si="3"/>
        <v>7</v>
      </c>
      <c r="W55" s="7">
        <v>2</v>
      </c>
      <c r="X55" s="7">
        <v>4</v>
      </c>
      <c r="Y55" s="7">
        <v>5</v>
      </c>
      <c r="Z55" s="7">
        <v>2</v>
      </c>
      <c r="AA55" s="7">
        <v>4</v>
      </c>
      <c r="AB55" s="7">
        <v>3</v>
      </c>
      <c r="AC55" s="7">
        <v>4</v>
      </c>
      <c r="AD55" s="7">
        <v>6</v>
      </c>
      <c r="AE55" s="7">
        <v>3</v>
      </c>
      <c r="AF55" s="7">
        <v>2</v>
      </c>
      <c r="AG55">
        <f t="shared" si="4"/>
        <v>22</v>
      </c>
      <c r="AH55">
        <f t="shared" si="5"/>
        <v>16</v>
      </c>
    </row>
    <row r="56" spans="2:34" x14ac:dyDescent="0.25">
      <c r="B56" s="7">
        <v>41087</v>
      </c>
      <c r="C56" s="7">
        <v>0</v>
      </c>
      <c r="D56" s="7">
        <v>1981</v>
      </c>
      <c r="E56" s="7">
        <v>44</v>
      </c>
      <c r="F56" s="8">
        <v>45958.97934027778</v>
      </c>
      <c r="G56" s="7">
        <v>2</v>
      </c>
      <c r="H56" s="7">
        <v>4</v>
      </c>
      <c r="I56" s="7">
        <v>4</v>
      </c>
      <c r="J56" s="7">
        <v>4</v>
      </c>
      <c r="K56" s="7">
        <v>3</v>
      </c>
      <c r="L56" s="7">
        <v>4</v>
      </c>
      <c r="M56" s="7">
        <v>4</v>
      </c>
      <c r="N56" s="7">
        <v>4</v>
      </c>
      <c r="O56" s="7">
        <v>3</v>
      </c>
      <c r="P56" s="7">
        <v>4</v>
      </c>
      <c r="Q56" s="7">
        <v>3</v>
      </c>
      <c r="R56" s="7">
        <v>37</v>
      </c>
      <c r="S56" s="7">
        <f t="shared" si="0"/>
        <v>11</v>
      </c>
      <c r="T56" s="7">
        <f t="shared" si="1"/>
        <v>10</v>
      </c>
      <c r="U56" s="7">
        <f t="shared" si="2"/>
        <v>8</v>
      </c>
      <c r="V56" s="7">
        <f t="shared" si="3"/>
        <v>8</v>
      </c>
      <c r="W56" s="7">
        <v>2</v>
      </c>
      <c r="X56" s="7">
        <v>3</v>
      </c>
      <c r="Y56" s="7">
        <v>6</v>
      </c>
      <c r="Z56" s="7">
        <v>3</v>
      </c>
      <c r="AA56" s="7">
        <v>2</v>
      </c>
      <c r="AB56" s="7">
        <v>6</v>
      </c>
      <c r="AC56" s="7">
        <v>4</v>
      </c>
      <c r="AD56" s="7">
        <v>4</v>
      </c>
      <c r="AE56" s="7">
        <v>2</v>
      </c>
      <c r="AF56" s="7">
        <v>7</v>
      </c>
      <c r="AG56">
        <f t="shared" si="4"/>
        <v>21</v>
      </c>
      <c r="AH56">
        <f t="shared" si="5"/>
        <v>16</v>
      </c>
    </row>
    <row r="57" spans="2:34" x14ac:dyDescent="0.25">
      <c r="B57" s="7">
        <v>40697</v>
      </c>
      <c r="C57" s="7">
        <v>0</v>
      </c>
      <c r="D57" s="7">
        <v>2001</v>
      </c>
      <c r="E57" s="7">
        <v>24</v>
      </c>
      <c r="F57" s="8">
        <v>45958.362847222219</v>
      </c>
      <c r="G57" s="7">
        <v>2</v>
      </c>
      <c r="H57" s="7">
        <v>3</v>
      </c>
      <c r="I57" s="7">
        <v>4</v>
      </c>
      <c r="J57" s="7">
        <v>3</v>
      </c>
      <c r="K57" s="7">
        <v>3</v>
      </c>
      <c r="L57" s="7">
        <v>4</v>
      </c>
      <c r="M57" s="7">
        <v>3</v>
      </c>
      <c r="N57" s="7">
        <v>3</v>
      </c>
      <c r="O57" s="7">
        <v>4</v>
      </c>
      <c r="P57" s="7">
        <v>5</v>
      </c>
      <c r="Q57" s="7">
        <v>4</v>
      </c>
      <c r="R57" s="7">
        <v>36</v>
      </c>
      <c r="S57" s="7">
        <f t="shared" si="0"/>
        <v>10</v>
      </c>
      <c r="T57" s="7">
        <f t="shared" si="1"/>
        <v>12</v>
      </c>
      <c r="U57" s="7">
        <f t="shared" si="2"/>
        <v>7</v>
      </c>
      <c r="V57" s="7">
        <f t="shared" si="3"/>
        <v>7</v>
      </c>
      <c r="W57" s="7">
        <v>2</v>
      </c>
      <c r="X57" s="7">
        <v>2</v>
      </c>
      <c r="Y57" s="7">
        <v>3</v>
      </c>
      <c r="Z57" s="7">
        <v>4</v>
      </c>
      <c r="AA57" s="7">
        <v>3</v>
      </c>
      <c r="AB57" s="7">
        <v>4</v>
      </c>
      <c r="AC57" s="7">
        <v>4</v>
      </c>
      <c r="AD57" s="7">
        <v>3</v>
      </c>
      <c r="AE57" s="7">
        <v>3</v>
      </c>
      <c r="AF57" s="7">
        <v>1</v>
      </c>
      <c r="AG57">
        <f t="shared" si="4"/>
        <v>24</v>
      </c>
      <c r="AH57">
        <f t="shared" si="5"/>
        <v>12</v>
      </c>
    </row>
    <row r="58" spans="2:34" x14ac:dyDescent="0.25">
      <c r="B58" s="7">
        <v>40964</v>
      </c>
      <c r="C58" s="7">
        <v>0</v>
      </c>
      <c r="D58" s="7">
        <v>2003</v>
      </c>
      <c r="E58" s="7">
        <v>22</v>
      </c>
      <c r="F58" s="8">
        <v>45964.629108796296</v>
      </c>
      <c r="G58" s="7">
        <v>2</v>
      </c>
      <c r="H58" s="7">
        <v>4</v>
      </c>
      <c r="I58" s="7">
        <v>5</v>
      </c>
      <c r="J58" s="7">
        <v>5</v>
      </c>
      <c r="K58" s="7">
        <v>3</v>
      </c>
      <c r="L58" s="7">
        <v>5</v>
      </c>
      <c r="M58" s="7">
        <v>2</v>
      </c>
      <c r="N58" s="7">
        <v>2</v>
      </c>
      <c r="O58" s="7">
        <v>4</v>
      </c>
      <c r="P58" s="7">
        <v>5</v>
      </c>
      <c r="Q58" s="7">
        <v>4</v>
      </c>
      <c r="R58" s="7">
        <v>39</v>
      </c>
      <c r="S58" s="7">
        <f t="shared" si="0"/>
        <v>11</v>
      </c>
      <c r="T58" s="7">
        <f t="shared" si="1"/>
        <v>12</v>
      </c>
      <c r="U58" s="7">
        <f t="shared" si="2"/>
        <v>9</v>
      </c>
      <c r="V58" s="7">
        <f t="shared" si="3"/>
        <v>7</v>
      </c>
      <c r="W58" s="7">
        <v>2</v>
      </c>
      <c r="X58" s="7">
        <v>3</v>
      </c>
      <c r="Y58" s="7">
        <v>5</v>
      </c>
      <c r="Z58" s="7">
        <v>4</v>
      </c>
      <c r="AA58" s="7">
        <v>3</v>
      </c>
      <c r="AB58" s="7">
        <v>5</v>
      </c>
      <c r="AC58" s="7">
        <v>7</v>
      </c>
      <c r="AD58" s="7">
        <v>3</v>
      </c>
      <c r="AE58" s="7">
        <v>2</v>
      </c>
      <c r="AF58" s="7">
        <v>4</v>
      </c>
      <c r="AG58">
        <f t="shared" si="4"/>
        <v>26</v>
      </c>
      <c r="AH58">
        <f t="shared" si="5"/>
        <v>13</v>
      </c>
    </row>
    <row r="59" spans="2:34" x14ac:dyDescent="0.25">
      <c r="B59" s="7">
        <v>45502</v>
      </c>
      <c r="C59" s="7">
        <v>0</v>
      </c>
      <c r="D59" s="7">
        <v>2006</v>
      </c>
      <c r="E59" s="7">
        <v>19</v>
      </c>
      <c r="F59" s="8">
        <v>45968.705289351848</v>
      </c>
      <c r="G59" s="7">
        <v>2</v>
      </c>
      <c r="H59" s="7">
        <v>4</v>
      </c>
      <c r="I59" s="7">
        <v>3</v>
      </c>
      <c r="J59" s="7">
        <v>5</v>
      </c>
      <c r="K59" s="7">
        <v>4</v>
      </c>
      <c r="L59" s="7">
        <v>4</v>
      </c>
      <c r="M59" s="7">
        <v>4</v>
      </c>
      <c r="N59" s="7">
        <v>2</v>
      </c>
      <c r="O59" s="7">
        <v>3</v>
      </c>
      <c r="P59" s="7">
        <v>4</v>
      </c>
      <c r="Q59" s="7">
        <v>4</v>
      </c>
      <c r="R59" s="7">
        <v>37</v>
      </c>
      <c r="S59" s="7">
        <f t="shared" si="0"/>
        <v>13</v>
      </c>
      <c r="T59" s="7">
        <f t="shared" si="1"/>
        <v>11</v>
      </c>
      <c r="U59" s="7">
        <f t="shared" si="2"/>
        <v>8</v>
      </c>
      <c r="V59" s="7">
        <f t="shared" si="3"/>
        <v>5</v>
      </c>
      <c r="W59" s="7">
        <v>3</v>
      </c>
      <c r="X59" s="7">
        <v>7</v>
      </c>
      <c r="Y59" s="7">
        <v>11</v>
      </c>
      <c r="Z59" s="7">
        <v>8</v>
      </c>
      <c r="AA59" s="7">
        <v>5</v>
      </c>
      <c r="AB59" s="7">
        <v>6</v>
      </c>
      <c r="AC59" s="7">
        <v>17</v>
      </c>
      <c r="AD59" s="7">
        <v>3</v>
      </c>
      <c r="AE59" s="7">
        <v>7</v>
      </c>
      <c r="AF59" s="7">
        <v>5</v>
      </c>
      <c r="AG59">
        <f t="shared" si="4"/>
        <v>22</v>
      </c>
      <c r="AH59">
        <f t="shared" si="5"/>
        <v>15</v>
      </c>
    </row>
    <row r="60" spans="2:34" x14ac:dyDescent="0.25">
      <c r="B60" s="7">
        <v>41499</v>
      </c>
      <c r="C60" s="7">
        <v>0</v>
      </c>
      <c r="D60" s="7">
        <v>2002</v>
      </c>
      <c r="E60" s="7">
        <v>23</v>
      </c>
      <c r="F60" s="8">
        <v>45959.619606481479</v>
      </c>
      <c r="G60" s="7">
        <v>2</v>
      </c>
      <c r="H60" s="7">
        <v>3</v>
      </c>
      <c r="I60" s="7">
        <v>5</v>
      </c>
      <c r="J60" s="7">
        <v>5</v>
      </c>
      <c r="K60" s="7">
        <v>2</v>
      </c>
      <c r="L60" s="7">
        <v>4</v>
      </c>
      <c r="M60" s="7">
        <v>2</v>
      </c>
      <c r="N60" s="7">
        <v>1</v>
      </c>
      <c r="O60" s="7">
        <v>2</v>
      </c>
      <c r="P60" s="7">
        <v>4</v>
      </c>
      <c r="Q60" s="7">
        <v>2</v>
      </c>
      <c r="R60" s="7">
        <v>30</v>
      </c>
      <c r="S60" s="7">
        <f t="shared" si="0"/>
        <v>9</v>
      </c>
      <c r="T60" s="7">
        <f t="shared" si="1"/>
        <v>8</v>
      </c>
      <c r="U60" s="7">
        <f t="shared" si="2"/>
        <v>7</v>
      </c>
      <c r="V60" s="7">
        <f t="shared" si="3"/>
        <v>6</v>
      </c>
      <c r="W60" s="7">
        <v>4</v>
      </c>
      <c r="X60" s="7">
        <v>4</v>
      </c>
      <c r="Y60" s="7">
        <v>3</v>
      </c>
      <c r="Z60" s="7">
        <v>3</v>
      </c>
      <c r="AA60" s="7">
        <v>2</v>
      </c>
      <c r="AB60" s="7">
        <v>2</v>
      </c>
      <c r="AC60" s="7">
        <v>23</v>
      </c>
      <c r="AD60" s="7">
        <v>4</v>
      </c>
      <c r="AE60" s="7">
        <v>2</v>
      </c>
      <c r="AF60" s="7">
        <v>2</v>
      </c>
      <c r="AG60">
        <f t="shared" si="4"/>
        <v>19</v>
      </c>
      <c r="AH60">
        <f t="shared" si="5"/>
        <v>11</v>
      </c>
    </row>
    <row r="61" spans="2:34" x14ac:dyDescent="0.25">
      <c r="B61" s="7">
        <v>41661</v>
      </c>
      <c r="C61" s="7">
        <v>0</v>
      </c>
      <c r="D61" s="7">
        <v>2003</v>
      </c>
      <c r="E61" s="7">
        <v>22</v>
      </c>
      <c r="F61" s="8">
        <v>45959.718935185185</v>
      </c>
      <c r="G61" s="7">
        <v>2</v>
      </c>
      <c r="H61" s="7">
        <v>4</v>
      </c>
      <c r="I61" s="7">
        <v>4</v>
      </c>
      <c r="J61" s="7">
        <v>5</v>
      </c>
      <c r="K61" s="7">
        <v>4</v>
      </c>
      <c r="L61" s="7">
        <v>4</v>
      </c>
      <c r="M61" s="7">
        <v>4</v>
      </c>
      <c r="N61" s="7">
        <v>4</v>
      </c>
      <c r="O61" s="7">
        <v>3</v>
      </c>
      <c r="P61" s="7">
        <v>3</v>
      </c>
      <c r="Q61" s="7">
        <v>4</v>
      </c>
      <c r="R61" s="7">
        <v>39</v>
      </c>
      <c r="S61" s="7">
        <f t="shared" si="0"/>
        <v>13</v>
      </c>
      <c r="T61" s="7">
        <f t="shared" si="1"/>
        <v>10</v>
      </c>
      <c r="U61" s="7">
        <f t="shared" si="2"/>
        <v>8</v>
      </c>
      <c r="V61" s="7">
        <f t="shared" si="3"/>
        <v>8</v>
      </c>
      <c r="W61" s="7">
        <v>28</v>
      </c>
      <c r="X61" s="7">
        <v>4</v>
      </c>
      <c r="Y61" s="7">
        <v>3</v>
      </c>
      <c r="Z61" s="7">
        <v>158</v>
      </c>
      <c r="AA61" s="7">
        <v>3</v>
      </c>
      <c r="AB61" s="7">
        <v>3</v>
      </c>
      <c r="AC61" s="7">
        <v>9</v>
      </c>
      <c r="AD61" s="7">
        <v>7</v>
      </c>
      <c r="AE61" s="7">
        <v>4</v>
      </c>
      <c r="AF61" s="7">
        <v>1</v>
      </c>
      <c r="AG61">
        <f t="shared" si="4"/>
        <v>22</v>
      </c>
      <c r="AH61">
        <f t="shared" si="5"/>
        <v>17</v>
      </c>
    </row>
    <row r="62" spans="2:34" x14ac:dyDescent="0.25">
      <c r="B62" s="7">
        <v>45263</v>
      </c>
      <c r="C62" s="7">
        <v>0</v>
      </c>
      <c r="D62" s="7">
        <v>2005</v>
      </c>
      <c r="E62" s="7">
        <v>20</v>
      </c>
      <c r="F62" s="8">
        <v>45967.872048611112</v>
      </c>
      <c r="G62" s="7">
        <v>2</v>
      </c>
      <c r="H62" s="7">
        <v>2</v>
      </c>
      <c r="I62" s="7">
        <v>4</v>
      </c>
      <c r="J62" s="7">
        <v>4</v>
      </c>
      <c r="K62" s="7">
        <v>4</v>
      </c>
      <c r="L62" s="7">
        <v>5</v>
      </c>
      <c r="M62" s="7">
        <v>4</v>
      </c>
      <c r="N62" s="7">
        <v>3</v>
      </c>
      <c r="O62" s="7">
        <v>4</v>
      </c>
      <c r="P62" s="7">
        <v>5</v>
      </c>
      <c r="Q62" s="7">
        <v>4</v>
      </c>
      <c r="R62" s="7">
        <v>39</v>
      </c>
      <c r="S62" s="7">
        <f t="shared" si="0"/>
        <v>12</v>
      </c>
      <c r="T62" s="7">
        <f t="shared" si="1"/>
        <v>13</v>
      </c>
      <c r="U62" s="7">
        <f t="shared" si="2"/>
        <v>7</v>
      </c>
      <c r="V62" s="7">
        <f t="shared" si="3"/>
        <v>7</v>
      </c>
      <c r="W62" s="7">
        <v>6</v>
      </c>
      <c r="X62" s="7">
        <v>3</v>
      </c>
      <c r="Y62" s="7">
        <v>3</v>
      </c>
      <c r="Z62" s="7">
        <v>4</v>
      </c>
      <c r="AA62" s="7">
        <v>3</v>
      </c>
      <c r="AB62" s="7">
        <v>3</v>
      </c>
      <c r="AC62" s="7">
        <v>4</v>
      </c>
      <c r="AD62" s="7">
        <v>6</v>
      </c>
      <c r="AE62" s="7">
        <v>2</v>
      </c>
      <c r="AF62" s="7">
        <v>3</v>
      </c>
      <c r="AG62">
        <f t="shared" si="4"/>
        <v>26</v>
      </c>
      <c r="AH62">
        <f t="shared" si="5"/>
        <v>13</v>
      </c>
    </row>
    <row r="63" spans="2:34" x14ac:dyDescent="0.25">
      <c r="B63" s="7">
        <v>42809</v>
      </c>
      <c r="C63" s="7">
        <v>0</v>
      </c>
      <c r="D63" s="7">
        <v>1973</v>
      </c>
      <c r="E63" s="7">
        <v>52</v>
      </c>
      <c r="F63" s="8">
        <v>45961.4924537037</v>
      </c>
      <c r="G63" s="7">
        <v>2</v>
      </c>
      <c r="H63" s="7">
        <v>4</v>
      </c>
      <c r="I63" s="7">
        <v>4</v>
      </c>
      <c r="J63" s="7">
        <v>3</v>
      </c>
      <c r="K63" s="7">
        <v>5</v>
      </c>
      <c r="L63" s="7">
        <v>4</v>
      </c>
      <c r="M63" s="7">
        <v>4</v>
      </c>
      <c r="N63" s="7">
        <v>2</v>
      </c>
      <c r="O63" s="7">
        <v>4</v>
      </c>
      <c r="P63" s="7">
        <v>4</v>
      </c>
      <c r="Q63" s="7">
        <v>4</v>
      </c>
      <c r="R63" s="7">
        <v>38</v>
      </c>
      <c r="S63" s="7">
        <f t="shared" si="0"/>
        <v>11</v>
      </c>
      <c r="T63" s="7">
        <f t="shared" si="1"/>
        <v>13</v>
      </c>
      <c r="U63" s="7">
        <f t="shared" si="2"/>
        <v>8</v>
      </c>
      <c r="V63" s="7">
        <f t="shared" si="3"/>
        <v>6</v>
      </c>
      <c r="W63" s="7">
        <v>15</v>
      </c>
      <c r="X63" s="7">
        <v>6</v>
      </c>
      <c r="Y63" s="7">
        <v>24</v>
      </c>
      <c r="Z63" s="7">
        <v>15</v>
      </c>
      <c r="AA63" s="7">
        <v>7</v>
      </c>
      <c r="AB63" s="7">
        <v>7</v>
      </c>
      <c r="AC63" s="7">
        <v>19</v>
      </c>
      <c r="AD63" s="7">
        <v>10</v>
      </c>
      <c r="AE63" s="7">
        <v>5</v>
      </c>
      <c r="AF63" s="7">
        <v>15</v>
      </c>
      <c r="AG63">
        <f t="shared" si="4"/>
        <v>25</v>
      </c>
      <c r="AH63">
        <f t="shared" si="5"/>
        <v>13</v>
      </c>
    </row>
    <row r="64" spans="2:34" x14ac:dyDescent="0.25">
      <c r="B64" s="7">
        <v>42464</v>
      </c>
      <c r="C64" s="7">
        <v>0</v>
      </c>
      <c r="D64" s="7">
        <v>1977</v>
      </c>
      <c r="E64" s="7">
        <v>48</v>
      </c>
      <c r="F64" s="8">
        <v>45960.593622685185</v>
      </c>
      <c r="G64" s="7">
        <v>2</v>
      </c>
      <c r="H64" s="7">
        <v>5</v>
      </c>
      <c r="I64" s="7">
        <v>5</v>
      </c>
      <c r="J64" s="7">
        <v>5</v>
      </c>
      <c r="K64" s="7">
        <v>4</v>
      </c>
      <c r="L64" s="7">
        <v>2</v>
      </c>
      <c r="M64" s="7">
        <v>4</v>
      </c>
      <c r="N64" s="7">
        <v>4</v>
      </c>
      <c r="O64" s="7">
        <v>4</v>
      </c>
      <c r="P64" s="7">
        <v>4</v>
      </c>
      <c r="Q64" s="7">
        <v>4</v>
      </c>
      <c r="R64" s="7">
        <v>41</v>
      </c>
      <c r="S64" s="7">
        <f t="shared" si="0"/>
        <v>13</v>
      </c>
      <c r="T64" s="7">
        <f t="shared" si="1"/>
        <v>12</v>
      </c>
      <c r="U64" s="7">
        <f t="shared" si="2"/>
        <v>7</v>
      </c>
      <c r="V64" s="7">
        <f t="shared" si="3"/>
        <v>9</v>
      </c>
      <c r="W64" s="7">
        <v>3</v>
      </c>
      <c r="X64" s="7">
        <v>6</v>
      </c>
      <c r="Y64" s="7">
        <v>5</v>
      </c>
      <c r="Z64" s="7">
        <v>6</v>
      </c>
      <c r="AA64" s="7">
        <v>8</v>
      </c>
      <c r="AB64" s="7">
        <v>7</v>
      </c>
      <c r="AC64" s="7">
        <v>20</v>
      </c>
      <c r="AD64" s="7">
        <v>7</v>
      </c>
      <c r="AE64" s="7">
        <v>3</v>
      </c>
      <c r="AF64" s="7">
        <v>3</v>
      </c>
      <c r="AG64">
        <f t="shared" si="4"/>
        <v>23</v>
      </c>
      <c r="AH64">
        <f t="shared" si="5"/>
        <v>18</v>
      </c>
    </row>
    <row r="65" spans="2:34" x14ac:dyDescent="0.25">
      <c r="B65" s="7">
        <v>40854</v>
      </c>
      <c r="C65" s="7">
        <v>0</v>
      </c>
      <c r="D65" s="7">
        <v>1983</v>
      </c>
      <c r="E65" s="7">
        <v>42</v>
      </c>
      <c r="F65" s="8">
        <v>45962.741516203707</v>
      </c>
      <c r="G65" s="7">
        <v>2</v>
      </c>
      <c r="H65" s="7">
        <v>4</v>
      </c>
      <c r="I65" s="7">
        <v>3</v>
      </c>
      <c r="J65" s="7">
        <v>4</v>
      </c>
      <c r="K65" s="7">
        <v>4</v>
      </c>
      <c r="L65" s="7">
        <v>4</v>
      </c>
      <c r="M65" s="7">
        <v>3</v>
      </c>
      <c r="N65" s="7">
        <v>4</v>
      </c>
      <c r="O65" s="7">
        <v>4</v>
      </c>
      <c r="P65" s="7">
        <v>4</v>
      </c>
      <c r="Q65" s="7">
        <v>4</v>
      </c>
      <c r="R65" s="7">
        <v>38</v>
      </c>
      <c r="S65" s="7">
        <f t="shared" si="0"/>
        <v>11</v>
      </c>
      <c r="T65" s="7">
        <f t="shared" si="1"/>
        <v>12</v>
      </c>
      <c r="U65" s="7">
        <f t="shared" si="2"/>
        <v>8</v>
      </c>
      <c r="V65" s="7">
        <f t="shared" si="3"/>
        <v>7</v>
      </c>
      <c r="W65" s="7">
        <v>3</v>
      </c>
      <c r="X65" s="7">
        <v>5</v>
      </c>
      <c r="Y65" s="7">
        <v>3</v>
      </c>
      <c r="Z65" s="7">
        <v>3</v>
      </c>
      <c r="AA65" s="7">
        <v>2</v>
      </c>
      <c r="AB65" s="7">
        <v>3</v>
      </c>
      <c r="AC65" s="7">
        <v>4</v>
      </c>
      <c r="AD65" s="7">
        <v>2</v>
      </c>
      <c r="AE65" s="7">
        <v>2</v>
      </c>
      <c r="AF65" s="7">
        <v>2</v>
      </c>
      <c r="AG65">
        <f t="shared" si="4"/>
        <v>23</v>
      </c>
      <c r="AH65">
        <f t="shared" si="5"/>
        <v>15</v>
      </c>
    </row>
    <row r="66" spans="2:34" x14ac:dyDescent="0.25">
      <c r="B66" s="7">
        <v>44631</v>
      </c>
      <c r="C66" s="7">
        <v>0</v>
      </c>
      <c r="D66" s="7">
        <v>1971</v>
      </c>
      <c r="E66" s="7">
        <v>54</v>
      </c>
      <c r="F66" s="8">
        <v>45965.796574074076</v>
      </c>
      <c r="G66" s="7">
        <v>2</v>
      </c>
      <c r="H66" s="7">
        <v>4</v>
      </c>
      <c r="I66" s="7">
        <v>4</v>
      </c>
      <c r="J66" s="7">
        <v>4</v>
      </c>
      <c r="K66" s="7">
        <v>3</v>
      </c>
      <c r="L66" s="7">
        <v>4</v>
      </c>
      <c r="M66" s="7">
        <v>4</v>
      </c>
      <c r="N66" s="7">
        <v>4</v>
      </c>
      <c r="O66" s="7">
        <v>3</v>
      </c>
      <c r="P66" s="7">
        <v>4</v>
      </c>
      <c r="Q66" s="7">
        <v>4</v>
      </c>
      <c r="R66" s="7">
        <v>38</v>
      </c>
      <c r="S66" s="7">
        <f t="shared" si="0"/>
        <v>12</v>
      </c>
      <c r="T66" s="7">
        <f t="shared" si="1"/>
        <v>10</v>
      </c>
      <c r="U66" s="7">
        <f t="shared" si="2"/>
        <v>8</v>
      </c>
      <c r="V66" s="7">
        <f t="shared" si="3"/>
        <v>8</v>
      </c>
      <c r="W66" s="7">
        <v>1</v>
      </c>
      <c r="X66" s="7">
        <v>9</v>
      </c>
      <c r="Y66" s="7">
        <v>3</v>
      </c>
      <c r="Z66" s="7">
        <v>6</v>
      </c>
      <c r="AA66" s="7">
        <v>2</v>
      </c>
      <c r="AB66" s="7">
        <v>2</v>
      </c>
      <c r="AC66" s="7">
        <v>6</v>
      </c>
      <c r="AD66" s="7">
        <v>2</v>
      </c>
      <c r="AE66" s="7">
        <v>2</v>
      </c>
      <c r="AF66" s="7">
        <v>2</v>
      </c>
      <c r="AG66">
        <f t="shared" si="4"/>
        <v>22</v>
      </c>
      <c r="AH66">
        <f t="shared" si="5"/>
        <v>16</v>
      </c>
    </row>
    <row r="67" spans="2:34" x14ac:dyDescent="0.25">
      <c r="B67" s="7">
        <v>40933</v>
      </c>
      <c r="C67" s="7">
        <v>0</v>
      </c>
      <c r="D67" s="7">
        <v>2004</v>
      </c>
      <c r="E67" s="7">
        <v>21</v>
      </c>
      <c r="F67" s="8">
        <v>45958.650370370371</v>
      </c>
      <c r="G67" s="7">
        <v>2</v>
      </c>
      <c r="H67" s="7">
        <v>4</v>
      </c>
      <c r="I67" s="7">
        <v>5</v>
      </c>
      <c r="J67" s="7">
        <v>4</v>
      </c>
      <c r="K67" s="7">
        <v>4</v>
      </c>
      <c r="L67" s="7">
        <v>3</v>
      </c>
      <c r="M67" s="7">
        <v>3</v>
      </c>
      <c r="N67" s="7">
        <v>3</v>
      </c>
      <c r="O67" s="7">
        <v>4</v>
      </c>
      <c r="P67" s="7">
        <v>4</v>
      </c>
      <c r="Q67" s="7">
        <v>4</v>
      </c>
      <c r="R67" s="7">
        <v>38</v>
      </c>
      <c r="S67" s="7">
        <f t="shared" ref="S67:S130" si="6">SUM(J67,M67,Q67)</f>
        <v>11</v>
      </c>
      <c r="T67" s="7">
        <f t="shared" ref="T67:T130" si="7">K67+P67+O67</f>
        <v>12</v>
      </c>
      <c r="U67" s="7">
        <f t="shared" ref="U67:U130" si="8">H67+L67</f>
        <v>7</v>
      </c>
      <c r="V67" s="7">
        <f t="shared" ref="V67:V130" si="9">SUM(N67,I67)</f>
        <v>8</v>
      </c>
      <c r="W67" s="7">
        <v>4</v>
      </c>
      <c r="X67" s="7">
        <v>5</v>
      </c>
      <c r="Y67" s="7">
        <v>6</v>
      </c>
      <c r="Z67" s="7">
        <v>3</v>
      </c>
      <c r="AA67" s="7">
        <v>12</v>
      </c>
      <c r="AB67" s="7">
        <v>9</v>
      </c>
      <c r="AC67" s="7">
        <v>10</v>
      </c>
      <c r="AD67" s="7">
        <v>8</v>
      </c>
      <c r="AE67" s="7">
        <v>5</v>
      </c>
      <c r="AF67" s="7">
        <v>5</v>
      </c>
      <c r="AG67">
        <f t="shared" si="4"/>
        <v>24</v>
      </c>
      <c r="AH67">
        <f t="shared" si="5"/>
        <v>14</v>
      </c>
    </row>
    <row r="68" spans="2:34" x14ac:dyDescent="0.25">
      <c r="B68" s="7">
        <v>45828</v>
      </c>
      <c r="C68" s="7">
        <v>0</v>
      </c>
      <c r="D68" s="7">
        <v>1980</v>
      </c>
      <c r="E68" s="7">
        <v>45</v>
      </c>
      <c r="F68" s="8">
        <v>45970.397604166668</v>
      </c>
      <c r="G68" s="7">
        <v>2</v>
      </c>
      <c r="H68" s="7">
        <v>4</v>
      </c>
      <c r="I68" s="7">
        <v>5</v>
      </c>
      <c r="J68" s="7">
        <v>2</v>
      </c>
      <c r="K68" s="7">
        <v>4</v>
      </c>
      <c r="L68" s="7">
        <v>4</v>
      </c>
      <c r="M68" s="7">
        <v>3</v>
      </c>
      <c r="N68" s="7">
        <v>4</v>
      </c>
      <c r="O68" s="7">
        <v>4</v>
      </c>
      <c r="P68" s="7">
        <v>4</v>
      </c>
      <c r="Q68" s="7">
        <v>4</v>
      </c>
      <c r="R68" s="7">
        <v>38</v>
      </c>
      <c r="S68" s="7">
        <f t="shared" si="6"/>
        <v>9</v>
      </c>
      <c r="T68" s="7">
        <f t="shared" si="7"/>
        <v>12</v>
      </c>
      <c r="U68" s="7">
        <f t="shared" si="8"/>
        <v>8</v>
      </c>
      <c r="V68" s="7">
        <f t="shared" si="9"/>
        <v>9</v>
      </c>
      <c r="W68" s="7">
        <v>2</v>
      </c>
      <c r="X68" s="7">
        <v>7</v>
      </c>
      <c r="Y68" s="7">
        <v>4</v>
      </c>
      <c r="Z68" s="7">
        <v>5</v>
      </c>
      <c r="AA68" s="7">
        <v>5</v>
      </c>
      <c r="AB68" s="7">
        <v>9</v>
      </c>
      <c r="AC68" s="7">
        <v>8</v>
      </c>
      <c r="AD68" s="7">
        <v>6</v>
      </c>
      <c r="AE68" s="7">
        <v>2</v>
      </c>
      <c r="AF68" s="7">
        <v>3</v>
      </c>
      <c r="AG68">
        <f t="shared" ref="AG68:AG131" si="10">SUM(I68,K68,L68,O68:Q68)</f>
        <v>25</v>
      </c>
      <c r="AH68">
        <f t="shared" ref="AH68:AH131" si="11">SUM(H68,J68,M68:N68)</f>
        <v>13</v>
      </c>
    </row>
    <row r="69" spans="2:34" x14ac:dyDescent="0.25">
      <c r="B69" s="7">
        <v>41364</v>
      </c>
      <c r="C69" s="7">
        <v>0</v>
      </c>
      <c r="D69" s="7">
        <v>2002</v>
      </c>
      <c r="E69" s="7">
        <v>23</v>
      </c>
      <c r="F69" s="8">
        <v>45971.432511574072</v>
      </c>
      <c r="G69" s="7">
        <v>2</v>
      </c>
      <c r="H69" s="7">
        <v>4</v>
      </c>
      <c r="I69" s="7">
        <v>4</v>
      </c>
      <c r="J69" s="7">
        <v>5</v>
      </c>
      <c r="K69" s="7">
        <v>4</v>
      </c>
      <c r="L69" s="7">
        <v>4</v>
      </c>
      <c r="M69" s="7">
        <v>2</v>
      </c>
      <c r="N69" s="7">
        <v>2</v>
      </c>
      <c r="O69" s="7">
        <v>4</v>
      </c>
      <c r="P69" s="7">
        <v>4</v>
      </c>
      <c r="Q69" s="7">
        <v>4</v>
      </c>
      <c r="R69" s="7">
        <v>37</v>
      </c>
      <c r="S69" s="7">
        <f t="shared" si="6"/>
        <v>11</v>
      </c>
      <c r="T69" s="7">
        <f t="shared" si="7"/>
        <v>12</v>
      </c>
      <c r="U69" s="7">
        <f t="shared" si="8"/>
        <v>8</v>
      </c>
      <c r="V69" s="7">
        <f t="shared" si="9"/>
        <v>6</v>
      </c>
      <c r="W69" s="7">
        <v>3</v>
      </c>
      <c r="X69" s="7">
        <v>6</v>
      </c>
      <c r="Y69" s="7">
        <v>3</v>
      </c>
      <c r="Z69" s="7">
        <v>3</v>
      </c>
      <c r="AA69" s="7">
        <v>3</v>
      </c>
      <c r="AB69" s="7">
        <v>5</v>
      </c>
      <c r="AC69" s="7">
        <v>15</v>
      </c>
      <c r="AD69" s="7">
        <v>3</v>
      </c>
      <c r="AE69" s="7">
        <v>2</v>
      </c>
      <c r="AF69" s="7">
        <v>2</v>
      </c>
      <c r="AG69">
        <f t="shared" si="10"/>
        <v>24</v>
      </c>
      <c r="AH69">
        <f t="shared" si="11"/>
        <v>13</v>
      </c>
    </row>
    <row r="70" spans="2:34" x14ac:dyDescent="0.25">
      <c r="B70" s="7">
        <v>45774</v>
      </c>
      <c r="C70" s="7">
        <v>0</v>
      </c>
      <c r="D70" s="7">
        <v>2002</v>
      </c>
      <c r="E70" s="7">
        <v>23</v>
      </c>
      <c r="F70" s="8">
        <v>45969.829965277779</v>
      </c>
      <c r="G70" s="7">
        <v>2</v>
      </c>
      <c r="H70" s="7">
        <v>4</v>
      </c>
      <c r="I70" s="7">
        <v>4</v>
      </c>
      <c r="J70" s="7">
        <v>5</v>
      </c>
      <c r="K70" s="7">
        <v>2</v>
      </c>
      <c r="L70" s="7">
        <v>4</v>
      </c>
      <c r="M70" s="7">
        <v>3</v>
      </c>
      <c r="N70" s="7">
        <v>2</v>
      </c>
      <c r="O70" s="7">
        <v>2</v>
      </c>
      <c r="P70" s="7">
        <v>2</v>
      </c>
      <c r="Q70" s="7">
        <v>3</v>
      </c>
      <c r="R70" s="7">
        <v>31</v>
      </c>
      <c r="S70" s="7">
        <f t="shared" si="6"/>
        <v>11</v>
      </c>
      <c r="T70" s="7">
        <f t="shared" si="7"/>
        <v>6</v>
      </c>
      <c r="U70" s="7">
        <f t="shared" si="8"/>
        <v>8</v>
      </c>
      <c r="V70" s="7">
        <f t="shared" si="9"/>
        <v>6</v>
      </c>
      <c r="W70" s="7">
        <v>11</v>
      </c>
      <c r="X70" s="7">
        <v>3</v>
      </c>
      <c r="Y70" s="7">
        <v>3</v>
      </c>
      <c r="Z70" s="7">
        <v>2</v>
      </c>
      <c r="AA70" s="7">
        <v>3</v>
      </c>
      <c r="AB70" s="7">
        <v>5</v>
      </c>
      <c r="AC70" s="7">
        <v>17</v>
      </c>
      <c r="AD70" s="7">
        <v>2</v>
      </c>
      <c r="AE70" s="7">
        <v>2</v>
      </c>
      <c r="AF70" s="7">
        <v>4</v>
      </c>
      <c r="AG70">
        <f t="shared" si="10"/>
        <v>17</v>
      </c>
      <c r="AH70">
        <f t="shared" si="11"/>
        <v>14</v>
      </c>
    </row>
    <row r="71" spans="2:34" x14ac:dyDescent="0.25">
      <c r="B71" s="7">
        <v>41111</v>
      </c>
      <c r="C71" s="7">
        <v>0</v>
      </c>
      <c r="D71" s="7">
        <v>2005</v>
      </c>
      <c r="E71" s="7">
        <v>20</v>
      </c>
      <c r="F71" s="8">
        <v>45959.339004629626</v>
      </c>
      <c r="G71" s="7">
        <v>2</v>
      </c>
      <c r="H71" s="7">
        <v>4</v>
      </c>
      <c r="I71" s="7">
        <v>4</v>
      </c>
      <c r="J71" s="7">
        <v>4</v>
      </c>
      <c r="K71" s="7">
        <v>5</v>
      </c>
      <c r="L71" s="7">
        <v>4</v>
      </c>
      <c r="M71" s="7">
        <v>4</v>
      </c>
      <c r="N71" s="7">
        <v>4</v>
      </c>
      <c r="O71" s="7">
        <v>5</v>
      </c>
      <c r="P71" s="7">
        <v>4</v>
      </c>
      <c r="Q71" s="7">
        <v>3</v>
      </c>
      <c r="R71" s="7">
        <v>41</v>
      </c>
      <c r="S71" s="7">
        <f t="shared" si="6"/>
        <v>11</v>
      </c>
      <c r="T71" s="7">
        <f t="shared" si="7"/>
        <v>14</v>
      </c>
      <c r="U71" s="7">
        <f t="shared" si="8"/>
        <v>8</v>
      </c>
      <c r="V71" s="7">
        <f t="shared" si="9"/>
        <v>8</v>
      </c>
      <c r="W71" s="7">
        <v>2</v>
      </c>
      <c r="X71" s="7">
        <v>3</v>
      </c>
      <c r="Y71" s="7">
        <v>4</v>
      </c>
      <c r="Z71" s="7">
        <v>3</v>
      </c>
      <c r="AA71" s="7">
        <v>2</v>
      </c>
      <c r="AB71" s="7">
        <v>19</v>
      </c>
      <c r="AC71" s="7">
        <v>5</v>
      </c>
      <c r="AD71" s="7">
        <v>2</v>
      </c>
      <c r="AE71" s="7">
        <v>3</v>
      </c>
      <c r="AF71" s="7">
        <v>4</v>
      </c>
      <c r="AG71">
        <f t="shared" si="10"/>
        <v>25</v>
      </c>
      <c r="AH71">
        <f t="shared" si="11"/>
        <v>16</v>
      </c>
    </row>
    <row r="72" spans="2:34" x14ac:dyDescent="0.25">
      <c r="B72" s="7">
        <v>42675</v>
      </c>
      <c r="C72" s="7">
        <v>0</v>
      </c>
      <c r="D72" s="7">
        <v>2006</v>
      </c>
      <c r="E72" s="7">
        <v>19</v>
      </c>
      <c r="F72" s="8">
        <v>45960.863958333335</v>
      </c>
      <c r="G72" s="7">
        <v>2</v>
      </c>
      <c r="H72" s="7">
        <v>4</v>
      </c>
      <c r="I72" s="7">
        <v>4</v>
      </c>
      <c r="J72" s="7">
        <v>4</v>
      </c>
      <c r="K72" s="7">
        <v>4</v>
      </c>
      <c r="L72" s="7">
        <v>4</v>
      </c>
      <c r="M72" s="7">
        <v>2</v>
      </c>
      <c r="N72" s="7">
        <v>3</v>
      </c>
      <c r="O72" s="7">
        <v>4</v>
      </c>
      <c r="P72" s="7">
        <v>4</v>
      </c>
      <c r="Q72" s="7">
        <v>3</v>
      </c>
      <c r="R72" s="7">
        <v>36</v>
      </c>
      <c r="S72" s="7">
        <f t="shared" si="6"/>
        <v>9</v>
      </c>
      <c r="T72" s="7">
        <f t="shared" si="7"/>
        <v>12</v>
      </c>
      <c r="U72" s="7">
        <f t="shared" si="8"/>
        <v>8</v>
      </c>
      <c r="V72" s="7">
        <f t="shared" si="9"/>
        <v>7</v>
      </c>
      <c r="W72" s="7">
        <v>4</v>
      </c>
      <c r="X72" s="7">
        <v>4</v>
      </c>
      <c r="Y72" s="7">
        <v>3</v>
      </c>
      <c r="Z72" s="7">
        <v>6</v>
      </c>
      <c r="AA72" s="7">
        <v>5</v>
      </c>
      <c r="AB72" s="7">
        <v>7</v>
      </c>
      <c r="AC72" s="7">
        <v>8</v>
      </c>
      <c r="AD72" s="7">
        <v>4</v>
      </c>
      <c r="AE72" s="7">
        <v>6</v>
      </c>
      <c r="AF72" s="7">
        <v>3</v>
      </c>
      <c r="AG72">
        <f t="shared" si="10"/>
        <v>23</v>
      </c>
      <c r="AH72">
        <f t="shared" si="11"/>
        <v>13</v>
      </c>
    </row>
    <row r="73" spans="2:34" x14ac:dyDescent="0.25">
      <c r="B73" s="7">
        <v>44327</v>
      </c>
      <c r="C73" s="7">
        <v>0</v>
      </c>
      <c r="D73" s="7">
        <v>1977</v>
      </c>
      <c r="E73" s="7">
        <v>48</v>
      </c>
      <c r="F73" s="8">
        <v>45965.493101851855</v>
      </c>
      <c r="G73" s="7">
        <v>2</v>
      </c>
      <c r="H73" s="7">
        <v>3</v>
      </c>
      <c r="I73" s="7">
        <v>4</v>
      </c>
      <c r="J73" s="7">
        <v>4</v>
      </c>
      <c r="K73" s="7">
        <v>4</v>
      </c>
      <c r="L73" s="7">
        <v>4</v>
      </c>
      <c r="M73" s="7">
        <v>4</v>
      </c>
      <c r="N73" s="7">
        <v>3</v>
      </c>
      <c r="O73" s="7">
        <v>4</v>
      </c>
      <c r="P73" s="7">
        <v>3</v>
      </c>
      <c r="Q73" s="7">
        <v>4</v>
      </c>
      <c r="R73" s="7">
        <v>37</v>
      </c>
      <c r="S73" s="7">
        <f t="shared" si="6"/>
        <v>12</v>
      </c>
      <c r="T73" s="7">
        <f t="shared" si="7"/>
        <v>11</v>
      </c>
      <c r="U73" s="7">
        <f t="shared" si="8"/>
        <v>7</v>
      </c>
      <c r="V73" s="7">
        <f t="shared" si="9"/>
        <v>7</v>
      </c>
      <c r="W73" s="7">
        <v>3</v>
      </c>
      <c r="X73" s="7">
        <v>4</v>
      </c>
      <c r="Y73" s="7">
        <v>7</v>
      </c>
      <c r="Z73" s="7">
        <v>4</v>
      </c>
      <c r="AA73" s="7">
        <v>3</v>
      </c>
      <c r="AB73" s="7">
        <v>8</v>
      </c>
      <c r="AC73" s="7">
        <v>13</v>
      </c>
      <c r="AD73" s="7">
        <v>5</v>
      </c>
      <c r="AE73" s="7">
        <v>5</v>
      </c>
      <c r="AF73" s="7">
        <v>3</v>
      </c>
      <c r="AG73">
        <f t="shared" si="10"/>
        <v>23</v>
      </c>
      <c r="AH73">
        <f t="shared" si="11"/>
        <v>14</v>
      </c>
    </row>
    <row r="74" spans="2:34" x14ac:dyDescent="0.25">
      <c r="B74" s="7">
        <v>44303</v>
      </c>
      <c r="C74" s="7">
        <v>0</v>
      </c>
      <c r="D74" s="7">
        <v>1987</v>
      </c>
      <c r="E74" s="7">
        <v>38</v>
      </c>
      <c r="F74" s="8">
        <v>45965.442673611113</v>
      </c>
      <c r="G74" s="7">
        <v>2</v>
      </c>
      <c r="H74" s="7">
        <v>4</v>
      </c>
      <c r="I74" s="7">
        <v>3</v>
      </c>
      <c r="J74" s="7">
        <v>4</v>
      </c>
      <c r="K74" s="7">
        <v>4</v>
      </c>
      <c r="L74" s="7">
        <v>4</v>
      </c>
      <c r="M74" s="7">
        <v>3</v>
      </c>
      <c r="N74" s="7">
        <v>3</v>
      </c>
      <c r="O74" s="7">
        <v>4</v>
      </c>
      <c r="P74" s="7">
        <v>4</v>
      </c>
      <c r="Q74" s="7">
        <v>4</v>
      </c>
      <c r="R74" s="7">
        <v>37</v>
      </c>
      <c r="S74" s="7">
        <f t="shared" si="6"/>
        <v>11</v>
      </c>
      <c r="T74" s="7">
        <f t="shared" si="7"/>
        <v>12</v>
      </c>
      <c r="U74" s="7">
        <f t="shared" si="8"/>
        <v>8</v>
      </c>
      <c r="V74" s="7">
        <f t="shared" si="9"/>
        <v>6</v>
      </c>
      <c r="W74" s="7">
        <v>4</v>
      </c>
      <c r="X74" s="7">
        <v>5</v>
      </c>
      <c r="Y74" s="7">
        <v>2</v>
      </c>
      <c r="Z74" s="7">
        <v>3</v>
      </c>
      <c r="AA74" s="7">
        <v>2</v>
      </c>
      <c r="AB74" s="7">
        <v>5</v>
      </c>
      <c r="AC74" s="7">
        <v>5</v>
      </c>
      <c r="AD74" s="7">
        <v>4</v>
      </c>
      <c r="AE74" s="7">
        <v>4</v>
      </c>
      <c r="AF74" s="7">
        <v>2</v>
      </c>
      <c r="AG74">
        <f t="shared" si="10"/>
        <v>23</v>
      </c>
      <c r="AH74">
        <f t="shared" si="11"/>
        <v>14</v>
      </c>
    </row>
    <row r="75" spans="2:34" x14ac:dyDescent="0.25">
      <c r="B75" s="7">
        <v>41459</v>
      </c>
      <c r="C75" s="7">
        <v>0</v>
      </c>
      <c r="D75" s="7">
        <v>1993</v>
      </c>
      <c r="E75" s="7">
        <v>32</v>
      </c>
      <c r="F75" s="8">
        <v>45964.724328703705</v>
      </c>
      <c r="G75" s="7">
        <v>2</v>
      </c>
      <c r="H75" s="7">
        <v>4</v>
      </c>
      <c r="I75" s="7">
        <v>4</v>
      </c>
      <c r="J75" s="7">
        <v>4</v>
      </c>
      <c r="K75" s="7">
        <v>3</v>
      </c>
      <c r="L75" s="7">
        <v>4</v>
      </c>
      <c r="M75" s="7">
        <v>4</v>
      </c>
      <c r="N75" s="7">
        <v>3</v>
      </c>
      <c r="O75" s="7">
        <v>4</v>
      </c>
      <c r="P75" s="7">
        <v>4</v>
      </c>
      <c r="Q75" s="7">
        <v>3</v>
      </c>
      <c r="R75" s="7">
        <v>37</v>
      </c>
      <c r="S75" s="7">
        <f t="shared" si="6"/>
        <v>11</v>
      </c>
      <c r="T75" s="7">
        <f t="shared" si="7"/>
        <v>11</v>
      </c>
      <c r="U75" s="7">
        <f t="shared" si="8"/>
        <v>8</v>
      </c>
      <c r="V75" s="7">
        <f t="shared" si="9"/>
        <v>7</v>
      </c>
      <c r="W75" s="7">
        <v>2</v>
      </c>
      <c r="X75" s="7">
        <v>4</v>
      </c>
      <c r="Y75" s="7">
        <v>3</v>
      </c>
      <c r="Z75" s="7">
        <v>2</v>
      </c>
      <c r="AA75" s="7">
        <v>4</v>
      </c>
      <c r="AB75" s="7">
        <v>3</v>
      </c>
      <c r="AC75" s="7">
        <v>5</v>
      </c>
      <c r="AD75" s="7">
        <v>3</v>
      </c>
      <c r="AE75" s="7">
        <v>1</v>
      </c>
      <c r="AF75" s="7">
        <v>5</v>
      </c>
      <c r="AG75">
        <f t="shared" si="10"/>
        <v>22</v>
      </c>
      <c r="AH75">
        <f t="shared" si="11"/>
        <v>15</v>
      </c>
    </row>
    <row r="76" spans="2:34" x14ac:dyDescent="0.25">
      <c r="B76" s="7">
        <v>44988</v>
      </c>
      <c r="C76" s="7">
        <v>0</v>
      </c>
      <c r="D76" s="7">
        <v>2001</v>
      </c>
      <c r="E76" s="7">
        <v>24</v>
      </c>
      <c r="F76" s="8">
        <v>45967.440335648149</v>
      </c>
      <c r="G76" s="7">
        <v>2</v>
      </c>
      <c r="H76" s="7">
        <v>4</v>
      </c>
      <c r="I76" s="7">
        <v>4</v>
      </c>
      <c r="J76" s="7">
        <v>4</v>
      </c>
      <c r="K76" s="7">
        <v>4</v>
      </c>
      <c r="L76" s="7">
        <v>4</v>
      </c>
      <c r="M76" s="7">
        <v>3</v>
      </c>
      <c r="N76" s="7">
        <v>2</v>
      </c>
      <c r="O76" s="7">
        <v>4</v>
      </c>
      <c r="P76" s="7">
        <v>3</v>
      </c>
      <c r="Q76" s="7">
        <v>4</v>
      </c>
      <c r="R76" s="7">
        <v>36</v>
      </c>
      <c r="S76" s="7">
        <f t="shared" si="6"/>
        <v>11</v>
      </c>
      <c r="T76" s="7">
        <f t="shared" si="7"/>
        <v>11</v>
      </c>
      <c r="U76" s="7">
        <f t="shared" si="8"/>
        <v>8</v>
      </c>
      <c r="V76" s="7">
        <f t="shared" si="9"/>
        <v>6</v>
      </c>
      <c r="W76" s="7">
        <v>2</v>
      </c>
      <c r="X76" s="7">
        <v>2</v>
      </c>
      <c r="Y76" s="7">
        <v>2</v>
      </c>
      <c r="Z76" s="7">
        <v>2</v>
      </c>
      <c r="AA76" s="7">
        <v>2</v>
      </c>
      <c r="AB76" s="7">
        <v>5</v>
      </c>
      <c r="AC76" s="7">
        <v>6</v>
      </c>
      <c r="AD76" s="7">
        <v>4</v>
      </c>
      <c r="AE76" s="7">
        <v>6</v>
      </c>
      <c r="AF76" s="7">
        <v>2</v>
      </c>
      <c r="AG76">
        <f t="shared" si="10"/>
        <v>23</v>
      </c>
      <c r="AH76">
        <f t="shared" si="11"/>
        <v>13</v>
      </c>
    </row>
    <row r="77" spans="2:34" x14ac:dyDescent="0.25">
      <c r="B77" s="7">
        <v>41596</v>
      </c>
      <c r="C77" s="7">
        <v>0</v>
      </c>
      <c r="D77" s="7">
        <v>2003</v>
      </c>
      <c r="E77" s="7">
        <v>22</v>
      </c>
      <c r="F77" s="8">
        <v>45959.684074074074</v>
      </c>
      <c r="G77" s="7">
        <v>2</v>
      </c>
      <c r="H77" s="7">
        <v>4</v>
      </c>
      <c r="I77" s="7">
        <v>4</v>
      </c>
      <c r="J77" s="7">
        <v>4</v>
      </c>
      <c r="K77" s="7">
        <v>3</v>
      </c>
      <c r="L77" s="7">
        <v>4</v>
      </c>
      <c r="M77" s="7">
        <v>4</v>
      </c>
      <c r="N77" s="7">
        <v>2</v>
      </c>
      <c r="O77" s="7">
        <v>3</v>
      </c>
      <c r="P77" s="7">
        <v>4</v>
      </c>
      <c r="Q77" s="7">
        <v>3</v>
      </c>
      <c r="R77" s="7">
        <v>35</v>
      </c>
      <c r="S77" s="7">
        <f t="shared" si="6"/>
        <v>11</v>
      </c>
      <c r="T77" s="7">
        <f t="shared" si="7"/>
        <v>10</v>
      </c>
      <c r="U77" s="7">
        <f t="shared" si="8"/>
        <v>8</v>
      </c>
      <c r="V77" s="7">
        <f t="shared" si="9"/>
        <v>6</v>
      </c>
      <c r="W77" s="7">
        <v>8</v>
      </c>
      <c r="X77" s="7">
        <v>3</v>
      </c>
      <c r="Y77" s="7">
        <v>3</v>
      </c>
      <c r="Z77" s="7">
        <v>7</v>
      </c>
      <c r="AA77" s="7">
        <v>3</v>
      </c>
      <c r="AB77" s="7">
        <v>21</v>
      </c>
      <c r="AC77" s="7">
        <v>6</v>
      </c>
      <c r="AD77" s="7">
        <v>8</v>
      </c>
      <c r="AE77" s="7">
        <v>5</v>
      </c>
      <c r="AF77" s="7">
        <v>7</v>
      </c>
      <c r="AG77">
        <f t="shared" si="10"/>
        <v>21</v>
      </c>
      <c r="AH77">
        <f t="shared" si="11"/>
        <v>14</v>
      </c>
    </row>
    <row r="78" spans="2:34" x14ac:dyDescent="0.25">
      <c r="B78" s="7">
        <v>41026</v>
      </c>
      <c r="C78" s="7">
        <v>0</v>
      </c>
      <c r="D78" s="7">
        <v>1997</v>
      </c>
      <c r="E78" s="7">
        <v>28</v>
      </c>
      <c r="F78" s="8">
        <v>45977.55673611111</v>
      </c>
      <c r="G78" s="7">
        <v>2</v>
      </c>
      <c r="H78" s="7">
        <v>2</v>
      </c>
      <c r="I78" s="7">
        <v>2</v>
      </c>
      <c r="J78" s="7">
        <v>3</v>
      </c>
      <c r="K78" s="7">
        <v>2</v>
      </c>
      <c r="L78" s="7">
        <v>4</v>
      </c>
      <c r="M78" s="7">
        <v>1</v>
      </c>
      <c r="N78" s="7">
        <v>2</v>
      </c>
      <c r="O78" s="7">
        <v>1</v>
      </c>
      <c r="P78" s="7">
        <v>5</v>
      </c>
      <c r="Q78" s="7">
        <v>4</v>
      </c>
      <c r="R78" s="7">
        <v>26</v>
      </c>
      <c r="S78" s="7">
        <f t="shared" si="6"/>
        <v>8</v>
      </c>
      <c r="T78" s="7">
        <f t="shared" si="7"/>
        <v>8</v>
      </c>
      <c r="U78" s="7">
        <f t="shared" si="8"/>
        <v>6</v>
      </c>
      <c r="V78" s="7">
        <f t="shared" si="9"/>
        <v>4</v>
      </c>
      <c r="W78" s="7">
        <v>14</v>
      </c>
      <c r="X78" s="7">
        <v>6</v>
      </c>
      <c r="Y78" s="7">
        <v>5</v>
      </c>
      <c r="Z78" s="7">
        <v>5</v>
      </c>
      <c r="AA78" s="7">
        <v>2</v>
      </c>
      <c r="AB78" s="7">
        <v>64</v>
      </c>
      <c r="AC78" s="7">
        <v>8</v>
      </c>
      <c r="AD78" s="7">
        <v>6</v>
      </c>
      <c r="AE78" s="7">
        <v>4</v>
      </c>
      <c r="AF78" s="7">
        <v>3</v>
      </c>
      <c r="AG78">
        <f t="shared" si="10"/>
        <v>18</v>
      </c>
      <c r="AH78">
        <f t="shared" si="11"/>
        <v>8</v>
      </c>
    </row>
    <row r="79" spans="2:34" x14ac:dyDescent="0.25">
      <c r="B79" s="7">
        <v>45281</v>
      </c>
      <c r="C79" s="7">
        <v>0</v>
      </c>
      <c r="D79" s="7">
        <v>1980</v>
      </c>
      <c r="E79" s="7">
        <v>45</v>
      </c>
      <c r="F79" s="8">
        <v>45967.902939814812</v>
      </c>
      <c r="G79" s="7">
        <v>2</v>
      </c>
      <c r="H79" s="7">
        <v>4</v>
      </c>
      <c r="I79" s="7">
        <v>5</v>
      </c>
      <c r="J79" s="7">
        <v>5</v>
      </c>
      <c r="K79" s="7">
        <v>4</v>
      </c>
      <c r="L79" s="7">
        <v>4</v>
      </c>
      <c r="M79" s="7">
        <v>4</v>
      </c>
      <c r="N79" s="7">
        <v>1</v>
      </c>
      <c r="O79" s="7">
        <v>5</v>
      </c>
      <c r="P79" s="7">
        <v>5</v>
      </c>
      <c r="Q79" s="7">
        <v>4</v>
      </c>
      <c r="R79" s="7">
        <v>41</v>
      </c>
      <c r="S79" s="7">
        <f t="shared" si="6"/>
        <v>13</v>
      </c>
      <c r="T79" s="7">
        <f t="shared" si="7"/>
        <v>14</v>
      </c>
      <c r="U79" s="7">
        <f t="shared" si="8"/>
        <v>8</v>
      </c>
      <c r="V79" s="7">
        <f t="shared" si="9"/>
        <v>6</v>
      </c>
      <c r="W79" s="7">
        <v>3</v>
      </c>
      <c r="X79" s="7">
        <v>3</v>
      </c>
      <c r="Y79" s="7">
        <v>2</v>
      </c>
      <c r="Z79" s="7">
        <v>3</v>
      </c>
      <c r="AA79" s="7">
        <v>3</v>
      </c>
      <c r="AB79" s="7">
        <v>8</v>
      </c>
      <c r="AC79" s="7">
        <v>5</v>
      </c>
      <c r="AD79" s="7">
        <v>3</v>
      </c>
      <c r="AE79" s="7">
        <v>2</v>
      </c>
      <c r="AF79" s="7">
        <v>4</v>
      </c>
      <c r="AG79">
        <f t="shared" si="10"/>
        <v>27</v>
      </c>
      <c r="AH79">
        <f t="shared" si="11"/>
        <v>14</v>
      </c>
    </row>
    <row r="80" spans="2:34" x14ac:dyDescent="0.25">
      <c r="B80" s="7">
        <v>40708</v>
      </c>
      <c r="C80" s="7">
        <v>0</v>
      </c>
      <c r="D80" s="7">
        <v>2002</v>
      </c>
      <c r="E80" s="7">
        <v>23</v>
      </c>
      <c r="F80" s="8">
        <v>45961.619247685187</v>
      </c>
      <c r="G80" s="7">
        <v>2</v>
      </c>
      <c r="H80" s="7">
        <v>4</v>
      </c>
      <c r="I80" s="7">
        <v>4</v>
      </c>
      <c r="J80" s="7">
        <v>4</v>
      </c>
      <c r="K80" s="7">
        <v>4</v>
      </c>
      <c r="L80" s="7">
        <v>5</v>
      </c>
      <c r="M80" s="7">
        <v>3</v>
      </c>
      <c r="N80" s="7">
        <v>2</v>
      </c>
      <c r="O80" s="7">
        <v>4</v>
      </c>
      <c r="P80" s="7">
        <v>4</v>
      </c>
      <c r="Q80" s="7">
        <v>4</v>
      </c>
      <c r="R80" s="7">
        <v>38</v>
      </c>
      <c r="S80" s="7">
        <f t="shared" si="6"/>
        <v>11</v>
      </c>
      <c r="T80" s="7">
        <f t="shared" si="7"/>
        <v>12</v>
      </c>
      <c r="U80" s="7">
        <f t="shared" si="8"/>
        <v>9</v>
      </c>
      <c r="V80" s="7">
        <f t="shared" si="9"/>
        <v>6</v>
      </c>
      <c r="W80" s="7">
        <v>4</v>
      </c>
      <c r="X80" s="7">
        <v>8</v>
      </c>
      <c r="Y80" s="7">
        <v>2</v>
      </c>
      <c r="Z80" s="7">
        <v>2</v>
      </c>
      <c r="AA80" s="7">
        <v>24</v>
      </c>
      <c r="AB80" s="7">
        <v>5</v>
      </c>
      <c r="AC80" s="7">
        <v>5</v>
      </c>
      <c r="AD80" s="7">
        <v>2</v>
      </c>
      <c r="AE80" s="7">
        <v>5</v>
      </c>
      <c r="AF80" s="7">
        <v>2</v>
      </c>
      <c r="AG80">
        <f t="shared" si="10"/>
        <v>25</v>
      </c>
      <c r="AH80">
        <f t="shared" si="11"/>
        <v>13</v>
      </c>
    </row>
    <row r="81" spans="2:34" x14ac:dyDescent="0.25">
      <c r="B81" s="7">
        <v>46115</v>
      </c>
      <c r="C81" s="7">
        <v>0</v>
      </c>
      <c r="D81" s="7">
        <v>2001</v>
      </c>
      <c r="E81" s="7">
        <v>24</v>
      </c>
      <c r="F81" s="8">
        <v>45971.760162037041</v>
      </c>
      <c r="G81" s="7">
        <v>2</v>
      </c>
      <c r="H81" s="7">
        <v>2</v>
      </c>
      <c r="I81" s="7">
        <v>4</v>
      </c>
      <c r="J81" s="7">
        <v>2</v>
      </c>
      <c r="K81" s="7">
        <v>3</v>
      </c>
      <c r="L81" s="7">
        <v>4</v>
      </c>
      <c r="M81" s="7">
        <v>2</v>
      </c>
      <c r="N81" s="7">
        <v>2</v>
      </c>
      <c r="O81" s="7">
        <v>4</v>
      </c>
      <c r="P81" s="7">
        <v>4</v>
      </c>
      <c r="Q81" s="7">
        <v>4</v>
      </c>
      <c r="R81" s="7">
        <v>31</v>
      </c>
      <c r="S81" s="7">
        <f t="shared" si="6"/>
        <v>8</v>
      </c>
      <c r="T81" s="7">
        <f t="shared" si="7"/>
        <v>11</v>
      </c>
      <c r="U81" s="7">
        <f t="shared" si="8"/>
        <v>6</v>
      </c>
      <c r="V81" s="7">
        <f t="shared" si="9"/>
        <v>6</v>
      </c>
      <c r="W81" s="7">
        <v>3</v>
      </c>
      <c r="X81" s="7">
        <v>5</v>
      </c>
      <c r="Y81" s="7">
        <v>4</v>
      </c>
      <c r="Z81" s="7">
        <v>3</v>
      </c>
      <c r="AA81" s="7">
        <v>4</v>
      </c>
      <c r="AB81" s="7">
        <v>4</v>
      </c>
      <c r="AC81" s="7">
        <v>15</v>
      </c>
      <c r="AD81" s="7">
        <v>7</v>
      </c>
      <c r="AE81" s="7">
        <v>2</v>
      </c>
      <c r="AF81" s="7">
        <v>4</v>
      </c>
      <c r="AG81">
        <f t="shared" si="10"/>
        <v>23</v>
      </c>
      <c r="AH81">
        <f t="shared" si="11"/>
        <v>8</v>
      </c>
    </row>
    <row r="82" spans="2:34" x14ac:dyDescent="0.25">
      <c r="B82" s="7">
        <v>40979</v>
      </c>
      <c r="C82" s="7">
        <v>0</v>
      </c>
      <c r="D82" s="7">
        <v>2002</v>
      </c>
      <c r="E82" s="7">
        <v>23</v>
      </c>
      <c r="F82" s="8">
        <v>45958.729328703703</v>
      </c>
      <c r="G82" s="7">
        <v>2</v>
      </c>
      <c r="H82" s="7">
        <v>3</v>
      </c>
      <c r="I82" s="7">
        <v>5</v>
      </c>
      <c r="J82" s="7">
        <v>4</v>
      </c>
      <c r="K82" s="7">
        <v>3</v>
      </c>
      <c r="L82" s="7">
        <v>5</v>
      </c>
      <c r="M82" s="7">
        <v>4</v>
      </c>
      <c r="N82" s="7">
        <v>3</v>
      </c>
      <c r="O82" s="7">
        <v>4</v>
      </c>
      <c r="P82" s="7">
        <v>5</v>
      </c>
      <c r="Q82" s="7">
        <v>4</v>
      </c>
      <c r="R82" s="7">
        <v>40</v>
      </c>
      <c r="S82" s="7">
        <f t="shared" si="6"/>
        <v>12</v>
      </c>
      <c r="T82" s="7">
        <f t="shared" si="7"/>
        <v>12</v>
      </c>
      <c r="U82" s="7">
        <f t="shared" si="8"/>
        <v>8</v>
      </c>
      <c r="V82" s="7">
        <f t="shared" si="9"/>
        <v>8</v>
      </c>
      <c r="W82" s="7">
        <v>8</v>
      </c>
      <c r="X82" s="7">
        <v>4</v>
      </c>
      <c r="Y82" s="7">
        <v>2</v>
      </c>
      <c r="Z82" s="7">
        <v>2</v>
      </c>
      <c r="AA82" s="7">
        <v>17</v>
      </c>
      <c r="AB82" s="7">
        <v>7</v>
      </c>
      <c r="AC82" s="7">
        <v>25</v>
      </c>
      <c r="AD82" s="7">
        <v>6</v>
      </c>
      <c r="AE82" s="7">
        <v>2</v>
      </c>
      <c r="AF82" s="7">
        <v>2</v>
      </c>
      <c r="AG82">
        <f t="shared" si="10"/>
        <v>26</v>
      </c>
      <c r="AH82">
        <f t="shared" si="11"/>
        <v>14</v>
      </c>
    </row>
    <row r="83" spans="2:34" x14ac:dyDescent="0.25">
      <c r="B83" s="7">
        <v>43244</v>
      </c>
      <c r="C83" s="7">
        <v>0</v>
      </c>
      <c r="D83" s="7">
        <v>2003</v>
      </c>
      <c r="E83" s="7">
        <v>22</v>
      </c>
      <c r="F83" s="8">
        <v>45962.455405092594</v>
      </c>
      <c r="G83" s="7">
        <v>2</v>
      </c>
      <c r="H83" s="7">
        <v>4</v>
      </c>
      <c r="I83" s="7">
        <v>4</v>
      </c>
      <c r="J83" s="7">
        <v>4</v>
      </c>
      <c r="K83" s="7">
        <v>3</v>
      </c>
      <c r="L83" s="7">
        <v>4</v>
      </c>
      <c r="M83" s="7">
        <v>2</v>
      </c>
      <c r="N83" s="7">
        <v>1</v>
      </c>
      <c r="O83" s="7">
        <v>4</v>
      </c>
      <c r="P83" s="7">
        <v>3</v>
      </c>
      <c r="Q83" s="7">
        <v>3</v>
      </c>
      <c r="R83" s="7">
        <v>32</v>
      </c>
      <c r="S83" s="7">
        <f t="shared" si="6"/>
        <v>9</v>
      </c>
      <c r="T83" s="7">
        <f t="shared" si="7"/>
        <v>10</v>
      </c>
      <c r="U83" s="7">
        <f t="shared" si="8"/>
        <v>8</v>
      </c>
      <c r="V83" s="7">
        <f t="shared" si="9"/>
        <v>5</v>
      </c>
      <c r="W83" s="7">
        <v>4</v>
      </c>
      <c r="X83" s="7">
        <v>3</v>
      </c>
      <c r="Y83" s="7">
        <v>3</v>
      </c>
      <c r="Z83" s="7">
        <v>4</v>
      </c>
      <c r="AA83" s="7">
        <v>5</v>
      </c>
      <c r="AB83" s="7">
        <v>5</v>
      </c>
      <c r="AC83" s="7">
        <v>8</v>
      </c>
      <c r="AD83" s="7">
        <v>4</v>
      </c>
      <c r="AE83" s="7">
        <v>2</v>
      </c>
      <c r="AF83" s="7">
        <v>1</v>
      </c>
      <c r="AG83">
        <f t="shared" si="10"/>
        <v>21</v>
      </c>
      <c r="AH83">
        <f t="shared" si="11"/>
        <v>11</v>
      </c>
    </row>
    <row r="84" spans="2:34" x14ac:dyDescent="0.25">
      <c r="B84" s="7">
        <v>42784</v>
      </c>
      <c r="C84" s="7">
        <v>0</v>
      </c>
      <c r="D84" s="7">
        <v>2001</v>
      </c>
      <c r="E84" s="7">
        <v>24</v>
      </c>
      <c r="F84" s="8">
        <v>45961.44667824074</v>
      </c>
      <c r="G84" s="7">
        <v>2</v>
      </c>
      <c r="H84" s="7">
        <v>4</v>
      </c>
      <c r="I84" s="7">
        <v>4</v>
      </c>
      <c r="J84" s="7">
        <v>5</v>
      </c>
      <c r="K84" s="7">
        <v>4</v>
      </c>
      <c r="L84" s="7">
        <v>5</v>
      </c>
      <c r="M84" s="7">
        <v>2</v>
      </c>
      <c r="N84" s="7">
        <v>4</v>
      </c>
      <c r="O84" s="7">
        <v>4</v>
      </c>
      <c r="P84" s="7">
        <v>5</v>
      </c>
      <c r="Q84" s="7">
        <v>4</v>
      </c>
      <c r="R84" s="7">
        <v>41</v>
      </c>
      <c r="S84" s="7">
        <f t="shared" si="6"/>
        <v>11</v>
      </c>
      <c r="T84" s="7">
        <f t="shared" si="7"/>
        <v>13</v>
      </c>
      <c r="U84" s="7">
        <f t="shared" si="8"/>
        <v>9</v>
      </c>
      <c r="V84" s="7">
        <f t="shared" si="9"/>
        <v>8</v>
      </c>
      <c r="W84" s="7">
        <v>3</v>
      </c>
      <c r="X84" s="7">
        <v>31</v>
      </c>
      <c r="Y84" s="7">
        <v>4</v>
      </c>
      <c r="Z84" s="7">
        <v>4</v>
      </c>
      <c r="AA84" s="7">
        <v>4</v>
      </c>
      <c r="AB84" s="7">
        <v>4</v>
      </c>
      <c r="AC84" s="7">
        <v>14</v>
      </c>
      <c r="AD84" s="7">
        <v>2</v>
      </c>
      <c r="AE84" s="7">
        <v>2</v>
      </c>
      <c r="AF84" s="7">
        <v>2</v>
      </c>
      <c r="AG84">
        <f t="shared" si="10"/>
        <v>26</v>
      </c>
      <c r="AH84">
        <f t="shared" si="11"/>
        <v>15</v>
      </c>
    </row>
    <row r="85" spans="2:34" x14ac:dyDescent="0.25">
      <c r="B85" s="7">
        <v>40923</v>
      </c>
      <c r="C85" s="7">
        <v>0</v>
      </c>
      <c r="D85" s="7">
        <v>2002</v>
      </c>
      <c r="E85" s="7">
        <v>23</v>
      </c>
      <c r="F85" s="8">
        <v>45958.64167824074</v>
      </c>
      <c r="G85" s="7">
        <v>2</v>
      </c>
      <c r="H85" s="7">
        <v>2</v>
      </c>
      <c r="I85" s="7">
        <v>4</v>
      </c>
      <c r="J85" s="7">
        <v>4</v>
      </c>
      <c r="K85" s="7">
        <v>3</v>
      </c>
      <c r="L85" s="7">
        <v>4</v>
      </c>
      <c r="M85" s="7">
        <v>1</v>
      </c>
      <c r="N85" s="7">
        <v>2</v>
      </c>
      <c r="O85" s="7">
        <v>3</v>
      </c>
      <c r="P85" s="7">
        <v>4</v>
      </c>
      <c r="Q85" s="7">
        <v>4</v>
      </c>
      <c r="R85" s="7">
        <v>31</v>
      </c>
      <c r="S85" s="7">
        <f t="shared" si="6"/>
        <v>9</v>
      </c>
      <c r="T85" s="7">
        <f t="shared" si="7"/>
        <v>10</v>
      </c>
      <c r="U85" s="7">
        <f t="shared" si="8"/>
        <v>6</v>
      </c>
      <c r="V85" s="7">
        <f t="shared" si="9"/>
        <v>6</v>
      </c>
      <c r="W85" s="7">
        <v>3</v>
      </c>
      <c r="X85" s="7">
        <v>3</v>
      </c>
      <c r="Y85" s="7">
        <v>3</v>
      </c>
      <c r="Z85" s="7">
        <v>4</v>
      </c>
      <c r="AA85" s="7">
        <v>2</v>
      </c>
      <c r="AB85" s="7">
        <v>3</v>
      </c>
      <c r="AC85" s="7">
        <v>8</v>
      </c>
      <c r="AD85" s="7">
        <v>2</v>
      </c>
      <c r="AE85" s="7">
        <v>1</v>
      </c>
      <c r="AF85" s="7">
        <v>3</v>
      </c>
      <c r="AG85">
        <f t="shared" si="10"/>
        <v>22</v>
      </c>
      <c r="AH85">
        <f t="shared" si="11"/>
        <v>9</v>
      </c>
    </row>
    <row r="86" spans="2:34" x14ac:dyDescent="0.25">
      <c r="B86" s="7">
        <v>45464</v>
      </c>
      <c r="C86" s="7">
        <v>0</v>
      </c>
      <c r="D86" s="7">
        <v>2002</v>
      </c>
      <c r="E86" s="7">
        <v>23</v>
      </c>
      <c r="F86" s="8">
        <v>45968.645196759258</v>
      </c>
      <c r="G86" s="7">
        <v>2</v>
      </c>
      <c r="H86" s="7">
        <v>4</v>
      </c>
      <c r="I86" s="7">
        <v>4</v>
      </c>
      <c r="J86" s="7">
        <v>4</v>
      </c>
      <c r="K86" s="7">
        <v>4</v>
      </c>
      <c r="L86" s="7">
        <v>4</v>
      </c>
      <c r="M86" s="7">
        <v>3</v>
      </c>
      <c r="N86" s="7">
        <v>3</v>
      </c>
      <c r="O86" s="7">
        <v>4</v>
      </c>
      <c r="P86" s="7">
        <v>4</v>
      </c>
      <c r="Q86" s="7">
        <v>4</v>
      </c>
      <c r="R86" s="7">
        <v>38</v>
      </c>
      <c r="S86" s="7">
        <f t="shared" si="6"/>
        <v>11</v>
      </c>
      <c r="T86" s="7">
        <f t="shared" si="7"/>
        <v>12</v>
      </c>
      <c r="U86" s="7">
        <f t="shared" si="8"/>
        <v>8</v>
      </c>
      <c r="V86" s="7">
        <f t="shared" si="9"/>
        <v>7</v>
      </c>
      <c r="W86" s="7">
        <v>2</v>
      </c>
      <c r="X86" s="7">
        <v>4</v>
      </c>
      <c r="Y86" s="7">
        <v>2</v>
      </c>
      <c r="Z86" s="7">
        <v>5</v>
      </c>
      <c r="AA86" s="7">
        <v>13</v>
      </c>
      <c r="AB86" s="7">
        <v>3</v>
      </c>
      <c r="AC86" s="7">
        <v>6</v>
      </c>
      <c r="AD86" s="7">
        <v>2</v>
      </c>
      <c r="AE86" s="7">
        <v>2</v>
      </c>
      <c r="AF86" s="7">
        <v>3</v>
      </c>
      <c r="AG86">
        <f t="shared" si="10"/>
        <v>24</v>
      </c>
      <c r="AH86">
        <f t="shared" si="11"/>
        <v>14</v>
      </c>
    </row>
    <row r="87" spans="2:34" x14ac:dyDescent="0.25">
      <c r="B87" s="7">
        <v>42559</v>
      </c>
      <c r="C87" s="7">
        <v>0</v>
      </c>
      <c r="D87" s="7">
        <v>1975</v>
      </c>
      <c r="E87" s="7">
        <v>50</v>
      </c>
      <c r="F87" s="8">
        <v>45960.66505787037</v>
      </c>
      <c r="G87" s="7">
        <v>2</v>
      </c>
      <c r="H87" s="7">
        <v>4</v>
      </c>
      <c r="I87" s="7">
        <v>4</v>
      </c>
      <c r="J87" s="7">
        <v>5</v>
      </c>
      <c r="K87" s="7">
        <v>4</v>
      </c>
      <c r="L87" s="7">
        <v>4</v>
      </c>
      <c r="M87" s="7">
        <v>4</v>
      </c>
      <c r="N87" s="7">
        <v>2</v>
      </c>
      <c r="O87" s="7">
        <v>4</v>
      </c>
      <c r="P87" s="7">
        <v>4</v>
      </c>
      <c r="Q87" s="7">
        <v>4</v>
      </c>
      <c r="R87" s="7">
        <v>39</v>
      </c>
      <c r="S87" s="7">
        <f t="shared" si="6"/>
        <v>13</v>
      </c>
      <c r="T87" s="7">
        <f t="shared" si="7"/>
        <v>12</v>
      </c>
      <c r="U87" s="7">
        <f t="shared" si="8"/>
        <v>8</v>
      </c>
      <c r="V87" s="7">
        <f t="shared" si="9"/>
        <v>6</v>
      </c>
      <c r="W87" s="7">
        <v>5</v>
      </c>
      <c r="X87" s="7">
        <v>3</v>
      </c>
      <c r="Y87" s="7">
        <v>6</v>
      </c>
      <c r="Z87" s="7">
        <v>92</v>
      </c>
      <c r="AA87" s="7">
        <v>4</v>
      </c>
      <c r="AB87" s="7">
        <v>4</v>
      </c>
      <c r="AC87" s="7">
        <v>17</v>
      </c>
      <c r="AD87" s="7">
        <v>4</v>
      </c>
      <c r="AE87" s="7">
        <v>3</v>
      </c>
      <c r="AF87" s="7">
        <v>2</v>
      </c>
      <c r="AG87">
        <f t="shared" si="10"/>
        <v>24</v>
      </c>
      <c r="AH87">
        <f t="shared" si="11"/>
        <v>15</v>
      </c>
    </row>
    <row r="88" spans="2:34" x14ac:dyDescent="0.25">
      <c r="B88" s="7">
        <v>41185</v>
      </c>
      <c r="C88" s="7">
        <v>0</v>
      </c>
      <c r="D88" s="7">
        <v>2005</v>
      </c>
      <c r="E88" s="7">
        <v>20</v>
      </c>
      <c r="F88" s="8">
        <v>45959.44872685185</v>
      </c>
      <c r="G88" s="7">
        <v>2</v>
      </c>
      <c r="H88" s="7">
        <v>4</v>
      </c>
      <c r="I88" s="7">
        <v>3</v>
      </c>
      <c r="J88" s="7">
        <v>5</v>
      </c>
      <c r="K88" s="7">
        <v>2</v>
      </c>
      <c r="L88" s="7">
        <v>4</v>
      </c>
      <c r="M88" s="7">
        <v>2</v>
      </c>
      <c r="N88" s="7">
        <v>2</v>
      </c>
      <c r="O88" s="7">
        <v>3</v>
      </c>
      <c r="P88" s="7">
        <v>3</v>
      </c>
      <c r="Q88" s="7">
        <v>3</v>
      </c>
      <c r="R88" s="7">
        <v>31</v>
      </c>
      <c r="S88" s="7">
        <f t="shared" si="6"/>
        <v>10</v>
      </c>
      <c r="T88" s="7">
        <f t="shared" si="7"/>
        <v>8</v>
      </c>
      <c r="U88" s="7">
        <f t="shared" si="8"/>
        <v>8</v>
      </c>
      <c r="V88" s="7">
        <f t="shared" si="9"/>
        <v>5</v>
      </c>
      <c r="W88" s="7">
        <v>4</v>
      </c>
      <c r="X88" s="7">
        <v>4</v>
      </c>
      <c r="Y88" s="7">
        <v>4</v>
      </c>
      <c r="Z88" s="7">
        <v>2</v>
      </c>
      <c r="AA88" s="7">
        <v>4</v>
      </c>
      <c r="AB88" s="7">
        <v>17</v>
      </c>
      <c r="AC88" s="7">
        <v>6</v>
      </c>
      <c r="AD88" s="7">
        <v>2</v>
      </c>
      <c r="AE88" s="7">
        <v>3</v>
      </c>
      <c r="AF88" s="7">
        <v>4</v>
      </c>
      <c r="AG88">
        <f t="shared" si="10"/>
        <v>18</v>
      </c>
      <c r="AH88">
        <f t="shared" si="11"/>
        <v>13</v>
      </c>
    </row>
    <row r="89" spans="2:34" x14ac:dyDescent="0.25">
      <c r="B89" s="7">
        <v>45741</v>
      </c>
      <c r="C89" s="7">
        <v>0</v>
      </c>
      <c r="D89" s="7">
        <v>1979</v>
      </c>
      <c r="E89" s="7">
        <v>46</v>
      </c>
      <c r="F89" s="8">
        <v>45969.691608796296</v>
      </c>
      <c r="G89" s="7">
        <v>2</v>
      </c>
      <c r="H89" s="7">
        <v>3</v>
      </c>
      <c r="I89" s="7">
        <v>5</v>
      </c>
      <c r="J89" s="7">
        <v>4</v>
      </c>
      <c r="K89" s="7">
        <v>4</v>
      </c>
      <c r="L89" s="7">
        <v>5</v>
      </c>
      <c r="M89" s="7">
        <v>4</v>
      </c>
      <c r="N89" s="7">
        <v>3</v>
      </c>
      <c r="O89" s="7">
        <v>4</v>
      </c>
      <c r="P89" s="7">
        <v>4</v>
      </c>
      <c r="Q89" s="7">
        <v>4</v>
      </c>
      <c r="R89" s="7">
        <v>40</v>
      </c>
      <c r="S89" s="7">
        <f t="shared" si="6"/>
        <v>12</v>
      </c>
      <c r="T89" s="7">
        <f t="shared" si="7"/>
        <v>12</v>
      </c>
      <c r="U89" s="7">
        <f t="shared" si="8"/>
        <v>8</v>
      </c>
      <c r="V89" s="7">
        <f t="shared" si="9"/>
        <v>8</v>
      </c>
      <c r="W89" s="7">
        <v>13</v>
      </c>
      <c r="X89" s="7">
        <v>8</v>
      </c>
      <c r="Y89" s="7">
        <v>9</v>
      </c>
      <c r="Z89" s="7">
        <v>4</v>
      </c>
      <c r="AA89" s="7">
        <v>33</v>
      </c>
      <c r="AB89" s="7">
        <v>5</v>
      </c>
      <c r="AC89" s="7">
        <v>12</v>
      </c>
      <c r="AD89" s="7">
        <v>5</v>
      </c>
      <c r="AE89" s="7">
        <v>2</v>
      </c>
      <c r="AF89" s="7">
        <v>4</v>
      </c>
      <c r="AG89">
        <f t="shared" si="10"/>
        <v>26</v>
      </c>
      <c r="AH89">
        <f t="shared" si="11"/>
        <v>14</v>
      </c>
    </row>
    <row r="90" spans="2:34" x14ac:dyDescent="0.25">
      <c r="B90" s="7">
        <v>45656</v>
      </c>
      <c r="C90" s="7">
        <v>0</v>
      </c>
      <c r="D90" s="7">
        <v>1998</v>
      </c>
      <c r="E90" s="7">
        <v>27</v>
      </c>
      <c r="F90" s="8">
        <v>45969.411145833335</v>
      </c>
      <c r="G90" s="7">
        <v>2</v>
      </c>
      <c r="H90" s="7">
        <v>4</v>
      </c>
      <c r="I90" s="7">
        <v>5</v>
      </c>
      <c r="J90" s="7">
        <v>3</v>
      </c>
      <c r="K90" s="7">
        <v>4</v>
      </c>
      <c r="L90" s="7">
        <v>4</v>
      </c>
      <c r="M90" s="7">
        <v>4</v>
      </c>
      <c r="N90" s="7">
        <v>3</v>
      </c>
      <c r="O90" s="7">
        <v>4</v>
      </c>
      <c r="P90" s="7">
        <v>5</v>
      </c>
      <c r="Q90" s="7">
        <v>4</v>
      </c>
      <c r="R90" s="7">
        <v>40</v>
      </c>
      <c r="S90" s="7">
        <f t="shared" si="6"/>
        <v>11</v>
      </c>
      <c r="T90" s="7">
        <f t="shared" si="7"/>
        <v>13</v>
      </c>
      <c r="U90" s="7">
        <f t="shared" si="8"/>
        <v>8</v>
      </c>
      <c r="V90" s="7">
        <f t="shared" si="9"/>
        <v>8</v>
      </c>
      <c r="W90" s="7">
        <v>13</v>
      </c>
      <c r="X90" s="7">
        <v>6</v>
      </c>
      <c r="Y90" s="7">
        <v>10</v>
      </c>
      <c r="Z90" s="7">
        <v>4</v>
      </c>
      <c r="AA90" s="7">
        <v>8</v>
      </c>
      <c r="AB90" s="7">
        <v>11</v>
      </c>
      <c r="AC90" s="7">
        <v>20</v>
      </c>
      <c r="AD90" s="7">
        <v>9</v>
      </c>
      <c r="AE90" s="7">
        <v>5</v>
      </c>
      <c r="AF90" s="7">
        <v>3</v>
      </c>
      <c r="AG90">
        <f t="shared" si="10"/>
        <v>26</v>
      </c>
      <c r="AH90">
        <f t="shared" si="11"/>
        <v>14</v>
      </c>
    </row>
    <row r="91" spans="2:34" x14ac:dyDescent="0.25">
      <c r="B91" s="7">
        <v>42129</v>
      </c>
      <c r="C91" s="7">
        <v>0</v>
      </c>
      <c r="D91" s="7">
        <v>2002</v>
      </c>
      <c r="E91" s="7">
        <v>23</v>
      </c>
      <c r="F91" s="8">
        <v>45959.941018518519</v>
      </c>
      <c r="G91" s="7">
        <v>2</v>
      </c>
      <c r="H91" s="7">
        <v>4</v>
      </c>
      <c r="I91" s="7">
        <v>4</v>
      </c>
      <c r="J91" s="7">
        <v>4</v>
      </c>
      <c r="K91" s="7">
        <v>5</v>
      </c>
      <c r="L91" s="7">
        <v>5</v>
      </c>
      <c r="M91" s="7">
        <v>3</v>
      </c>
      <c r="N91" s="7">
        <v>2</v>
      </c>
      <c r="O91" s="7">
        <v>5</v>
      </c>
      <c r="P91" s="7">
        <v>5</v>
      </c>
      <c r="Q91" s="7">
        <v>4</v>
      </c>
      <c r="R91" s="7">
        <v>41</v>
      </c>
      <c r="S91" s="7">
        <f t="shared" si="6"/>
        <v>11</v>
      </c>
      <c r="T91" s="7">
        <f t="shared" si="7"/>
        <v>15</v>
      </c>
      <c r="U91" s="7">
        <f t="shared" si="8"/>
        <v>9</v>
      </c>
      <c r="V91" s="7">
        <f t="shared" si="9"/>
        <v>6</v>
      </c>
      <c r="W91" s="7">
        <v>4</v>
      </c>
      <c r="X91" s="7">
        <v>6</v>
      </c>
      <c r="Y91" s="7">
        <v>6</v>
      </c>
      <c r="Z91" s="7">
        <v>5</v>
      </c>
      <c r="AA91" s="7">
        <v>5</v>
      </c>
      <c r="AB91" s="7">
        <v>5</v>
      </c>
      <c r="AC91" s="7">
        <v>7</v>
      </c>
      <c r="AD91" s="7">
        <v>2</v>
      </c>
      <c r="AE91" s="7">
        <v>2</v>
      </c>
      <c r="AF91" s="7">
        <v>8</v>
      </c>
      <c r="AG91">
        <f t="shared" si="10"/>
        <v>28</v>
      </c>
      <c r="AH91">
        <f t="shared" si="11"/>
        <v>13</v>
      </c>
    </row>
    <row r="92" spans="2:34" x14ac:dyDescent="0.25">
      <c r="B92" s="7">
        <v>41785</v>
      </c>
      <c r="C92" s="7">
        <v>0</v>
      </c>
      <c r="D92" s="7">
        <v>2000</v>
      </c>
      <c r="E92" s="7">
        <v>25</v>
      </c>
      <c r="F92" s="8">
        <v>45959.794965277775</v>
      </c>
      <c r="G92" s="7">
        <v>2</v>
      </c>
      <c r="H92" s="7">
        <v>4</v>
      </c>
      <c r="I92" s="7">
        <v>3</v>
      </c>
      <c r="J92" s="7">
        <v>4</v>
      </c>
      <c r="K92" s="7">
        <v>2</v>
      </c>
      <c r="L92" s="7">
        <v>2</v>
      </c>
      <c r="M92" s="7">
        <v>3</v>
      </c>
      <c r="N92" s="7">
        <v>3</v>
      </c>
      <c r="O92" s="7">
        <v>3</v>
      </c>
      <c r="P92" s="7">
        <v>2</v>
      </c>
      <c r="Q92" s="7">
        <v>3</v>
      </c>
      <c r="R92" s="7">
        <v>29</v>
      </c>
      <c r="S92" s="7">
        <f t="shared" si="6"/>
        <v>10</v>
      </c>
      <c r="T92" s="7">
        <f t="shared" si="7"/>
        <v>7</v>
      </c>
      <c r="U92" s="7">
        <f t="shared" si="8"/>
        <v>6</v>
      </c>
      <c r="V92" s="7">
        <f t="shared" si="9"/>
        <v>6</v>
      </c>
      <c r="W92" s="7">
        <v>4</v>
      </c>
      <c r="X92" s="7">
        <v>10</v>
      </c>
      <c r="Y92" s="7">
        <v>2</v>
      </c>
      <c r="Z92" s="7">
        <v>3</v>
      </c>
      <c r="AA92" s="7">
        <v>2</v>
      </c>
      <c r="AB92" s="7">
        <v>5</v>
      </c>
      <c r="AC92" s="7">
        <v>5</v>
      </c>
      <c r="AD92" s="7">
        <v>19</v>
      </c>
      <c r="AE92" s="7">
        <v>3</v>
      </c>
      <c r="AF92" s="7">
        <v>2</v>
      </c>
      <c r="AG92">
        <f t="shared" si="10"/>
        <v>15</v>
      </c>
      <c r="AH92">
        <f t="shared" si="11"/>
        <v>14</v>
      </c>
    </row>
    <row r="93" spans="2:34" x14ac:dyDescent="0.25">
      <c r="B93" s="7">
        <v>42044</v>
      </c>
      <c r="C93" s="7">
        <v>0</v>
      </c>
      <c r="D93" s="7">
        <v>2001</v>
      </c>
      <c r="E93" s="7">
        <v>24</v>
      </c>
      <c r="F93" s="8">
        <v>45959.900682870371</v>
      </c>
      <c r="G93" s="7">
        <v>2</v>
      </c>
      <c r="H93" s="7">
        <v>4</v>
      </c>
      <c r="I93" s="7">
        <v>5</v>
      </c>
      <c r="J93" s="7">
        <v>4</v>
      </c>
      <c r="K93" s="7">
        <v>4</v>
      </c>
      <c r="L93" s="7">
        <v>4</v>
      </c>
      <c r="M93" s="7">
        <v>4</v>
      </c>
      <c r="N93" s="7">
        <v>3</v>
      </c>
      <c r="O93" s="7">
        <v>4</v>
      </c>
      <c r="P93" s="7">
        <v>4</v>
      </c>
      <c r="Q93" s="7">
        <v>4</v>
      </c>
      <c r="R93" s="7">
        <v>40</v>
      </c>
      <c r="S93" s="7">
        <f t="shared" si="6"/>
        <v>12</v>
      </c>
      <c r="T93" s="7">
        <f t="shared" si="7"/>
        <v>12</v>
      </c>
      <c r="U93" s="7">
        <f t="shared" si="8"/>
        <v>8</v>
      </c>
      <c r="V93" s="7">
        <f t="shared" si="9"/>
        <v>8</v>
      </c>
      <c r="W93" s="7">
        <v>2</v>
      </c>
      <c r="X93" s="7">
        <v>2</v>
      </c>
      <c r="Y93" s="7">
        <v>2</v>
      </c>
      <c r="Z93" s="7">
        <v>2</v>
      </c>
      <c r="AA93" s="7">
        <v>2</v>
      </c>
      <c r="AB93" s="7">
        <v>1</v>
      </c>
      <c r="AC93" s="7">
        <v>12</v>
      </c>
      <c r="AD93" s="7">
        <v>2</v>
      </c>
      <c r="AE93" s="7">
        <v>1</v>
      </c>
      <c r="AF93" s="7">
        <v>2</v>
      </c>
      <c r="AG93">
        <f t="shared" si="10"/>
        <v>25</v>
      </c>
      <c r="AH93">
        <f t="shared" si="11"/>
        <v>15</v>
      </c>
    </row>
    <row r="94" spans="2:34" x14ac:dyDescent="0.25">
      <c r="B94" s="7">
        <v>40754</v>
      </c>
      <c r="C94" s="7">
        <v>0</v>
      </c>
      <c r="D94" s="7">
        <v>2002</v>
      </c>
      <c r="E94" s="7">
        <v>23</v>
      </c>
      <c r="F94" s="8">
        <v>45959.605300925927</v>
      </c>
      <c r="G94" s="7">
        <v>2</v>
      </c>
      <c r="H94" s="7">
        <v>4</v>
      </c>
      <c r="I94" s="7">
        <v>5</v>
      </c>
      <c r="J94" s="7">
        <v>5</v>
      </c>
      <c r="K94" s="7">
        <v>4</v>
      </c>
      <c r="L94" s="7">
        <v>5</v>
      </c>
      <c r="M94" s="7">
        <v>2</v>
      </c>
      <c r="N94" s="7">
        <v>3</v>
      </c>
      <c r="O94" s="7">
        <v>4</v>
      </c>
      <c r="P94" s="7">
        <v>5</v>
      </c>
      <c r="Q94" s="7">
        <v>5</v>
      </c>
      <c r="R94" s="7">
        <v>42</v>
      </c>
      <c r="S94" s="7">
        <f t="shared" si="6"/>
        <v>12</v>
      </c>
      <c r="T94" s="7">
        <f t="shared" si="7"/>
        <v>13</v>
      </c>
      <c r="U94" s="7">
        <f t="shared" si="8"/>
        <v>9</v>
      </c>
      <c r="V94" s="7">
        <f t="shared" si="9"/>
        <v>8</v>
      </c>
      <c r="W94" s="7">
        <v>35</v>
      </c>
      <c r="X94" s="7">
        <v>4</v>
      </c>
      <c r="Y94" s="7">
        <v>6</v>
      </c>
      <c r="Z94" s="7">
        <v>4</v>
      </c>
      <c r="AA94" s="7">
        <v>9</v>
      </c>
      <c r="AB94" s="7">
        <v>14</v>
      </c>
      <c r="AC94" s="7">
        <v>12</v>
      </c>
      <c r="AD94" s="7">
        <v>4</v>
      </c>
      <c r="AE94" s="7">
        <v>3</v>
      </c>
      <c r="AF94" s="7">
        <v>6</v>
      </c>
      <c r="AG94">
        <f t="shared" si="10"/>
        <v>28</v>
      </c>
      <c r="AH94">
        <f t="shared" si="11"/>
        <v>14</v>
      </c>
    </row>
    <row r="95" spans="2:34" x14ac:dyDescent="0.25">
      <c r="B95" s="7">
        <v>43335</v>
      </c>
      <c r="C95" s="7">
        <v>0</v>
      </c>
      <c r="D95" s="7">
        <v>2006</v>
      </c>
      <c r="E95" s="7">
        <v>19</v>
      </c>
      <c r="F95" s="8">
        <v>45962.556840277779</v>
      </c>
      <c r="G95" s="7">
        <v>2</v>
      </c>
      <c r="H95" s="7">
        <v>1</v>
      </c>
      <c r="I95" s="7">
        <v>1</v>
      </c>
      <c r="J95" s="7">
        <v>5</v>
      </c>
      <c r="K95" s="7">
        <v>3</v>
      </c>
      <c r="L95" s="7">
        <v>2</v>
      </c>
      <c r="M95" s="7">
        <v>4</v>
      </c>
      <c r="N95" s="7">
        <v>1</v>
      </c>
      <c r="O95" s="7">
        <v>2</v>
      </c>
      <c r="P95" s="7">
        <v>2</v>
      </c>
      <c r="Q95" s="7">
        <v>4</v>
      </c>
      <c r="R95" s="7">
        <v>25</v>
      </c>
      <c r="S95" s="7">
        <f t="shared" si="6"/>
        <v>13</v>
      </c>
      <c r="T95" s="7">
        <f t="shared" si="7"/>
        <v>7</v>
      </c>
      <c r="U95" s="7">
        <f t="shared" si="8"/>
        <v>3</v>
      </c>
      <c r="V95" s="7">
        <f t="shared" si="9"/>
        <v>2</v>
      </c>
      <c r="W95" s="7">
        <v>4</v>
      </c>
      <c r="X95" s="7">
        <v>6</v>
      </c>
      <c r="Y95" s="7">
        <v>5</v>
      </c>
      <c r="Z95" s="7">
        <v>5</v>
      </c>
      <c r="AA95" s="7">
        <v>4</v>
      </c>
      <c r="AB95" s="7">
        <v>6</v>
      </c>
      <c r="AC95" s="7">
        <v>10</v>
      </c>
      <c r="AD95" s="7">
        <v>5</v>
      </c>
      <c r="AE95" s="7">
        <v>2</v>
      </c>
      <c r="AF95" s="7">
        <v>3</v>
      </c>
      <c r="AG95">
        <f t="shared" si="10"/>
        <v>14</v>
      </c>
      <c r="AH95">
        <f t="shared" si="11"/>
        <v>11</v>
      </c>
    </row>
    <row r="96" spans="2:34" x14ac:dyDescent="0.25">
      <c r="B96" s="7">
        <v>43741</v>
      </c>
      <c r="C96" s="7">
        <v>0</v>
      </c>
      <c r="D96" s="7">
        <v>1999</v>
      </c>
      <c r="E96" s="7">
        <v>26</v>
      </c>
      <c r="F96" s="8">
        <v>45964.005011574074</v>
      </c>
      <c r="G96" s="7">
        <v>2</v>
      </c>
      <c r="H96" s="7">
        <v>5</v>
      </c>
      <c r="I96" s="7">
        <v>4</v>
      </c>
      <c r="J96" s="7">
        <v>4</v>
      </c>
      <c r="K96" s="7">
        <v>4</v>
      </c>
      <c r="L96" s="7">
        <v>5</v>
      </c>
      <c r="M96" s="7">
        <v>4</v>
      </c>
      <c r="N96" s="7">
        <v>3</v>
      </c>
      <c r="O96" s="7">
        <v>4</v>
      </c>
      <c r="P96" s="7">
        <v>5</v>
      </c>
      <c r="Q96" s="7">
        <v>4</v>
      </c>
      <c r="R96" s="7">
        <v>42</v>
      </c>
      <c r="S96" s="7">
        <f t="shared" si="6"/>
        <v>12</v>
      </c>
      <c r="T96" s="7">
        <f t="shared" si="7"/>
        <v>13</v>
      </c>
      <c r="U96" s="7">
        <f t="shared" si="8"/>
        <v>10</v>
      </c>
      <c r="V96" s="7">
        <f t="shared" si="9"/>
        <v>7</v>
      </c>
      <c r="W96" s="7">
        <v>13</v>
      </c>
      <c r="X96" s="7">
        <v>6</v>
      </c>
      <c r="Y96" s="7">
        <v>4</v>
      </c>
      <c r="Z96" s="7">
        <v>7</v>
      </c>
      <c r="AA96" s="7">
        <v>4</v>
      </c>
      <c r="AB96" s="7">
        <v>5</v>
      </c>
      <c r="AC96" s="7">
        <v>8</v>
      </c>
      <c r="AD96" s="7">
        <v>7</v>
      </c>
      <c r="AE96" s="7">
        <v>5</v>
      </c>
      <c r="AF96" s="7">
        <v>3</v>
      </c>
      <c r="AG96">
        <f t="shared" si="10"/>
        <v>26</v>
      </c>
      <c r="AH96">
        <f t="shared" si="11"/>
        <v>16</v>
      </c>
    </row>
    <row r="97" spans="2:34" x14ac:dyDescent="0.25">
      <c r="B97" s="7">
        <v>40902</v>
      </c>
      <c r="C97" s="7">
        <v>0</v>
      </c>
      <c r="D97" s="7">
        <v>2003</v>
      </c>
      <c r="E97" s="7">
        <v>22</v>
      </c>
      <c r="F97" s="8">
        <v>45958.615949074076</v>
      </c>
      <c r="G97" s="7">
        <v>2</v>
      </c>
      <c r="H97" s="7">
        <v>2</v>
      </c>
      <c r="I97" s="7">
        <v>4</v>
      </c>
      <c r="J97" s="7">
        <v>4</v>
      </c>
      <c r="K97" s="7">
        <v>2</v>
      </c>
      <c r="L97" s="7">
        <v>4</v>
      </c>
      <c r="M97" s="7">
        <v>2</v>
      </c>
      <c r="N97" s="7">
        <v>4</v>
      </c>
      <c r="O97" s="7">
        <v>2</v>
      </c>
      <c r="P97" s="7">
        <v>2</v>
      </c>
      <c r="Q97" s="7">
        <v>2</v>
      </c>
      <c r="R97" s="7">
        <v>28</v>
      </c>
      <c r="S97" s="7">
        <f t="shared" si="6"/>
        <v>8</v>
      </c>
      <c r="T97" s="7">
        <f t="shared" si="7"/>
        <v>6</v>
      </c>
      <c r="U97" s="7">
        <f t="shared" si="8"/>
        <v>6</v>
      </c>
      <c r="V97" s="7">
        <f t="shared" si="9"/>
        <v>8</v>
      </c>
      <c r="W97" s="7">
        <v>3</v>
      </c>
      <c r="X97" s="7">
        <v>5</v>
      </c>
      <c r="Y97" s="7">
        <v>6</v>
      </c>
      <c r="Z97" s="7">
        <v>5</v>
      </c>
      <c r="AA97" s="7">
        <v>4</v>
      </c>
      <c r="AB97" s="7">
        <v>7</v>
      </c>
      <c r="AC97" s="7">
        <v>4</v>
      </c>
      <c r="AD97" s="7">
        <v>3</v>
      </c>
      <c r="AE97" s="7">
        <v>2</v>
      </c>
      <c r="AF97" s="7">
        <v>1</v>
      </c>
      <c r="AG97">
        <f t="shared" si="10"/>
        <v>16</v>
      </c>
      <c r="AH97">
        <f t="shared" si="11"/>
        <v>12</v>
      </c>
    </row>
    <row r="98" spans="2:34" x14ac:dyDescent="0.25">
      <c r="B98" s="7">
        <v>40955</v>
      </c>
      <c r="C98" s="7">
        <v>0</v>
      </c>
      <c r="D98" s="7">
        <v>2003</v>
      </c>
      <c r="E98" s="7">
        <v>22</v>
      </c>
      <c r="F98" s="8">
        <v>45958.702569444446</v>
      </c>
      <c r="G98" s="7">
        <v>2</v>
      </c>
      <c r="H98" s="7">
        <v>3</v>
      </c>
      <c r="I98" s="7">
        <v>5</v>
      </c>
      <c r="J98" s="7">
        <v>5</v>
      </c>
      <c r="K98" s="7">
        <v>5</v>
      </c>
      <c r="L98" s="7">
        <v>5</v>
      </c>
      <c r="M98" s="7">
        <v>4</v>
      </c>
      <c r="N98" s="7">
        <v>5</v>
      </c>
      <c r="O98" s="7">
        <v>4</v>
      </c>
      <c r="P98" s="7">
        <v>4</v>
      </c>
      <c r="Q98" s="7">
        <v>4</v>
      </c>
      <c r="R98" s="7">
        <v>44</v>
      </c>
      <c r="S98" s="7">
        <f t="shared" si="6"/>
        <v>13</v>
      </c>
      <c r="T98" s="7">
        <f t="shared" si="7"/>
        <v>13</v>
      </c>
      <c r="U98" s="7">
        <f t="shared" si="8"/>
        <v>8</v>
      </c>
      <c r="V98" s="7">
        <f t="shared" si="9"/>
        <v>10</v>
      </c>
      <c r="W98" s="7">
        <v>43</v>
      </c>
      <c r="X98" s="7">
        <v>8</v>
      </c>
      <c r="Y98" s="7">
        <v>2</v>
      </c>
      <c r="Z98" s="7">
        <v>3</v>
      </c>
      <c r="AA98" s="7">
        <v>4</v>
      </c>
      <c r="AB98" s="7">
        <v>5</v>
      </c>
      <c r="AC98" s="7">
        <v>9</v>
      </c>
      <c r="AD98" s="7">
        <v>8</v>
      </c>
      <c r="AE98" s="7">
        <v>4</v>
      </c>
      <c r="AF98" s="7">
        <v>2</v>
      </c>
      <c r="AG98">
        <f t="shared" si="10"/>
        <v>27</v>
      </c>
      <c r="AH98">
        <f t="shared" si="11"/>
        <v>17</v>
      </c>
    </row>
    <row r="99" spans="2:34" x14ac:dyDescent="0.25">
      <c r="B99" s="7">
        <v>42162</v>
      </c>
      <c r="C99" s="7">
        <v>0</v>
      </c>
      <c r="D99" s="7">
        <v>1999</v>
      </c>
      <c r="E99" s="7">
        <v>26</v>
      </c>
      <c r="F99" s="8">
        <v>45960.031736111108</v>
      </c>
      <c r="G99" s="7">
        <v>2</v>
      </c>
      <c r="H99" s="7">
        <v>4</v>
      </c>
      <c r="I99" s="7">
        <v>5</v>
      </c>
      <c r="J99" s="7">
        <v>4</v>
      </c>
      <c r="K99" s="7">
        <v>4</v>
      </c>
      <c r="L99" s="7">
        <v>4</v>
      </c>
      <c r="M99" s="7">
        <v>4</v>
      </c>
      <c r="N99" s="7">
        <v>4</v>
      </c>
      <c r="O99" s="7">
        <v>4</v>
      </c>
      <c r="P99" s="7">
        <v>5</v>
      </c>
      <c r="Q99" s="7">
        <v>5</v>
      </c>
      <c r="R99" s="7">
        <v>43</v>
      </c>
      <c r="S99" s="7">
        <f t="shared" si="6"/>
        <v>13</v>
      </c>
      <c r="T99" s="7">
        <f t="shared" si="7"/>
        <v>13</v>
      </c>
      <c r="U99" s="7">
        <f t="shared" si="8"/>
        <v>8</v>
      </c>
      <c r="V99" s="7">
        <f t="shared" si="9"/>
        <v>9</v>
      </c>
      <c r="W99" s="7">
        <v>3</v>
      </c>
      <c r="X99" s="7">
        <v>3</v>
      </c>
      <c r="Y99" s="7">
        <v>2</v>
      </c>
      <c r="Z99" s="7">
        <v>3</v>
      </c>
      <c r="AA99" s="7">
        <v>3</v>
      </c>
      <c r="AB99" s="7">
        <v>3</v>
      </c>
      <c r="AC99" s="7">
        <v>11</v>
      </c>
      <c r="AD99" s="7">
        <v>6</v>
      </c>
      <c r="AE99" s="7">
        <v>2</v>
      </c>
      <c r="AF99" s="7">
        <v>1</v>
      </c>
      <c r="AG99">
        <f t="shared" si="10"/>
        <v>27</v>
      </c>
      <c r="AH99">
        <f t="shared" si="11"/>
        <v>16</v>
      </c>
    </row>
    <row r="100" spans="2:34" x14ac:dyDescent="0.25">
      <c r="B100" s="7">
        <v>44170</v>
      </c>
      <c r="C100" s="7">
        <v>0</v>
      </c>
      <c r="D100" s="7">
        <v>2004</v>
      </c>
      <c r="E100" s="7">
        <v>21</v>
      </c>
      <c r="F100" s="8">
        <v>45965.927476851852</v>
      </c>
      <c r="G100" s="7">
        <v>2</v>
      </c>
      <c r="H100" s="7">
        <v>4</v>
      </c>
      <c r="I100" s="7">
        <v>4</v>
      </c>
      <c r="J100" s="7">
        <v>5</v>
      </c>
      <c r="K100" s="7">
        <v>5</v>
      </c>
      <c r="L100" s="7">
        <v>5</v>
      </c>
      <c r="M100" s="7">
        <v>4</v>
      </c>
      <c r="N100" s="7">
        <v>4</v>
      </c>
      <c r="O100" s="7">
        <v>5</v>
      </c>
      <c r="P100" s="7">
        <v>5</v>
      </c>
      <c r="Q100" s="7">
        <v>3</v>
      </c>
      <c r="R100" s="7">
        <v>44</v>
      </c>
      <c r="S100" s="7">
        <f t="shared" si="6"/>
        <v>12</v>
      </c>
      <c r="T100" s="7">
        <f t="shared" si="7"/>
        <v>15</v>
      </c>
      <c r="U100" s="7">
        <f t="shared" si="8"/>
        <v>9</v>
      </c>
      <c r="V100" s="7">
        <f t="shared" si="9"/>
        <v>8</v>
      </c>
      <c r="W100" s="7">
        <v>3</v>
      </c>
      <c r="X100" s="7">
        <v>2</v>
      </c>
      <c r="Y100" s="7">
        <v>2</v>
      </c>
      <c r="Z100" s="7">
        <v>2</v>
      </c>
      <c r="AA100" s="7">
        <v>2</v>
      </c>
      <c r="AB100" s="7">
        <v>2</v>
      </c>
      <c r="AC100" s="7">
        <v>13</v>
      </c>
      <c r="AD100" s="7">
        <v>4</v>
      </c>
      <c r="AE100" s="7">
        <v>1</v>
      </c>
      <c r="AF100" s="7">
        <v>2</v>
      </c>
      <c r="AG100">
        <f t="shared" si="10"/>
        <v>27</v>
      </c>
      <c r="AH100">
        <f t="shared" si="11"/>
        <v>17</v>
      </c>
    </row>
    <row r="101" spans="2:34" x14ac:dyDescent="0.25">
      <c r="B101" s="7">
        <v>41008</v>
      </c>
      <c r="C101" s="7">
        <v>0</v>
      </c>
      <c r="D101" s="7">
        <v>1989</v>
      </c>
      <c r="E101" s="7">
        <v>36</v>
      </c>
      <c r="F101" s="8">
        <v>45970.871805555558</v>
      </c>
      <c r="G101" s="7">
        <v>2</v>
      </c>
      <c r="H101" s="7">
        <v>5</v>
      </c>
      <c r="I101" s="7">
        <v>5</v>
      </c>
      <c r="J101" s="7">
        <v>5</v>
      </c>
      <c r="K101" s="7">
        <v>4</v>
      </c>
      <c r="L101" s="7">
        <v>5</v>
      </c>
      <c r="M101" s="7">
        <v>4</v>
      </c>
      <c r="N101" s="7">
        <v>4</v>
      </c>
      <c r="O101" s="7">
        <v>4</v>
      </c>
      <c r="P101" s="7">
        <v>4</v>
      </c>
      <c r="Q101" s="7">
        <v>5</v>
      </c>
      <c r="R101" s="7">
        <v>45</v>
      </c>
      <c r="S101" s="7">
        <f t="shared" si="6"/>
        <v>14</v>
      </c>
      <c r="T101" s="7">
        <f t="shared" si="7"/>
        <v>12</v>
      </c>
      <c r="U101" s="7">
        <f t="shared" si="8"/>
        <v>10</v>
      </c>
      <c r="V101" s="7">
        <f t="shared" si="9"/>
        <v>9</v>
      </c>
      <c r="W101" s="7">
        <v>4</v>
      </c>
      <c r="X101" s="7">
        <v>29</v>
      </c>
      <c r="Y101" s="7">
        <v>7</v>
      </c>
      <c r="Z101" s="7">
        <v>2</v>
      </c>
      <c r="AA101" s="7">
        <v>9</v>
      </c>
      <c r="AB101" s="7">
        <v>11</v>
      </c>
      <c r="AC101" s="7">
        <v>19</v>
      </c>
      <c r="AD101" s="7">
        <v>2</v>
      </c>
      <c r="AE101" s="7">
        <v>7</v>
      </c>
      <c r="AF101" s="7">
        <v>7</v>
      </c>
      <c r="AG101">
        <f t="shared" si="10"/>
        <v>27</v>
      </c>
      <c r="AH101">
        <f t="shared" si="11"/>
        <v>18</v>
      </c>
    </row>
    <row r="102" spans="2:34" x14ac:dyDescent="0.25">
      <c r="B102" s="7">
        <v>45053</v>
      </c>
      <c r="C102" s="7">
        <v>0</v>
      </c>
      <c r="D102" s="7">
        <v>1990</v>
      </c>
      <c r="E102" s="7">
        <v>35</v>
      </c>
      <c r="F102" s="8">
        <v>45967.606932870367</v>
      </c>
      <c r="G102" s="7">
        <v>2</v>
      </c>
      <c r="H102" s="7">
        <v>5</v>
      </c>
      <c r="I102" s="7">
        <v>5</v>
      </c>
      <c r="J102" s="7">
        <v>5</v>
      </c>
      <c r="K102" s="7">
        <v>4</v>
      </c>
      <c r="L102" s="7">
        <v>5</v>
      </c>
      <c r="M102" s="7">
        <v>4</v>
      </c>
      <c r="N102" s="7">
        <v>4</v>
      </c>
      <c r="O102" s="7">
        <v>5</v>
      </c>
      <c r="P102" s="7">
        <v>5</v>
      </c>
      <c r="Q102" s="7">
        <v>5</v>
      </c>
      <c r="R102" s="7">
        <v>47</v>
      </c>
      <c r="S102" s="7">
        <f t="shared" si="6"/>
        <v>14</v>
      </c>
      <c r="T102" s="7">
        <f t="shared" si="7"/>
        <v>14</v>
      </c>
      <c r="U102" s="7">
        <f t="shared" si="8"/>
        <v>10</v>
      </c>
      <c r="V102" s="7">
        <f t="shared" si="9"/>
        <v>9</v>
      </c>
      <c r="W102" s="7">
        <v>6</v>
      </c>
      <c r="X102" s="7">
        <v>5</v>
      </c>
      <c r="Y102" s="7">
        <v>4</v>
      </c>
      <c r="Z102" s="7">
        <v>3</v>
      </c>
      <c r="AA102" s="7">
        <v>3</v>
      </c>
      <c r="AB102" s="7">
        <v>4</v>
      </c>
      <c r="AC102" s="7">
        <v>7</v>
      </c>
      <c r="AD102" s="7">
        <v>3</v>
      </c>
      <c r="AE102" s="7">
        <v>3</v>
      </c>
      <c r="AF102" s="7">
        <v>2</v>
      </c>
      <c r="AG102">
        <f t="shared" si="10"/>
        <v>29</v>
      </c>
      <c r="AH102">
        <f t="shared" si="11"/>
        <v>18</v>
      </c>
    </row>
    <row r="103" spans="2:34" x14ac:dyDescent="0.25">
      <c r="B103" s="7">
        <v>44919</v>
      </c>
      <c r="C103" s="7">
        <v>0</v>
      </c>
      <c r="D103" s="7">
        <v>1997</v>
      </c>
      <c r="E103" s="7">
        <v>28</v>
      </c>
      <c r="F103" s="8">
        <v>45976.624942129631</v>
      </c>
      <c r="G103" s="7">
        <v>2</v>
      </c>
      <c r="H103" s="7">
        <v>4</v>
      </c>
      <c r="I103" s="7">
        <v>5</v>
      </c>
      <c r="J103" s="7">
        <v>4</v>
      </c>
      <c r="K103" s="7">
        <v>5</v>
      </c>
      <c r="L103" s="7">
        <v>5</v>
      </c>
      <c r="M103" s="7">
        <v>4</v>
      </c>
      <c r="N103" s="7">
        <v>4</v>
      </c>
      <c r="O103" s="7">
        <v>5</v>
      </c>
      <c r="P103" s="7">
        <v>5</v>
      </c>
      <c r="Q103" s="7">
        <v>4</v>
      </c>
      <c r="R103" s="7">
        <v>45</v>
      </c>
      <c r="S103" s="7">
        <f t="shared" si="6"/>
        <v>12</v>
      </c>
      <c r="T103" s="7">
        <f t="shared" si="7"/>
        <v>15</v>
      </c>
      <c r="U103" s="7">
        <f t="shared" si="8"/>
        <v>9</v>
      </c>
      <c r="V103" s="7">
        <f t="shared" si="9"/>
        <v>9</v>
      </c>
      <c r="W103" s="7">
        <v>3</v>
      </c>
      <c r="X103" s="7">
        <v>2</v>
      </c>
      <c r="Y103" s="7">
        <v>3</v>
      </c>
      <c r="Z103" s="7">
        <v>3</v>
      </c>
      <c r="AA103" s="7">
        <v>3</v>
      </c>
      <c r="AB103" s="7">
        <v>5</v>
      </c>
      <c r="AC103" s="7">
        <v>6</v>
      </c>
      <c r="AD103" s="7">
        <v>2</v>
      </c>
      <c r="AE103" s="7">
        <v>2</v>
      </c>
      <c r="AF103" s="7">
        <v>2</v>
      </c>
      <c r="AG103">
        <f t="shared" si="10"/>
        <v>29</v>
      </c>
      <c r="AH103">
        <f t="shared" si="11"/>
        <v>16</v>
      </c>
    </row>
    <row r="104" spans="2:34" x14ac:dyDescent="0.25">
      <c r="B104" s="7">
        <v>42200</v>
      </c>
      <c r="C104" s="7">
        <v>0</v>
      </c>
      <c r="D104" s="7">
        <v>2002</v>
      </c>
      <c r="E104" s="7">
        <v>23</v>
      </c>
      <c r="F104" s="8">
        <v>45960.27306712963</v>
      </c>
      <c r="G104" s="7">
        <v>2</v>
      </c>
      <c r="H104" s="7">
        <v>4</v>
      </c>
      <c r="I104" s="7">
        <v>5</v>
      </c>
      <c r="J104" s="7">
        <v>5</v>
      </c>
      <c r="K104" s="7">
        <v>5</v>
      </c>
      <c r="L104" s="7">
        <v>5</v>
      </c>
      <c r="M104" s="7">
        <v>5</v>
      </c>
      <c r="N104" s="7">
        <v>2</v>
      </c>
      <c r="O104" s="7">
        <v>5</v>
      </c>
      <c r="P104" s="7">
        <v>4</v>
      </c>
      <c r="Q104" s="7">
        <v>5</v>
      </c>
      <c r="R104" s="7">
        <v>45</v>
      </c>
      <c r="S104" s="7">
        <f t="shared" si="6"/>
        <v>15</v>
      </c>
      <c r="T104" s="7">
        <f t="shared" si="7"/>
        <v>14</v>
      </c>
      <c r="U104" s="7">
        <f t="shared" si="8"/>
        <v>9</v>
      </c>
      <c r="V104" s="7">
        <f t="shared" si="9"/>
        <v>7</v>
      </c>
      <c r="W104" s="7">
        <v>2</v>
      </c>
      <c r="X104" s="7">
        <v>2</v>
      </c>
      <c r="Y104" s="7">
        <v>3</v>
      </c>
      <c r="Z104" s="7">
        <v>2</v>
      </c>
      <c r="AA104" s="7">
        <v>5</v>
      </c>
      <c r="AB104" s="7">
        <v>3</v>
      </c>
      <c r="AC104" s="7">
        <v>5</v>
      </c>
      <c r="AD104" s="7">
        <v>5</v>
      </c>
      <c r="AE104" s="7">
        <v>1</v>
      </c>
      <c r="AF104" s="7">
        <v>3</v>
      </c>
      <c r="AG104">
        <f t="shared" si="10"/>
        <v>29</v>
      </c>
      <c r="AH104">
        <f t="shared" si="11"/>
        <v>16</v>
      </c>
    </row>
    <row r="105" spans="2:34" x14ac:dyDescent="0.25">
      <c r="B105" s="7">
        <v>43756</v>
      </c>
      <c r="C105" s="7">
        <v>0</v>
      </c>
      <c r="D105" s="7">
        <v>2004</v>
      </c>
      <c r="E105" s="7">
        <v>21</v>
      </c>
      <c r="F105" s="8">
        <v>45964.337870370371</v>
      </c>
      <c r="G105" s="7">
        <v>2</v>
      </c>
      <c r="H105" s="7">
        <v>2</v>
      </c>
      <c r="I105" s="7">
        <v>4</v>
      </c>
      <c r="J105" s="7">
        <v>2</v>
      </c>
      <c r="K105" s="7">
        <v>1</v>
      </c>
      <c r="L105" s="7">
        <v>4</v>
      </c>
      <c r="M105" s="7">
        <v>2</v>
      </c>
      <c r="N105" s="7">
        <v>2</v>
      </c>
      <c r="O105" s="7">
        <v>2</v>
      </c>
      <c r="P105" s="7">
        <v>3</v>
      </c>
      <c r="Q105" s="7">
        <v>1</v>
      </c>
      <c r="R105" s="7">
        <v>23</v>
      </c>
      <c r="S105" s="7">
        <f t="shared" si="6"/>
        <v>5</v>
      </c>
      <c r="T105" s="7">
        <f t="shared" si="7"/>
        <v>6</v>
      </c>
      <c r="U105" s="7">
        <f t="shared" si="8"/>
        <v>6</v>
      </c>
      <c r="V105" s="7">
        <f t="shared" si="9"/>
        <v>6</v>
      </c>
      <c r="W105" s="7">
        <v>7</v>
      </c>
      <c r="X105" s="7">
        <v>6</v>
      </c>
      <c r="Y105" s="7">
        <v>5</v>
      </c>
      <c r="Z105" s="7">
        <v>8</v>
      </c>
      <c r="AA105" s="7">
        <v>6</v>
      </c>
      <c r="AB105" s="7">
        <v>5</v>
      </c>
      <c r="AC105" s="7">
        <v>12</v>
      </c>
      <c r="AD105" s="7">
        <v>3</v>
      </c>
      <c r="AE105" s="7">
        <v>4</v>
      </c>
      <c r="AF105" s="7">
        <v>3</v>
      </c>
      <c r="AG105">
        <f t="shared" si="10"/>
        <v>15</v>
      </c>
      <c r="AH105">
        <f t="shared" si="11"/>
        <v>8</v>
      </c>
    </row>
    <row r="106" spans="2:34" x14ac:dyDescent="0.25">
      <c r="B106" s="7">
        <v>41586</v>
      </c>
      <c r="C106" s="7">
        <v>1</v>
      </c>
      <c r="D106" s="7">
        <v>1999</v>
      </c>
      <c r="E106" s="7">
        <v>26</v>
      </c>
      <c r="F106" s="8">
        <v>45959.662245370368</v>
      </c>
      <c r="G106" s="7">
        <v>2</v>
      </c>
      <c r="H106" s="7">
        <v>2</v>
      </c>
      <c r="I106" s="7">
        <v>2</v>
      </c>
      <c r="J106" s="7">
        <v>5</v>
      </c>
      <c r="K106" s="7">
        <v>4</v>
      </c>
      <c r="L106" s="7">
        <v>5</v>
      </c>
      <c r="M106" s="7">
        <v>4</v>
      </c>
      <c r="N106" s="7">
        <v>3</v>
      </c>
      <c r="O106" s="7">
        <v>2</v>
      </c>
      <c r="P106" s="7">
        <v>4</v>
      </c>
      <c r="Q106" s="7">
        <v>5</v>
      </c>
      <c r="R106" s="7">
        <v>36</v>
      </c>
      <c r="S106" s="7">
        <f t="shared" si="6"/>
        <v>14</v>
      </c>
      <c r="T106" s="7">
        <f t="shared" si="7"/>
        <v>10</v>
      </c>
      <c r="U106" s="7">
        <f t="shared" si="8"/>
        <v>7</v>
      </c>
      <c r="V106" s="7">
        <f t="shared" si="9"/>
        <v>5</v>
      </c>
      <c r="W106" s="7">
        <v>4</v>
      </c>
      <c r="X106" s="7">
        <v>3</v>
      </c>
      <c r="Y106" s="7">
        <v>3</v>
      </c>
      <c r="Z106" s="7">
        <v>3</v>
      </c>
      <c r="AA106" s="7">
        <v>3</v>
      </c>
      <c r="AB106" s="7">
        <v>3</v>
      </c>
      <c r="AC106" s="7">
        <v>5</v>
      </c>
      <c r="AD106" s="7">
        <v>4</v>
      </c>
      <c r="AE106" s="7">
        <v>5</v>
      </c>
      <c r="AF106" s="7">
        <v>3</v>
      </c>
      <c r="AG106">
        <f t="shared" si="10"/>
        <v>22</v>
      </c>
      <c r="AH106">
        <f t="shared" si="11"/>
        <v>14</v>
      </c>
    </row>
    <row r="107" spans="2:34" x14ac:dyDescent="0.25">
      <c r="B107" s="7">
        <v>43016</v>
      </c>
      <c r="C107" s="7">
        <v>1</v>
      </c>
      <c r="D107" s="7">
        <v>2003</v>
      </c>
      <c r="E107" s="7">
        <v>22</v>
      </c>
      <c r="F107" s="8">
        <v>45961.669050925928</v>
      </c>
      <c r="G107" s="7">
        <v>2</v>
      </c>
      <c r="H107" s="7">
        <v>5</v>
      </c>
      <c r="I107" s="7">
        <v>3</v>
      </c>
      <c r="J107" s="7">
        <v>5</v>
      </c>
      <c r="K107" s="7">
        <v>2</v>
      </c>
      <c r="L107" s="7">
        <v>5</v>
      </c>
      <c r="M107" s="7">
        <v>4</v>
      </c>
      <c r="N107" s="7">
        <v>3</v>
      </c>
      <c r="O107" s="7">
        <v>2</v>
      </c>
      <c r="P107" s="7">
        <v>3</v>
      </c>
      <c r="Q107" s="7">
        <v>2</v>
      </c>
      <c r="R107" s="7">
        <v>34</v>
      </c>
      <c r="S107" s="7">
        <f t="shared" si="6"/>
        <v>11</v>
      </c>
      <c r="T107" s="7">
        <f t="shared" si="7"/>
        <v>7</v>
      </c>
      <c r="U107" s="7">
        <f t="shared" si="8"/>
        <v>10</v>
      </c>
      <c r="V107" s="7">
        <f t="shared" si="9"/>
        <v>6</v>
      </c>
      <c r="W107" s="7">
        <v>3</v>
      </c>
      <c r="X107" s="7">
        <v>5</v>
      </c>
      <c r="Y107" s="7">
        <v>2</v>
      </c>
      <c r="Z107" s="7">
        <v>12</v>
      </c>
      <c r="AA107" s="7">
        <v>2</v>
      </c>
      <c r="AB107" s="7">
        <v>4</v>
      </c>
      <c r="AC107" s="7">
        <v>7</v>
      </c>
      <c r="AD107" s="7">
        <v>7</v>
      </c>
      <c r="AE107" s="7">
        <v>5</v>
      </c>
      <c r="AF107" s="7">
        <v>2</v>
      </c>
      <c r="AG107">
        <f t="shared" si="10"/>
        <v>17</v>
      </c>
      <c r="AH107">
        <f t="shared" si="11"/>
        <v>17</v>
      </c>
    </row>
    <row r="108" spans="2:34" x14ac:dyDescent="0.25">
      <c r="B108" s="7">
        <v>45572</v>
      </c>
      <c r="C108" s="7">
        <v>1</v>
      </c>
      <c r="D108" s="7">
        <v>2005</v>
      </c>
      <c r="E108" s="7">
        <v>20</v>
      </c>
      <c r="F108" s="8">
        <v>45968.864270833335</v>
      </c>
      <c r="G108" s="7">
        <v>2</v>
      </c>
      <c r="H108" s="7">
        <v>2</v>
      </c>
      <c r="I108" s="7">
        <v>5</v>
      </c>
      <c r="J108" s="7">
        <v>4</v>
      </c>
      <c r="K108" s="7">
        <v>3</v>
      </c>
      <c r="L108" s="7">
        <v>4</v>
      </c>
      <c r="M108" s="7">
        <v>2</v>
      </c>
      <c r="N108" s="7">
        <v>2</v>
      </c>
      <c r="O108" s="7">
        <v>4</v>
      </c>
      <c r="P108" s="7">
        <v>5</v>
      </c>
      <c r="Q108" s="7">
        <v>5</v>
      </c>
      <c r="R108" s="7">
        <v>36</v>
      </c>
      <c r="S108" s="7">
        <f t="shared" si="6"/>
        <v>11</v>
      </c>
      <c r="T108" s="7">
        <f t="shared" si="7"/>
        <v>12</v>
      </c>
      <c r="U108" s="7">
        <f t="shared" si="8"/>
        <v>6</v>
      </c>
      <c r="V108" s="7">
        <f t="shared" si="9"/>
        <v>7</v>
      </c>
      <c r="W108" s="7">
        <v>4</v>
      </c>
      <c r="X108" s="7">
        <v>3</v>
      </c>
      <c r="Y108" s="7">
        <v>2</v>
      </c>
      <c r="Z108" s="7">
        <v>2</v>
      </c>
      <c r="AA108" s="7">
        <v>3</v>
      </c>
      <c r="AB108" s="7">
        <v>4</v>
      </c>
      <c r="AC108" s="7">
        <v>5</v>
      </c>
      <c r="AD108" s="7">
        <v>3</v>
      </c>
      <c r="AE108" s="7">
        <v>1</v>
      </c>
      <c r="AF108" s="7">
        <v>3</v>
      </c>
      <c r="AG108">
        <f t="shared" si="10"/>
        <v>26</v>
      </c>
      <c r="AH108">
        <f t="shared" si="11"/>
        <v>10</v>
      </c>
    </row>
    <row r="109" spans="2:34" x14ac:dyDescent="0.25">
      <c r="B109" s="7">
        <v>43450</v>
      </c>
      <c r="C109" s="7">
        <v>1</v>
      </c>
      <c r="D109" s="7">
        <v>1993</v>
      </c>
      <c r="E109" s="7">
        <v>32</v>
      </c>
      <c r="F109" s="8">
        <v>45970.810578703706</v>
      </c>
      <c r="G109" s="7">
        <v>2</v>
      </c>
      <c r="H109" s="7">
        <v>2</v>
      </c>
      <c r="I109" s="7">
        <v>5</v>
      </c>
      <c r="J109" s="7">
        <v>5</v>
      </c>
      <c r="K109" s="7">
        <v>3</v>
      </c>
      <c r="L109" s="7">
        <v>2</v>
      </c>
      <c r="M109" s="7">
        <v>3</v>
      </c>
      <c r="N109" s="7">
        <v>4</v>
      </c>
      <c r="O109" s="7">
        <v>2</v>
      </c>
      <c r="P109" s="7">
        <v>4</v>
      </c>
      <c r="Q109" s="7">
        <v>4</v>
      </c>
      <c r="R109" s="7">
        <v>34</v>
      </c>
      <c r="S109" s="7">
        <f t="shared" si="6"/>
        <v>12</v>
      </c>
      <c r="T109" s="7">
        <f t="shared" si="7"/>
        <v>9</v>
      </c>
      <c r="U109" s="7">
        <f t="shared" si="8"/>
        <v>4</v>
      </c>
      <c r="V109" s="7">
        <f t="shared" si="9"/>
        <v>9</v>
      </c>
      <c r="W109" s="7">
        <v>3</v>
      </c>
      <c r="X109" s="7">
        <v>3</v>
      </c>
      <c r="Y109" s="7">
        <v>3</v>
      </c>
      <c r="Z109" s="7">
        <v>7</v>
      </c>
      <c r="AA109" s="7">
        <v>3</v>
      </c>
      <c r="AB109" s="7">
        <v>7</v>
      </c>
      <c r="AC109" s="7">
        <v>15</v>
      </c>
      <c r="AD109" s="7">
        <v>4</v>
      </c>
      <c r="AE109" s="7">
        <v>2</v>
      </c>
      <c r="AF109" s="7">
        <v>3</v>
      </c>
      <c r="AG109">
        <f t="shared" si="10"/>
        <v>20</v>
      </c>
      <c r="AH109">
        <f t="shared" si="11"/>
        <v>14</v>
      </c>
    </row>
    <row r="110" spans="2:34" x14ac:dyDescent="0.25">
      <c r="B110" s="7">
        <v>43507</v>
      </c>
      <c r="C110" s="7">
        <v>1</v>
      </c>
      <c r="D110" s="7">
        <v>1977</v>
      </c>
      <c r="E110" s="7">
        <v>48</v>
      </c>
      <c r="F110" s="8">
        <v>45963.521018518521</v>
      </c>
      <c r="G110" s="7">
        <v>2</v>
      </c>
      <c r="H110" s="7">
        <v>5</v>
      </c>
      <c r="I110" s="7">
        <v>4</v>
      </c>
      <c r="J110" s="7">
        <v>5</v>
      </c>
      <c r="K110" s="7">
        <v>3</v>
      </c>
      <c r="L110" s="7">
        <v>5</v>
      </c>
      <c r="M110" s="7">
        <v>3</v>
      </c>
      <c r="N110" s="7">
        <v>2</v>
      </c>
      <c r="O110" s="7">
        <v>4</v>
      </c>
      <c r="P110" s="7">
        <v>5</v>
      </c>
      <c r="Q110" s="7">
        <v>2</v>
      </c>
      <c r="R110" s="7">
        <v>38</v>
      </c>
      <c r="S110" s="7">
        <f t="shared" si="6"/>
        <v>10</v>
      </c>
      <c r="T110" s="7">
        <f t="shared" si="7"/>
        <v>12</v>
      </c>
      <c r="U110" s="7">
        <f t="shared" si="8"/>
        <v>10</v>
      </c>
      <c r="V110" s="7">
        <f t="shared" si="9"/>
        <v>6</v>
      </c>
      <c r="W110" s="7">
        <v>8</v>
      </c>
      <c r="X110" s="7">
        <v>4</v>
      </c>
      <c r="Y110" s="7">
        <v>5</v>
      </c>
      <c r="Z110" s="7">
        <v>4</v>
      </c>
      <c r="AA110" s="7">
        <v>9</v>
      </c>
      <c r="AB110" s="7">
        <v>7</v>
      </c>
      <c r="AC110" s="7">
        <v>10</v>
      </c>
      <c r="AD110" s="7">
        <v>5</v>
      </c>
      <c r="AE110" s="7">
        <v>4</v>
      </c>
      <c r="AF110" s="7">
        <v>4</v>
      </c>
      <c r="AG110">
        <f t="shared" si="10"/>
        <v>23</v>
      </c>
      <c r="AH110">
        <f t="shared" si="11"/>
        <v>15</v>
      </c>
    </row>
    <row r="111" spans="2:34" x14ac:dyDescent="0.25">
      <c r="B111" s="7">
        <v>43867</v>
      </c>
      <c r="C111" s="7">
        <v>1</v>
      </c>
      <c r="D111" s="7">
        <v>1989</v>
      </c>
      <c r="E111" s="7">
        <v>36</v>
      </c>
      <c r="F111" s="8">
        <v>45964.514097222222</v>
      </c>
      <c r="G111" s="7">
        <v>2</v>
      </c>
      <c r="H111" s="7">
        <v>4</v>
      </c>
      <c r="I111" s="7">
        <v>2</v>
      </c>
      <c r="J111" s="7">
        <v>5</v>
      </c>
      <c r="K111" s="7">
        <v>4</v>
      </c>
      <c r="L111" s="7">
        <v>4</v>
      </c>
      <c r="M111" s="7">
        <v>4</v>
      </c>
      <c r="N111" s="7">
        <v>1</v>
      </c>
      <c r="O111" s="7">
        <v>4</v>
      </c>
      <c r="P111" s="7">
        <v>5</v>
      </c>
      <c r="Q111" s="7">
        <v>4</v>
      </c>
      <c r="R111" s="7">
        <v>37</v>
      </c>
      <c r="S111" s="7">
        <f t="shared" si="6"/>
        <v>13</v>
      </c>
      <c r="T111" s="7">
        <f t="shared" si="7"/>
        <v>13</v>
      </c>
      <c r="U111" s="7">
        <f t="shared" si="8"/>
        <v>8</v>
      </c>
      <c r="V111" s="7">
        <f t="shared" si="9"/>
        <v>3</v>
      </c>
      <c r="W111" s="7">
        <v>2</v>
      </c>
      <c r="X111" s="7">
        <v>3</v>
      </c>
      <c r="Y111" s="7">
        <v>3</v>
      </c>
      <c r="Z111" s="7">
        <v>3</v>
      </c>
      <c r="AA111" s="7">
        <v>2</v>
      </c>
      <c r="AB111" s="7">
        <v>4</v>
      </c>
      <c r="AC111" s="7">
        <v>4</v>
      </c>
      <c r="AD111" s="7">
        <v>3</v>
      </c>
      <c r="AE111" s="7">
        <v>2</v>
      </c>
      <c r="AF111" s="7">
        <v>1</v>
      </c>
      <c r="AG111">
        <f t="shared" si="10"/>
        <v>23</v>
      </c>
      <c r="AH111">
        <f t="shared" si="11"/>
        <v>14</v>
      </c>
    </row>
    <row r="112" spans="2:34" x14ac:dyDescent="0.25">
      <c r="B112" s="7">
        <v>45079</v>
      </c>
      <c r="C112" s="7">
        <v>1</v>
      </c>
      <c r="D112" s="7">
        <v>1998</v>
      </c>
      <c r="E112" s="7">
        <v>27</v>
      </c>
      <c r="F112" s="8">
        <v>45967.641967592594</v>
      </c>
      <c r="G112" s="7">
        <v>2</v>
      </c>
      <c r="H112" s="7">
        <v>2</v>
      </c>
      <c r="I112" s="7">
        <v>2</v>
      </c>
      <c r="J112" s="7">
        <v>4</v>
      </c>
      <c r="K112" s="7">
        <v>4</v>
      </c>
      <c r="L112" s="7">
        <v>2</v>
      </c>
      <c r="M112" s="7">
        <v>4</v>
      </c>
      <c r="N112" s="7">
        <v>4</v>
      </c>
      <c r="O112" s="7">
        <v>4</v>
      </c>
      <c r="P112" s="7">
        <v>2</v>
      </c>
      <c r="Q112" s="7">
        <v>2</v>
      </c>
      <c r="R112" s="7">
        <v>30</v>
      </c>
      <c r="S112" s="7">
        <f t="shared" si="6"/>
        <v>10</v>
      </c>
      <c r="T112" s="7">
        <f t="shared" si="7"/>
        <v>10</v>
      </c>
      <c r="U112" s="7">
        <f t="shared" si="8"/>
        <v>4</v>
      </c>
      <c r="V112" s="7">
        <f t="shared" si="9"/>
        <v>6</v>
      </c>
      <c r="W112" s="7">
        <v>4</v>
      </c>
      <c r="X112" s="7">
        <v>2</v>
      </c>
      <c r="Y112" s="7">
        <v>5</v>
      </c>
      <c r="Z112" s="7">
        <v>2</v>
      </c>
      <c r="AA112" s="7">
        <v>5</v>
      </c>
      <c r="AB112" s="7">
        <v>2</v>
      </c>
      <c r="AC112" s="7">
        <v>34</v>
      </c>
      <c r="AD112" s="7">
        <v>3</v>
      </c>
      <c r="AE112" s="7">
        <v>3</v>
      </c>
      <c r="AF112" s="7">
        <v>2</v>
      </c>
      <c r="AG112">
        <f t="shared" si="10"/>
        <v>16</v>
      </c>
      <c r="AH112">
        <f t="shared" si="11"/>
        <v>14</v>
      </c>
    </row>
    <row r="113" spans="2:34" x14ac:dyDescent="0.25">
      <c r="B113" s="7">
        <v>41881</v>
      </c>
      <c r="C113" s="7">
        <v>1</v>
      </c>
      <c r="D113" s="7">
        <v>1999</v>
      </c>
      <c r="E113" s="7">
        <v>26</v>
      </c>
      <c r="F113" s="8">
        <v>45959.842060185183</v>
      </c>
      <c r="G113" s="7">
        <v>2</v>
      </c>
      <c r="H113" s="7">
        <v>4</v>
      </c>
      <c r="I113" s="7">
        <v>5</v>
      </c>
      <c r="J113" s="7">
        <v>5</v>
      </c>
      <c r="K113" s="7">
        <v>4</v>
      </c>
      <c r="L113" s="7">
        <v>2</v>
      </c>
      <c r="M113" s="7">
        <v>4</v>
      </c>
      <c r="N113" s="7">
        <v>3</v>
      </c>
      <c r="O113" s="7">
        <v>3</v>
      </c>
      <c r="P113" s="7">
        <v>5</v>
      </c>
      <c r="Q113" s="7">
        <v>4</v>
      </c>
      <c r="R113" s="7">
        <v>39</v>
      </c>
      <c r="S113" s="7">
        <f t="shared" si="6"/>
        <v>13</v>
      </c>
      <c r="T113" s="7">
        <f t="shared" si="7"/>
        <v>12</v>
      </c>
      <c r="U113" s="7">
        <f t="shared" si="8"/>
        <v>6</v>
      </c>
      <c r="V113" s="7">
        <f t="shared" si="9"/>
        <v>8</v>
      </c>
      <c r="W113" s="7">
        <v>4</v>
      </c>
      <c r="X113" s="7">
        <v>4</v>
      </c>
      <c r="Y113" s="7">
        <v>3</v>
      </c>
      <c r="Z113" s="7">
        <v>3</v>
      </c>
      <c r="AA113" s="7">
        <v>4</v>
      </c>
      <c r="AB113" s="7">
        <v>3</v>
      </c>
      <c r="AC113" s="7">
        <v>9</v>
      </c>
      <c r="AD113" s="7">
        <v>3</v>
      </c>
      <c r="AE113" s="7">
        <v>6</v>
      </c>
      <c r="AF113" s="7">
        <v>2</v>
      </c>
      <c r="AG113">
        <f t="shared" si="10"/>
        <v>23</v>
      </c>
      <c r="AH113">
        <f t="shared" si="11"/>
        <v>16</v>
      </c>
    </row>
    <row r="114" spans="2:34" x14ac:dyDescent="0.25">
      <c r="B114" s="7">
        <v>46748</v>
      </c>
      <c r="C114" s="7">
        <v>1</v>
      </c>
      <c r="D114" s="7">
        <v>2001</v>
      </c>
      <c r="E114" s="7">
        <v>24</v>
      </c>
      <c r="F114" s="8">
        <v>45977.040613425925</v>
      </c>
      <c r="G114" s="7">
        <v>2</v>
      </c>
      <c r="H114" s="7">
        <v>4</v>
      </c>
      <c r="I114" s="7">
        <v>4</v>
      </c>
      <c r="J114" s="7">
        <v>4</v>
      </c>
      <c r="K114" s="7">
        <v>3</v>
      </c>
      <c r="L114" s="7">
        <v>3</v>
      </c>
      <c r="M114" s="7">
        <v>4</v>
      </c>
      <c r="N114" s="7">
        <v>2</v>
      </c>
      <c r="O114" s="7">
        <v>4</v>
      </c>
      <c r="P114" s="7">
        <v>5</v>
      </c>
      <c r="Q114" s="7">
        <v>4</v>
      </c>
      <c r="R114" s="7">
        <v>37</v>
      </c>
      <c r="S114" s="7">
        <f t="shared" si="6"/>
        <v>12</v>
      </c>
      <c r="T114" s="7">
        <f t="shared" si="7"/>
        <v>12</v>
      </c>
      <c r="U114" s="7">
        <f t="shared" si="8"/>
        <v>7</v>
      </c>
      <c r="V114" s="7">
        <f t="shared" si="9"/>
        <v>6</v>
      </c>
      <c r="W114" s="7">
        <v>1</v>
      </c>
      <c r="X114" s="7">
        <v>3</v>
      </c>
      <c r="Y114" s="7">
        <v>2</v>
      </c>
      <c r="Z114" s="7">
        <v>2</v>
      </c>
      <c r="AA114" s="7">
        <v>4</v>
      </c>
      <c r="AB114" s="7">
        <v>3</v>
      </c>
      <c r="AC114" s="7">
        <v>9</v>
      </c>
      <c r="AD114" s="7">
        <v>6</v>
      </c>
      <c r="AE114" s="7">
        <v>2</v>
      </c>
      <c r="AF114" s="7">
        <v>2</v>
      </c>
      <c r="AG114">
        <f t="shared" si="10"/>
        <v>23</v>
      </c>
      <c r="AH114">
        <f t="shared" si="11"/>
        <v>14</v>
      </c>
    </row>
    <row r="115" spans="2:34" x14ac:dyDescent="0.25">
      <c r="B115" s="7">
        <v>40679</v>
      </c>
      <c r="C115" s="7">
        <v>1</v>
      </c>
      <c r="D115" s="7">
        <v>1997</v>
      </c>
      <c r="E115" s="7">
        <v>28</v>
      </c>
      <c r="F115" s="8">
        <v>45958.329398148147</v>
      </c>
      <c r="G115" s="7">
        <v>2</v>
      </c>
      <c r="H115" s="7">
        <v>4</v>
      </c>
      <c r="I115" s="7">
        <v>4</v>
      </c>
      <c r="J115" s="7">
        <v>5</v>
      </c>
      <c r="K115" s="7">
        <v>4</v>
      </c>
      <c r="L115" s="7">
        <v>4</v>
      </c>
      <c r="M115" s="7">
        <v>3</v>
      </c>
      <c r="N115" s="7">
        <v>3</v>
      </c>
      <c r="O115" s="7">
        <v>4</v>
      </c>
      <c r="P115" s="7">
        <v>4</v>
      </c>
      <c r="Q115" s="7">
        <v>1</v>
      </c>
      <c r="R115" s="7">
        <v>36</v>
      </c>
      <c r="S115" s="7">
        <f t="shared" si="6"/>
        <v>9</v>
      </c>
      <c r="T115" s="7">
        <f t="shared" si="7"/>
        <v>12</v>
      </c>
      <c r="U115" s="7">
        <f t="shared" si="8"/>
        <v>8</v>
      </c>
      <c r="V115" s="7">
        <f t="shared" si="9"/>
        <v>7</v>
      </c>
      <c r="W115" s="7">
        <v>4</v>
      </c>
      <c r="X115" s="7">
        <v>9</v>
      </c>
      <c r="Y115" s="7">
        <v>3</v>
      </c>
      <c r="Z115" s="7">
        <v>4</v>
      </c>
      <c r="AA115" s="7">
        <v>3</v>
      </c>
      <c r="AB115" s="7">
        <v>5</v>
      </c>
      <c r="AC115" s="7">
        <v>7</v>
      </c>
      <c r="AD115" s="7">
        <v>5</v>
      </c>
      <c r="AE115" s="7">
        <v>2</v>
      </c>
      <c r="AF115" s="7">
        <v>2</v>
      </c>
      <c r="AG115">
        <f t="shared" si="10"/>
        <v>21</v>
      </c>
      <c r="AH115">
        <f t="shared" si="11"/>
        <v>15</v>
      </c>
    </row>
    <row r="116" spans="2:34" x14ac:dyDescent="0.25">
      <c r="B116" s="7">
        <v>43106</v>
      </c>
      <c r="C116" s="7">
        <v>1</v>
      </c>
      <c r="D116" s="7">
        <v>1982</v>
      </c>
      <c r="E116" s="7">
        <v>43</v>
      </c>
      <c r="F116" s="8">
        <v>45961.812581018516</v>
      </c>
      <c r="G116" s="7">
        <v>2</v>
      </c>
      <c r="H116" s="7">
        <v>4</v>
      </c>
      <c r="I116" s="7">
        <v>4</v>
      </c>
      <c r="J116" s="7">
        <v>4</v>
      </c>
      <c r="K116" s="7">
        <v>4</v>
      </c>
      <c r="L116" s="7">
        <v>3</v>
      </c>
      <c r="M116" s="7">
        <v>2</v>
      </c>
      <c r="N116" s="7">
        <v>2</v>
      </c>
      <c r="O116" s="7">
        <v>4</v>
      </c>
      <c r="P116" s="7">
        <v>4</v>
      </c>
      <c r="Q116" s="7">
        <v>4</v>
      </c>
      <c r="R116" s="7">
        <v>35</v>
      </c>
      <c r="S116" s="7">
        <f t="shared" si="6"/>
        <v>10</v>
      </c>
      <c r="T116" s="7">
        <f t="shared" si="7"/>
        <v>12</v>
      </c>
      <c r="U116" s="7">
        <f t="shared" si="8"/>
        <v>7</v>
      </c>
      <c r="V116" s="7">
        <f t="shared" si="9"/>
        <v>6</v>
      </c>
      <c r="W116" s="7">
        <v>7</v>
      </c>
      <c r="X116" s="7">
        <v>10</v>
      </c>
      <c r="Y116" s="7">
        <v>3</v>
      </c>
      <c r="Z116" s="7">
        <v>3</v>
      </c>
      <c r="AA116" s="7">
        <v>3</v>
      </c>
      <c r="AB116" s="7">
        <v>6</v>
      </c>
      <c r="AC116" s="7">
        <v>8</v>
      </c>
      <c r="AD116" s="7">
        <v>8</v>
      </c>
      <c r="AE116" s="7">
        <v>4</v>
      </c>
      <c r="AF116" s="7">
        <v>3</v>
      </c>
      <c r="AG116">
        <f t="shared" si="10"/>
        <v>23</v>
      </c>
      <c r="AH116">
        <f t="shared" si="11"/>
        <v>12</v>
      </c>
    </row>
    <row r="117" spans="2:34" x14ac:dyDescent="0.25">
      <c r="B117" s="7">
        <v>40852</v>
      </c>
      <c r="C117" s="7">
        <v>1</v>
      </c>
      <c r="D117" s="7">
        <v>1984</v>
      </c>
      <c r="E117" s="7">
        <v>41</v>
      </c>
      <c r="F117" s="8">
        <v>45958.525729166664</v>
      </c>
      <c r="G117" s="7">
        <v>2</v>
      </c>
      <c r="H117" s="7">
        <v>3</v>
      </c>
      <c r="I117" s="7">
        <v>4</v>
      </c>
      <c r="J117" s="7">
        <v>4</v>
      </c>
      <c r="K117" s="7">
        <v>4</v>
      </c>
      <c r="L117" s="7">
        <v>4</v>
      </c>
      <c r="M117" s="7">
        <v>3</v>
      </c>
      <c r="N117" s="7">
        <v>1</v>
      </c>
      <c r="O117" s="7">
        <v>4</v>
      </c>
      <c r="P117" s="7">
        <v>4</v>
      </c>
      <c r="Q117" s="7">
        <v>4</v>
      </c>
      <c r="R117" s="7">
        <v>35</v>
      </c>
      <c r="S117" s="7">
        <f t="shared" si="6"/>
        <v>11</v>
      </c>
      <c r="T117" s="7">
        <f t="shared" si="7"/>
        <v>12</v>
      </c>
      <c r="U117" s="7">
        <f t="shared" si="8"/>
        <v>7</v>
      </c>
      <c r="V117" s="7">
        <f t="shared" si="9"/>
        <v>5</v>
      </c>
      <c r="W117" s="7">
        <v>3</v>
      </c>
      <c r="X117" s="7">
        <v>3</v>
      </c>
      <c r="Y117" s="7">
        <v>8</v>
      </c>
      <c r="Z117" s="7">
        <v>5</v>
      </c>
      <c r="AA117" s="7">
        <v>4</v>
      </c>
      <c r="AB117" s="7">
        <v>4</v>
      </c>
      <c r="AC117" s="7">
        <v>8</v>
      </c>
      <c r="AD117" s="7">
        <v>3</v>
      </c>
      <c r="AE117" s="7">
        <v>3</v>
      </c>
      <c r="AF117" s="7">
        <v>2</v>
      </c>
      <c r="AG117">
        <f t="shared" si="10"/>
        <v>24</v>
      </c>
      <c r="AH117">
        <f t="shared" si="11"/>
        <v>11</v>
      </c>
    </row>
    <row r="118" spans="2:34" x14ac:dyDescent="0.25">
      <c r="B118" s="7">
        <v>44228</v>
      </c>
      <c r="C118" s="7">
        <v>1</v>
      </c>
      <c r="D118" s="7">
        <v>2002</v>
      </c>
      <c r="E118" s="7">
        <v>23</v>
      </c>
      <c r="F118" s="8">
        <v>45964.996724537035</v>
      </c>
      <c r="G118" s="7">
        <v>2</v>
      </c>
      <c r="H118" s="7">
        <v>3</v>
      </c>
      <c r="I118" s="7">
        <v>4</v>
      </c>
      <c r="J118" s="7">
        <v>5</v>
      </c>
      <c r="K118" s="7">
        <v>4</v>
      </c>
      <c r="L118" s="7">
        <v>4</v>
      </c>
      <c r="M118" s="7">
        <v>3</v>
      </c>
      <c r="N118" s="7">
        <v>4</v>
      </c>
      <c r="O118" s="7">
        <v>3</v>
      </c>
      <c r="P118" s="7">
        <v>4</v>
      </c>
      <c r="Q118" s="7">
        <v>4</v>
      </c>
      <c r="R118" s="7">
        <v>38</v>
      </c>
      <c r="S118" s="7">
        <f t="shared" si="6"/>
        <v>12</v>
      </c>
      <c r="T118" s="7">
        <f t="shared" si="7"/>
        <v>11</v>
      </c>
      <c r="U118" s="7">
        <f t="shared" si="8"/>
        <v>7</v>
      </c>
      <c r="V118" s="7">
        <f t="shared" si="9"/>
        <v>8</v>
      </c>
      <c r="W118" s="7">
        <v>6</v>
      </c>
      <c r="X118" s="7">
        <v>5</v>
      </c>
      <c r="Y118" s="7">
        <v>3</v>
      </c>
      <c r="Z118" s="7">
        <v>2</v>
      </c>
      <c r="AA118" s="7">
        <v>4</v>
      </c>
      <c r="AB118" s="7">
        <v>4</v>
      </c>
      <c r="AC118" s="7">
        <v>7</v>
      </c>
      <c r="AD118" s="7">
        <v>2</v>
      </c>
      <c r="AE118" s="7">
        <v>4</v>
      </c>
      <c r="AF118" s="7">
        <v>3</v>
      </c>
      <c r="AG118">
        <f t="shared" si="10"/>
        <v>23</v>
      </c>
      <c r="AH118">
        <f t="shared" si="11"/>
        <v>15</v>
      </c>
    </row>
    <row r="119" spans="2:34" x14ac:dyDescent="0.25">
      <c r="B119" s="7">
        <v>43046</v>
      </c>
      <c r="C119" s="7">
        <v>1</v>
      </c>
      <c r="D119" s="7">
        <v>1999</v>
      </c>
      <c r="E119" s="7">
        <v>26</v>
      </c>
      <c r="F119" s="8">
        <v>45961.722824074073</v>
      </c>
      <c r="G119" s="7">
        <v>2</v>
      </c>
      <c r="H119" s="7">
        <v>2</v>
      </c>
      <c r="I119" s="7">
        <v>4</v>
      </c>
      <c r="J119" s="7">
        <v>4</v>
      </c>
      <c r="K119" s="7">
        <v>4</v>
      </c>
      <c r="L119" s="7">
        <v>4</v>
      </c>
      <c r="M119" s="7">
        <v>3</v>
      </c>
      <c r="N119" s="7">
        <v>2</v>
      </c>
      <c r="O119" s="7">
        <v>4</v>
      </c>
      <c r="P119" s="7">
        <v>4</v>
      </c>
      <c r="Q119" s="7">
        <v>4</v>
      </c>
      <c r="R119" s="7">
        <v>35</v>
      </c>
      <c r="S119" s="7">
        <f t="shared" si="6"/>
        <v>11</v>
      </c>
      <c r="T119" s="7">
        <f t="shared" si="7"/>
        <v>12</v>
      </c>
      <c r="U119" s="7">
        <f t="shared" si="8"/>
        <v>6</v>
      </c>
      <c r="V119" s="7">
        <f t="shared" si="9"/>
        <v>6</v>
      </c>
      <c r="W119" s="7">
        <v>4</v>
      </c>
      <c r="X119" s="7">
        <v>5</v>
      </c>
      <c r="Y119" s="7">
        <v>6</v>
      </c>
      <c r="Z119" s="7">
        <v>3</v>
      </c>
      <c r="AA119" s="7">
        <v>4</v>
      </c>
      <c r="AB119" s="7">
        <v>9</v>
      </c>
      <c r="AC119" s="7">
        <v>6</v>
      </c>
      <c r="AD119" s="7">
        <v>4</v>
      </c>
      <c r="AE119" s="7">
        <v>4</v>
      </c>
      <c r="AF119" s="7">
        <v>4</v>
      </c>
      <c r="AG119">
        <f t="shared" si="10"/>
        <v>24</v>
      </c>
      <c r="AH119">
        <f t="shared" si="11"/>
        <v>11</v>
      </c>
    </row>
    <row r="120" spans="2:34" x14ac:dyDescent="0.25">
      <c r="B120" s="7">
        <v>40727</v>
      </c>
      <c r="C120" s="7">
        <v>1</v>
      </c>
      <c r="D120" s="7">
        <v>1992</v>
      </c>
      <c r="E120" s="7">
        <v>33</v>
      </c>
      <c r="F120" s="8">
        <v>45974.766898148147</v>
      </c>
      <c r="G120" s="7">
        <v>2</v>
      </c>
      <c r="H120" s="7">
        <v>4</v>
      </c>
      <c r="I120" s="7">
        <v>4</v>
      </c>
      <c r="J120" s="7">
        <v>4</v>
      </c>
      <c r="K120" s="7">
        <v>3</v>
      </c>
      <c r="L120" s="7">
        <v>4</v>
      </c>
      <c r="M120" s="7">
        <v>4</v>
      </c>
      <c r="N120" s="7">
        <v>3</v>
      </c>
      <c r="O120" s="7">
        <v>5</v>
      </c>
      <c r="P120" s="7">
        <v>4</v>
      </c>
      <c r="Q120" s="7">
        <v>4</v>
      </c>
      <c r="R120" s="7">
        <v>39</v>
      </c>
      <c r="S120" s="7">
        <f t="shared" si="6"/>
        <v>12</v>
      </c>
      <c r="T120" s="7">
        <f t="shared" si="7"/>
        <v>12</v>
      </c>
      <c r="U120" s="7">
        <f t="shared" si="8"/>
        <v>8</v>
      </c>
      <c r="V120" s="7">
        <f t="shared" si="9"/>
        <v>7</v>
      </c>
      <c r="W120" s="7">
        <v>10</v>
      </c>
      <c r="X120" s="7">
        <v>5</v>
      </c>
      <c r="Y120" s="7">
        <v>6</v>
      </c>
      <c r="Z120" s="7">
        <v>3</v>
      </c>
      <c r="AA120" s="7">
        <v>2</v>
      </c>
      <c r="AB120" s="7">
        <v>4</v>
      </c>
      <c r="AC120" s="7">
        <v>18</v>
      </c>
      <c r="AD120" s="7">
        <v>7</v>
      </c>
      <c r="AE120" s="7">
        <v>3</v>
      </c>
      <c r="AF120" s="7">
        <v>4</v>
      </c>
      <c r="AG120">
        <f t="shared" si="10"/>
        <v>24</v>
      </c>
      <c r="AH120">
        <f t="shared" si="11"/>
        <v>15</v>
      </c>
    </row>
    <row r="121" spans="2:34" x14ac:dyDescent="0.25">
      <c r="B121" s="7">
        <v>44968</v>
      </c>
      <c r="C121" s="7">
        <v>1</v>
      </c>
      <c r="D121" s="7">
        <v>1986</v>
      </c>
      <c r="E121" s="7">
        <v>39</v>
      </c>
      <c r="F121" s="8">
        <v>45972.381666666668</v>
      </c>
      <c r="G121" s="7">
        <v>2</v>
      </c>
      <c r="H121" s="7">
        <v>3</v>
      </c>
      <c r="I121" s="7">
        <v>4</v>
      </c>
      <c r="J121" s="7">
        <v>5</v>
      </c>
      <c r="K121" s="7">
        <v>4</v>
      </c>
      <c r="L121" s="7">
        <v>4</v>
      </c>
      <c r="M121" s="7">
        <v>4</v>
      </c>
      <c r="N121" s="7">
        <v>3</v>
      </c>
      <c r="O121" s="7">
        <v>3</v>
      </c>
      <c r="P121" s="7">
        <v>4</v>
      </c>
      <c r="Q121" s="7">
        <v>4</v>
      </c>
      <c r="R121" s="7">
        <v>38</v>
      </c>
      <c r="S121" s="7">
        <f t="shared" si="6"/>
        <v>13</v>
      </c>
      <c r="T121" s="7">
        <f t="shared" si="7"/>
        <v>11</v>
      </c>
      <c r="U121" s="7">
        <f t="shared" si="8"/>
        <v>7</v>
      </c>
      <c r="V121" s="7">
        <f t="shared" si="9"/>
        <v>7</v>
      </c>
      <c r="W121" s="7">
        <v>2</v>
      </c>
      <c r="X121" s="7">
        <v>2</v>
      </c>
      <c r="Y121" s="7">
        <v>38</v>
      </c>
      <c r="Z121" s="7">
        <v>4</v>
      </c>
      <c r="AA121" s="7">
        <v>3</v>
      </c>
      <c r="AB121" s="7">
        <v>3</v>
      </c>
      <c r="AC121" s="7">
        <v>4</v>
      </c>
      <c r="AD121" s="7">
        <v>29</v>
      </c>
      <c r="AE121" s="7">
        <v>2</v>
      </c>
      <c r="AF121" s="7">
        <v>2</v>
      </c>
      <c r="AG121">
        <f t="shared" si="10"/>
        <v>23</v>
      </c>
      <c r="AH121">
        <f t="shared" si="11"/>
        <v>15</v>
      </c>
    </row>
    <row r="122" spans="2:34" x14ac:dyDescent="0.25">
      <c r="B122" s="7">
        <v>41824</v>
      </c>
      <c r="C122" s="7">
        <v>1</v>
      </c>
      <c r="D122" s="7">
        <v>2001</v>
      </c>
      <c r="E122" s="7">
        <v>24</v>
      </c>
      <c r="F122" s="8">
        <v>45959.816678240742</v>
      </c>
      <c r="G122" s="7">
        <v>2</v>
      </c>
      <c r="H122" s="7">
        <v>4</v>
      </c>
      <c r="I122" s="7">
        <v>4</v>
      </c>
      <c r="J122" s="7">
        <v>5</v>
      </c>
      <c r="K122" s="7">
        <v>4</v>
      </c>
      <c r="L122" s="7">
        <v>5</v>
      </c>
      <c r="M122" s="7">
        <v>4</v>
      </c>
      <c r="N122" s="7">
        <v>4</v>
      </c>
      <c r="O122" s="7">
        <v>3</v>
      </c>
      <c r="P122" s="7">
        <v>4</v>
      </c>
      <c r="Q122" s="7">
        <v>4</v>
      </c>
      <c r="R122" s="7">
        <v>41</v>
      </c>
      <c r="S122" s="7">
        <f t="shared" si="6"/>
        <v>13</v>
      </c>
      <c r="T122" s="7">
        <f t="shared" si="7"/>
        <v>11</v>
      </c>
      <c r="U122" s="7">
        <f t="shared" si="8"/>
        <v>9</v>
      </c>
      <c r="V122" s="7">
        <f t="shared" si="9"/>
        <v>8</v>
      </c>
      <c r="W122" s="7">
        <v>4</v>
      </c>
      <c r="X122" s="7">
        <v>3</v>
      </c>
      <c r="Y122" s="7">
        <v>2</v>
      </c>
      <c r="Z122" s="7">
        <v>3</v>
      </c>
      <c r="AA122" s="7">
        <v>5</v>
      </c>
      <c r="AB122" s="7">
        <v>4</v>
      </c>
      <c r="AC122" s="7">
        <v>8</v>
      </c>
      <c r="AD122" s="7">
        <v>3</v>
      </c>
      <c r="AE122" s="7">
        <v>3</v>
      </c>
      <c r="AF122" s="7">
        <v>2</v>
      </c>
      <c r="AG122">
        <f t="shared" si="10"/>
        <v>24</v>
      </c>
      <c r="AH122">
        <f t="shared" si="11"/>
        <v>17</v>
      </c>
    </row>
    <row r="123" spans="2:34" x14ac:dyDescent="0.25">
      <c r="B123" s="7">
        <v>41632</v>
      </c>
      <c r="C123" s="7">
        <v>1</v>
      </c>
      <c r="D123" s="7">
        <v>2001</v>
      </c>
      <c r="E123" s="7">
        <v>24</v>
      </c>
      <c r="F123" s="8">
        <v>45959.697870370372</v>
      </c>
      <c r="G123" s="7">
        <v>2</v>
      </c>
      <c r="H123" s="7">
        <v>5</v>
      </c>
      <c r="I123" s="7">
        <v>5</v>
      </c>
      <c r="J123" s="7">
        <v>5</v>
      </c>
      <c r="K123" s="7">
        <v>5</v>
      </c>
      <c r="L123" s="7">
        <v>5</v>
      </c>
      <c r="M123" s="7">
        <v>4</v>
      </c>
      <c r="N123" s="7">
        <v>4</v>
      </c>
      <c r="O123" s="7">
        <v>3</v>
      </c>
      <c r="P123" s="7">
        <v>4</v>
      </c>
      <c r="Q123" s="7">
        <v>3</v>
      </c>
      <c r="R123" s="7">
        <v>43</v>
      </c>
      <c r="S123" s="7">
        <f t="shared" si="6"/>
        <v>12</v>
      </c>
      <c r="T123" s="7">
        <f t="shared" si="7"/>
        <v>12</v>
      </c>
      <c r="U123" s="7">
        <f t="shared" si="8"/>
        <v>10</v>
      </c>
      <c r="V123" s="7">
        <f t="shared" si="9"/>
        <v>9</v>
      </c>
      <c r="W123" s="7">
        <v>1</v>
      </c>
      <c r="X123" s="7">
        <v>3</v>
      </c>
      <c r="Y123" s="7">
        <v>2</v>
      </c>
      <c r="Z123" s="7">
        <v>3</v>
      </c>
      <c r="AA123" s="7">
        <v>2</v>
      </c>
      <c r="AB123" s="7">
        <v>2</v>
      </c>
      <c r="AC123" s="7">
        <v>4</v>
      </c>
      <c r="AD123" s="7">
        <v>2</v>
      </c>
      <c r="AE123" s="7">
        <v>2</v>
      </c>
      <c r="AF123" s="7">
        <v>2</v>
      </c>
      <c r="AG123">
        <f t="shared" si="10"/>
        <v>25</v>
      </c>
      <c r="AH123">
        <f t="shared" si="11"/>
        <v>18</v>
      </c>
    </row>
    <row r="124" spans="2:34" x14ac:dyDescent="0.25">
      <c r="B124" s="7">
        <v>42928</v>
      </c>
      <c r="C124" s="7">
        <v>1</v>
      </c>
      <c r="D124" s="7">
        <v>2005</v>
      </c>
      <c r="E124" s="7">
        <v>20</v>
      </c>
      <c r="F124" s="8">
        <v>45961.623518518521</v>
      </c>
      <c r="G124" s="7">
        <v>2</v>
      </c>
      <c r="H124" s="7">
        <v>2</v>
      </c>
      <c r="I124" s="7">
        <v>4</v>
      </c>
      <c r="J124" s="7">
        <v>4</v>
      </c>
      <c r="K124" s="7">
        <v>3</v>
      </c>
      <c r="L124" s="7">
        <v>4</v>
      </c>
      <c r="M124" s="7">
        <v>4</v>
      </c>
      <c r="N124" s="7">
        <v>1</v>
      </c>
      <c r="O124" s="7">
        <v>3</v>
      </c>
      <c r="P124" s="7">
        <v>3</v>
      </c>
      <c r="Q124" s="7">
        <v>2</v>
      </c>
      <c r="R124" s="7">
        <v>30</v>
      </c>
      <c r="S124" s="7">
        <f t="shared" si="6"/>
        <v>10</v>
      </c>
      <c r="T124" s="7">
        <f t="shared" si="7"/>
        <v>9</v>
      </c>
      <c r="U124" s="7">
        <f t="shared" si="8"/>
        <v>6</v>
      </c>
      <c r="V124" s="7">
        <f t="shared" si="9"/>
        <v>5</v>
      </c>
      <c r="W124" s="7">
        <v>3</v>
      </c>
      <c r="X124" s="7">
        <v>2</v>
      </c>
      <c r="Y124" s="7">
        <v>4</v>
      </c>
      <c r="Z124" s="7">
        <v>1</v>
      </c>
      <c r="AA124" s="7">
        <v>44</v>
      </c>
      <c r="AB124" s="7">
        <v>2</v>
      </c>
      <c r="AC124" s="7">
        <v>4</v>
      </c>
      <c r="AD124" s="7">
        <v>3</v>
      </c>
      <c r="AE124" s="7">
        <v>3</v>
      </c>
      <c r="AF124" s="7">
        <v>3</v>
      </c>
      <c r="AG124">
        <f t="shared" si="10"/>
        <v>19</v>
      </c>
      <c r="AH124">
        <f t="shared" si="11"/>
        <v>11</v>
      </c>
    </row>
    <row r="125" spans="2:34" x14ac:dyDescent="0.25">
      <c r="B125" s="7">
        <v>44967</v>
      </c>
      <c r="C125" s="7">
        <v>1</v>
      </c>
      <c r="D125" s="7">
        <v>2005</v>
      </c>
      <c r="E125" s="7">
        <v>20</v>
      </c>
      <c r="F125" s="8">
        <v>45967.401782407411</v>
      </c>
      <c r="G125" s="7">
        <v>2</v>
      </c>
      <c r="H125" s="7">
        <v>4</v>
      </c>
      <c r="I125" s="7">
        <v>5</v>
      </c>
      <c r="J125" s="7">
        <v>5</v>
      </c>
      <c r="K125" s="7">
        <v>4</v>
      </c>
      <c r="L125" s="7">
        <v>5</v>
      </c>
      <c r="M125" s="7">
        <v>4</v>
      </c>
      <c r="N125" s="7">
        <v>3</v>
      </c>
      <c r="O125" s="7">
        <v>4</v>
      </c>
      <c r="P125" s="7">
        <v>4</v>
      </c>
      <c r="Q125" s="7">
        <v>4</v>
      </c>
      <c r="R125" s="7">
        <v>42</v>
      </c>
      <c r="S125" s="7">
        <f t="shared" si="6"/>
        <v>13</v>
      </c>
      <c r="T125" s="7">
        <f t="shared" si="7"/>
        <v>12</v>
      </c>
      <c r="U125" s="7">
        <f t="shared" si="8"/>
        <v>9</v>
      </c>
      <c r="V125" s="7">
        <f t="shared" si="9"/>
        <v>8</v>
      </c>
      <c r="W125" s="7">
        <v>3</v>
      </c>
      <c r="X125" s="7">
        <v>3</v>
      </c>
      <c r="Y125" s="7">
        <v>3</v>
      </c>
      <c r="Z125" s="7">
        <v>3</v>
      </c>
      <c r="AA125" s="7">
        <v>8</v>
      </c>
      <c r="AB125" s="7">
        <v>4</v>
      </c>
      <c r="AC125" s="7">
        <v>8</v>
      </c>
      <c r="AD125" s="7">
        <v>4</v>
      </c>
      <c r="AE125" s="7">
        <v>3</v>
      </c>
      <c r="AF125" s="7">
        <v>5</v>
      </c>
      <c r="AG125">
        <f t="shared" si="10"/>
        <v>26</v>
      </c>
      <c r="AH125">
        <f t="shared" si="11"/>
        <v>16</v>
      </c>
    </row>
    <row r="126" spans="2:34" x14ac:dyDescent="0.25">
      <c r="B126" s="7">
        <v>40790</v>
      </c>
      <c r="C126" s="7">
        <v>1</v>
      </c>
      <c r="D126" s="7">
        <v>2003</v>
      </c>
      <c r="E126" s="7">
        <v>22</v>
      </c>
      <c r="F126" s="8">
        <v>45958.504050925927</v>
      </c>
      <c r="G126" s="7">
        <v>2</v>
      </c>
      <c r="H126" s="7">
        <v>5</v>
      </c>
      <c r="I126" s="7">
        <v>5</v>
      </c>
      <c r="J126" s="7">
        <v>5</v>
      </c>
      <c r="K126" s="7">
        <v>4</v>
      </c>
      <c r="L126" s="7">
        <v>4</v>
      </c>
      <c r="M126" s="7">
        <v>4</v>
      </c>
      <c r="N126" s="7">
        <v>3</v>
      </c>
      <c r="O126" s="7">
        <v>4</v>
      </c>
      <c r="P126" s="7">
        <v>4</v>
      </c>
      <c r="Q126" s="7">
        <v>5</v>
      </c>
      <c r="R126" s="7">
        <v>43</v>
      </c>
      <c r="S126" s="7">
        <f t="shared" si="6"/>
        <v>14</v>
      </c>
      <c r="T126" s="7">
        <f t="shared" si="7"/>
        <v>12</v>
      </c>
      <c r="U126" s="7">
        <f t="shared" si="8"/>
        <v>9</v>
      </c>
      <c r="V126" s="7">
        <f t="shared" si="9"/>
        <v>8</v>
      </c>
      <c r="W126" s="7">
        <v>5</v>
      </c>
      <c r="X126" s="7">
        <v>4</v>
      </c>
      <c r="Y126" s="7">
        <v>3</v>
      </c>
      <c r="Z126" s="7">
        <v>3</v>
      </c>
      <c r="AA126" s="7">
        <v>5</v>
      </c>
      <c r="AB126" s="7">
        <v>7</v>
      </c>
      <c r="AC126" s="7">
        <v>6</v>
      </c>
      <c r="AD126" s="7">
        <v>3</v>
      </c>
      <c r="AE126" s="7">
        <v>2</v>
      </c>
      <c r="AF126" s="7">
        <v>3</v>
      </c>
      <c r="AG126">
        <f t="shared" si="10"/>
        <v>26</v>
      </c>
      <c r="AH126">
        <f t="shared" si="11"/>
        <v>17</v>
      </c>
    </row>
    <row r="127" spans="2:34" x14ac:dyDescent="0.25">
      <c r="B127" s="7">
        <v>44028</v>
      </c>
      <c r="C127" s="7">
        <v>1</v>
      </c>
      <c r="D127" s="7">
        <v>1988</v>
      </c>
      <c r="E127" s="7">
        <v>37</v>
      </c>
      <c r="F127" s="8">
        <v>45965.446620370371</v>
      </c>
      <c r="G127" s="7">
        <v>2</v>
      </c>
      <c r="H127" s="7">
        <v>4</v>
      </c>
      <c r="I127" s="7">
        <v>5</v>
      </c>
      <c r="J127" s="7">
        <v>4</v>
      </c>
      <c r="K127" s="7">
        <v>4</v>
      </c>
      <c r="L127" s="7">
        <v>5</v>
      </c>
      <c r="M127" s="7">
        <v>5</v>
      </c>
      <c r="N127" s="7">
        <v>4</v>
      </c>
      <c r="O127" s="7">
        <v>4</v>
      </c>
      <c r="P127" s="7">
        <v>4</v>
      </c>
      <c r="Q127" s="7">
        <v>4</v>
      </c>
      <c r="R127" s="7">
        <v>43</v>
      </c>
      <c r="S127" s="7">
        <f t="shared" si="6"/>
        <v>13</v>
      </c>
      <c r="T127" s="7">
        <f t="shared" si="7"/>
        <v>12</v>
      </c>
      <c r="U127" s="7">
        <f t="shared" si="8"/>
        <v>9</v>
      </c>
      <c r="V127" s="7">
        <f t="shared" si="9"/>
        <v>9</v>
      </c>
      <c r="W127" s="7">
        <v>2</v>
      </c>
      <c r="X127" s="7">
        <v>3</v>
      </c>
      <c r="Y127" s="7">
        <v>3</v>
      </c>
      <c r="Z127" s="7">
        <v>4</v>
      </c>
      <c r="AA127" s="7">
        <v>3</v>
      </c>
      <c r="AB127" s="7">
        <v>3</v>
      </c>
      <c r="AC127" s="7">
        <v>9</v>
      </c>
      <c r="AD127" s="7">
        <v>5</v>
      </c>
      <c r="AE127" s="7">
        <v>9</v>
      </c>
      <c r="AF127" s="7">
        <v>3</v>
      </c>
      <c r="AG127">
        <f t="shared" si="10"/>
        <v>26</v>
      </c>
      <c r="AH127">
        <f t="shared" si="11"/>
        <v>17</v>
      </c>
    </row>
    <row r="128" spans="2:34" x14ac:dyDescent="0.25">
      <c r="B128" s="7">
        <v>45510</v>
      </c>
      <c r="C128" s="7">
        <v>1</v>
      </c>
      <c r="D128" s="7">
        <v>1970</v>
      </c>
      <c r="E128" s="7">
        <v>55</v>
      </c>
      <c r="F128" s="8">
        <v>45968.723634259259</v>
      </c>
      <c r="G128" s="7">
        <v>2</v>
      </c>
      <c r="H128" s="7">
        <v>5</v>
      </c>
      <c r="I128" s="7">
        <v>5</v>
      </c>
      <c r="J128" s="7">
        <v>4</v>
      </c>
      <c r="K128" s="7">
        <v>4</v>
      </c>
      <c r="L128" s="7">
        <v>4</v>
      </c>
      <c r="M128" s="7">
        <v>4</v>
      </c>
      <c r="N128" s="7">
        <v>4</v>
      </c>
      <c r="O128" s="7">
        <v>5</v>
      </c>
      <c r="P128" s="7">
        <v>4</v>
      </c>
      <c r="Q128" s="7">
        <v>5</v>
      </c>
      <c r="R128" s="7">
        <v>44</v>
      </c>
      <c r="S128" s="7">
        <f t="shared" si="6"/>
        <v>13</v>
      </c>
      <c r="T128" s="7">
        <f t="shared" si="7"/>
        <v>13</v>
      </c>
      <c r="U128" s="7">
        <f t="shared" si="8"/>
        <v>9</v>
      </c>
      <c r="V128" s="7">
        <f t="shared" si="9"/>
        <v>9</v>
      </c>
      <c r="W128" s="7">
        <v>15</v>
      </c>
      <c r="X128" s="7">
        <v>8</v>
      </c>
      <c r="Y128" s="7">
        <v>19</v>
      </c>
      <c r="Z128" s="7">
        <v>16</v>
      </c>
      <c r="AA128" s="7">
        <v>9</v>
      </c>
      <c r="AB128" s="7">
        <v>12</v>
      </c>
      <c r="AC128" s="7">
        <v>18</v>
      </c>
      <c r="AD128" s="7">
        <v>6</v>
      </c>
      <c r="AE128" s="7">
        <v>5</v>
      </c>
      <c r="AF128" s="7">
        <v>12</v>
      </c>
      <c r="AG128">
        <f t="shared" si="10"/>
        <v>27</v>
      </c>
      <c r="AH128">
        <f t="shared" si="11"/>
        <v>17</v>
      </c>
    </row>
    <row r="129" spans="2:34" x14ac:dyDescent="0.25">
      <c r="B129" s="7">
        <v>43555</v>
      </c>
      <c r="C129" s="7">
        <v>1</v>
      </c>
      <c r="D129" s="7">
        <v>1974</v>
      </c>
      <c r="E129" s="7">
        <v>51</v>
      </c>
      <c r="F129" s="8">
        <v>45963.688842592594</v>
      </c>
      <c r="G129" s="7">
        <v>2</v>
      </c>
      <c r="H129" s="7">
        <v>5</v>
      </c>
      <c r="I129" s="7">
        <v>5</v>
      </c>
      <c r="J129" s="7">
        <v>5</v>
      </c>
      <c r="K129" s="7">
        <v>5</v>
      </c>
      <c r="L129" s="7">
        <v>5</v>
      </c>
      <c r="M129" s="7">
        <v>5</v>
      </c>
      <c r="N129" s="7">
        <v>4</v>
      </c>
      <c r="O129" s="7">
        <v>5</v>
      </c>
      <c r="P129" s="7">
        <v>5</v>
      </c>
      <c r="Q129" s="7">
        <v>5</v>
      </c>
      <c r="R129" s="7">
        <v>49</v>
      </c>
      <c r="S129" s="7">
        <f t="shared" si="6"/>
        <v>15</v>
      </c>
      <c r="T129" s="7">
        <f t="shared" si="7"/>
        <v>15</v>
      </c>
      <c r="U129" s="7">
        <f t="shared" si="8"/>
        <v>10</v>
      </c>
      <c r="V129" s="7">
        <f t="shared" si="9"/>
        <v>9</v>
      </c>
      <c r="W129" s="7">
        <v>2</v>
      </c>
      <c r="X129" s="7">
        <v>3</v>
      </c>
      <c r="Y129" s="7">
        <v>3</v>
      </c>
      <c r="Z129" s="7">
        <v>3</v>
      </c>
      <c r="AA129" s="7">
        <v>5</v>
      </c>
      <c r="AB129" s="7">
        <v>7</v>
      </c>
      <c r="AC129" s="7">
        <v>7</v>
      </c>
      <c r="AD129" s="7">
        <v>7</v>
      </c>
      <c r="AE129" s="7">
        <v>3</v>
      </c>
      <c r="AF129" s="7">
        <v>3</v>
      </c>
      <c r="AG129">
        <f t="shared" si="10"/>
        <v>30</v>
      </c>
      <c r="AH129">
        <f t="shared" si="11"/>
        <v>19</v>
      </c>
    </row>
    <row r="130" spans="2:34" x14ac:dyDescent="0.25">
      <c r="B130" s="7">
        <v>46538</v>
      </c>
      <c r="C130" s="7">
        <v>1</v>
      </c>
      <c r="D130" s="7">
        <v>1997</v>
      </c>
      <c r="E130" s="7">
        <v>28</v>
      </c>
      <c r="F130" s="8">
        <v>45973.875462962962</v>
      </c>
      <c r="G130" s="7">
        <v>2</v>
      </c>
      <c r="H130" s="7">
        <v>5</v>
      </c>
      <c r="I130" s="7">
        <v>5</v>
      </c>
      <c r="J130" s="7">
        <v>4</v>
      </c>
      <c r="K130" s="7">
        <v>4</v>
      </c>
      <c r="L130" s="7">
        <v>4</v>
      </c>
      <c r="M130" s="7">
        <v>4</v>
      </c>
      <c r="N130" s="7">
        <v>4</v>
      </c>
      <c r="O130" s="7">
        <v>5</v>
      </c>
      <c r="P130" s="7">
        <v>5</v>
      </c>
      <c r="Q130" s="7">
        <v>5</v>
      </c>
      <c r="R130" s="7">
        <v>45</v>
      </c>
      <c r="S130" s="7">
        <f t="shared" si="6"/>
        <v>13</v>
      </c>
      <c r="T130" s="7">
        <f t="shared" si="7"/>
        <v>14</v>
      </c>
      <c r="U130" s="7">
        <f t="shared" si="8"/>
        <v>9</v>
      </c>
      <c r="V130" s="7">
        <f t="shared" si="9"/>
        <v>9</v>
      </c>
      <c r="W130" s="7">
        <v>3</v>
      </c>
      <c r="X130" s="7">
        <v>3</v>
      </c>
      <c r="Y130" s="7">
        <v>3</v>
      </c>
      <c r="Z130" s="7">
        <v>3</v>
      </c>
      <c r="AA130" s="7">
        <v>5</v>
      </c>
      <c r="AB130" s="7">
        <v>4</v>
      </c>
      <c r="AC130" s="7">
        <v>7</v>
      </c>
      <c r="AD130" s="7">
        <v>4</v>
      </c>
      <c r="AE130" s="7">
        <v>1</v>
      </c>
      <c r="AF130" s="7">
        <v>2</v>
      </c>
      <c r="AG130">
        <f t="shared" si="10"/>
        <v>28</v>
      </c>
      <c r="AH130">
        <f t="shared" si="11"/>
        <v>17</v>
      </c>
    </row>
    <row r="131" spans="2:34" x14ac:dyDescent="0.25">
      <c r="B131" s="7">
        <v>45923</v>
      </c>
      <c r="C131" s="7">
        <v>0</v>
      </c>
      <c r="D131" s="7">
        <v>1999</v>
      </c>
      <c r="E131" s="7">
        <v>26</v>
      </c>
      <c r="F131" s="8">
        <v>45970.809004629627</v>
      </c>
      <c r="G131" s="7">
        <v>2</v>
      </c>
      <c r="H131" s="7">
        <v>4</v>
      </c>
      <c r="I131" s="7">
        <v>4</v>
      </c>
      <c r="J131" s="7">
        <v>4</v>
      </c>
      <c r="K131" s="7">
        <v>2</v>
      </c>
      <c r="L131" s="7">
        <v>5</v>
      </c>
      <c r="M131" s="7">
        <v>4</v>
      </c>
      <c r="N131" s="7">
        <v>4</v>
      </c>
      <c r="O131" s="7">
        <v>2</v>
      </c>
      <c r="P131" s="7">
        <v>2</v>
      </c>
      <c r="Q131" s="7">
        <v>4</v>
      </c>
      <c r="R131" s="7">
        <v>35</v>
      </c>
      <c r="S131" s="7">
        <f t="shared" ref="S131:S194" si="12">SUM(J131,M131,Q131)</f>
        <v>12</v>
      </c>
      <c r="T131" s="7">
        <f t="shared" ref="T131:T194" si="13">K131+P131+O131</f>
        <v>6</v>
      </c>
      <c r="U131" s="7">
        <f t="shared" ref="U131:U194" si="14">H131+L131</f>
        <v>9</v>
      </c>
      <c r="V131" s="7">
        <f t="shared" ref="V131:V194" si="15">SUM(N131,I131)</f>
        <v>8</v>
      </c>
      <c r="W131" s="7">
        <v>11</v>
      </c>
      <c r="X131" s="7">
        <v>4</v>
      </c>
      <c r="Y131" s="7">
        <v>4</v>
      </c>
      <c r="Z131" s="7">
        <v>5</v>
      </c>
      <c r="AA131" s="7">
        <v>5</v>
      </c>
      <c r="AB131" s="7">
        <v>6</v>
      </c>
      <c r="AC131" s="7">
        <v>8</v>
      </c>
      <c r="AD131" s="7">
        <v>3</v>
      </c>
      <c r="AE131" s="7">
        <v>6</v>
      </c>
      <c r="AF131" s="7">
        <v>6</v>
      </c>
      <c r="AG131">
        <f t="shared" si="10"/>
        <v>19</v>
      </c>
      <c r="AH131">
        <f t="shared" si="11"/>
        <v>16</v>
      </c>
    </row>
    <row r="132" spans="2:34" x14ac:dyDescent="0.25">
      <c r="B132" s="7">
        <v>44654</v>
      </c>
      <c r="C132" s="7">
        <v>0</v>
      </c>
      <c r="D132" s="7">
        <v>1992</v>
      </c>
      <c r="E132" s="7">
        <v>33</v>
      </c>
      <c r="F132" s="8">
        <v>45965.852662037039</v>
      </c>
      <c r="G132" s="7">
        <v>2</v>
      </c>
      <c r="H132" s="7">
        <v>4</v>
      </c>
      <c r="I132" s="7">
        <v>4</v>
      </c>
      <c r="J132" s="7">
        <v>3</v>
      </c>
      <c r="K132" s="7">
        <v>2</v>
      </c>
      <c r="L132" s="7">
        <v>5</v>
      </c>
      <c r="M132" s="7">
        <v>2</v>
      </c>
      <c r="N132" s="7">
        <v>2</v>
      </c>
      <c r="O132" s="7">
        <v>2</v>
      </c>
      <c r="P132" s="7">
        <v>4</v>
      </c>
      <c r="Q132" s="7">
        <v>4</v>
      </c>
      <c r="R132" s="7">
        <v>32</v>
      </c>
      <c r="S132" s="7">
        <f t="shared" si="12"/>
        <v>9</v>
      </c>
      <c r="T132" s="7">
        <f t="shared" si="13"/>
        <v>8</v>
      </c>
      <c r="U132" s="7">
        <f t="shared" si="14"/>
        <v>9</v>
      </c>
      <c r="V132" s="7">
        <f t="shared" si="15"/>
        <v>6</v>
      </c>
      <c r="W132" s="7">
        <v>3</v>
      </c>
      <c r="X132" s="7">
        <v>3</v>
      </c>
      <c r="Y132" s="7">
        <v>4</v>
      </c>
      <c r="Z132" s="7">
        <v>3</v>
      </c>
      <c r="AA132" s="7">
        <v>2</v>
      </c>
      <c r="AB132" s="7">
        <v>2</v>
      </c>
      <c r="AC132" s="7">
        <v>6</v>
      </c>
      <c r="AD132" s="7">
        <v>3</v>
      </c>
      <c r="AE132" s="7">
        <v>4</v>
      </c>
      <c r="AF132" s="7">
        <v>2</v>
      </c>
      <c r="AG132">
        <f t="shared" ref="AG132:AG195" si="16">SUM(I132,K132,L132,O132:Q132)</f>
        <v>21</v>
      </c>
      <c r="AH132">
        <f t="shared" ref="AH132:AH195" si="17">SUM(H132,J132,M132:N132)</f>
        <v>11</v>
      </c>
    </row>
    <row r="133" spans="2:34" x14ac:dyDescent="0.25">
      <c r="B133" s="7">
        <v>46000</v>
      </c>
      <c r="C133" s="7">
        <v>0</v>
      </c>
      <c r="D133" s="7">
        <v>1987</v>
      </c>
      <c r="E133" s="7">
        <v>38</v>
      </c>
      <c r="F133" s="8">
        <v>45971.384398148148</v>
      </c>
      <c r="G133" s="7">
        <v>2</v>
      </c>
      <c r="H133" s="7">
        <v>4</v>
      </c>
      <c r="I133" s="7">
        <v>5</v>
      </c>
      <c r="J133" s="7">
        <v>4</v>
      </c>
      <c r="K133" s="7">
        <v>5</v>
      </c>
      <c r="L133" s="7">
        <v>4</v>
      </c>
      <c r="M133" s="7">
        <v>4</v>
      </c>
      <c r="N133" s="7">
        <v>5</v>
      </c>
      <c r="O133" s="7">
        <v>5</v>
      </c>
      <c r="P133" s="7">
        <v>5</v>
      </c>
      <c r="Q133" s="7">
        <v>5</v>
      </c>
      <c r="R133" s="7">
        <v>46</v>
      </c>
      <c r="S133" s="7">
        <f t="shared" si="12"/>
        <v>13</v>
      </c>
      <c r="T133" s="7">
        <f t="shared" si="13"/>
        <v>15</v>
      </c>
      <c r="U133" s="7">
        <f t="shared" si="14"/>
        <v>8</v>
      </c>
      <c r="V133" s="7">
        <f t="shared" si="15"/>
        <v>10</v>
      </c>
      <c r="W133" s="7">
        <v>2</v>
      </c>
      <c r="X133" s="7">
        <v>3</v>
      </c>
      <c r="Y133" s="7">
        <v>3</v>
      </c>
      <c r="Z133" s="7">
        <v>2</v>
      </c>
      <c r="AA133" s="7">
        <v>8</v>
      </c>
      <c r="AB133" s="7">
        <v>2</v>
      </c>
      <c r="AC133" s="7">
        <v>14</v>
      </c>
      <c r="AD133" s="7">
        <v>3</v>
      </c>
      <c r="AE133" s="7">
        <v>2</v>
      </c>
      <c r="AF133" s="7">
        <v>2</v>
      </c>
      <c r="AG133">
        <f t="shared" si="16"/>
        <v>29</v>
      </c>
      <c r="AH133">
        <f t="shared" si="17"/>
        <v>17</v>
      </c>
    </row>
    <row r="134" spans="2:34" x14ac:dyDescent="0.25">
      <c r="B134" s="7">
        <v>45966</v>
      </c>
      <c r="C134" s="7">
        <v>0</v>
      </c>
      <c r="D134" s="7">
        <v>1997</v>
      </c>
      <c r="E134" s="7">
        <v>28</v>
      </c>
      <c r="F134" s="8">
        <v>45970.929745370369</v>
      </c>
      <c r="G134" s="7">
        <v>3</v>
      </c>
      <c r="H134" s="7">
        <v>5</v>
      </c>
      <c r="I134" s="7">
        <v>2</v>
      </c>
      <c r="J134" s="7">
        <v>5</v>
      </c>
      <c r="K134" s="7">
        <v>2</v>
      </c>
      <c r="L134" s="7">
        <v>4</v>
      </c>
      <c r="M134" s="7">
        <v>2</v>
      </c>
      <c r="N134" s="7">
        <v>4</v>
      </c>
      <c r="O134" s="7">
        <v>2</v>
      </c>
      <c r="P134" s="7">
        <v>5</v>
      </c>
      <c r="Q134" s="7">
        <v>1</v>
      </c>
      <c r="R134" s="7">
        <v>32</v>
      </c>
      <c r="S134" s="7">
        <f t="shared" si="12"/>
        <v>8</v>
      </c>
      <c r="T134" s="7">
        <f t="shared" si="13"/>
        <v>9</v>
      </c>
      <c r="U134" s="7">
        <f t="shared" si="14"/>
        <v>9</v>
      </c>
      <c r="V134" s="7">
        <f t="shared" si="15"/>
        <v>6</v>
      </c>
      <c r="W134" s="7">
        <v>3</v>
      </c>
      <c r="X134" s="7">
        <v>10</v>
      </c>
      <c r="Y134" s="7">
        <v>3</v>
      </c>
      <c r="Z134" s="7">
        <v>3</v>
      </c>
      <c r="AA134" s="7">
        <v>3</v>
      </c>
      <c r="AB134" s="7">
        <v>3</v>
      </c>
      <c r="AC134" s="7">
        <v>7</v>
      </c>
      <c r="AD134" s="7">
        <v>2</v>
      </c>
      <c r="AE134" s="7">
        <v>2</v>
      </c>
      <c r="AF134" s="7">
        <v>3</v>
      </c>
      <c r="AG134">
        <f t="shared" si="16"/>
        <v>16</v>
      </c>
      <c r="AH134">
        <f t="shared" si="17"/>
        <v>16</v>
      </c>
    </row>
    <row r="135" spans="2:34" x14ac:dyDescent="0.25">
      <c r="B135" s="7">
        <v>44905</v>
      </c>
      <c r="C135" s="7">
        <v>0</v>
      </c>
      <c r="D135" s="7">
        <v>2003</v>
      </c>
      <c r="E135" s="7">
        <v>22</v>
      </c>
      <c r="F135" s="8">
        <v>45966.770775462966</v>
      </c>
      <c r="G135" s="7">
        <v>3</v>
      </c>
      <c r="H135" s="7">
        <v>2</v>
      </c>
      <c r="I135" s="7">
        <v>4</v>
      </c>
      <c r="J135" s="7">
        <v>5</v>
      </c>
      <c r="K135" s="7">
        <v>4</v>
      </c>
      <c r="L135" s="7">
        <v>5</v>
      </c>
      <c r="M135" s="7">
        <v>2</v>
      </c>
      <c r="N135" s="7">
        <v>2</v>
      </c>
      <c r="O135" s="7">
        <v>2</v>
      </c>
      <c r="P135" s="7">
        <v>5</v>
      </c>
      <c r="Q135" s="7">
        <v>3</v>
      </c>
      <c r="R135" s="7">
        <v>34</v>
      </c>
      <c r="S135" s="7">
        <f t="shared" si="12"/>
        <v>10</v>
      </c>
      <c r="T135" s="7">
        <f t="shared" si="13"/>
        <v>11</v>
      </c>
      <c r="U135" s="7">
        <f t="shared" si="14"/>
        <v>7</v>
      </c>
      <c r="V135" s="7">
        <f t="shared" si="15"/>
        <v>6</v>
      </c>
      <c r="W135" s="7">
        <v>3</v>
      </c>
      <c r="X135" s="7">
        <v>2</v>
      </c>
      <c r="Y135" s="7">
        <v>4</v>
      </c>
      <c r="Z135" s="7">
        <v>2</v>
      </c>
      <c r="AA135" s="7">
        <v>2</v>
      </c>
      <c r="AB135" s="7">
        <v>3</v>
      </c>
      <c r="AC135" s="7">
        <v>5</v>
      </c>
      <c r="AD135" s="7">
        <v>4</v>
      </c>
      <c r="AE135" s="7">
        <v>2</v>
      </c>
      <c r="AF135" s="7">
        <v>2</v>
      </c>
      <c r="AG135">
        <f t="shared" si="16"/>
        <v>23</v>
      </c>
      <c r="AH135">
        <f t="shared" si="17"/>
        <v>11</v>
      </c>
    </row>
    <row r="136" spans="2:34" x14ac:dyDescent="0.25">
      <c r="B136" s="7">
        <v>43680</v>
      </c>
      <c r="C136" s="7">
        <v>0</v>
      </c>
      <c r="D136" s="7">
        <v>1975</v>
      </c>
      <c r="E136" s="7">
        <v>50</v>
      </c>
      <c r="F136" s="8">
        <v>45963.834907407407</v>
      </c>
      <c r="G136" s="7">
        <v>3</v>
      </c>
      <c r="H136" s="7">
        <v>4</v>
      </c>
      <c r="I136" s="7">
        <v>4</v>
      </c>
      <c r="J136" s="7">
        <v>4</v>
      </c>
      <c r="K136" s="7">
        <v>1</v>
      </c>
      <c r="L136" s="7">
        <v>5</v>
      </c>
      <c r="M136" s="7">
        <v>2</v>
      </c>
      <c r="N136" s="7">
        <v>3</v>
      </c>
      <c r="O136" s="7">
        <v>5</v>
      </c>
      <c r="P136" s="7">
        <v>5</v>
      </c>
      <c r="Q136" s="7">
        <v>4</v>
      </c>
      <c r="R136" s="7">
        <v>37</v>
      </c>
      <c r="S136" s="7">
        <f t="shared" si="12"/>
        <v>10</v>
      </c>
      <c r="T136" s="7">
        <f t="shared" si="13"/>
        <v>11</v>
      </c>
      <c r="U136" s="7">
        <f t="shared" si="14"/>
        <v>9</v>
      </c>
      <c r="V136" s="7">
        <f t="shared" si="15"/>
        <v>7</v>
      </c>
      <c r="W136" s="7">
        <v>1</v>
      </c>
      <c r="X136" s="7">
        <v>38</v>
      </c>
      <c r="Y136" s="7">
        <v>14</v>
      </c>
      <c r="Z136" s="7">
        <v>22</v>
      </c>
      <c r="AA136" s="7">
        <v>7</v>
      </c>
      <c r="AB136" s="7">
        <v>63</v>
      </c>
      <c r="AC136" s="7">
        <v>24</v>
      </c>
      <c r="AD136" s="7">
        <v>6</v>
      </c>
      <c r="AE136" s="7">
        <v>5</v>
      </c>
      <c r="AF136" s="7">
        <v>4</v>
      </c>
      <c r="AG136">
        <f t="shared" si="16"/>
        <v>24</v>
      </c>
      <c r="AH136">
        <f t="shared" si="17"/>
        <v>13</v>
      </c>
    </row>
    <row r="137" spans="2:34" x14ac:dyDescent="0.25">
      <c r="B137" s="7">
        <v>46437</v>
      </c>
      <c r="C137" s="7">
        <v>0</v>
      </c>
      <c r="D137" s="7">
        <v>1998</v>
      </c>
      <c r="E137" s="7">
        <v>27</v>
      </c>
      <c r="F137" s="8">
        <v>45972.999976851854</v>
      </c>
      <c r="G137" s="7">
        <v>3</v>
      </c>
      <c r="H137" s="7">
        <v>3</v>
      </c>
      <c r="I137" s="7">
        <v>4</v>
      </c>
      <c r="J137" s="7">
        <v>5</v>
      </c>
      <c r="K137" s="7">
        <v>4</v>
      </c>
      <c r="L137" s="7">
        <v>2</v>
      </c>
      <c r="M137" s="7">
        <v>4</v>
      </c>
      <c r="N137" s="7">
        <v>3</v>
      </c>
      <c r="O137" s="7">
        <v>4</v>
      </c>
      <c r="P137" s="7">
        <v>2</v>
      </c>
      <c r="Q137" s="7">
        <v>2</v>
      </c>
      <c r="R137" s="7">
        <v>33</v>
      </c>
      <c r="S137" s="7">
        <f t="shared" si="12"/>
        <v>11</v>
      </c>
      <c r="T137" s="7">
        <f t="shared" si="13"/>
        <v>10</v>
      </c>
      <c r="U137" s="7">
        <f t="shared" si="14"/>
        <v>5</v>
      </c>
      <c r="V137" s="7">
        <f t="shared" si="15"/>
        <v>7</v>
      </c>
      <c r="W137" s="7">
        <v>3</v>
      </c>
      <c r="X137" s="7">
        <v>3</v>
      </c>
      <c r="Y137" s="7">
        <v>6</v>
      </c>
      <c r="Z137" s="7">
        <v>6</v>
      </c>
      <c r="AA137" s="7">
        <v>3</v>
      </c>
      <c r="AB137" s="7">
        <v>4</v>
      </c>
      <c r="AC137" s="7">
        <v>5</v>
      </c>
      <c r="AD137" s="7">
        <v>3</v>
      </c>
      <c r="AE137" s="7">
        <v>3</v>
      </c>
      <c r="AF137" s="7">
        <v>2</v>
      </c>
      <c r="AG137">
        <f t="shared" si="16"/>
        <v>18</v>
      </c>
      <c r="AH137">
        <f t="shared" si="17"/>
        <v>15</v>
      </c>
    </row>
    <row r="138" spans="2:34" x14ac:dyDescent="0.25">
      <c r="B138" s="7">
        <v>44253</v>
      </c>
      <c r="C138" s="7">
        <v>0</v>
      </c>
      <c r="D138" s="7">
        <v>1999</v>
      </c>
      <c r="E138" s="7">
        <v>26</v>
      </c>
      <c r="F138" s="8">
        <v>45965.355798611112</v>
      </c>
      <c r="G138" s="7">
        <v>3</v>
      </c>
      <c r="H138" s="7">
        <v>1</v>
      </c>
      <c r="I138" s="7">
        <v>3</v>
      </c>
      <c r="J138" s="7">
        <v>5</v>
      </c>
      <c r="K138" s="7">
        <v>5</v>
      </c>
      <c r="L138" s="7">
        <v>4</v>
      </c>
      <c r="M138" s="7">
        <v>4</v>
      </c>
      <c r="N138" s="7">
        <v>2</v>
      </c>
      <c r="O138" s="7">
        <v>4</v>
      </c>
      <c r="P138" s="7">
        <v>4</v>
      </c>
      <c r="Q138" s="7">
        <v>4</v>
      </c>
      <c r="R138" s="7">
        <v>36</v>
      </c>
      <c r="S138" s="7">
        <f t="shared" si="12"/>
        <v>13</v>
      </c>
      <c r="T138" s="7">
        <f t="shared" si="13"/>
        <v>13</v>
      </c>
      <c r="U138" s="7">
        <f t="shared" si="14"/>
        <v>5</v>
      </c>
      <c r="V138" s="7">
        <f t="shared" si="15"/>
        <v>5</v>
      </c>
      <c r="W138" s="7">
        <v>4</v>
      </c>
      <c r="X138" s="7">
        <v>3</v>
      </c>
      <c r="Y138" s="7">
        <v>3</v>
      </c>
      <c r="Z138" s="7">
        <v>3</v>
      </c>
      <c r="AA138" s="7">
        <v>2</v>
      </c>
      <c r="AB138" s="7">
        <v>5</v>
      </c>
      <c r="AC138" s="7">
        <v>8</v>
      </c>
      <c r="AD138" s="7">
        <v>3</v>
      </c>
      <c r="AE138" s="7">
        <v>2</v>
      </c>
      <c r="AF138" s="7">
        <v>3</v>
      </c>
      <c r="AG138">
        <f t="shared" si="16"/>
        <v>24</v>
      </c>
      <c r="AH138">
        <f t="shared" si="17"/>
        <v>12</v>
      </c>
    </row>
    <row r="139" spans="2:34" x14ac:dyDescent="0.25">
      <c r="B139" s="7">
        <v>43624</v>
      </c>
      <c r="C139" s="7">
        <v>0</v>
      </c>
      <c r="D139" s="7">
        <v>2006</v>
      </c>
      <c r="E139" s="7">
        <v>19</v>
      </c>
      <c r="F139" s="8">
        <v>45963.758159722223</v>
      </c>
      <c r="G139" s="7">
        <v>3</v>
      </c>
      <c r="H139" s="7">
        <v>4</v>
      </c>
      <c r="I139" s="7">
        <v>5</v>
      </c>
      <c r="J139" s="7">
        <v>2</v>
      </c>
      <c r="K139" s="7">
        <v>2</v>
      </c>
      <c r="L139" s="7">
        <v>3</v>
      </c>
      <c r="M139" s="7">
        <v>4</v>
      </c>
      <c r="N139" s="7">
        <v>3</v>
      </c>
      <c r="O139" s="7">
        <v>3</v>
      </c>
      <c r="P139" s="7">
        <v>4</v>
      </c>
      <c r="Q139" s="7">
        <v>4</v>
      </c>
      <c r="R139" s="7">
        <v>34</v>
      </c>
      <c r="S139" s="7">
        <f t="shared" si="12"/>
        <v>10</v>
      </c>
      <c r="T139" s="7">
        <f t="shared" si="13"/>
        <v>9</v>
      </c>
      <c r="U139" s="7">
        <f t="shared" si="14"/>
        <v>7</v>
      </c>
      <c r="V139" s="7">
        <f t="shared" si="15"/>
        <v>8</v>
      </c>
      <c r="W139" s="7">
        <v>5</v>
      </c>
      <c r="X139" s="7">
        <v>4</v>
      </c>
      <c r="Y139" s="7">
        <v>4</v>
      </c>
      <c r="Z139" s="7">
        <v>5</v>
      </c>
      <c r="AA139" s="7">
        <v>3</v>
      </c>
      <c r="AB139" s="7">
        <v>3</v>
      </c>
      <c r="AC139" s="7">
        <v>9</v>
      </c>
      <c r="AD139" s="7">
        <v>3</v>
      </c>
      <c r="AE139" s="7">
        <v>4</v>
      </c>
      <c r="AF139" s="7">
        <v>3</v>
      </c>
      <c r="AG139">
        <f t="shared" si="16"/>
        <v>21</v>
      </c>
      <c r="AH139">
        <f t="shared" si="17"/>
        <v>13</v>
      </c>
    </row>
    <row r="140" spans="2:34" x14ac:dyDescent="0.25">
      <c r="B140" s="7">
        <v>46416</v>
      </c>
      <c r="C140" s="7">
        <v>0</v>
      </c>
      <c r="D140" s="7">
        <v>2003</v>
      </c>
      <c r="E140" s="7">
        <v>22</v>
      </c>
      <c r="F140" s="8">
        <v>45972.991736111115</v>
      </c>
      <c r="G140" s="7">
        <v>3</v>
      </c>
      <c r="H140" s="7">
        <v>5</v>
      </c>
      <c r="I140" s="7">
        <v>4</v>
      </c>
      <c r="J140" s="7">
        <v>5</v>
      </c>
      <c r="K140" s="7">
        <v>4</v>
      </c>
      <c r="L140" s="7">
        <v>4</v>
      </c>
      <c r="M140" s="7">
        <v>3</v>
      </c>
      <c r="N140" s="7">
        <v>3</v>
      </c>
      <c r="O140" s="7">
        <v>3</v>
      </c>
      <c r="P140" s="7">
        <v>3</v>
      </c>
      <c r="Q140" s="7">
        <v>3</v>
      </c>
      <c r="R140" s="7">
        <v>37</v>
      </c>
      <c r="S140" s="7">
        <f t="shared" si="12"/>
        <v>11</v>
      </c>
      <c r="T140" s="7">
        <f t="shared" si="13"/>
        <v>10</v>
      </c>
      <c r="U140" s="7">
        <f t="shared" si="14"/>
        <v>9</v>
      </c>
      <c r="V140" s="7">
        <f t="shared" si="15"/>
        <v>7</v>
      </c>
      <c r="W140" s="7">
        <v>2</v>
      </c>
      <c r="X140" s="7">
        <v>5</v>
      </c>
      <c r="Y140" s="7">
        <v>5</v>
      </c>
      <c r="Z140" s="7">
        <v>8</v>
      </c>
      <c r="AA140" s="7">
        <v>5</v>
      </c>
      <c r="AB140" s="7">
        <v>7</v>
      </c>
      <c r="AC140" s="7">
        <v>16</v>
      </c>
      <c r="AD140" s="7">
        <v>5</v>
      </c>
      <c r="AE140" s="7">
        <v>3</v>
      </c>
      <c r="AF140" s="7">
        <v>5</v>
      </c>
      <c r="AG140">
        <f t="shared" si="16"/>
        <v>21</v>
      </c>
      <c r="AH140">
        <f t="shared" si="17"/>
        <v>16</v>
      </c>
    </row>
    <row r="141" spans="2:34" x14ac:dyDescent="0.25">
      <c r="B141" s="7">
        <v>46792</v>
      </c>
      <c r="C141" s="7">
        <v>0</v>
      </c>
      <c r="D141" s="7">
        <v>2003</v>
      </c>
      <c r="E141" s="7">
        <v>22</v>
      </c>
      <c r="F141" s="8">
        <v>45977.83934027778</v>
      </c>
      <c r="G141" s="7">
        <v>3</v>
      </c>
      <c r="H141" s="7">
        <v>4</v>
      </c>
      <c r="I141" s="7">
        <v>4</v>
      </c>
      <c r="J141" s="7">
        <v>3</v>
      </c>
      <c r="K141" s="7">
        <v>3</v>
      </c>
      <c r="L141" s="7">
        <v>4</v>
      </c>
      <c r="M141" s="7">
        <v>2</v>
      </c>
      <c r="N141" s="7">
        <v>2</v>
      </c>
      <c r="O141" s="7">
        <v>5</v>
      </c>
      <c r="P141" s="7">
        <v>4</v>
      </c>
      <c r="Q141" s="7">
        <v>3</v>
      </c>
      <c r="R141" s="7">
        <v>34</v>
      </c>
      <c r="S141" s="7">
        <f t="shared" si="12"/>
        <v>8</v>
      </c>
      <c r="T141" s="7">
        <f t="shared" si="13"/>
        <v>12</v>
      </c>
      <c r="U141" s="7">
        <f t="shared" si="14"/>
        <v>8</v>
      </c>
      <c r="V141" s="7">
        <f t="shared" si="15"/>
        <v>6</v>
      </c>
      <c r="W141" s="7">
        <v>7</v>
      </c>
      <c r="X141" s="7">
        <v>5</v>
      </c>
      <c r="Y141" s="7">
        <v>6</v>
      </c>
      <c r="Z141" s="7">
        <v>4</v>
      </c>
      <c r="AA141" s="7">
        <v>7</v>
      </c>
      <c r="AB141" s="7">
        <v>6</v>
      </c>
      <c r="AC141" s="7">
        <v>9</v>
      </c>
      <c r="AD141" s="7">
        <v>12</v>
      </c>
      <c r="AE141" s="7">
        <v>4</v>
      </c>
      <c r="AF141" s="7">
        <v>3</v>
      </c>
      <c r="AG141">
        <f t="shared" si="16"/>
        <v>23</v>
      </c>
      <c r="AH141">
        <f t="shared" si="17"/>
        <v>11</v>
      </c>
    </row>
    <row r="142" spans="2:34" x14ac:dyDescent="0.25">
      <c r="B142" s="7">
        <v>42110</v>
      </c>
      <c r="C142" s="7">
        <v>0</v>
      </c>
      <c r="D142" s="7">
        <v>1972</v>
      </c>
      <c r="E142" s="7">
        <v>53</v>
      </c>
      <c r="F142" s="8">
        <v>45959.962164351855</v>
      </c>
      <c r="G142" s="7">
        <v>3</v>
      </c>
      <c r="H142" s="7">
        <v>2</v>
      </c>
      <c r="I142" s="7">
        <v>4</v>
      </c>
      <c r="J142" s="7">
        <v>4</v>
      </c>
      <c r="K142" s="7">
        <v>4</v>
      </c>
      <c r="L142" s="7">
        <v>5</v>
      </c>
      <c r="M142" s="7">
        <v>2</v>
      </c>
      <c r="N142" s="7">
        <v>2</v>
      </c>
      <c r="O142" s="7">
        <v>4</v>
      </c>
      <c r="P142" s="7">
        <v>3</v>
      </c>
      <c r="Q142" s="7">
        <v>4</v>
      </c>
      <c r="R142" s="7">
        <v>34</v>
      </c>
      <c r="S142" s="7">
        <f t="shared" si="12"/>
        <v>10</v>
      </c>
      <c r="T142" s="7">
        <f t="shared" si="13"/>
        <v>11</v>
      </c>
      <c r="U142" s="7">
        <f t="shared" si="14"/>
        <v>7</v>
      </c>
      <c r="V142" s="7">
        <f t="shared" si="15"/>
        <v>6</v>
      </c>
      <c r="W142" s="7">
        <v>4</v>
      </c>
      <c r="X142" s="7">
        <v>11</v>
      </c>
      <c r="Y142" s="7">
        <v>6</v>
      </c>
      <c r="Z142" s="7">
        <v>8</v>
      </c>
      <c r="AA142" s="7">
        <v>3</v>
      </c>
      <c r="AB142" s="7">
        <v>4</v>
      </c>
      <c r="AC142" s="7">
        <v>7</v>
      </c>
      <c r="AD142" s="7">
        <v>8</v>
      </c>
      <c r="AE142" s="7">
        <v>4</v>
      </c>
      <c r="AF142" s="7">
        <v>5</v>
      </c>
      <c r="AG142">
        <f t="shared" si="16"/>
        <v>24</v>
      </c>
      <c r="AH142">
        <f t="shared" si="17"/>
        <v>10</v>
      </c>
    </row>
    <row r="143" spans="2:34" x14ac:dyDescent="0.25">
      <c r="B143" s="7">
        <v>41171</v>
      </c>
      <c r="C143" s="7">
        <v>0</v>
      </c>
      <c r="D143" s="7">
        <v>2003</v>
      </c>
      <c r="E143" s="7">
        <v>22</v>
      </c>
      <c r="F143" s="8">
        <v>45959.453379629631</v>
      </c>
      <c r="G143" s="7">
        <v>3</v>
      </c>
      <c r="H143" s="7">
        <v>4</v>
      </c>
      <c r="I143" s="7">
        <v>4</v>
      </c>
      <c r="J143" s="7">
        <v>5</v>
      </c>
      <c r="K143" s="7">
        <v>3</v>
      </c>
      <c r="L143" s="7">
        <v>2</v>
      </c>
      <c r="M143" s="7">
        <v>4</v>
      </c>
      <c r="N143" s="7">
        <v>2</v>
      </c>
      <c r="O143" s="7">
        <v>3</v>
      </c>
      <c r="P143" s="7">
        <v>4</v>
      </c>
      <c r="Q143" s="7">
        <v>4</v>
      </c>
      <c r="R143" s="7">
        <v>35</v>
      </c>
      <c r="S143" s="7">
        <f t="shared" si="12"/>
        <v>13</v>
      </c>
      <c r="T143" s="7">
        <f t="shared" si="13"/>
        <v>10</v>
      </c>
      <c r="U143" s="7">
        <f t="shared" si="14"/>
        <v>6</v>
      </c>
      <c r="V143" s="7">
        <f t="shared" si="15"/>
        <v>6</v>
      </c>
      <c r="W143" s="7">
        <v>3</v>
      </c>
      <c r="X143" s="7">
        <v>3</v>
      </c>
      <c r="Y143" s="7">
        <v>3</v>
      </c>
      <c r="Z143" s="7">
        <v>3</v>
      </c>
      <c r="AA143" s="7">
        <v>4</v>
      </c>
      <c r="AB143" s="7">
        <v>8</v>
      </c>
      <c r="AC143" s="7">
        <v>8</v>
      </c>
      <c r="AD143" s="7">
        <v>4</v>
      </c>
      <c r="AE143" s="7">
        <v>2</v>
      </c>
      <c r="AF143" s="7">
        <v>3</v>
      </c>
      <c r="AG143">
        <f t="shared" si="16"/>
        <v>20</v>
      </c>
      <c r="AH143">
        <f t="shared" si="17"/>
        <v>15</v>
      </c>
    </row>
    <row r="144" spans="2:34" x14ac:dyDescent="0.25">
      <c r="B144" s="7">
        <v>42863</v>
      </c>
      <c r="C144" s="7">
        <v>0</v>
      </c>
      <c r="D144" s="7">
        <v>2003</v>
      </c>
      <c r="E144" s="7">
        <v>22</v>
      </c>
      <c r="F144" s="8">
        <v>45961.583310185182</v>
      </c>
      <c r="G144" s="7">
        <v>3</v>
      </c>
      <c r="H144" s="7">
        <v>4</v>
      </c>
      <c r="I144" s="7">
        <v>4</v>
      </c>
      <c r="J144" s="7">
        <v>5</v>
      </c>
      <c r="K144" s="7">
        <v>4</v>
      </c>
      <c r="L144" s="7">
        <v>4</v>
      </c>
      <c r="M144" s="7">
        <v>2</v>
      </c>
      <c r="N144" s="7">
        <v>2</v>
      </c>
      <c r="O144" s="7">
        <v>4</v>
      </c>
      <c r="P144" s="7">
        <v>5</v>
      </c>
      <c r="Q144" s="7">
        <v>3</v>
      </c>
      <c r="R144" s="7">
        <v>37</v>
      </c>
      <c r="S144" s="7">
        <f t="shared" si="12"/>
        <v>10</v>
      </c>
      <c r="T144" s="7">
        <f t="shared" si="13"/>
        <v>13</v>
      </c>
      <c r="U144" s="7">
        <f t="shared" si="14"/>
        <v>8</v>
      </c>
      <c r="V144" s="7">
        <f t="shared" si="15"/>
        <v>6</v>
      </c>
      <c r="W144" s="7">
        <v>4</v>
      </c>
      <c r="X144" s="7">
        <v>3</v>
      </c>
      <c r="Y144" s="7">
        <v>7</v>
      </c>
      <c r="Z144" s="7">
        <v>5</v>
      </c>
      <c r="AA144" s="7">
        <v>3</v>
      </c>
      <c r="AB144" s="7">
        <v>60</v>
      </c>
      <c r="AC144" s="7">
        <v>5</v>
      </c>
      <c r="AD144" s="7">
        <v>75</v>
      </c>
      <c r="AE144" s="7">
        <v>3</v>
      </c>
      <c r="AF144" s="7">
        <v>2</v>
      </c>
      <c r="AG144">
        <f t="shared" si="16"/>
        <v>24</v>
      </c>
      <c r="AH144">
        <f t="shared" si="17"/>
        <v>13</v>
      </c>
    </row>
    <row r="145" spans="2:34" x14ac:dyDescent="0.25">
      <c r="B145" s="7">
        <v>46691</v>
      </c>
      <c r="C145" s="7">
        <v>0</v>
      </c>
      <c r="D145" s="7">
        <v>1985</v>
      </c>
      <c r="E145" s="7">
        <v>40</v>
      </c>
      <c r="F145" s="8">
        <v>45976.572604166664</v>
      </c>
      <c r="G145" s="7">
        <v>3</v>
      </c>
      <c r="H145" s="7">
        <v>3</v>
      </c>
      <c r="I145" s="7">
        <v>4</v>
      </c>
      <c r="J145" s="7">
        <v>4</v>
      </c>
      <c r="K145" s="7">
        <v>3</v>
      </c>
      <c r="L145" s="7">
        <v>3</v>
      </c>
      <c r="M145" s="7">
        <v>2</v>
      </c>
      <c r="N145" s="7">
        <v>2</v>
      </c>
      <c r="O145" s="7">
        <v>4</v>
      </c>
      <c r="P145" s="7">
        <v>5</v>
      </c>
      <c r="Q145" s="7">
        <v>3</v>
      </c>
      <c r="R145" s="7">
        <v>33</v>
      </c>
      <c r="S145" s="7">
        <f t="shared" si="12"/>
        <v>9</v>
      </c>
      <c r="T145" s="7">
        <f t="shared" si="13"/>
        <v>12</v>
      </c>
      <c r="U145" s="7">
        <f t="shared" si="14"/>
        <v>6</v>
      </c>
      <c r="V145" s="7">
        <f t="shared" si="15"/>
        <v>6</v>
      </c>
      <c r="W145" s="7">
        <v>4</v>
      </c>
      <c r="X145" s="7">
        <v>10</v>
      </c>
      <c r="Y145" s="7">
        <v>3</v>
      </c>
      <c r="Z145" s="7">
        <v>3</v>
      </c>
      <c r="AA145" s="7">
        <v>5</v>
      </c>
      <c r="AB145" s="7">
        <v>4</v>
      </c>
      <c r="AC145" s="7">
        <v>63</v>
      </c>
      <c r="AD145" s="7">
        <v>15</v>
      </c>
      <c r="AE145" s="7">
        <v>3</v>
      </c>
      <c r="AF145" s="7">
        <v>3</v>
      </c>
      <c r="AG145">
        <f t="shared" si="16"/>
        <v>22</v>
      </c>
      <c r="AH145">
        <f t="shared" si="17"/>
        <v>11</v>
      </c>
    </row>
    <row r="146" spans="2:34" x14ac:dyDescent="0.25">
      <c r="B146" s="7">
        <v>46712</v>
      </c>
      <c r="C146" s="7">
        <v>0</v>
      </c>
      <c r="D146" s="7">
        <v>1978</v>
      </c>
      <c r="E146" s="7">
        <v>47</v>
      </c>
      <c r="F146" s="8">
        <v>45976.779872685183</v>
      </c>
      <c r="G146" s="7">
        <v>3</v>
      </c>
      <c r="H146" s="7">
        <v>2</v>
      </c>
      <c r="I146" s="7">
        <v>4</v>
      </c>
      <c r="J146" s="7">
        <v>3</v>
      </c>
      <c r="K146" s="7">
        <v>3</v>
      </c>
      <c r="L146" s="7">
        <v>4</v>
      </c>
      <c r="M146" s="7">
        <v>2</v>
      </c>
      <c r="N146" s="7">
        <v>2</v>
      </c>
      <c r="O146" s="7">
        <v>4</v>
      </c>
      <c r="P146" s="7">
        <v>5</v>
      </c>
      <c r="Q146" s="7">
        <v>3</v>
      </c>
      <c r="R146" s="7">
        <v>32</v>
      </c>
      <c r="S146" s="7">
        <f t="shared" si="12"/>
        <v>8</v>
      </c>
      <c r="T146" s="7">
        <f t="shared" si="13"/>
        <v>12</v>
      </c>
      <c r="U146" s="7">
        <f t="shared" si="14"/>
        <v>6</v>
      </c>
      <c r="V146" s="7">
        <f t="shared" si="15"/>
        <v>6</v>
      </c>
      <c r="W146" s="7">
        <v>3</v>
      </c>
      <c r="X146" s="7">
        <v>5</v>
      </c>
      <c r="Y146" s="7">
        <v>6</v>
      </c>
      <c r="Z146" s="7">
        <v>5</v>
      </c>
      <c r="AA146" s="7">
        <v>4</v>
      </c>
      <c r="AB146" s="7">
        <v>10</v>
      </c>
      <c r="AC146" s="7">
        <v>9</v>
      </c>
      <c r="AD146" s="7">
        <v>4</v>
      </c>
      <c r="AE146" s="7">
        <v>8</v>
      </c>
      <c r="AF146" s="7">
        <v>6</v>
      </c>
      <c r="AG146">
        <f t="shared" si="16"/>
        <v>23</v>
      </c>
      <c r="AH146">
        <f t="shared" si="17"/>
        <v>9</v>
      </c>
    </row>
    <row r="147" spans="2:34" x14ac:dyDescent="0.25">
      <c r="B147" s="7">
        <v>42179</v>
      </c>
      <c r="C147" s="7">
        <v>0</v>
      </c>
      <c r="D147" s="7">
        <v>1988</v>
      </c>
      <c r="E147" s="7">
        <v>37</v>
      </c>
      <c r="F147" s="8">
        <v>45960.043865740743</v>
      </c>
      <c r="G147" s="7">
        <v>3</v>
      </c>
      <c r="H147" s="7">
        <v>3</v>
      </c>
      <c r="I147" s="7">
        <v>4</v>
      </c>
      <c r="J147" s="7">
        <v>4</v>
      </c>
      <c r="K147" s="7">
        <v>5</v>
      </c>
      <c r="L147" s="7">
        <v>4</v>
      </c>
      <c r="M147" s="7">
        <v>4</v>
      </c>
      <c r="N147" s="7">
        <v>2</v>
      </c>
      <c r="O147" s="7">
        <v>5</v>
      </c>
      <c r="P147" s="7">
        <v>4</v>
      </c>
      <c r="Q147" s="7">
        <v>4</v>
      </c>
      <c r="R147" s="7">
        <v>39</v>
      </c>
      <c r="S147" s="7">
        <f t="shared" si="12"/>
        <v>12</v>
      </c>
      <c r="T147" s="7">
        <f t="shared" si="13"/>
        <v>14</v>
      </c>
      <c r="U147" s="7">
        <f t="shared" si="14"/>
        <v>7</v>
      </c>
      <c r="V147" s="7">
        <f t="shared" si="15"/>
        <v>6</v>
      </c>
      <c r="W147" s="7">
        <v>7</v>
      </c>
      <c r="X147" s="7">
        <v>3</v>
      </c>
      <c r="Y147" s="7">
        <v>3</v>
      </c>
      <c r="Z147" s="7">
        <v>6</v>
      </c>
      <c r="AA147" s="7">
        <v>9</v>
      </c>
      <c r="AB147" s="7">
        <v>27</v>
      </c>
      <c r="AC147" s="7">
        <v>9</v>
      </c>
      <c r="AD147" s="7">
        <v>4</v>
      </c>
      <c r="AE147" s="7">
        <v>3</v>
      </c>
      <c r="AF147" s="7">
        <v>3</v>
      </c>
      <c r="AG147">
        <f t="shared" si="16"/>
        <v>26</v>
      </c>
      <c r="AH147">
        <f t="shared" si="17"/>
        <v>13</v>
      </c>
    </row>
    <row r="148" spans="2:34" x14ac:dyDescent="0.25">
      <c r="B148" s="7">
        <v>44745</v>
      </c>
      <c r="C148" s="7">
        <v>0</v>
      </c>
      <c r="D148" s="7">
        <v>1986</v>
      </c>
      <c r="E148" s="7">
        <v>39</v>
      </c>
      <c r="F148" s="8">
        <v>45966.406284722223</v>
      </c>
      <c r="G148" s="7">
        <v>3</v>
      </c>
      <c r="H148" s="7">
        <v>4</v>
      </c>
      <c r="I148" s="7">
        <v>5</v>
      </c>
      <c r="J148" s="7">
        <v>4</v>
      </c>
      <c r="K148" s="7">
        <v>4</v>
      </c>
      <c r="L148" s="7">
        <v>4</v>
      </c>
      <c r="M148" s="7">
        <v>2</v>
      </c>
      <c r="N148" s="7">
        <v>3</v>
      </c>
      <c r="O148" s="7">
        <v>4</v>
      </c>
      <c r="P148" s="7">
        <v>4</v>
      </c>
      <c r="Q148" s="7">
        <v>3</v>
      </c>
      <c r="R148" s="7">
        <v>37</v>
      </c>
      <c r="S148" s="7">
        <f t="shared" si="12"/>
        <v>9</v>
      </c>
      <c r="T148" s="7">
        <f t="shared" si="13"/>
        <v>12</v>
      </c>
      <c r="U148" s="7">
        <f t="shared" si="14"/>
        <v>8</v>
      </c>
      <c r="V148" s="7">
        <f t="shared" si="15"/>
        <v>8</v>
      </c>
      <c r="W148" s="7">
        <v>5</v>
      </c>
      <c r="X148" s="7">
        <v>6</v>
      </c>
      <c r="Y148" s="7">
        <v>4</v>
      </c>
      <c r="Z148" s="7">
        <v>5</v>
      </c>
      <c r="AA148" s="7">
        <v>8</v>
      </c>
      <c r="AB148" s="7">
        <v>5</v>
      </c>
      <c r="AC148" s="7">
        <v>9</v>
      </c>
      <c r="AD148" s="7">
        <v>7</v>
      </c>
      <c r="AE148" s="7">
        <v>4</v>
      </c>
      <c r="AF148" s="7">
        <v>4</v>
      </c>
      <c r="AG148">
        <f t="shared" si="16"/>
        <v>24</v>
      </c>
      <c r="AH148">
        <f t="shared" si="17"/>
        <v>13</v>
      </c>
    </row>
    <row r="149" spans="2:34" x14ac:dyDescent="0.25">
      <c r="B149" s="7">
        <v>43272</v>
      </c>
      <c r="C149" s="7">
        <v>0</v>
      </c>
      <c r="D149" s="7">
        <v>1994</v>
      </c>
      <c r="E149" s="7">
        <v>31</v>
      </c>
      <c r="F149" s="8">
        <v>45962.713472222225</v>
      </c>
      <c r="G149" s="7">
        <v>3</v>
      </c>
      <c r="H149" s="7">
        <v>3</v>
      </c>
      <c r="I149" s="7">
        <v>4</v>
      </c>
      <c r="J149" s="7">
        <v>4</v>
      </c>
      <c r="K149" s="7">
        <v>4</v>
      </c>
      <c r="L149" s="7">
        <v>4</v>
      </c>
      <c r="M149" s="7">
        <v>3</v>
      </c>
      <c r="N149" s="7">
        <v>2</v>
      </c>
      <c r="O149" s="7">
        <v>3</v>
      </c>
      <c r="P149" s="7">
        <v>5</v>
      </c>
      <c r="Q149" s="7">
        <v>4</v>
      </c>
      <c r="R149" s="7">
        <v>36</v>
      </c>
      <c r="S149" s="7">
        <f t="shared" si="12"/>
        <v>11</v>
      </c>
      <c r="T149" s="7">
        <f t="shared" si="13"/>
        <v>12</v>
      </c>
      <c r="U149" s="7">
        <f t="shared" si="14"/>
        <v>7</v>
      </c>
      <c r="V149" s="7">
        <f t="shared" si="15"/>
        <v>6</v>
      </c>
      <c r="W149" s="7">
        <v>36</v>
      </c>
      <c r="X149" s="7">
        <v>7</v>
      </c>
      <c r="Y149" s="7">
        <v>4</v>
      </c>
      <c r="Z149" s="7">
        <v>3</v>
      </c>
      <c r="AA149" s="7">
        <v>92</v>
      </c>
      <c r="AB149" s="7">
        <v>5</v>
      </c>
      <c r="AC149" s="7">
        <v>8</v>
      </c>
      <c r="AD149" s="7">
        <v>6</v>
      </c>
      <c r="AE149" s="7">
        <v>4</v>
      </c>
      <c r="AF149" s="7">
        <v>4</v>
      </c>
      <c r="AG149">
        <f t="shared" si="16"/>
        <v>24</v>
      </c>
      <c r="AH149">
        <f t="shared" si="17"/>
        <v>12</v>
      </c>
    </row>
    <row r="150" spans="2:34" x14ac:dyDescent="0.25">
      <c r="B150" s="7">
        <v>44208</v>
      </c>
      <c r="C150" s="7">
        <v>0</v>
      </c>
      <c r="D150" s="7">
        <v>2002</v>
      </c>
      <c r="E150" s="7">
        <v>23</v>
      </c>
      <c r="F150" s="8">
        <v>45965.349247685182</v>
      </c>
      <c r="G150" s="7">
        <v>3</v>
      </c>
      <c r="H150" s="7">
        <v>2</v>
      </c>
      <c r="I150" s="7">
        <v>4</v>
      </c>
      <c r="J150" s="7">
        <v>3</v>
      </c>
      <c r="K150" s="7">
        <v>4</v>
      </c>
      <c r="L150" s="7">
        <v>4</v>
      </c>
      <c r="M150" s="7">
        <v>4</v>
      </c>
      <c r="N150" s="7">
        <v>2</v>
      </c>
      <c r="O150" s="7">
        <v>4</v>
      </c>
      <c r="P150" s="7">
        <v>4</v>
      </c>
      <c r="Q150" s="7">
        <v>4</v>
      </c>
      <c r="R150" s="7">
        <v>35</v>
      </c>
      <c r="S150" s="7">
        <f t="shared" si="12"/>
        <v>11</v>
      </c>
      <c r="T150" s="7">
        <f t="shared" si="13"/>
        <v>12</v>
      </c>
      <c r="U150" s="7">
        <f t="shared" si="14"/>
        <v>6</v>
      </c>
      <c r="V150" s="7">
        <f t="shared" si="15"/>
        <v>6</v>
      </c>
      <c r="W150" s="7">
        <v>5</v>
      </c>
      <c r="X150" s="7">
        <v>5</v>
      </c>
      <c r="Y150" s="7">
        <v>13</v>
      </c>
      <c r="Z150" s="7">
        <v>7</v>
      </c>
      <c r="AA150" s="7">
        <v>7</v>
      </c>
      <c r="AB150" s="7">
        <v>13</v>
      </c>
      <c r="AC150" s="7">
        <v>7</v>
      </c>
      <c r="AD150" s="7">
        <v>8</v>
      </c>
      <c r="AE150" s="7">
        <v>6</v>
      </c>
      <c r="AF150" s="7">
        <v>3</v>
      </c>
      <c r="AG150">
        <f t="shared" si="16"/>
        <v>24</v>
      </c>
      <c r="AH150">
        <f t="shared" si="17"/>
        <v>11</v>
      </c>
    </row>
    <row r="151" spans="2:34" x14ac:dyDescent="0.25">
      <c r="B151" s="7">
        <v>41169</v>
      </c>
      <c r="C151" s="7">
        <v>0</v>
      </c>
      <c r="D151" s="7">
        <v>2004</v>
      </c>
      <c r="E151" s="7">
        <v>21</v>
      </c>
      <c r="F151" s="8">
        <v>45959.438171296293</v>
      </c>
      <c r="G151" s="7">
        <v>3</v>
      </c>
      <c r="H151" s="7">
        <v>4</v>
      </c>
      <c r="I151" s="7">
        <v>4</v>
      </c>
      <c r="J151" s="7">
        <v>4</v>
      </c>
      <c r="K151" s="7">
        <v>4</v>
      </c>
      <c r="L151" s="7">
        <v>3</v>
      </c>
      <c r="M151" s="7">
        <v>1</v>
      </c>
      <c r="N151" s="7">
        <v>2</v>
      </c>
      <c r="O151" s="7">
        <v>4</v>
      </c>
      <c r="P151" s="7">
        <v>4</v>
      </c>
      <c r="Q151" s="7">
        <v>4</v>
      </c>
      <c r="R151" s="7">
        <v>34</v>
      </c>
      <c r="S151" s="7">
        <f t="shared" si="12"/>
        <v>9</v>
      </c>
      <c r="T151" s="7">
        <f t="shared" si="13"/>
        <v>12</v>
      </c>
      <c r="U151" s="7">
        <f t="shared" si="14"/>
        <v>7</v>
      </c>
      <c r="V151" s="7">
        <f t="shared" si="15"/>
        <v>6</v>
      </c>
      <c r="W151" s="7">
        <v>3</v>
      </c>
      <c r="X151" s="7">
        <v>4</v>
      </c>
      <c r="Y151" s="7">
        <v>3</v>
      </c>
      <c r="Z151" s="7">
        <v>3</v>
      </c>
      <c r="AA151" s="7">
        <v>4</v>
      </c>
      <c r="AB151" s="7">
        <v>7</v>
      </c>
      <c r="AC151" s="7">
        <v>8</v>
      </c>
      <c r="AD151" s="7">
        <v>4</v>
      </c>
      <c r="AE151" s="7">
        <v>6</v>
      </c>
      <c r="AF151" s="7">
        <v>4</v>
      </c>
      <c r="AG151">
        <f t="shared" si="16"/>
        <v>23</v>
      </c>
      <c r="AH151">
        <f t="shared" si="17"/>
        <v>11</v>
      </c>
    </row>
    <row r="152" spans="2:34" x14ac:dyDescent="0.25">
      <c r="B152" s="7">
        <v>41006</v>
      </c>
      <c r="C152" s="7">
        <v>0</v>
      </c>
      <c r="D152" s="7">
        <v>1992</v>
      </c>
      <c r="E152" s="7">
        <v>33</v>
      </c>
      <c r="F152" s="8">
        <v>45958.766863425924</v>
      </c>
      <c r="G152" s="7">
        <v>3</v>
      </c>
      <c r="H152" s="7">
        <v>4</v>
      </c>
      <c r="I152" s="7">
        <v>3</v>
      </c>
      <c r="J152" s="7">
        <v>4</v>
      </c>
      <c r="K152" s="7">
        <v>4</v>
      </c>
      <c r="L152" s="7">
        <v>5</v>
      </c>
      <c r="M152" s="7">
        <v>3</v>
      </c>
      <c r="N152" s="7">
        <v>4</v>
      </c>
      <c r="O152" s="7">
        <v>4</v>
      </c>
      <c r="P152" s="7">
        <v>5</v>
      </c>
      <c r="Q152" s="7">
        <v>4</v>
      </c>
      <c r="R152" s="7">
        <v>40</v>
      </c>
      <c r="S152" s="7">
        <f t="shared" si="12"/>
        <v>11</v>
      </c>
      <c r="T152" s="7">
        <f t="shared" si="13"/>
        <v>13</v>
      </c>
      <c r="U152" s="7">
        <f t="shared" si="14"/>
        <v>9</v>
      </c>
      <c r="V152" s="7">
        <f t="shared" si="15"/>
        <v>7</v>
      </c>
      <c r="W152" s="7">
        <v>3</v>
      </c>
      <c r="X152" s="7">
        <v>5</v>
      </c>
      <c r="Y152" s="7">
        <v>8</v>
      </c>
      <c r="Z152" s="7">
        <v>5</v>
      </c>
      <c r="AA152" s="7">
        <v>5</v>
      </c>
      <c r="AB152" s="7">
        <v>13</v>
      </c>
      <c r="AC152" s="7">
        <v>7</v>
      </c>
      <c r="AD152" s="7">
        <v>3</v>
      </c>
      <c r="AE152" s="7">
        <v>2</v>
      </c>
      <c r="AF152" s="7">
        <v>4</v>
      </c>
      <c r="AG152">
        <f t="shared" si="16"/>
        <v>25</v>
      </c>
      <c r="AH152">
        <f t="shared" si="17"/>
        <v>15</v>
      </c>
    </row>
    <row r="153" spans="2:34" x14ac:dyDescent="0.25">
      <c r="B153" s="7">
        <v>44366</v>
      </c>
      <c r="C153" s="7">
        <v>0</v>
      </c>
      <c r="D153" s="7">
        <v>2002</v>
      </c>
      <c r="E153" s="7">
        <v>23</v>
      </c>
      <c r="F153" s="8">
        <v>45965.486145833333</v>
      </c>
      <c r="G153" s="7">
        <v>3</v>
      </c>
      <c r="H153" s="7">
        <v>3</v>
      </c>
      <c r="I153" s="7">
        <v>4</v>
      </c>
      <c r="J153" s="7">
        <v>4</v>
      </c>
      <c r="K153" s="7">
        <v>4</v>
      </c>
      <c r="L153" s="7">
        <v>5</v>
      </c>
      <c r="M153" s="7">
        <v>3</v>
      </c>
      <c r="N153" s="7">
        <v>3</v>
      </c>
      <c r="O153" s="7">
        <v>4</v>
      </c>
      <c r="P153" s="7">
        <v>5</v>
      </c>
      <c r="Q153" s="7">
        <v>4</v>
      </c>
      <c r="R153" s="7">
        <v>39</v>
      </c>
      <c r="S153" s="7">
        <f t="shared" si="12"/>
        <v>11</v>
      </c>
      <c r="T153" s="7">
        <f t="shared" si="13"/>
        <v>13</v>
      </c>
      <c r="U153" s="7">
        <f t="shared" si="14"/>
        <v>8</v>
      </c>
      <c r="V153" s="7">
        <f t="shared" si="15"/>
        <v>7</v>
      </c>
      <c r="W153" s="7">
        <v>2</v>
      </c>
      <c r="X153" s="7">
        <v>3</v>
      </c>
      <c r="Y153" s="7">
        <v>5</v>
      </c>
      <c r="Z153" s="7">
        <v>4</v>
      </c>
      <c r="AA153" s="7">
        <v>2</v>
      </c>
      <c r="AB153" s="7">
        <v>3</v>
      </c>
      <c r="AC153" s="7">
        <v>5</v>
      </c>
      <c r="AD153" s="7">
        <v>3</v>
      </c>
      <c r="AE153" s="7">
        <v>4</v>
      </c>
      <c r="AF153" s="7">
        <v>3</v>
      </c>
      <c r="AG153">
        <f t="shared" si="16"/>
        <v>26</v>
      </c>
      <c r="AH153">
        <f t="shared" si="17"/>
        <v>13</v>
      </c>
    </row>
    <row r="154" spans="2:34" x14ac:dyDescent="0.25">
      <c r="B154" s="7">
        <v>46220</v>
      </c>
      <c r="C154" s="7">
        <v>0</v>
      </c>
      <c r="D154" s="7">
        <v>2001</v>
      </c>
      <c r="E154" s="7">
        <v>24</v>
      </c>
      <c r="F154" s="8">
        <v>45973.605266203704</v>
      </c>
      <c r="G154" s="7">
        <v>3</v>
      </c>
      <c r="H154" s="7">
        <v>2</v>
      </c>
      <c r="I154" s="7">
        <v>4</v>
      </c>
      <c r="J154" s="7">
        <v>3</v>
      </c>
      <c r="K154" s="7">
        <v>3</v>
      </c>
      <c r="L154" s="7">
        <v>3</v>
      </c>
      <c r="M154" s="7">
        <v>3</v>
      </c>
      <c r="N154" s="7">
        <v>3</v>
      </c>
      <c r="O154" s="7">
        <v>4</v>
      </c>
      <c r="P154" s="7">
        <v>4</v>
      </c>
      <c r="Q154" s="7">
        <v>3</v>
      </c>
      <c r="R154" s="7">
        <v>32</v>
      </c>
      <c r="S154" s="7">
        <f t="shared" si="12"/>
        <v>9</v>
      </c>
      <c r="T154" s="7">
        <f t="shared" si="13"/>
        <v>11</v>
      </c>
      <c r="U154" s="7">
        <f t="shared" si="14"/>
        <v>5</v>
      </c>
      <c r="V154" s="7">
        <f t="shared" si="15"/>
        <v>7</v>
      </c>
      <c r="W154" s="7">
        <v>6</v>
      </c>
      <c r="X154" s="7">
        <v>8</v>
      </c>
      <c r="Y154" s="7">
        <v>5</v>
      </c>
      <c r="Z154" s="7">
        <v>4</v>
      </c>
      <c r="AA154" s="7">
        <v>2</v>
      </c>
      <c r="AB154" s="7">
        <v>3</v>
      </c>
      <c r="AC154" s="7">
        <v>6</v>
      </c>
      <c r="AD154" s="7">
        <v>5</v>
      </c>
      <c r="AE154" s="7">
        <v>2</v>
      </c>
      <c r="AF154" s="7">
        <v>3</v>
      </c>
      <c r="AG154">
        <f t="shared" si="16"/>
        <v>21</v>
      </c>
      <c r="AH154">
        <f t="shared" si="17"/>
        <v>11</v>
      </c>
    </row>
    <row r="155" spans="2:34" x14ac:dyDescent="0.25">
      <c r="B155" s="7">
        <v>45137</v>
      </c>
      <c r="C155" s="7">
        <v>0</v>
      </c>
      <c r="D155" s="7">
        <v>2002</v>
      </c>
      <c r="E155" s="7">
        <v>23</v>
      </c>
      <c r="F155" s="8">
        <v>45967.687488425923</v>
      </c>
      <c r="G155" s="7">
        <v>3</v>
      </c>
      <c r="H155" s="7">
        <v>3</v>
      </c>
      <c r="I155" s="7">
        <v>5</v>
      </c>
      <c r="J155" s="7">
        <v>4</v>
      </c>
      <c r="K155" s="7">
        <v>4</v>
      </c>
      <c r="L155" s="7">
        <v>5</v>
      </c>
      <c r="M155" s="7">
        <v>4</v>
      </c>
      <c r="N155" s="7">
        <v>2</v>
      </c>
      <c r="O155" s="7">
        <v>4</v>
      </c>
      <c r="P155" s="7">
        <v>4</v>
      </c>
      <c r="Q155" s="7">
        <v>4</v>
      </c>
      <c r="R155" s="7">
        <v>39</v>
      </c>
      <c r="S155" s="7">
        <f t="shared" si="12"/>
        <v>12</v>
      </c>
      <c r="T155" s="7">
        <f t="shared" si="13"/>
        <v>12</v>
      </c>
      <c r="U155" s="7">
        <f t="shared" si="14"/>
        <v>8</v>
      </c>
      <c r="V155" s="7">
        <f t="shared" si="15"/>
        <v>7</v>
      </c>
      <c r="W155" s="7">
        <v>6</v>
      </c>
      <c r="X155" s="7">
        <v>5</v>
      </c>
      <c r="Y155" s="7">
        <v>4</v>
      </c>
      <c r="Z155" s="7">
        <v>2</v>
      </c>
      <c r="AA155" s="7">
        <v>8</v>
      </c>
      <c r="AB155" s="7">
        <v>6</v>
      </c>
      <c r="AC155" s="7">
        <v>5</v>
      </c>
      <c r="AD155" s="7">
        <v>4</v>
      </c>
      <c r="AE155" s="7">
        <v>3</v>
      </c>
      <c r="AF155" s="7">
        <v>5</v>
      </c>
      <c r="AG155">
        <f t="shared" si="16"/>
        <v>26</v>
      </c>
      <c r="AH155">
        <f t="shared" si="17"/>
        <v>13</v>
      </c>
    </row>
    <row r="156" spans="2:34" x14ac:dyDescent="0.25">
      <c r="B156" s="7">
        <v>45484</v>
      </c>
      <c r="C156" s="7">
        <v>0</v>
      </c>
      <c r="D156" s="7">
        <v>2002</v>
      </c>
      <c r="E156" s="7">
        <v>23</v>
      </c>
      <c r="F156" s="8">
        <v>45968.673032407409</v>
      </c>
      <c r="G156" s="7">
        <v>3</v>
      </c>
      <c r="H156" s="7">
        <v>2</v>
      </c>
      <c r="I156" s="7">
        <v>4</v>
      </c>
      <c r="J156" s="7">
        <v>4</v>
      </c>
      <c r="K156" s="7">
        <v>4</v>
      </c>
      <c r="L156" s="7">
        <v>3</v>
      </c>
      <c r="M156" s="7">
        <v>2</v>
      </c>
      <c r="N156" s="7">
        <v>2</v>
      </c>
      <c r="O156" s="7">
        <v>4</v>
      </c>
      <c r="P156" s="7">
        <v>4</v>
      </c>
      <c r="Q156" s="7">
        <v>1</v>
      </c>
      <c r="R156" s="7">
        <v>30</v>
      </c>
      <c r="S156" s="7">
        <f t="shared" si="12"/>
        <v>7</v>
      </c>
      <c r="T156" s="7">
        <f t="shared" si="13"/>
        <v>12</v>
      </c>
      <c r="U156" s="7">
        <f t="shared" si="14"/>
        <v>5</v>
      </c>
      <c r="V156" s="7">
        <f t="shared" si="15"/>
        <v>6</v>
      </c>
      <c r="W156" s="7">
        <v>6</v>
      </c>
      <c r="X156" s="7">
        <v>7</v>
      </c>
      <c r="Y156" s="7">
        <v>10</v>
      </c>
      <c r="Z156" s="7">
        <v>3</v>
      </c>
      <c r="AA156" s="7">
        <v>21</v>
      </c>
      <c r="AB156" s="7">
        <v>5</v>
      </c>
      <c r="AC156" s="7">
        <v>11</v>
      </c>
      <c r="AD156" s="7">
        <v>4</v>
      </c>
      <c r="AE156" s="7">
        <v>7</v>
      </c>
      <c r="AF156" s="7">
        <v>8</v>
      </c>
      <c r="AG156">
        <f t="shared" si="16"/>
        <v>20</v>
      </c>
      <c r="AH156">
        <f t="shared" si="17"/>
        <v>10</v>
      </c>
    </row>
    <row r="157" spans="2:34" x14ac:dyDescent="0.25">
      <c r="B157" s="7">
        <v>40702</v>
      </c>
      <c r="C157" s="7">
        <v>0</v>
      </c>
      <c r="D157" s="7">
        <v>2003</v>
      </c>
      <c r="E157" s="7">
        <v>22</v>
      </c>
      <c r="F157" s="8">
        <v>45958.459120370368</v>
      </c>
      <c r="G157" s="7">
        <v>3</v>
      </c>
      <c r="H157" s="7">
        <v>1</v>
      </c>
      <c r="I157" s="7">
        <v>2</v>
      </c>
      <c r="J157" s="7">
        <v>4</v>
      </c>
      <c r="K157" s="7">
        <v>4</v>
      </c>
      <c r="L157" s="7">
        <v>3</v>
      </c>
      <c r="M157" s="7">
        <v>3</v>
      </c>
      <c r="N157" s="7">
        <v>2</v>
      </c>
      <c r="O157" s="7">
        <v>3</v>
      </c>
      <c r="P157" s="7">
        <v>4</v>
      </c>
      <c r="Q157" s="7">
        <v>3</v>
      </c>
      <c r="R157" s="7">
        <v>29</v>
      </c>
      <c r="S157" s="7">
        <f t="shared" si="12"/>
        <v>10</v>
      </c>
      <c r="T157" s="7">
        <f t="shared" si="13"/>
        <v>11</v>
      </c>
      <c r="U157" s="7">
        <f t="shared" si="14"/>
        <v>4</v>
      </c>
      <c r="V157" s="7">
        <f t="shared" si="15"/>
        <v>4</v>
      </c>
      <c r="W157" s="7">
        <v>3</v>
      </c>
      <c r="X157" s="7">
        <v>6</v>
      </c>
      <c r="Y157" s="7">
        <v>4</v>
      </c>
      <c r="Z157" s="7">
        <v>6</v>
      </c>
      <c r="AA157" s="7">
        <v>7</v>
      </c>
      <c r="AB157" s="7">
        <v>5</v>
      </c>
      <c r="AC157" s="7">
        <v>6</v>
      </c>
      <c r="AD157" s="7">
        <v>4</v>
      </c>
      <c r="AE157" s="7">
        <v>4</v>
      </c>
      <c r="AF157" s="7">
        <v>3</v>
      </c>
      <c r="AG157">
        <f t="shared" si="16"/>
        <v>19</v>
      </c>
      <c r="AH157">
        <f t="shared" si="17"/>
        <v>10</v>
      </c>
    </row>
    <row r="158" spans="2:34" x14ac:dyDescent="0.25">
      <c r="B158" s="7">
        <v>45418</v>
      </c>
      <c r="C158" s="7">
        <v>0</v>
      </c>
      <c r="D158" s="7">
        <v>2006</v>
      </c>
      <c r="E158" s="7">
        <v>19</v>
      </c>
      <c r="F158" s="8">
        <v>45968.559884259259</v>
      </c>
      <c r="G158" s="7">
        <v>3</v>
      </c>
      <c r="H158" s="7">
        <v>2</v>
      </c>
      <c r="I158" s="7">
        <v>4</v>
      </c>
      <c r="J158" s="7">
        <v>4</v>
      </c>
      <c r="K158" s="7">
        <v>4</v>
      </c>
      <c r="L158" s="7">
        <v>2</v>
      </c>
      <c r="M158" s="7">
        <v>2</v>
      </c>
      <c r="N158" s="7">
        <v>2</v>
      </c>
      <c r="O158" s="7">
        <v>4</v>
      </c>
      <c r="P158" s="7">
        <v>3</v>
      </c>
      <c r="Q158" s="7">
        <v>3</v>
      </c>
      <c r="R158" s="7">
        <v>30</v>
      </c>
      <c r="S158" s="7">
        <f t="shared" si="12"/>
        <v>9</v>
      </c>
      <c r="T158" s="7">
        <f t="shared" si="13"/>
        <v>11</v>
      </c>
      <c r="U158" s="7">
        <f t="shared" si="14"/>
        <v>4</v>
      </c>
      <c r="V158" s="7">
        <f t="shared" si="15"/>
        <v>6</v>
      </c>
      <c r="W158" s="7">
        <v>19</v>
      </c>
      <c r="X158" s="7">
        <v>11</v>
      </c>
      <c r="Y158" s="7">
        <v>4</v>
      </c>
      <c r="Z158" s="7">
        <v>12</v>
      </c>
      <c r="AA158" s="7">
        <v>7</v>
      </c>
      <c r="AB158" s="7">
        <v>7</v>
      </c>
      <c r="AC158" s="7">
        <v>10</v>
      </c>
      <c r="AD158" s="7">
        <v>6</v>
      </c>
      <c r="AE158" s="7">
        <v>6</v>
      </c>
      <c r="AF158" s="7">
        <v>5</v>
      </c>
      <c r="AG158">
        <f t="shared" si="16"/>
        <v>20</v>
      </c>
      <c r="AH158">
        <f t="shared" si="17"/>
        <v>10</v>
      </c>
    </row>
    <row r="159" spans="2:34" x14ac:dyDescent="0.25">
      <c r="B159" s="7">
        <v>41105</v>
      </c>
      <c r="C159" s="7">
        <v>0</v>
      </c>
      <c r="D159" s="7">
        <v>1981</v>
      </c>
      <c r="E159" s="7">
        <v>44</v>
      </c>
      <c r="F159" s="8">
        <v>45959.319502314815</v>
      </c>
      <c r="G159" s="7">
        <v>3</v>
      </c>
      <c r="H159" s="7">
        <v>1</v>
      </c>
      <c r="I159" s="7">
        <v>3</v>
      </c>
      <c r="J159" s="7">
        <v>5</v>
      </c>
      <c r="K159" s="7">
        <v>2</v>
      </c>
      <c r="L159" s="7">
        <v>4</v>
      </c>
      <c r="M159" s="7">
        <v>1</v>
      </c>
      <c r="N159" s="7">
        <v>3</v>
      </c>
      <c r="O159" s="7">
        <v>3</v>
      </c>
      <c r="P159" s="7">
        <v>4</v>
      </c>
      <c r="Q159" s="7">
        <v>2</v>
      </c>
      <c r="R159" s="7">
        <v>28</v>
      </c>
      <c r="S159" s="7">
        <f t="shared" si="12"/>
        <v>8</v>
      </c>
      <c r="T159" s="7">
        <f t="shared" si="13"/>
        <v>9</v>
      </c>
      <c r="U159" s="7">
        <f t="shared" si="14"/>
        <v>5</v>
      </c>
      <c r="V159" s="7">
        <f t="shared" si="15"/>
        <v>6</v>
      </c>
      <c r="W159" s="7">
        <v>4</v>
      </c>
      <c r="X159" s="7">
        <v>5</v>
      </c>
      <c r="Y159" s="7">
        <v>4</v>
      </c>
      <c r="Z159" s="7">
        <v>3</v>
      </c>
      <c r="AA159" s="7">
        <v>7</v>
      </c>
      <c r="AB159" s="7">
        <v>3</v>
      </c>
      <c r="AC159" s="7">
        <v>7</v>
      </c>
      <c r="AD159" s="7">
        <v>4</v>
      </c>
      <c r="AE159" s="7">
        <v>3</v>
      </c>
      <c r="AF159" s="7">
        <v>3</v>
      </c>
      <c r="AG159">
        <f t="shared" si="16"/>
        <v>18</v>
      </c>
      <c r="AH159">
        <f t="shared" si="17"/>
        <v>10</v>
      </c>
    </row>
    <row r="160" spans="2:34" x14ac:dyDescent="0.25">
      <c r="B160" s="7">
        <v>42002</v>
      </c>
      <c r="C160" s="7">
        <v>0</v>
      </c>
      <c r="D160" s="7">
        <v>2005</v>
      </c>
      <c r="E160" s="7">
        <v>20</v>
      </c>
      <c r="F160" s="8">
        <v>45959.884363425925</v>
      </c>
      <c r="G160" s="7">
        <v>3</v>
      </c>
      <c r="H160" s="7">
        <v>4</v>
      </c>
      <c r="I160" s="7">
        <v>4</v>
      </c>
      <c r="J160" s="7">
        <v>4</v>
      </c>
      <c r="K160" s="7">
        <v>4</v>
      </c>
      <c r="L160" s="7">
        <v>2</v>
      </c>
      <c r="M160" s="7">
        <v>2</v>
      </c>
      <c r="N160" s="7">
        <v>2</v>
      </c>
      <c r="O160" s="7">
        <v>2</v>
      </c>
      <c r="P160" s="7">
        <v>3</v>
      </c>
      <c r="Q160" s="7">
        <v>2</v>
      </c>
      <c r="R160" s="7">
        <v>29</v>
      </c>
      <c r="S160" s="7">
        <f t="shared" si="12"/>
        <v>8</v>
      </c>
      <c r="T160" s="7">
        <f t="shared" si="13"/>
        <v>9</v>
      </c>
      <c r="U160" s="7">
        <f t="shared" si="14"/>
        <v>6</v>
      </c>
      <c r="V160" s="7">
        <f t="shared" si="15"/>
        <v>6</v>
      </c>
      <c r="W160" s="7">
        <v>5</v>
      </c>
      <c r="X160" s="7">
        <v>3</v>
      </c>
      <c r="Y160" s="7">
        <v>4</v>
      </c>
      <c r="Z160" s="7">
        <v>2</v>
      </c>
      <c r="AA160" s="7">
        <v>3</v>
      </c>
      <c r="AB160" s="7">
        <v>2</v>
      </c>
      <c r="AC160" s="7">
        <v>6</v>
      </c>
      <c r="AD160" s="7">
        <v>4</v>
      </c>
      <c r="AE160" s="7">
        <v>4</v>
      </c>
      <c r="AF160" s="7">
        <v>5</v>
      </c>
      <c r="AG160">
        <f t="shared" si="16"/>
        <v>17</v>
      </c>
      <c r="AH160">
        <f t="shared" si="17"/>
        <v>12</v>
      </c>
    </row>
    <row r="161" spans="2:34" x14ac:dyDescent="0.25">
      <c r="B161" s="7">
        <v>44186</v>
      </c>
      <c r="C161" s="7">
        <v>0</v>
      </c>
      <c r="D161" s="7">
        <v>2002</v>
      </c>
      <c r="E161" s="7">
        <v>23</v>
      </c>
      <c r="F161" s="8">
        <v>45964.903715277775</v>
      </c>
      <c r="G161" s="7">
        <v>3</v>
      </c>
      <c r="H161" s="7">
        <v>2</v>
      </c>
      <c r="I161" s="7">
        <v>4</v>
      </c>
      <c r="J161" s="7">
        <v>4</v>
      </c>
      <c r="K161" s="7">
        <v>3</v>
      </c>
      <c r="L161" s="7">
        <v>4</v>
      </c>
      <c r="M161" s="7">
        <v>3</v>
      </c>
      <c r="N161" s="7">
        <v>2</v>
      </c>
      <c r="O161" s="7">
        <v>3</v>
      </c>
      <c r="P161" s="7">
        <v>1</v>
      </c>
      <c r="Q161" s="7">
        <v>2</v>
      </c>
      <c r="R161" s="7">
        <v>28</v>
      </c>
      <c r="S161" s="7">
        <f t="shared" si="12"/>
        <v>9</v>
      </c>
      <c r="T161" s="7">
        <f t="shared" si="13"/>
        <v>7</v>
      </c>
      <c r="U161" s="7">
        <f t="shared" si="14"/>
        <v>6</v>
      </c>
      <c r="V161" s="7">
        <f t="shared" si="15"/>
        <v>6</v>
      </c>
      <c r="W161" s="7">
        <v>3</v>
      </c>
      <c r="X161" s="7">
        <v>14</v>
      </c>
      <c r="Y161" s="7">
        <v>6</v>
      </c>
      <c r="Z161" s="7">
        <v>6</v>
      </c>
      <c r="AA161" s="7">
        <v>3</v>
      </c>
      <c r="AB161" s="7">
        <v>5</v>
      </c>
      <c r="AC161" s="7">
        <v>5</v>
      </c>
      <c r="AD161" s="7">
        <v>5</v>
      </c>
      <c r="AE161" s="7">
        <v>5</v>
      </c>
      <c r="AF161" s="7">
        <v>1</v>
      </c>
      <c r="AG161">
        <f t="shared" si="16"/>
        <v>17</v>
      </c>
      <c r="AH161">
        <f t="shared" si="17"/>
        <v>11</v>
      </c>
    </row>
    <row r="162" spans="2:34" x14ac:dyDescent="0.25">
      <c r="B162" s="7">
        <v>40994</v>
      </c>
      <c r="C162" s="7">
        <v>0</v>
      </c>
      <c r="D162" s="7">
        <v>1995</v>
      </c>
      <c r="E162" s="7">
        <v>30</v>
      </c>
      <c r="F162" s="8">
        <v>45958.744039351855</v>
      </c>
      <c r="G162" s="7">
        <v>3</v>
      </c>
      <c r="H162" s="7">
        <v>3</v>
      </c>
      <c r="I162" s="7">
        <v>3</v>
      </c>
      <c r="J162" s="7">
        <v>4</v>
      </c>
      <c r="K162" s="7">
        <v>2</v>
      </c>
      <c r="L162" s="7">
        <v>1</v>
      </c>
      <c r="M162" s="7">
        <v>3</v>
      </c>
      <c r="N162" s="7">
        <v>3</v>
      </c>
      <c r="O162" s="7">
        <v>1</v>
      </c>
      <c r="P162" s="7">
        <v>4</v>
      </c>
      <c r="Q162" s="7">
        <v>1</v>
      </c>
      <c r="R162" s="7">
        <v>25</v>
      </c>
      <c r="S162" s="7">
        <f t="shared" si="12"/>
        <v>8</v>
      </c>
      <c r="T162" s="7">
        <f t="shared" si="13"/>
        <v>7</v>
      </c>
      <c r="U162" s="7">
        <f t="shared" si="14"/>
        <v>4</v>
      </c>
      <c r="V162" s="7">
        <f t="shared" si="15"/>
        <v>6</v>
      </c>
      <c r="W162" s="7">
        <v>6</v>
      </c>
      <c r="X162" s="7">
        <v>3</v>
      </c>
      <c r="Y162" s="7">
        <v>5</v>
      </c>
      <c r="Z162" s="7">
        <v>4</v>
      </c>
      <c r="AA162" s="7">
        <v>4</v>
      </c>
      <c r="AB162" s="7">
        <v>3</v>
      </c>
      <c r="AC162" s="7">
        <v>8</v>
      </c>
      <c r="AD162" s="7">
        <v>5</v>
      </c>
      <c r="AE162" s="7">
        <v>3</v>
      </c>
      <c r="AF162" s="7">
        <v>2</v>
      </c>
      <c r="AG162">
        <f t="shared" si="16"/>
        <v>12</v>
      </c>
      <c r="AH162">
        <f t="shared" si="17"/>
        <v>13</v>
      </c>
    </row>
    <row r="163" spans="2:34" x14ac:dyDescent="0.25">
      <c r="B163" s="7">
        <v>41752</v>
      </c>
      <c r="C163" s="7">
        <v>0</v>
      </c>
      <c r="D163" s="7">
        <v>2002</v>
      </c>
      <c r="E163" s="7">
        <v>23</v>
      </c>
      <c r="F163" s="8">
        <v>45959.785509259258</v>
      </c>
      <c r="G163" s="7">
        <v>3</v>
      </c>
      <c r="H163" s="7">
        <v>4</v>
      </c>
      <c r="I163" s="7">
        <v>2</v>
      </c>
      <c r="J163" s="7">
        <v>2</v>
      </c>
      <c r="K163" s="7">
        <v>3</v>
      </c>
      <c r="L163" s="7">
        <v>2</v>
      </c>
      <c r="M163" s="7">
        <v>4</v>
      </c>
      <c r="N163" s="7">
        <v>2</v>
      </c>
      <c r="O163" s="7">
        <v>2</v>
      </c>
      <c r="P163" s="7">
        <v>2</v>
      </c>
      <c r="Q163" s="7">
        <v>3</v>
      </c>
      <c r="R163" s="7">
        <v>26</v>
      </c>
      <c r="S163" s="7">
        <f t="shared" si="12"/>
        <v>9</v>
      </c>
      <c r="T163" s="7">
        <f t="shared" si="13"/>
        <v>7</v>
      </c>
      <c r="U163" s="7">
        <f t="shared" si="14"/>
        <v>6</v>
      </c>
      <c r="V163" s="7">
        <f t="shared" si="15"/>
        <v>4</v>
      </c>
      <c r="W163" s="7">
        <v>2</v>
      </c>
      <c r="X163" s="7">
        <v>3</v>
      </c>
      <c r="Y163" s="7">
        <v>2</v>
      </c>
      <c r="Z163" s="7">
        <v>3</v>
      </c>
      <c r="AA163" s="7">
        <v>2</v>
      </c>
      <c r="AB163" s="7">
        <v>3</v>
      </c>
      <c r="AC163" s="7">
        <v>25</v>
      </c>
      <c r="AD163" s="7">
        <v>4</v>
      </c>
      <c r="AE163" s="7">
        <v>3</v>
      </c>
      <c r="AF163" s="7">
        <v>1</v>
      </c>
      <c r="AG163">
        <f t="shared" si="16"/>
        <v>14</v>
      </c>
      <c r="AH163">
        <f t="shared" si="17"/>
        <v>12</v>
      </c>
    </row>
    <row r="164" spans="2:34" x14ac:dyDescent="0.25">
      <c r="B164" s="7">
        <v>41152</v>
      </c>
      <c r="C164" s="7">
        <v>0</v>
      </c>
      <c r="D164" s="7">
        <v>1998</v>
      </c>
      <c r="E164" s="7">
        <v>27</v>
      </c>
      <c r="F164" s="8">
        <v>45959.432326388887</v>
      </c>
      <c r="G164" s="7">
        <v>3</v>
      </c>
      <c r="H164" s="7">
        <v>2</v>
      </c>
      <c r="I164" s="7">
        <v>2</v>
      </c>
      <c r="J164" s="7">
        <v>4</v>
      </c>
      <c r="K164" s="7">
        <v>4</v>
      </c>
      <c r="L164" s="7">
        <v>3</v>
      </c>
      <c r="M164" s="7">
        <v>2</v>
      </c>
      <c r="N164" s="7">
        <v>2</v>
      </c>
      <c r="O164" s="7">
        <v>3</v>
      </c>
      <c r="P164" s="7">
        <v>4</v>
      </c>
      <c r="Q164" s="7">
        <v>2</v>
      </c>
      <c r="R164" s="7">
        <v>28</v>
      </c>
      <c r="S164" s="7">
        <f t="shared" si="12"/>
        <v>8</v>
      </c>
      <c r="T164" s="7">
        <f t="shared" si="13"/>
        <v>11</v>
      </c>
      <c r="U164" s="7">
        <f t="shared" si="14"/>
        <v>5</v>
      </c>
      <c r="V164" s="7">
        <f t="shared" si="15"/>
        <v>4</v>
      </c>
      <c r="W164" s="7">
        <v>3</v>
      </c>
      <c r="X164" s="7">
        <v>12</v>
      </c>
      <c r="Y164" s="7">
        <v>4</v>
      </c>
      <c r="Z164" s="7">
        <v>6</v>
      </c>
      <c r="AA164" s="7">
        <v>9</v>
      </c>
      <c r="AB164" s="7">
        <v>4</v>
      </c>
      <c r="AC164" s="7">
        <v>15</v>
      </c>
      <c r="AD164" s="7">
        <v>6</v>
      </c>
      <c r="AE164" s="7">
        <v>4</v>
      </c>
      <c r="AF164" s="7">
        <v>2</v>
      </c>
      <c r="AG164">
        <f t="shared" si="16"/>
        <v>18</v>
      </c>
      <c r="AH164">
        <f t="shared" si="17"/>
        <v>10</v>
      </c>
    </row>
    <row r="165" spans="2:34" x14ac:dyDescent="0.25">
      <c r="B165" s="7">
        <v>46377</v>
      </c>
      <c r="C165" s="7">
        <v>0</v>
      </c>
      <c r="D165" s="7">
        <v>2005</v>
      </c>
      <c r="E165" s="7">
        <v>20</v>
      </c>
      <c r="F165" s="8">
        <v>45972.958043981482</v>
      </c>
      <c r="G165" s="7">
        <v>3</v>
      </c>
      <c r="H165" s="7">
        <v>3</v>
      </c>
      <c r="I165" s="7">
        <v>4</v>
      </c>
      <c r="J165" s="7">
        <v>4</v>
      </c>
      <c r="K165" s="7">
        <v>3</v>
      </c>
      <c r="L165" s="7">
        <v>2</v>
      </c>
      <c r="M165" s="7">
        <v>3</v>
      </c>
      <c r="N165" s="7">
        <v>2</v>
      </c>
      <c r="O165" s="7">
        <v>3</v>
      </c>
      <c r="P165" s="7">
        <v>2</v>
      </c>
      <c r="Q165" s="7">
        <v>2</v>
      </c>
      <c r="R165" s="7">
        <v>28</v>
      </c>
      <c r="S165" s="7">
        <f t="shared" si="12"/>
        <v>9</v>
      </c>
      <c r="T165" s="7">
        <f t="shared" si="13"/>
        <v>8</v>
      </c>
      <c r="U165" s="7">
        <f t="shared" si="14"/>
        <v>5</v>
      </c>
      <c r="V165" s="7">
        <f t="shared" si="15"/>
        <v>6</v>
      </c>
      <c r="W165" s="7">
        <v>3</v>
      </c>
      <c r="X165" s="7">
        <v>5</v>
      </c>
      <c r="Y165" s="7">
        <v>4</v>
      </c>
      <c r="Z165" s="7">
        <v>3</v>
      </c>
      <c r="AA165" s="7">
        <v>6</v>
      </c>
      <c r="AB165" s="7">
        <v>3</v>
      </c>
      <c r="AC165" s="7">
        <v>5</v>
      </c>
      <c r="AD165" s="7">
        <v>3</v>
      </c>
      <c r="AE165" s="7">
        <v>3</v>
      </c>
      <c r="AF165" s="7">
        <v>3</v>
      </c>
      <c r="AG165">
        <f t="shared" si="16"/>
        <v>16</v>
      </c>
      <c r="AH165">
        <f t="shared" si="17"/>
        <v>12</v>
      </c>
    </row>
    <row r="166" spans="2:34" x14ac:dyDescent="0.25">
      <c r="B166" s="7">
        <v>41432</v>
      </c>
      <c r="C166" s="7">
        <v>0</v>
      </c>
      <c r="D166" s="7">
        <v>2003</v>
      </c>
      <c r="E166" s="7">
        <v>22</v>
      </c>
      <c r="F166" s="8">
        <v>45960.362893518519</v>
      </c>
      <c r="G166" s="7">
        <v>3</v>
      </c>
      <c r="H166" s="7">
        <v>3</v>
      </c>
      <c r="I166" s="7">
        <v>3</v>
      </c>
      <c r="J166" s="7">
        <v>3</v>
      </c>
      <c r="K166" s="7">
        <v>3</v>
      </c>
      <c r="L166" s="7">
        <v>2</v>
      </c>
      <c r="M166" s="7">
        <v>3</v>
      </c>
      <c r="N166" s="7">
        <v>2</v>
      </c>
      <c r="O166" s="7">
        <v>2</v>
      </c>
      <c r="P166" s="7">
        <v>3</v>
      </c>
      <c r="Q166" s="7">
        <v>3</v>
      </c>
      <c r="R166" s="7">
        <v>27</v>
      </c>
      <c r="S166" s="7">
        <f t="shared" si="12"/>
        <v>9</v>
      </c>
      <c r="T166" s="7">
        <f t="shared" si="13"/>
        <v>8</v>
      </c>
      <c r="U166" s="7">
        <f t="shared" si="14"/>
        <v>5</v>
      </c>
      <c r="V166" s="7">
        <f t="shared" si="15"/>
        <v>5</v>
      </c>
      <c r="W166" s="7">
        <v>3</v>
      </c>
      <c r="X166" s="7">
        <v>5</v>
      </c>
      <c r="Y166" s="7">
        <v>3</v>
      </c>
      <c r="Z166" s="7">
        <v>4</v>
      </c>
      <c r="AA166" s="7">
        <v>4</v>
      </c>
      <c r="AB166" s="7">
        <v>4</v>
      </c>
      <c r="AC166" s="7">
        <v>5</v>
      </c>
      <c r="AD166" s="7">
        <v>4</v>
      </c>
      <c r="AE166" s="7">
        <v>3</v>
      </c>
      <c r="AF166" s="7">
        <v>5</v>
      </c>
      <c r="AG166">
        <f t="shared" si="16"/>
        <v>16</v>
      </c>
      <c r="AH166">
        <f t="shared" si="17"/>
        <v>11</v>
      </c>
    </row>
    <row r="167" spans="2:34" x14ac:dyDescent="0.25">
      <c r="B167" s="7">
        <v>46498</v>
      </c>
      <c r="C167" s="7">
        <v>0</v>
      </c>
      <c r="D167" s="7">
        <v>2005</v>
      </c>
      <c r="E167" s="7">
        <v>20</v>
      </c>
      <c r="F167" s="8">
        <v>45973.625092592592</v>
      </c>
      <c r="G167" s="7">
        <v>3</v>
      </c>
      <c r="H167" s="7">
        <v>2</v>
      </c>
      <c r="I167" s="7">
        <v>4</v>
      </c>
      <c r="J167" s="7">
        <v>2</v>
      </c>
      <c r="K167" s="7">
        <v>2</v>
      </c>
      <c r="L167" s="7">
        <v>2</v>
      </c>
      <c r="M167" s="7">
        <v>2</v>
      </c>
      <c r="N167" s="7">
        <v>2</v>
      </c>
      <c r="O167" s="7">
        <v>3</v>
      </c>
      <c r="P167" s="7">
        <v>4</v>
      </c>
      <c r="Q167" s="7">
        <v>3</v>
      </c>
      <c r="R167" s="7">
        <v>26</v>
      </c>
      <c r="S167" s="7">
        <f t="shared" si="12"/>
        <v>7</v>
      </c>
      <c r="T167" s="7">
        <f t="shared" si="13"/>
        <v>9</v>
      </c>
      <c r="U167" s="7">
        <f t="shared" si="14"/>
        <v>4</v>
      </c>
      <c r="V167" s="7">
        <f t="shared" si="15"/>
        <v>6</v>
      </c>
      <c r="W167" s="7">
        <v>3</v>
      </c>
      <c r="X167" s="7">
        <v>4</v>
      </c>
      <c r="Y167" s="7">
        <v>4</v>
      </c>
      <c r="Z167" s="7">
        <v>3</v>
      </c>
      <c r="AA167" s="7">
        <v>3</v>
      </c>
      <c r="AB167" s="7">
        <v>5</v>
      </c>
      <c r="AC167" s="7">
        <v>7</v>
      </c>
      <c r="AD167" s="7">
        <v>10</v>
      </c>
      <c r="AE167" s="7">
        <v>2</v>
      </c>
      <c r="AF167" s="7">
        <v>3</v>
      </c>
      <c r="AG167">
        <f t="shared" si="16"/>
        <v>18</v>
      </c>
      <c r="AH167">
        <f t="shared" si="17"/>
        <v>8</v>
      </c>
    </row>
    <row r="168" spans="2:34" x14ac:dyDescent="0.25">
      <c r="B168" s="7">
        <v>42662</v>
      </c>
      <c r="C168" s="7">
        <v>0</v>
      </c>
      <c r="D168" s="7">
        <v>2003</v>
      </c>
      <c r="E168" s="7">
        <v>22</v>
      </c>
      <c r="F168" s="8">
        <v>45960.825659722221</v>
      </c>
      <c r="G168" s="7">
        <v>3</v>
      </c>
      <c r="H168" s="7">
        <v>3</v>
      </c>
      <c r="I168" s="7">
        <v>5</v>
      </c>
      <c r="J168" s="7">
        <v>4</v>
      </c>
      <c r="K168" s="7">
        <v>4</v>
      </c>
      <c r="L168" s="7">
        <v>5</v>
      </c>
      <c r="M168" s="7">
        <v>4</v>
      </c>
      <c r="N168" s="7">
        <v>4</v>
      </c>
      <c r="O168" s="7">
        <v>5</v>
      </c>
      <c r="P168" s="7">
        <v>5</v>
      </c>
      <c r="Q168" s="7">
        <v>5</v>
      </c>
      <c r="R168" s="7">
        <v>44</v>
      </c>
      <c r="S168" s="7">
        <f t="shared" si="12"/>
        <v>13</v>
      </c>
      <c r="T168" s="7">
        <f t="shared" si="13"/>
        <v>14</v>
      </c>
      <c r="U168" s="7">
        <f t="shared" si="14"/>
        <v>8</v>
      </c>
      <c r="V168" s="7">
        <f t="shared" si="15"/>
        <v>9</v>
      </c>
      <c r="W168" s="7">
        <v>8</v>
      </c>
      <c r="X168" s="7">
        <v>6</v>
      </c>
      <c r="Y168" s="7">
        <v>6</v>
      </c>
      <c r="Z168" s="7">
        <v>6</v>
      </c>
      <c r="AA168" s="7">
        <v>4</v>
      </c>
      <c r="AB168" s="7">
        <v>8</v>
      </c>
      <c r="AC168" s="7">
        <v>10</v>
      </c>
      <c r="AD168" s="7">
        <v>6</v>
      </c>
      <c r="AE168" s="7">
        <v>3</v>
      </c>
      <c r="AF168" s="7">
        <v>5</v>
      </c>
      <c r="AG168">
        <f t="shared" si="16"/>
        <v>29</v>
      </c>
      <c r="AH168">
        <f t="shared" si="17"/>
        <v>15</v>
      </c>
    </row>
    <row r="169" spans="2:34" x14ac:dyDescent="0.25">
      <c r="B169" s="7">
        <v>44949</v>
      </c>
      <c r="C169" s="7">
        <v>0</v>
      </c>
      <c r="D169" s="7">
        <v>1980</v>
      </c>
      <c r="E169" s="7">
        <v>45</v>
      </c>
      <c r="F169" s="8">
        <v>45967.108032407406</v>
      </c>
      <c r="G169" s="7">
        <v>3</v>
      </c>
      <c r="H169" s="7">
        <v>2</v>
      </c>
      <c r="I169" s="7">
        <v>2</v>
      </c>
      <c r="J169" s="7">
        <v>4</v>
      </c>
      <c r="K169" s="7">
        <v>3</v>
      </c>
      <c r="L169" s="7">
        <v>4</v>
      </c>
      <c r="M169" s="7">
        <v>2</v>
      </c>
      <c r="N169" s="7">
        <v>1</v>
      </c>
      <c r="O169" s="7">
        <v>2</v>
      </c>
      <c r="P169" s="7">
        <v>2</v>
      </c>
      <c r="Q169" s="7">
        <v>2</v>
      </c>
      <c r="R169" s="7">
        <v>24</v>
      </c>
      <c r="S169" s="7">
        <f t="shared" si="12"/>
        <v>8</v>
      </c>
      <c r="T169" s="7">
        <f t="shared" si="13"/>
        <v>7</v>
      </c>
      <c r="U169" s="7">
        <f t="shared" si="14"/>
        <v>6</v>
      </c>
      <c r="V169" s="7">
        <f t="shared" si="15"/>
        <v>3</v>
      </c>
      <c r="W169" s="7">
        <v>5</v>
      </c>
      <c r="X169" s="7">
        <v>4</v>
      </c>
      <c r="Y169" s="7">
        <v>4</v>
      </c>
      <c r="Z169" s="7">
        <v>5</v>
      </c>
      <c r="AA169" s="7">
        <v>4</v>
      </c>
      <c r="AB169" s="7">
        <v>7</v>
      </c>
      <c r="AC169" s="7">
        <v>5</v>
      </c>
      <c r="AD169" s="7">
        <v>4</v>
      </c>
      <c r="AE169" s="7">
        <v>3</v>
      </c>
      <c r="AF169" s="7">
        <v>3</v>
      </c>
      <c r="AG169">
        <f t="shared" si="16"/>
        <v>15</v>
      </c>
      <c r="AH169">
        <f t="shared" si="17"/>
        <v>9</v>
      </c>
    </row>
    <row r="170" spans="2:34" x14ac:dyDescent="0.25">
      <c r="B170" s="7">
        <v>43742</v>
      </c>
      <c r="C170" s="7">
        <v>0</v>
      </c>
      <c r="D170" s="7">
        <v>2003</v>
      </c>
      <c r="E170" s="7">
        <v>22</v>
      </c>
      <c r="F170" s="8">
        <v>45964.027858796297</v>
      </c>
      <c r="G170" s="7">
        <v>3</v>
      </c>
      <c r="H170" s="7">
        <v>1</v>
      </c>
      <c r="I170" s="7">
        <v>2</v>
      </c>
      <c r="J170" s="7">
        <v>4</v>
      </c>
      <c r="K170" s="7">
        <v>2</v>
      </c>
      <c r="L170" s="7">
        <v>1</v>
      </c>
      <c r="M170" s="7">
        <v>3</v>
      </c>
      <c r="N170" s="7">
        <v>1</v>
      </c>
      <c r="O170" s="7">
        <v>2</v>
      </c>
      <c r="P170" s="7">
        <v>1</v>
      </c>
      <c r="Q170" s="7">
        <v>3</v>
      </c>
      <c r="R170" s="7">
        <v>20</v>
      </c>
      <c r="S170" s="7">
        <f t="shared" si="12"/>
        <v>10</v>
      </c>
      <c r="T170" s="7">
        <f t="shared" si="13"/>
        <v>5</v>
      </c>
      <c r="U170" s="7">
        <f t="shared" si="14"/>
        <v>2</v>
      </c>
      <c r="V170" s="7">
        <f t="shared" si="15"/>
        <v>3</v>
      </c>
      <c r="W170" s="7">
        <v>3</v>
      </c>
      <c r="X170" s="7">
        <v>3</v>
      </c>
      <c r="Y170" s="7">
        <v>3</v>
      </c>
      <c r="Z170" s="7">
        <v>2</v>
      </c>
      <c r="AA170" s="7">
        <v>3</v>
      </c>
      <c r="AB170" s="7">
        <v>3</v>
      </c>
      <c r="AC170" s="7">
        <v>4</v>
      </c>
      <c r="AD170" s="7">
        <v>4</v>
      </c>
      <c r="AE170" s="7">
        <v>2</v>
      </c>
      <c r="AF170" s="7">
        <v>3</v>
      </c>
      <c r="AG170">
        <f t="shared" si="16"/>
        <v>11</v>
      </c>
      <c r="AH170">
        <f t="shared" si="17"/>
        <v>9</v>
      </c>
    </row>
    <row r="171" spans="2:34" x14ac:dyDescent="0.25">
      <c r="B171" s="7">
        <v>45505</v>
      </c>
      <c r="C171" s="7">
        <v>1</v>
      </c>
      <c r="D171" s="7">
        <v>2005</v>
      </c>
      <c r="E171" s="7">
        <v>20</v>
      </c>
      <c r="F171" s="8">
        <v>45968.719201388885</v>
      </c>
      <c r="G171" s="7">
        <v>3</v>
      </c>
      <c r="H171" s="7">
        <v>5</v>
      </c>
      <c r="I171" s="7">
        <v>1</v>
      </c>
      <c r="J171" s="7">
        <v>5</v>
      </c>
      <c r="K171" s="7">
        <v>4</v>
      </c>
      <c r="L171" s="7">
        <v>4</v>
      </c>
      <c r="M171" s="7">
        <v>4</v>
      </c>
      <c r="N171" s="7">
        <v>5</v>
      </c>
      <c r="O171" s="7">
        <v>5</v>
      </c>
      <c r="P171" s="7">
        <v>1</v>
      </c>
      <c r="Q171" s="7">
        <v>4</v>
      </c>
      <c r="R171" s="7">
        <v>38</v>
      </c>
      <c r="S171" s="7">
        <f t="shared" si="12"/>
        <v>13</v>
      </c>
      <c r="T171" s="7">
        <f t="shared" si="13"/>
        <v>10</v>
      </c>
      <c r="U171" s="7">
        <f t="shared" si="14"/>
        <v>9</v>
      </c>
      <c r="V171" s="7">
        <f t="shared" si="15"/>
        <v>6</v>
      </c>
      <c r="W171" s="7">
        <v>1</v>
      </c>
      <c r="X171" s="7">
        <v>3</v>
      </c>
      <c r="Y171" s="7">
        <v>3</v>
      </c>
      <c r="Z171" s="7">
        <v>1</v>
      </c>
      <c r="AA171" s="7">
        <v>2</v>
      </c>
      <c r="AB171" s="7">
        <v>5</v>
      </c>
      <c r="AC171" s="7">
        <v>1</v>
      </c>
      <c r="AD171" s="7">
        <v>4</v>
      </c>
      <c r="AE171" s="7">
        <v>2</v>
      </c>
      <c r="AF171" s="7">
        <v>2</v>
      </c>
      <c r="AG171">
        <f t="shared" si="16"/>
        <v>19</v>
      </c>
      <c r="AH171">
        <f t="shared" si="17"/>
        <v>19</v>
      </c>
    </row>
    <row r="172" spans="2:34" x14ac:dyDescent="0.25">
      <c r="B172" s="7">
        <v>45416</v>
      </c>
      <c r="C172" s="7">
        <v>1</v>
      </c>
      <c r="D172" s="7">
        <v>1996</v>
      </c>
      <c r="E172" s="7">
        <v>29</v>
      </c>
      <c r="F172" s="8">
        <v>45968.671979166669</v>
      </c>
      <c r="G172" s="7">
        <v>3</v>
      </c>
      <c r="H172" s="7">
        <v>4</v>
      </c>
      <c r="I172" s="7">
        <v>4</v>
      </c>
      <c r="J172" s="7">
        <v>5</v>
      </c>
      <c r="K172" s="7">
        <v>5</v>
      </c>
      <c r="L172" s="7">
        <v>2</v>
      </c>
      <c r="M172" s="7">
        <v>4</v>
      </c>
      <c r="N172" s="7">
        <v>1</v>
      </c>
      <c r="O172" s="7">
        <v>4</v>
      </c>
      <c r="P172" s="7">
        <v>4</v>
      </c>
      <c r="Q172" s="7">
        <v>1</v>
      </c>
      <c r="R172" s="7">
        <v>34</v>
      </c>
      <c r="S172" s="7">
        <f t="shared" si="12"/>
        <v>10</v>
      </c>
      <c r="T172" s="7">
        <f t="shared" si="13"/>
        <v>13</v>
      </c>
      <c r="U172" s="7">
        <f t="shared" si="14"/>
        <v>6</v>
      </c>
      <c r="V172" s="7">
        <f t="shared" si="15"/>
        <v>5</v>
      </c>
      <c r="W172" s="7">
        <v>3</v>
      </c>
      <c r="X172" s="7">
        <v>6</v>
      </c>
      <c r="Y172" s="7">
        <v>2</v>
      </c>
      <c r="Z172" s="7">
        <v>4</v>
      </c>
      <c r="AA172" s="7">
        <v>3</v>
      </c>
      <c r="AB172" s="7">
        <v>155</v>
      </c>
      <c r="AC172" s="7">
        <v>4</v>
      </c>
      <c r="AD172" s="7">
        <v>7</v>
      </c>
      <c r="AE172" s="7">
        <v>2</v>
      </c>
      <c r="AF172" s="7">
        <v>3</v>
      </c>
      <c r="AG172">
        <f t="shared" si="16"/>
        <v>20</v>
      </c>
      <c r="AH172">
        <f t="shared" si="17"/>
        <v>14</v>
      </c>
    </row>
    <row r="173" spans="2:34" x14ac:dyDescent="0.25">
      <c r="B173" s="7">
        <v>45508</v>
      </c>
      <c r="C173" s="7">
        <v>1</v>
      </c>
      <c r="D173" s="7">
        <v>1996</v>
      </c>
      <c r="E173" s="7">
        <v>29</v>
      </c>
      <c r="F173" s="8">
        <v>45968.720497685186</v>
      </c>
      <c r="G173" s="7">
        <v>3</v>
      </c>
      <c r="H173" s="7">
        <v>4</v>
      </c>
      <c r="I173" s="7">
        <v>4</v>
      </c>
      <c r="J173" s="7">
        <v>5</v>
      </c>
      <c r="K173" s="7">
        <v>5</v>
      </c>
      <c r="L173" s="7">
        <v>4</v>
      </c>
      <c r="M173" s="7">
        <v>5</v>
      </c>
      <c r="N173" s="7">
        <v>2</v>
      </c>
      <c r="O173" s="7">
        <v>3</v>
      </c>
      <c r="P173" s="7">
        <v>2</v>
      </c>
      <c r="Q173" s="7">
        <v>4</v>
      </c>
      <c r="R173" s="7">
        <v>38</v>
      </c>
      <c r="S173" s="7">
        <f t="shared" si="12"/>
        <v>14</v>
      </c>
      <c r="T173" s="7">
        <f t="shared" si="13"/>
        <v>10</v>
      </c>
      <c r="U173" s="7">
        <f t="shared" si="14"/>
        <v>8</v>
      </c>
      <c r="V173" s="7">
        <f t="shared" si="15"/>
        <v>6</v>
      </c>
      <c r="W173" s="7">
        <v>6</v>
      </c>
      <c r="X173" s="7">
        <v>25</v>
      </c>
      <c r="Y173" s="7">
        <v>8</v>
      </c>
      <c r="Z173" s="7">
        <v>13</v>
      </c>
      <c r="AA173" s="7">
        <v>8</v>
      </c>
      <c r="AB173" s="7">
        <v>7</v>
      </c>
      <c r="AC173" s="7">
        <v>23</v>
      </c>
      <c r="AD173" s="7">
        <v>7</v>
      </c>
      <c r="AE173" s="7">
        <v>12</v>
      </c>
      <c r="AF173" s="7">
        <v>14</v>
      </c>
      <c r="AG173">
        <f t="shared" si="16"/>
        <v>22</v>
      </c>
      <c r="AH173">
        <f t="shared" si="17"/>
        <v>16</v>
      </c>
    </row>
    <row r="174" spans="2:34" x14ac:dyDescent="0.25">
      <c r="B174" s="7">
        <v>44559</v>
      </c>
      <c r="C174" s="7">
        <v>1</v>
      </c>
      <c r="D174" s="7">
        <v>1991</v>
      </c>
      <c r="E174" s="7">
        <v>34</v>
      </c>
      <c r="F174" s="8">
        <v>45965.674525462964</v>
      </c>
      <c r="G174" s="7">
        <v>3</v>
      </c>
      <c r="H174" s="7">
        <v>3</v>
      </c>
      <c r="I174" s="7">
        <v>4</v>
      </c>
      <c r="J174" s="7">
        <v>3</v>
      </c>
      <c r="K174" s="7">
        <v>4</v>
      </c>
      <c r="L174" s="7">
        <v>2</v>
      </c>
      <c r="M174" s="7">
        <v>2</v>
      </c>
      <c r="N174" s="7">
        <v>4</v>
      </c>
      <c r="O174" s="7">
        <v>5</v>
      </c>
      <c r="P174" s="7">
        <v>4</v>
      </c>
      <c r="Q174" s="7">
        <v>4</v>
      </c>
      <c r="R174" s="7">
        <v>35</v>
      </c>
      <c r="S174" s="7">
        <f t="shared" si="12"/>
        <v>9</v>
      </c>
      <c r="T174" s="7">
        <f t="shared" si="13"/>
        <v>13</v>
      </c>
      <c r="U174" s="7">
        <f t="shared" si="14"/>
        <v>5</v>
      </c>
      <c r="V174" s="7">
        <f t="shared" si="15"/>
        <v>8</v>
      </c>
      <c r="W174" s="7">
        <v>3</v>
      </c>
      <c r="X174" s="7">
        <v>3</v>
      </c>
      <c r="Y174" s="7">
        <v>3</v>
      </c>
      <c r="Z174" s="7">
        <v>3</v>
      </c>
      <c r="AA174" s="7">
        <v>3</v>
      </c>
      <c r="AB174" s="7">
        <v>3</v>
      </c>
      <c r="AC174" s="7">
        <v>4</v>
      </c>
      <c r="AD174" s="7">
        <v>2</v>
      </c>
      <c r="AE174" s="7">
        <v>2</v>
      </c>
      <c r="AF174" s="7">
        <v>4</v>
      </c>
      <c r="AG174">
        <f t="shared" si="16"/>
        <v>23</v>
      </c>
      <c r="AH174">
        <f t="shared" si="17"/>
        <v>12</v>
      </c>
    </row>
    <row r="175" spans="2:34" x14ac:dyDescent="0.25">
      <c r="B175" s="7">
        <v>46787</v>
      </c>
      <c r="C175" s="7">
        <v>1</v>
      </c>
      <c r="D175" s="7">
        <v>2004</v>
      </c>
      <c r="E175" s="7">
        <v>21</v>
      </c>
      <c r="F175" s="8">
        <v>45977.784895833334</v>
      </c>
      <c r="G175" s="7">
        <v>3</v>
      </c>
      <c r="H175" s="7">
        <v>3</v>
      </c>
      <c r="I175" s="7">
        <v>4</v>
      </c>
      <c r="J175" s="7">
        <v>5</v>
      </c>
      <c r="K175" s="7">
        <v>5</v>
      </c>
      <c r="L175" s="7">
        <v>3</v>
      </c>
      <c r="M175" s="7">
        <v>2</v>
      </c>
      <c r="N175" s="7">
        <v>4</v>
      </c>
      <c r="O175" s="7">
        <v>4</v>
      </c>
      <c r="P175" s="7">
        <v>4</v>
      </c>
      <c r="Q175" s="7">
        <v>5</v>
      </c>
      <c r="R175" s="7">
        <v>39</v>
      </c>
      <c r="S175" s="7">
        <f t="shared" si="12"/>
        <v>12</v>
      </c>
      <c r="T175" s="7">
        <f t="shared" si="13"/>
        <v>13</v>
      </c>
      <c r="U175" s="7">
        <f t="shared" si="14"/>
        <v>6</v>
      </c>
      <c r="V175" s="7">
        <f t="shared" si="15"/>
        <v>8</v>
      </c>
      <c r="W175" s="7">
        <v>19</v>
      </c>
      <c r="X175" s="7">
        <v>10</v>
      </c>
      <c r="Y175" s="7">
        <v>10</v>
      </c>
      <c r="Z175" s="7">
        <v>16</v>
      </c>
      <c r="AA175" s="7">
        <v>42</v>
      </c>
      <c r="AB175" s="7">
        <v>30</v>
      </c>
      <c r="AC175" s="7">
        <v>22</v>
      </c>
      <c r="AD175" s="7">
        <v>8</v>
      </c>
      <c r="AE175" s="7">
        <v>27</v>
      </c>
      <c r="AF175" s="7">
        <v>10</v>
      </c>
      <c r="AG175">
        <f t="shared" si="16"/>
        <v>25</v>
      </c>
      <c r="AH175">
        <f t="shared" si="17"/>
        <v>14</v>
      </c>
    </row>
    <row r="176" spans="2:34" x14ac:dyDescent="0.25">
      <c r="B176" s="7">
        <v>41396</v>
      </c>
      <c r="C176" s="7">
        <v>1</v>
      </c>
      <c r="D176" s="7">
        <v>1999</v>
      </c>
      <c r="E176" s="7">
        <v>26</v>
      </c>
      <c r="F176" s="8">
        <v>45959.552048611113</v>
      </c>
      <c r="G176" s="7">
        <v>3</v>
      </c>
      <c r="H176" s="7">
        <v>2</v>
      </c>
      <c r="I176" s="7">
        <v>5</v>
      </c>
      <c r="J176" s="7">
        <v>4</v>
      </c>
      <c r="K176" s="7">
        <v>4</v>
      </c>
      <c r="L176" s="7">
        <v>5</v>
      </c>
      <c r="M176" s="7">
        <v>2</v>
      </c>
      <c r="N176" s="7">
        <v>1</v>
      </c>
      <c r="O176" s="7">
        <v>3</v>
      </c>
      <c r="P176" s="7">
        <v>4</v>
      </c>
      <c r="Q176" s="7">
        <v>2</v>
      </c>
      <c r="R176" s="7">
        <v>32</v>
      </c>
      <c r="S176" s="7">
        <f t="shared" si="12"/>
        <v>8</v>
      </c>
      <c r="T176" s="7">
        <f t="shared" si="13"/>
        <v>11</v>
      </c>
      <c r="U176" s="7">
        <f t="shared" si="14"/>
        <v>7</v>
      </c>
      <c r="V176" s="7">
        <f t="shared" si="15"/>
        <v>6</v>
      </c>
      <c r="W176" s="7">
        <v>3</v>
      </c>
      <c r="X176" s="7">
        <v>10</v>
      </c>
      <c r="Y176" s="7">
        <v>7</v>
      </c>
      <c r="Z176" s="7">
        <v>2</v>
      </c>
      <c r="AA176" s="7">
        <v>2</v>
      </c>
      <c r="AB176" s="7">
        <v>4</v>
      </c>
      <c r="AC176" s="7">
        <v>5</v>
      </c>
      <c r="AD176" s="7">
        <v>6</v>
      </c>
      <c r="AE176" s="7">
        <v>4</v>
      </c>
      <c r="AF176" s="7">
        <v>2</v>
      </c>
      <c r="AG176">
        <f t="shared" si="16"/>
        <v>23</v>
      </c>
      <c r="AH176">
        <f t="shared" si="17"/>
        <v>9</v>
      </c>
    </row>
    <row r="177" spans="2:34" x14ac:dyDescent="0.25">
      <c r="B177" s="7">
        <v>45435</v>
      </c>
      <c r="C177" s="7">
        <v>1</v>
      </c>
      <c r="D177" s="7">
        <v>1994</v>
      </c>
      <c r="E177" s="7">
        <v>31</v>
      </c>
      <c r="F177" s="8">
        <v>45968.581284722219</v>
      </c>
      <c r="G177" s="7">
        <v>3</v>
      </c>
      <c r="H177" s="7">
        <v>3</v>
      </c>
      <c r="I177" s="7">
        <v>4</v>
      </c>
      <c r="J177" s="7">
        <v>5</v>
      </c>
      <c r="K177" s="7">
        <v>3</v>
      </c>
      <c r="L177" s="7">
        <v>4</v>
      </c>
      <c r="M177" s="7">
        <v>2</v>
      </c>
      <c r="N177" s="7">
        <v>1</v>
      </c>
      <c r="O177" s="7">
        <v>5</v>
      </c>
      <c r="P177" s="7">
        <v>4</v>
      </c>
      <c r="Q177" s="7">
        <v>4</v>
      </c>
      <c r="R177" s="7">
        <v>35</v>
      </c>
      <c r="S177" s="7">
        <f t="shared" si="12"/>
        <v>11</v>
      </c>
      <c r="T177" s="7">
        <f t="shared" si="13"/>
        <v>12</v>
      </c>
      <c r="U177" s="7">
        <f t="shared" si="14"/>
        <v>7</v>
      </c>
      <c r="V177" s="7">
        <f t="shared" si="15"/>
        <v>5</v>
      </c>
      <c r="W177" s="7">
        <v>3</v>
      </c>
      <c r="X177" s="7">
        <v>5</v>
      </c>
      <c r="Y177" s="7">
        <v>5</v>
      </c>
      <c r="Z177" s="7">
        <v>16</v>
      </c>
      <c r="AA177" s="7">
        <v>5</v>
      </c>
      <c r="AB177" s="7">
        <v>8</v>
      </c>
      <c r="AC177" s="7">
        <v>5</v>
      </c>
      <c r="AD177" s="7">
        <v>8</v>
      </c>
      <c r="AE177" s="7">
        <v>3</v>
      </c>
      <c r="AF177" s="7">
        <v>15</v>
      </c>
      <c r="AG177">
        <f t="shared" si="16"/>
        <v>24</v>
      </c>
      <c r="AH177">
        <f t="shared" si="17"/>
        <v>11</v>
      </c>
    </row>
    <row r="178" spans="2:34" x14ac:dyDescent="0.25">
      <c r="B178" s="7">
        <v>41611</v>
      </c>
      <c r="C178" s="7">
        <v>1</v>
      </c>
      <c r="D178" s="7">
        <v>1973</v>
      </c>
      <c r="E178" s="7">
        <v>52</v>
      </c>
      <c r="F178" s="8">
        <v>45959.690937500003</v>
      </c>
      <c r="G178" s="7">
        <v>3</v>
      </c>
      <c r="H178" s="7">
        <v>2</v>
      </c>
      <c r="I178" s="7">
        <v>4</v>
      </c>
      <c r="J178" s="7">
        <v>4</v>
      </c>
      <c r="K178" s="7">
        <v>4</v>
      </c>
      <c r="L178" s="7">
        <v>4</v>
      </c>
      <c r="M178" s="7">
        <v>4</v>
      </c>
      <c r="N178" s="7">
        <v>2</v>
      </c>
      <c r="O178" s="7">
        <v>3</v>
      </c>
      <c r="P178" s="7">
        <v>5</v>
      </c>
      <c r="Q178" s="7">
        <v>4</v>
      </c>
      <c r="R178" s="7">
        <v>36</v>
      </c>
      <c r="S178" s="7">
        <f t="shared" si="12"/>
        <v>12</v>
      </c>
      <c r="T178" s="7">
        <f t="shared" si="13"/>
        <v>12</v>
      </c>
      <c r="U178" s="7">
        <f t="shared" si="14"/>
        <v>6</v>
      </c>
      <c r="V178" s="7">
        <f t="shared" si="15"/>
        <v>6</v>
      </c>
      <c r="W178" s="7">
        <v>6</v>
      </c>
      <c r="X178" s="7">
        <v>5</v>
      </c>
      <c r="Y178" s="7">
        <v>4</v>
      </c>
      <c r="Z178" s="7">
        <v>7</v>
      </c>
      <c r="AA178" s="7">
        <v>18</v>
      </c>
      <c r="AB178" s="7">
        <v>6</v>
      </c>
      <c r="AC178" s="7">
        <v>9</v>
      </c>
      <c r="AD178" s="7">
        <v>7</v>
      </c>
      <c r="AE178" s="7">
        <v>4</v>
      </c>
      <c r="AF178" s="7">
        <v>3</v>
      </c>
      <c r="AG178">
        <f t="shared" si="16"/>
        <v>24</v>
      </c>
      <c r="AH178">
        <f t="shared" si="17"/>
        <v>12</v>
      </c>
    </row>
    <row r="179" spans="2:34" x14ac:dyDescent="0.25">
      <c r="B179" s="7">
        <v>43567</v>
      </c>
      <c r="C179" s="7">
        <v>1</v>
      </c>
      <c r="D179" s="7">
        <v>1999</v>
      </c>
      <c r="E179" s="7">
        <v>26</v>
      </c>
      <c r="F179" s="8">
        <v>45963.692662037036</v>
      </c>
      <c r="G179" s="7">
        <v>3</v>
      </c>
      <c r="H179" s="7">
        <v>3</v>
      </c>
      <c r="I179" s="7">
        <v>5</v>
      </c>
      <c r="J179" s="7">
        <v>4</v>
      </c>
      <c r="K179" s="7">
        <v>4</v>
      </c>
      <c r="L179" s="7">
        <v>4</v>
      </c>
      <c r="M179" s="7">
        <v>4</v>
      </c>
      <c r="N179" s="7">
        <v>2</v>
      </c>
      <c r="O179" s="7">
        <v>2</v>
      </c>
      <c r="P179" s="7">
        <v>4</v>
      </c>
      <c r="Q179" s="7">
        <v>4</v>
      </c>
      <c r="R179" s="7">
        <v>36</v>
      </c>
      <c r="S179" s="7">
        <f t="shared" si="12"/>
        <v>12</v>
      </c>
      <c r="T179" s="7">
        <f t="shared" si="13"/>
        <v>10</v>
      </c>
      <c r="U179" s="7">
        <f t="shared" si="14"/>
        <v>7</v>
      </c>
      <c r="V179" s="7">
        <f t="shared" si="15"/>
        <v>7</v>
      </c>
      <c r="W179" s="7">
        <v>3</v>
      </c>
      <c r="X179" s="7">
        <v>2</v>
      </c>
      <c r="Y179" s="7">
        <v>2</v>
      </c>
      <c r="Z179" s="7">
        <v>3</v>
      </c>
      <c r="AA179" s="7">
        <v>2</v>
      </c>
      <c r="AB179" s="7">
        <v>4</v>
      </c>
      <c r="AC179" s="7">
        <v>5</v>
      </c>
      <c r="AD179" s="7">
        <v>4</v>
      </c>
      <c r="AE179" s="7">
        <v>3</v>
      </c>
      <c r="AF179" s="7">
        <v>2</v>
      </c>
      <c r="AG179">
        <f t="shared" si="16"/>
        <v>23</v>
      </c>
      <c r="AH179">
        <f t="shared" si="17"/>
        <v>13</v>
      </c>
    </row>
    <row r="180" spans="2:34" x14ac:dyDescent="0.25">
      <c r="B180" s="7">
        <v>45122</v>
      </c>
      <c r="C180" s="7">
        <v>1</v>
      </c>
      <c r="D180" s="7">
        <v>1982</v>
      </c>
      <c r="E180" s="7">
        <v>43</v>
      </c>
      <c r="F180" s="8">
        <v>45967.665555555555</v>
      </c>
      <c r="G180" s="7">
        <v>3</v>
      </c>
      <c r="H180" s="7">
        <v>3</v>
      </c>
      <c r="I180" s="7">
        <v>3</v>
      </c>
      <c r="J180" s="7">
        <v>3</v>
      </c>
      <c r="K180" s="7">
        <v>4</v>
      </c>
      <c r="L180" s="7">
        <v>4</v>
      </c>
      <c r="M180" s="7">
        <v>4</v>
      </c>
      <c r="N180" s="7">
        <v>2</v>
      </c>
      <c r="O180" s="7">
        <v>4</v>
      </c>
      <c r="P180" s="7">
        <v>2</v>
      </c>
      <c r="Q180" s="7">
        <v>2</v>
      </c>
      <c r="R180" s="7">
        <v>31</v>
      </c>
      <c r="S180" s="7">
        <f t="shared" si="12"/>
        <v>9</v>
      </c>
      <c r="T180" s="7">
        <f t="shared" si="13"/>
        <v>10</v>
      </c>
      <c r="U180" s="7">
        <f t="shared" si="14"/>
        <v>7</v>
      </c>
      <c r="V180" s="7">
        <f t="shared" si="15"/>
        <v>5</v>
      </c>
      <c r="W180" s="7">
        <v>3</v>
      </c>
      <c r="X180" s="7">
        <v>3</v>
      </c>
      <c r="Y180" s="7">
        <v>2</v>
      </c>
      <c r="Z180" s="7">
        <v>3</v>
      </c>
      <c r="AA180" s="7">
        <v>3</v>
      </c>
      <c r="AB180" s="7">
        <v>4</v>
      </c>
      <c r="AC180" s="7">
        <v>5</v>
      </c>
      <c r="AD180" s="7">
        <v>3</v>
      </c>
      <c r="AE180" s="7">
        <v>3</v>
      </c>
      <c r="AF180" s="7">
        <v>3</v>
      </c>
      <c r="AG180">
        <f t="shared" si="16"/>
        <v>19</v>
      </c>
      <c r="AH180">
        <f t="shared" si="17"/>
        <v>12</v>
      </c>
    </row>
    <row r="181" spans="2:34" x14ac:dyDescent="0.25">
      <c r="B181" s="7">
        <v>45001</v>
      </c>
      <c r="C181" s="7">
        <v>1</v>
      </c>
      <c r="D181" s="7">
        <v>1987</v>
      </c>
      <c r="E181" s="7">
        <v>38</v>
      </c>
      <c r="F181" s="8">
        <v>45967.497557870367</v>
      </c>
      <c r="G181" s="7">
        <v>3</v>
      </c>
      <c r="H181" s="7">
        <v>4</v>
      </c>
      <c r="I181" s="7">
        <v>4</v>
      </c>
      <c r="J181" s="7">
        <v>4</v>
      </c>
      <c r="K181" s="7">
        <v>3</v>
      </c>
      <c r="L181" s="7">
        <v>4</v>
      </c>
      <c r="M181" s="7">
        <v>4</v>
      </c>
      <c r="N181" s="7">
        <v>4</v>
      </c>
      <c r="O181" s="7">
        <v>3</v>
      </c>
      <c r="P181" s="7">
        <v>4</v>
      </c>
      <c r="Q181" s="7">
        <v>4</v>
      </c>
      <c r="R181" s="7">
        <v>38</v>
      </c>
      <c r="S181" s="7">
        <f t="shared" si="12"/>
        <v>12</v>
      </c>
      <c r="T181" s="7">
        <f t="shared" si="13"/>
        <v>10</v>
      </c>
      <c r="U181" s="7">
        <f t="shared" si="14"/>
        <v>8</v>
      </c>
      <c r="V181" s="7">
        <f t="shared" si="15"/>
        <v>8</v>
      </c>
      <c r="W181" s="7">
        <v>5</v>
      </c>
      <c r="X181" s="7">
        <v>9</v>
      </c>
      <c r="Y181" s="7">
        <v>4</v>
      </c>
      <c r="Z181" s="7">
        <v>3</v>
      </c>
      <c r="AA181" s="7">
        <v>12</v>
      </c>
      <c r="AB181" s="7">
        <v>3</v>
      </c>
      <c r="AC181" s="7">
        <v>5</v>
      </c>
      <c r="AD181" s="7">
        <v>4</v>
      </c>
      <c r="AE181" s="7">
        <v>4</v>
      </c>
      <c r="AF181" s="7">
        <v>3</v>
      </c>
      <c r="AG181">
        <f t="shared" si="16"/>
        <v>22</v>
      </c>
      <c r="AH181">
        <f t="shared" si="17"/>
        <v>16</v>
      </c>
    </row>
    <row r="182" spans="2:34" x14ac:dyDescent="0.25">
      <c r="B182" s="7">
        <v>42622</v>
      </c>
      <c r="C182" s="7">
        <v>1</v>
      </c>
      <c r="D182" s="7">
        <v>1995</v>
      </c>
      <c r="E182" s="7">
        <v>30</v>
      </c>
      <c r="F182" s="8">
        <v>45960.779710648145</v>
      </c>
      <c r="G182" s="7">
        <v>3</v>
      </c>
      <c r="H182" s="7">
        <v>4</v>
      </c>
      <c r="I182" s="7">
        <v>5</v>
      </c>
      <c r="J182" s="7">
        <v>4</v>
      </c>
      <c r="K182" s="7">
        <v>4</v>
      </c>
      <c r="L182" s="7">
        <v>5</v>
      </c>
      <c r="M182" s="7">
        <v>5</v>
      </c>
      <c r="N182" s="7">
        <v>1</v>
      </c>
      <c r="O182" s="7">
        <v>5</v>
      </c>
      <c r="P182" s="7">
        <v>4</v>
      </c>
      <c r="Q182" s="7">
        <v>4</v>
      </c>
      <c r="R182" s="7">
        <v>41</v>
      </c>
      <c r="S182" s="7">
        <f t="shared" si="12"/>
        <v>13</v>
      </c>
      <c r="T182" s="7">
        <f t="shared" si="13"/>
        <v>13</v>
      </c>
      <c r="U182" s="7">
        <f t="shared" si="14"/>
        <v>9</v>
      </c>
      <c r="V182" s="7">
        <f t="shared" si="15"/>
        <v>6</v>
      </c>
      <c r="W182" s="7">
        <v>4</v>
      </c>
      <c r="X182" s="7">
        <v>2</v>
      </c>
      <c r="Y182" s="7">
        <v>3</v>
      </c>
      <c r="Z182" s="7">
        <v>2</v>
      </c>
      <c r="AA182" s="7">
        <v>2</v>
      </c>
      <c r="AB182" s="7">
        <v>2</v>
      </c>
      <c r="AC182" s="7">
        <v>4</v>
      </c>
      <c r="AD182" s="7">
        <v>2</v>
      </c>
      <c r="AE182" s="7">
        <v>5</v>
      </c>
      <c r="AF182" s="7">
        <v>3</v>
      </c>
      <c r="AG182">
        <f t="shared" si="16"/>
        <v>27</v>
      </c>
      <c r="AH182">
        <f t="shared" si="17"/>
        <v>14</v>
      </c>
    </row>
    <row r="183" spans="2:34" x14ac:dyDescent="0.25">
      <c r="B183" s="7">
        <v>45422</v>
      </c>
      <c r="C183" s="7">
        <v>1</v>
      </c>
      <c r="D183" s="7">
        <v>1997</v>
      </c>
      <c r="E183" s="7">
        <v>28</v>
      </c>
      <c r="F183" s="8">
        <v>45968.563483796293</v>
      </c>
      <c r="G183" s="7">
        <v>3</v>
      </c>
      <c r="H183" s="7">
        <v>3</v>
      </c>
      <c r="I183" s="7">
        <v>4</v>
      </c>
      <c r="J183" s="7">
        <v>2</v>
      </c>
      <c r="K183" s="7">
        <v>3</v>
      </c>
      <c r="L183" s="7">
        <v>4</v>
      </c>
      <c r="M183" s="7">
        <v>3</v>
      </c>
      <c r="N183" s="7">
        <v>3</v>
      </c>
      <c r="O183" s="7">
        <v>3</v>
      </c>
      <c r="P183" s="7">
        <v>4</v>
      </c>
      <c r="Q183" s="7">
        <v>2</v>
      </c>
      <c r="R183" s="7">
        <v>31</v>
      </c>
      <c r="S183" s="7">
        <f t="shared" si="12"/>
        <v>7</v>
      </c>
      <c r="T183" s="7">
        <f t="shared" si="13"/>
        <v>10</v>
      </c>
      <c r="U183" s="7">
        <f t="shared" si="14"/>
        <v>7</v>
      </c>
      <c r="V183" s="7">
        <f t="shared" si="15"/>
        <v>7</v>
      </c>
      <c r="W183" s="7">
        <v>21</v>
      </c>
      <c r="X183" s="7">
        <v>28</v>
      </c>
      <c r="Y183" s="7">
        <v>10</v>
      </c>
      <c r="Z183" s="7">
        <v>8</v>
      </c>
      <c r="AA183" s="7">
        <v>6</v>
      </c>
      <c r="AB183" s="7">
        <v>12</v>
      </c>
      <c r="AC183" s="7">
        <v>30</v>
      </c>
      <c r="AD183" s="7">
        <v>6</v>
      </c>
      <c r="AE183" s="7">
        <v>6</v>
      </c>
      <c r="AF183" s="7">
        <v>26</v>
      </c>
      <c r="AG183">
        <f t="shared" si="16"/>
        <v>20</v>
      </c>
      <c r="AH183">
        <f t="shared" si="17"/>
        <v>11</v>
      </c>
    </row>
    <row r="184" spans="2:34" x14ac:dyDescent="0.25">
      <c r="B184" s="7">
        <v>40722</v>
      </c>
      <c r="C184" s="7">
        <v>1</v>
      </c>
      <c r="D184" s="7">
        <v>2003</v>
      </c>
      <c r="E184" s="7">
        <v>22</v>
      </c>
      <c r="F184" s="8">
        <v>45958.434895833336</v>
      </c>
      <c r="G184" s="7">
        <v>3</v>
      </c>
      <c r="H184" s="7">
        <v>3</v>
      </c>
      <c r="I184" s="7">
        <v>1</v>
      </c>
      <c r="J184" s="7">
        <v>5</v>
      </c>
      <c r="K184" s="7">
        <v>2</v>
      </c>
      <c r="L184" s="7">
        <v>4</v>
      </c>
      <c r="M184" s="7">
        <v>3</v>
      </c>
      <c r="N184" s="7">
        <v>2</v>
      </c>
      <c r="O184" s="7">
        <v>4</v>
      </c>
      <c r="P184" s="7">
        <v>1</v>
      </c>
      <c r="Q184" s="7">
        <v>1</v>
      </c>
      <c r="R184" s="7">
        <v>26</v>
      </c>
      <c r="S184" s="7">
        <f t="shared" si="12"/>
        <v>9</v>
      </c>
      <c r="T184" s="7">
        <f t="shared" si="13"/>
        <v>7</v>
      </c>
      <c r="U184" s="7">
        <f t="shared" si="14"/>
        <v>7</v>
      </c>
      <c r="V184" s="7">
        <f t="shared" si="15"/>
        <v>3</v>
      </c>
      <c r="W184" s="7">
        <v>3</v>
      </c>
      <c r="X184" s="7">
        <v>4</v>
      </c>
      <c r="Y184" s="7">
        <v>5</v>
      </c>
      <c r="Z184" s="7">
        <v>4</v>
      </c>
      <c r="AA184" s="7">
        <v>3</v>
      </c>
      <c r="AB184" s="7">
        <v>6</v>
      </c>
      <c r="AC184" s="7">
        <v>5</v>
      </c>
      <c r="AD184" s="7">
        <v>3</v>
      </c>
      <c r="AE184" s="7">
        <v>2</v>
      </c>
      <c r="AF184" s="7">
        <v>3</v>
      </c>
      <c r="AG184">
        <f t="shared" si="16"/>
        <v>13</v>
      </c>
      <c r="AH184">
        <f t="shared" si="17"/>
        <v>13</v>
      </c>
    </row>
    <row r="185" spans="2:34" x14ac:dyDescent="0.25">
      <c r="B185" s="7">
        <v>44162</v>
      </c>
      <c r="C185" s="7">
        <v>1</v>
      </c>
      <c r="D185" s="7">
        <v>2003</v>
      </c>
      <c r="E185" s="7">
        <v>22</v>
      </c>
      <c r="F185" s="8">
        <v>45964.818159722221</v>
      </c>
      <c r="G185" s="7">
        <v>3</v>
      </c>
      <c r="H185" s="7">
        <v>4</v>
      </c>
      <c r="I185" s="7">
        <v>4</v>
      </c>
      <c r="J185" s="7">
        <v>3</v>
      </c>
      <c r="K185" s="7">
        <v>4</v>
      </c>
      <c r="L185" s="7">
        <v>3</v>
      </c>
      <c r="M185" s="7">
        <v>3</v>
      </c>
      <c r="N185" s="7">
        <v>1</v>
      </c>
      <c r="O185" s="7">
        <v>2</v>
      </c>
      <c r="P185" s="7">
        <v>2</v>
      </c>
      <c r="Q185" s="7">
        <v>2</v>
      </c>
      <c r="R185" s="7">
        <v>28</v>
      </c>
      <c r="S185" s="7">
        <f t="shared" si="12"/>
        <v>8</v>
      </c>
      <c r="T185" s="7">
        <f t="shared" si="13"/>
        <v>8</v>
      </c>
      <c r="U185" s="7">
        <f t="shared" si="14"/>
        <v>7</v>
      </c>
      <c r="V185" s="7">
        <f t="shared" si="15"/>
        <v>5</v>
      </c>
      <c r="W185" s="7">
        <v>5</v>
      </c>
      <c r="X185" s="7">
        <v>5</v>
      </c>
      <c r="Y185" s="7">
        <v>6</v>
      </c>
      <c r="Z185" s="7">
        <v>10</v>
      </c>
      <c r="AA185" s="7">
        <v>8</v>
      </c>
      <c r="AB185" s="7">
        <v>4</v>
      </c>
      <c r="AC185" s="7">
        <v>6</v>
      </c>
      <c r="AD185" s="7">
        <v>7</v>
      </c>
      <c r="AE185" s="7">
        <v>8</v>
      </c>
      <c r="AF185" s="7">
        <v>4</v>
      </c>
      <c r="AG185">
        <f t="shared" si="16"/>
        <v>17</v>
      </c>
      <c r="AH185">
        <f t="shared" si="17"/>
        <v>11</v>
      </c>
    </row>
    <row r="186" spans="2:34" x14ac:dyDescent="0.25">
      <c r="B186" s="7">
        <v>43924</v>
      </c>
      <c r="C186" s="7">
        <v>0</v>
      </c>
      <c r="D186" s="7">
        <v>1976</v>
      </c>
      <c r="E186" s="7">
        <v>49</v>
      </c>
      <c r="F186" s="8">
        <v>45964.514490740738</v>
      </c>
      <c r="G186" s="7">
        <v>3</v>
      </c>
      <c r="H186" s="7">
        <v>4</v>
      </c>
      <c r="I186" s="7">
        <v>5</v>
      </c>
      <c r="J186" s="7">
        <v>4</v>
      </c>
      <c r="K186" s="7">
        <v>4</v>
      </c>
      <c r="L186" s="7">
        <v>5</v>
      </c>
      <c r="M186" s="7">
        <v>4</v>
      </c>
      <c r="N186" s="7">
        <v>4</v>
      </c>
      <c r="O186" s="7">
        <v>3</v>
      </c>
      <c r="P186" s="7">
        <v>4</v>
      </c>
      <c r="Q186" s="7">
        <v>3</v>
      </c>
      <c r="R186" s="7">
        <v>40</v>
      </c>
      <c r="S186" s="7">
        <f t="shared" si="12"/>
        <v>11</v>
      </c>
      <c r="T186" s="7">
        <f t="shared" si="13"/>
        <v>11</v>
      </c>
      <c r="U186" s="7">
        <f t="shared" si="14"/>
        <v>9</v>
      </c>
      <c r="V186" s="7">
        <f t="shared" si="15"/>
        <v>9</v>
      </c>
      <c r="W186" s="7">
        <v>6</v>
      </c>
      <c r="X186" s="7">
        <v>9</v>
      </c>
      <c r="Y186" s="7">
        <v>3</v>
      </c>
      <c r="Z186" s="7">
        <v>21</v>
      </c>
      <c r="AA186" s="7">
        <v>4</v>
      </c>
      <c r="AB186" s="7">
        <v>6</v>
      </c>
      <c r="AC186" s="7">
        <v>28</v>
      </c>
      <c r="AD186" s="7">
        <v>7</v>
      </c>
      <c r="AE186" s="7">
        <v>5</v>
      </c>
      <c r="AF186" s="7">
        <v>10</v>
      </c>
      <c r="AG186">
        <f t="shared" si="16"/>
        <v>24</v>
      </c>
      <c r="AH186">
        <f t="shared" si="17"/>
        <v>16</v>
      </c>
    </row>
    <row r="187" spans="2:34" x14ac:dyDescent="0.25">
      <c r="B187" s="7">
        <v>43944</v>
      </c>
      <c r="C187" s="7">
        <v>0</v>
      </c>
      <c r="D187" s="7">
        <v>1992</v>
      </c>
      <c r="E187" s="7">
        <v>33</v>
      </c>
      <c r="F187" s="8">
        <v>45964.529942129629</v>
      </c>
      <c r="G187" s="7">
        <v>3</v>
      </c>
      <c r="H187" s="7">
        <v>3</v>
      </c>
      <c r="I187" s="7">
        <v>4</v>
      </c>
      <c r="J187" s="7">
        <v>3</v>
      </c>
      <c r="K187" s="7">
        <v>3</v>
      </c>
      <c r="L187" s="7">
        <v>4</v>
      </c>
      <c r="M187" s="7">
        <v>4</v>
      </c>
      <c r="N187" s="7">
        <v>2</v>
      </c>
      <c r="O187" s="7">
        <v>4</v>
      </c>
      <c r="P187" s="7">
        <v>3</v>
      </c>
      <c r="Q187" s="7">
        <v>4</v>
      </c>
      <c r="R187" s="7">
        <v>34</v>
      </c>
      <c r="S187" s="7">
        <f t="shared" si="12"/>
        <v>11</v>
      </c>
      <c r="T187" s="7">
        <f t="shared" si="13"/>
        <v>10</v>
      </c>
      <c r="U187" s="7">
        <f t="shared" si="14"/>
        <v>7</v>
      </c>
      <c r="V187" s="7">
        <f t="shared" si="15"/>
        <v>6</v>
      </c>
      <c r="W187" s="7">
        <v>6</v>
      </c>
      <c r="X187" s="7">
        <v>3</v>
      </c>
      <c r="Y187" s="7">
        <v>5</v>
      </c>
      <c r="Z187" s="7">
        <v>4</v>
      </c>
      <c r="AA187" s="7">
        <v>4</v>
      </c>
      <c r="AB187" s="7">
        <v>7</v>
      </c>
      <c r="AC187" s="7">
        <v>6</v>
      </c>
      <c r="AD187" s="7">
        <v>2</v>
      </c>
      <c r="AE187" s="7">
        <v>3</v>
      </c>
      <c r="AF187" s="7">
        <v>2</v>
      </c>
      <c r="AG187">
        <f t="shared" si="16"/>
        <v>22</v>
      </c>
      <c r="AH187">
        <f t="shared" si="17"/>
        <v>12</v>
      </c>
    </row>
    <row r="188" spans="2:34" x14ac:dyDescent="0.25">
      <c r="B188" s="7">
        <v>46423</v>
      </c>
      <c r="C188" s="7">
        <v>1</v>
      </c>
      <c r="D188" s="7">
        <v>2001</v>
      </c>
      <c r="E188" s="7">
        <v>24</v>
      </c>
      <c r="F188" s="8">
        <v>45972.967060185183</v>
      </c>
      <c r="G188" s="7">
        <v>3</v>
      </c>
      <c r="H188" s="7">
        <v>2</v>
      </c>
      <c r="I188" s="7">
        <v>3</v>
      </c>
      <c r="J188" s="7">
        <v>4</v>
      </c>
      <c r="K188" s="7">
        <v>3</v>
      </c>
      <c r="L188" s="7">
        <v>3</v>
      </c>
      <c r="M188" s="7">
        <v>2</v>
      </c>
      <c r="N188" s="7">
        <v>2</v>
      </c>
      <c r="O188" s="7">
        <v>2</v>
      </c>
      <c r="P188" s="7">
        <v>3</v>
      </c>
      <c r="Q188" s="7">
        <v>2</v>
      </c>
      <c r="R188" s="7">
        <v>26</v>
      </c>
      <c r="S188" s="7">
        <f t="shared" si="12"/>
        <v>8</v>
      </c>
      <c r="T188" s="7">
        <f t="shared" si="13"/>
        <v>8</v>
      </c>
      <c r="U188" s="7">
        <f t="shared" si="14"/>
        <v>5</v>
      </c>
      <c r="V188" s="7">
        <f t="shared" si="15"/>
        <v>5</v>
      </c>
      <c r="W188" s="7">
        <v>3</v>
      </c>
      <c r="X188" s="7">
        <v>3</v>
      </c>
      <c r="Y188" s="7">
        <v>5</v>
      </c>
      <c r="Z188" s="7">
        <v>4</v>
      </c>
      <c r="AA188" s="7">
        <v>5</v>
      </c>
      <c r="AB188" s="7">
        <v>4</v>
      </c>
      <c r="AC188" s="7">
        <v>6</v>
      </c>
      <c r="AD188" s="7">
        <v>4</v>
      </c>
      <c r="AE188" s="7">
        <v>2</v>
      </c>
      <c r="AF188" s="7">
        <v>2</v>
      </c>
      <c r="AG188">
        <f t="shared" si="16"/>
        <v>16</v>
      </c>
      <c r="AH188">
        <f t="shared" si="17"/>
        <v>10</v>
      </c>
    </row>
    <row r="189" spans="2:34" x14ac:dyDescent="0.25">
      <c r="B189" s="7">
        <v>44644</v>
      </c>
      <c r="C189" s="7">
        <v>0</v>
      </c>
      <c r="D189" s="7">
        <v>2003</v>
      </c>
      <c r="E189" s="7">
        <v>22</v>
      </c>
      <c r="F189" s="8">
        <v>45965.817083333335</v>
      </c>
      <c r="G189" s="7">
        <v>4</v>
      </c>
      <c r="H189" s="7">
        <v>3</v>
      </c>
      <c r="I189" s="7">
        <v>4</v>
      </c>
      <c r="J189" s="7">
        <v>4</v>
      </c>
      <c r="K189" s="7">
        <v>4</v>
      </c>
      <c r="L189" s="7">
        <v>2</v>
      </c>
      <c r="M189" s="7">
        <v>2</v>
      </c>
      <c r="N189" s="7">
        <v>2</v>
      </c>
      <c r="O189" s="7">
        <v>5</v>
      </c>
      <c r="P189" s="7">
        <v>4</v>
      </c>
      <c r="Q189" s="7">
        <v>5</v>
      </c>
      <c r="R189" s="7">
        <v>35</v>
      </c>
      <c r="S189" s="7">
        <f t="shared" si="12"/>
        <v>11</v>
      </c>
      <c r="T189" s="7">
        <f t="shared" si="13"/>
        <v>13</v>
      </c>
      <c r="U189" s="7">
        <f t="shared" si="14"/>
        <v>5</v>
      </c>
      <c r="V189" s="7">
        <f t="shared" si="15"/>
        <v>6</v>
      </c>
      <c r="W189" s="7">
        <v>4</v>
      </c>
      <c r="X189" s="7">
        <v>5</v>
      </c>
      <c r="Y189" s="7">
        <v>4</v>
      </c>
      <c r="Z189" s="7">
        <v>5</v>
      </c>
      <c r="AA189" s="7">
        <v>5</v>
      </c>
      <c r="AB189" s="7">
        <v>4</v>
      </c>
      <c r="AC189" s="7">
        <v>9</v>
      </c>
      <c r="AD189" s="7">
        <v>6</v>
      </c>
      <c r="AE189" s="7">
        <v>3</v>
      </c>
      <c r="AF189" s="7">
        <v>3</v>
      </c>
      <c r="AG189">
        <f t="shared" si="16"/>
        <v>24</v>
      </c>
      <c r="AH189">
        <f t="shared" si="17"/>
        <v>11</v>
      </c>
    </row>
    <row r="190" spans="2:34" x14ac:dyDescent="0.25">
      <c r="B190" s="7">
        <v>42879</v>
      </c>
      <c r="C190" s="7">
        <v>0</v>
      </c>
      <c r="D190" s="7">
        <v>2005</v>
      </c>
      <c r="E190" s="7">
        <v>20</v>
      </c>
      <c r="F190" s="8">
        <v>45961.587500000001</v>
      </c>
      <c r="G190" s="7">
        <v>4</v>
      </c>
      <c r="H190" s="7">
        <v>2</v>
      </c>
      <c r="I190" s="7">
        <v>5</v>
      </c>
      <c r="J190" s="7">
        <v>2</v>
      </c>
      <c r="K190" s="7">
        <v>4</v>
      </c>
      <c r="L190" s="7">
        <v>4</v>
      </c>
      <c r="M190" s="7">
        <v>1</v>
      </c>
      <c r="N190" s="7">
        <v>3</v>
      </c>
      <c r="O190" s="7">
        <v>5</v>
      </c>
      <c r="P190" s="7">
        <v>5</v>
      </c>
      <c r="Q190" s="7">
        <v>5</v>
      </c>
      <c r="R190" s="7">
        <v>36</v>
      </c>
      <c r="S190" s="7">
        <f t="shared" si="12"/>
        <v>8</v>
      </c>
      <c r="T190" s="7">
        <f t="shared" si="13"/>
        <v>14</v>
      </c>
      <c r="U190" s="7">
        <f t="shared" si="14"/>
        <v>6</v>
      </c>
      <c r="V190" s="7">
        <f t="shared" si="15"/>
        <v>8</v>
      </c>
      <c r="W190" s="7">
        <v>12</v>
      </c>
      <c r="X190" s="7">
        <v>3</v>
      </c>
      <c r="Y190" s="7">
        <v>7</v>
      </c>
      <c r="Z190" s="7">
        <v>7</v>
      </c>
      <c r="AA190" s="7">
        <v>7</v>
      </c>
      <c r="AB190" s="7">
        <v>3</v>
      </c>
      <c r="AC190" s="7">
        <v>15</v>
      </c>
      <c r="AD190" s="7">
        <v>3</v>
      </c>
      <c r="AE190" s="7">
        <v>1</v>
      </c>
      <c r="AF190" s="7">
        <v>2</v>
      </c>
      <c r="AG190">
        <f t="shared" si="16"/>
        <v>28</v>
      </c>
      <c r="AH190">
        <f t="shared" si="17"/>
        <v>8</v>
      </c>
    </row>
    <row r="191" spans="2:34" x14ac:dyDescent="0.25">
      <c r="B191" s="7">
        <v>45434</v>
      </c>
      <c r="C191" s="7">
        <v>0</v>
      </c>
      <c r="D191" s="7">
        <v>1996</v>
      </c>
      <c r="E191" s="7">
        <v>29</v>
      </c>
      <c r="F191" s="8">
        <v>45968.586215277777</v>
      </c>
      <c r="G191" s="7">
        <v>4</v>
      </c>
      <c r="H191" s="7">
        <v>1</v>
      </c>
      <c r="I191" s="7">
        <v>5</v>
      </c>
      <c r="J191" s="7">
        <v>4</v>
      </c>
      <c r="K191" s="7">
        <v>3</v>
      </c>
      <c r="L191" s="7">
        <v>4</v>
      </c>
      <c r="M191" s="7">
        <v>2</v>
      </c>
      <c r="N191" s="7">
        <v>1</v>
      </c>
      <c r="O191" s="7">
        <v>4</v>
      </c>
      <c r="P191" s="7">
        <v>5</v>
      </c>
      <c r="Q191" s="7">
        <v>4</v>
      </c>
      <c r="R191" s="7">
        <v>33</v>
      </c>
      <c r="S191" s="7">
        <f t="shared" si="12"/>
        <v>10</v>
      </c>
      <c r="T191" s="7">
        <f t="shared" si="13"/>
        <v>12</v>
      </c>
      <c r="U191" s="7">
        <f t="shared" si="14"/>
        <v>5</v>
      </c>
      <c r="V191" s="7">
        <f t="shared" si="15"/>
        <v>6</v>
      </c>
      <c r="W191" s="7">
        <v>3</v>
      </c>
      <c r="X191" s="7">
        <v>3</v>
      </c>
      <c r="Y191" s="7">
        <v>3</v>
      </c>
      <c r="Z191" s="7">
        <v>4</v>
      </c>
      <c r="AA191" s="7">
        <v>5</v>
      </c>
      <c r="AB191" s="7">
        <v>4</v>
      </c>
      <c r="AC191" s="7">
        <v>4</v>
      </c>
      <c r="AD191" s="7">
        <v>4</v>
      </c>
      <c r="AE191" s="7">
        <v>2</v>
      </c>
      <c r="AF191" s="7">
        <v>8</v>
      </c>
      <c r="AG191">
        <f t="shared" si="16"/>
        <v>25</v>
      </c>
      <c r="AH191">
        <f t="shared" si="17"/>
        <v>8</v>
      </c>
    </row>
    <row r="192" spans="2:34" x14ac:dyDescent="0.25">
      <c r="B192" s="7">
        <v>40898</v>
      </c>
      <c r="C192" s="7">
        <v>0</v>
      </c>
      <c r="D192" s="7">
        <v>1972</v>
      </c>
      <c r="E192" s="7">
        <v>53</v>
      </c>
      <c r="F192" s="8">
        <v>45958.578622685185</v>
      </c>
      <c r="G192" s="7">
        <v>4</v>
      </c>
      <c r="H192" s="7">
        <v>3</v>
      </c>
      <c r="I192" s="7">
        <v>5</v>
      </c>
      <c r="J192" s="7">
        <v>4</v>
      </c>
      <c r="K192" s="7">
        <v>2</v>
      </c>
      <c r="L192" s="7">
        <v>4</v>
      </c>
      <c r="M192" s="7">
        <v>3</v>
      </c>
      <c r="N192" s="7">
        <v>1</v>
      </c>
      <c r="O192" s="7">
        <v>4</v>
      </c>
      <c r="P192" s="7">
        <v>5</v>
      </c>
      <c r="Q192" s="7">
        <v>4</v>
      </c>
      <c r="R192" s="7">
        <v>35</v>
      </c>
      <c r="S192" s="7">
        <f t="shared" si="12"/>
        <v>11</v>
      </c>
      <c r="T192" s="7">
        <f t="shared" si="13"/>
        <v>11</v>
      </c>
      <c r="U192" s="7">
        <f t="shared" si="14"/>
        <v>7</v>
      </c>
      <c r="V192" s="7">
        <f t="shared" si="15"/>
        <v>6</v>
      </c>
      <c r="W192" s="7">
        <v>2</v>
      </c>
      <c r="X192" s="7">
        <v>2</v>
      </c>
      <c r="Y192" s="7">
        <v>2</v>
      </c>
      <c r="Z192" s="7">
        <v>3</v>
      </c>
      <c r="AA192" s="7">
        <v>3</v>
      </c>
      <c r="AB192" s="7">
        <v>7</v>
      </c>
      <c r="AC192" s="7">
        <v>7</v>
      </c>
      <c r="AD192" s="7">
        <v>3</v>
      </c>
      <c r="AE192" s="7">
        <v>2</v>
      </c>
      <c r="AF192" s="7">
        <v>5</v>
      </c>
      <c r="AG192">
        <f t="shared" si="16"/>
        <v>24</v>
      </c>
      <c r="AH192">
        <f t="shared" si="17"/>
        <v>11</v>
      </c>
    </row>
    <row r="193" spans="2:34" x14ac:dyDescent="0.25">
      <c r="B193" s="7">
        <v>41457</v>
      </c>
      <c r="C193" s="7">
        <v>0</v>
      </c>
      <c r="D193" s="7">
        <v>2004</v>
      </c>
      <c r="E193" s="7">
        <v>21</v>
      </c>
      <c r="F193" s="8">
        <v>45959.605509259258</v>
      </c>
      <c r="G193" s="7">
        <v>4</v>
      </c>
      <c r="H193" s="7">
        <v>2</v>
      </c>
      <c r="I193" s="7">
        <v>5</v>
      </c>
      <c r="J193" s="7">
        <v>4</v>
      </c>
      <c r="K193" s="7">
        <v>2</v>
      </c>
      <c r="L193" s="7">
        <v>5</v>
      </c>
      <c r="M193" s="7">
        <v>2</v>
      </c>
      <c r="N193" s="7">
        <v>2</v>
      </c>
      <c r="O193" s="7">
        <v>4</v>
      </c>
      <c r="P193" s="7">
        <v>4</v>
      </c>
      <c r="Q193" s="7">
        <v>4</v>
      </c>
      <c r="R193" s="7">
        <v>34</v>
      </c>
      <c r="S193" s="7">
        <f t="shared" si="12"/>
        <v>10</v>
      </c>
      <c r="T193" s="7">
        <f t="shared" si="13"/>
        <v>10</v>
      </c>
      <c r="U193" s="7">
        <f t="shared" si="14"/>
        <v>7</v>
      </c>
      <c r="V193" s="7">
        <f t="shared" si="15"/>
        <v>7</v>
      </c>
      <c r="W193" s="7">
        <v>2</v>
      </c>
      <c r="X193" s="7">
        <v>2</v>
      </c>
      <c r="Y193" s="7">
        <v>3</v>
      </c>
      <c r="Z193" s="7">
        <v>2</v>
      </c>
      <c r="AA193" s="7">
        <v>2</v>
      </c>
      <c r="AB193" s="7">
        <v>2</v>
      </c>
      <c r="AC193" s="7">
        <v>3</v>
      </c>
      <c r="AD193" s="7">
        <v>5</v>
      </c>
      <c r="AE193" s="7">
        <v>3</v>
      </c>
      <c r="AF193" s="7">
        <v>1</v>
      </c>
      <c r="AG193">
        <f t="shared" si="16"/>
        <v>24</v>
      </c>
      <c r="AH193">
        <f t="shared" si="17"/>
        <v>10</v>
      </c>
    </row>
    <row r="194" spans="2:34" x14ac:dyDescent="0.25">
      <c r="B194" s="7">
        <v>45951</v>
      </c>
      <c r="C194" s="7">
        <v>0</v>
      </c>
      <c r="D194" s="7">
        <v>1997</v>
      </c>
      <c r="E194" s="7">
        <v>28</v>
      </c>
      <c r="F194" s="8">
        <v>45970.886759259258</v>
      </c>
      <c r="G194" s="7">
        <v>4</v>
      </c>
      <c r="H194" s="7">
        <v>2</v>
      </c>
      <c r="I194" s="7">
        <v>4</v>
      </c>
      <c r="J194" s="7">
        <v>4</v>
      </c>
      <c r="K194" s="7">
        <v>5</v>
      </c>
      <c r="L194" s="7">
        <v>4</v>
      </c>
      <c r="M194" s="7">
        <v>3</v>
      </c>
      <c r="N194" s="7">
        <v>3</v>
      </c>
      <c r="O194" s="7">
        <v>3</v>
      </c>
      <c r="P194" s="7">
        <v>3</v>
      </c>
      <c r="Q194" s="7">
        <v>3</v>
      </c>
      <c r="R194" s="7">
        <v>34</v>
      </c>
      <c r="S194" s="7">
        <f t="shared" si="12"/>
        <v>10</v>
      </c>
      <c r="T194" s="7">
        <f t="shared" si="13"/>
        <v>11</v>
      </c>
      <c r="U194" s="7">
        <f t="shared" si="14"/>
        <v>6</v>
      </c>
      <c r="V194" s="7">
        <f t="shared" si="15"/>
        <v>7</v>
      </c>
      <c r="W194" s="7">
        <v>7</v>
      </c>
      <c r="X194" s="7">
        <v>3</v>
      </c>
      <c r="Y194" s="7">
        <v>3</v>
      </c>
      <c r="Z194" s="7">
        <v>7</v>
      </c>
      <c r="AA194" s="7">
        <v>6</v>
      </c>
      <c r="AB194" s="7">
        <v>4</v>
      </c>
      <c r="AC194" s="7">
        <v>10</v>
      </c>
      <c r="AD194" s="7">
        <v>7</v>
      </c>
      <c r="AE194" s="7">
        <v>8</v>
      </c>
      <c r="AF194" s="7">
        <v>5</v>
      </c>
      <c r="AG194">
        <f t="shared" si="16"/>
        <v>22</v>
      </c>
      <c r="AH194">
        <f t="shared" si="17"/>
        <v>12</v>
      </c>
    </row>
    <row r="195" spans="2:34" x14ac:dyDescent="0.25">
      <c r="B195" s="7">
        <v>46176</v>
      </c>
      <c r="C195" s="7">
        <v>0</v>
      </c>
      <c r="D195" s="7">
        <v>1989</v>
      </c>
      <c r="E195" s="7">
        <v>36</v>
      </c>
      <c r="F195" s="8">
        <v>45972.44798611111</v>
      </c>
      <c r="G195" s="7">
        <v>4</v>
      </c>
      <c r="H195" s="7">
        <v>3</v>
      </c>
      <c r="I195" s="7">
        <v>5</v>
      </c>
      <c r="J195" s="7">
        <v>4</v>
      </c>
      <c r="K195" s="7">
        <v>4</v>
      </c>
      <c r="L195" s="7">
        <v>5</v>
      </c>
      <c r="M195" s="7">
        <v>3</v>
      </c>
      <c r="N195" s="7">
        <v>2</v>
      </c>
      <c r="O195" s="7">
        <v>2</v>
      </c>
      <c r="P195" s="7">
        <v>4</v>
      </c>
      <c r="Q195" s="7">
        <v>4</v>
      </c>
      <c r="R195" s="7">
        <v>36</v>
      </c>
      <c r="S195" s="7">
        <f t="shared" ref="S195:S239" si="18">SUM(J195,M195,Q195)</f>
        <v>11</v>
      </c>
      <c r="T195" s="7">
        <f t="shared" ref="T195:T239" si="19">K195+P195+O195</f>
        <v>10</v>
      </c>
      <c r="U195" s="7">
        <f t="shared" ref="U195:U239" si="20">H195+L195</f>
        <v>8</v>
      </c>
      <c r="V195" s="7">
        <f t="shared" ref="V195:V239" si="21">SUM(N195,I195)</f>
        <v>7</v>
      </c>
      <c r="W195" s="7">
        <v>4</v>
      </c>
      <c r="X195" s="7">
        <v>4</v>
      </c>
      <c r="Y195" s="7">
        <v>5</v>
      </c>
      <c r="Z195" s="7">
        <v>6</v>
      </c>
      <c r="AA195" s="7">
        <v>7</v>
      </c>
      <c r="AB195" s="7">
        <v>4</v>
      </c>
      <c r="AC195" s="7">
        <v>105</v>
      </c>
      <c r="AD195" s="7">
        <v>7</v>
      </c>
      <c r="AE195" s="7">
        <v>4</v>
      </c>
      <c r="AF195" s="7">
        <v>9</v>
      </c>
      <c r="AG195">
        <f t="shared" si="16"/>
        <v>24</v>
      </c>
      <c r="AH195">
        <f t="shared" si="17"/>
        <v>12</v>
      </c>
    </row>
    <row r="196" spans="2:34" x14ac:dyDescent="0.25">
      <c r="B196" s="7">
        <v>41662</v>
      </c>
      <c r="C196" s="7">
        <v>0</v>
      </c>
      <c r="D196" s="7">
        <v>2001</v>
      </c>
      <c r="E196" s="7">
        <v>24</v>
      </c>
      <c r="F196" s="8">
        <v>45959.717719907407</v>
      </c>
      <c r="G196" s="7">
        <v>4</v>
      </c>
      <c r="H196" s="7">
        <v>4</v>
      </c>
      <c r="I196" s="7">
        <v>5</v>
      </c>
      <c r="J196" s="7">
        <v>3</v>
      </c>
      <c r="K196" s="7">
        <v>4</v>
      </c>
      <c r="L196" s="7">
        <v>5</v>
      </c>
      <c r="M196" s="7">
        <v>3</v>
      </c>
      <c r="N196" s="7">
        <v>2</v>
      </c>
      <c r="O196" s="7">
        <v>2</v>
      </c>
      <c r="P196" s="7">
        <v>4</v>
      </c>
      <c r="Q196" s="7">
        <v>4</v>
      </c>
      <c r="R196" s="7">
        <v>36</v>
      </c>
      <c r="S196" s="7">
        <f t="shared" si="18"/>
        <v>10</v>
      </c>
      <c r="T196" s="7">
        <f t="shared" si="19"/>
        <v>10</v>
      </c>
      <c r="U196" s="7">
        <f t="shared" si="20"/>
        <v>9</v>
      </c>
      <c r="V196" s="7">
        <f t="shared" si="21"/>
        <v>7</v>
      </c>
      <c r="W196" s="7">
        <v>7</v>
      </c>
      <c r="X196" s="7">
        <v>14</v>
      </c>
      <c r="Y196" s="7">
        <v>8</v>
      </c>
      <c r="Z196" s="7">
        <v>5</v>
      </c>
      <c r="AA196" s="7">
        <v>6</v>
      </c>
      <c r="AB196" s="7">
        <v>7</v>
      </c>
      <c r="AC196" s="7">
        <v>10</v>
      </c>
      <c r="AD196" s="7">
        <v>4</v>
      </c>
      <c r="AE196" s="7">
        <v>5</v>
      </c>
      <c r="AF196" s="7">
        <v>4</v>
      </c>
      <c r="AG196">
        <f t="shared" ref="AG196:AG239" si="22">SUM(I196,K196,L196,O196:Q196)</f>
        <v>24</v>
      </c>
      <c r="AH196">
        <f t="shared" ref="AH196:AH239" si="23">SUM(H196,J196,M196:N196)</f>
        <v>12</v>
      </c>
    </row>
    <row r="197" spans="2:34" x14ac:dyDescent="0.25">
      <c r="B197" s="7">
        <v>42903</v>
      </c>
      <c r="C197" s="7">
        <v>0</v>
      </c>
      <c r="D197" s="7">
        <v>2002</v>
      </c>
      <c r="E197" s="7">
        <v>23</v>
      </c>
      <c r="F197" s="8">
        <v>45961.61146990741</v>
      </c>
      <c r="G197" s="7">
        <v>4</v>
      </c>
      <c r="H197" s="7">
        <v>1</v>
      </c>
      <c r="I197" s="7">
        <v>4</v>
      </c>
      <c r="J197" s="7">
        <v>4</v>
      </c>
      <c r="K197" s="7">
        <v>4</v>
      </c>
      <c r="L197" s="7">
        <v>5</v>
      </c>
      <c r="M197" s="7">
        <v>4</v>
      </c>
      <c r="N197" s="7">
        <v>4</v>
      </c>
      <c r="O197" s="7">
        <v>3</v>
      </c>
      <c r="P197" s="7">
        <v>4</v>
      </c>
      <c r="Q197" s="7">
        <v>5</v>
      </c>
      <c r="R197" s="7">
        <v>38</v>
      </c>
      <c r="S197" s="7">
        <f t="shared" si="18"/>
        <v>13</v>
      </c>
      <c r="T197" s="7">
        <f t="shared" si="19"/>
        <v>11</v>
      </c>
      <c r="U197" s="7">
        <f t="shared" si="20"/>
        <v>6</v>
      </c>
      <c r="V197" s="7">
        <f t="shared" si="21"/>
        <v>8</v>
      </c>
      <c r="W197" s="7">
        <v>3</v>
      </c>
      <c r="X197" s="7">
        <v>3</v>
      </c>
      <c r="Y197" s="7">
        <v>4</v>
      </c>
      <c r="Z197" s="7">
        <v>8</v>
      </c>
      <c r="AA197" s="7">
        <v>2</v>
      </c>
      <c r="AB197" s="7">
        <v>3</v>
      </c>
      <c r="AC197" s="7">
        <v>8</v>
      </c>
      <c r="AD197" s="7">
        <v>3</v>
      </c>
      <c r="AE197" s="7">
        <v>5</v>
      </c>
      <c r="AF197" s="7">
        <v>2</v>
      </c>
      <c r="AG197">
        <f t="shared" si="22"/>
        <v>25</v>
      </c>
      <c r="AH197">
        <f t="shared" si="23"/>
        <v>13</v>
      </c>
    </row>
    <row r="198" spans="2:34" x14ac:dyDescent="0.25">
      <c r="B198" s="7">
        <v>44933</v>
      </c>
      <c r="C198" s="7">
        <v>0</v>
      </c>
      <c r="D198" s="7">
        <v>2002</v>
      </c>
      <c r="E198" s="7">
        <v>23</v>
      </c>
      <c r="F198" s="8">
        <v>45966.917361111111</v>
      </c>
      <c r="G198" s="7">
        <v>4</v>
      </c>
      <c r="H198" s="7">
        <v>2</v>
      </c>
      <c r="I198" s="7">
        <v>4</v>
      </c>
      <c r="J198" s="7">
        <v>4</v>
      </c>
      <c r="K198" s="7">
        <v>3</v>
      </c>
      <c r="L198" s="7">
        <v>5</v>
      </c>
      <c r="M198" s="7">
        <v>2</v>
      </c>
      <c r="N198" s="7">
        <v>4</v>
      </c>
      <c r="O198" s="7">
        <v>3</v>
      </c>
      <c r="P198" s="7">
        <v>4</v>
      </c>
      <c r="Q198" s="7">
        <v>3</v>
      </c>
      <c r="R198" s="7">
        <v>34</v>
      </c>
      <c r="S198" s="7">
        <f t="shared" si="18"/>
        <v>9</v>
      </c>
      <c r="T198" s="7">
        <f t="shared" si="19"/>
        <v>10</v>
      </c>
      <c r="U198" s="7">
        <f t="shared" si="20"/>
        <v>7</v>
      </c>
      <c r="V198" s="7">
        <f t="shared" si="21"/>
        <v>8</v>
      </c>
      <c r="W198" s="7">
        <v>8</v>
      </c>
      <c r="X198" s="7">
        <v>6</v>
      </c>
      <c r="Y198" s="7">
        <v>3</v>
      </c>
      <c r="Z198" s="7">
        <v>4</v>
      </c>
      <c r="AA198" s="7">
        <v>3</v>
      </c>
      <c r="AB198" s="7">
        <v>3</v>
      </c>
      <c r="AC198" s="7">
        <v>10</v>
      </c>
      <c r="AD198" s="7">
        <v>7</v>
      </c>
      <c r="AE198" s="7">
        <v>3</v>
      </c>
      <c r="AF198" s="7">
        <v>44</v>
      </c>
      <c r="AG198">
        <f t="shared" si="22"/>
        <v>22</v>
      </c>
      <c r="AH198">
        <f t="shared" si="23"/>
        <v>12</v>
      </c>
    </row>
    <row r="199" spans="2:34" x14ac:dyDescent="0.25">
      <c r="B199" s="7">
        <v>45468</v>
      </c>
      <c r="C199" s="7">
        <v>0</v>
      </c>
      <c r="D199" s="7">
        <v>2002</v>
      </c>
      <c r="E199" s="7">
        <v>23</v>
      </c>
      <c r="F199" s="8">
        <v>45968.653078703705</v>
      </c>
      <c r="G199" s="7">
        <v>4</v>
      </c>
      <c r="H199" s="7">
        <v>2</v>
      </c>
      <c r="I199" s="7">
        <v>4</v>
      </c>
      <c r="J199" s="7">
        <v>5</v>
      </c>
      <c r="K199" s="7">
        <v>4</v>
      </c>
      <c r="L199" s="7">
        <v>4</v>
      </c>
      <c r="M199" s="7">
        <v>2</v>
      </c>
      <c r="N199" s="7">
        <v>2</v>
      </c>
      <c r="O199" s="7">
        <v>4</v>
      </c>
      <c r="P199" s="7">
        <v>5</v>
      </c>
      <c r="Q199" s="7">
        <v>4</v>
      </c>
      <c r="R199" s="7">
        <v>36</v>
      </c>
      <c r="S199" s="7">
        <f t="shared" si="18"/>
        <v>11</v>
      </c>
      <c r="T199" s="7">
        <f t="shared" si="19"/>
        <v>13</v>
      </c>
      <c r="U199" s="7">
        <f t="shared" si="20"/>
        <v>6</v>
      </c>
      <c r="V199" s="7">
        <f t="shared" si="21"/>
        <v>6</v>
      </c>
      <c r="W199" s="7">
        <v>5</v>
      </c>
      <c r="X199" s="7">
        <v>10</v>
      </c>
      <c r="Y199" s="7">
        <v>3</v>
      </c>
      <c r="Z199" s="7">
        <v>3</v>
      </c>
      <c r="AA199" s="7">
        <v>6</v>
      </c>
      <c r="AB199" s="7">
        <v>5</v>
      </c>
      <c r="AC199" s="7">
        <v>10</v>
      </c>
      <c r="AD199" s="7">
        <v>6</v>
      </c>
      <c r="AE199" s="7">
        <v>4</v>
      </c>
      <c r="AF199" s="7">
        <v>2</v>
      </c>
      <c r="AG199">
        <f t="shared" si="22"/>
        <v>25</v>
      </c>
      <c r="AH199">
        <f t="shared" si="23"/>
        <v>11</v>
      </c>
    </row>
    <row r="200" spans="2:34" x14ac:dyDescent="0.25">
      <c r="B200" s="7">
        <v>45461</v>
      </c>
      <c r="C200" s="7">
        <v>0</v>
      </c>
      <c r="D200" s="7">
        <v>2003</v>
      </c>
      <c r="E200" s="7">
        <v>22</v>
      </c>
      <c r="F200" s="8">
        <v>45968.636238425926</v>
      </c>
      <c r="G200" s="7">
        <v>4</v>
      </c>
      <c r="H200" s="7">
        <v>2</v>
      </c>
      <c r="I200" s="7">
        <v>4</v>
      </c>
      <c r="J200" s="7">
        <v>4</v>
      </c>
      <c r="K200" s="7">
        <v>4</v>
      </c>
      <c r="L200" s="7">
        <v>4</v>
      </c>
      <c r="M200" s="7">
        <v>1</v>
      </c>
      <c r="N200" s="7">
        <v>2</v>
      </c>
      <c r="O200" s="7">
        <v>3</v>
      </c>
      <c r="P200" s="7">
        <v>5</v>
      </c>
      <c r="Q200" s="7">
        <v>4</v>
      </c>
      <c r="R200" s="7">
        <v>33</v>
      </c>
      <c r="S200" s="7">
        <f t="shared" si="18"/>
        <v>9</v>
      </c>
      <c r="T200" s="7">
        <f t="shared" si="19"/>
        <v>12</v>
      </c>
      <c r="U200" s="7">
        <f t="shared" si="20"/>
        <v>6</v>
      </c>
      <c r="V200" s="7">
        <f t="shared" si="21"/>
        <v>6</v>
      </c>
      <c r="W200" s="7">
        <v>5</v>
      </c>
      <c r="X200" s="7">
        <v>4</v>
      </c>
      <c r="Y200" s="7">
        <v>3</v>
      </c>
      <c r="Z200" s="7">
        <v>2</v>
      </c>
      <c r="AA200" s="7">
        <v>4</v>
      </c>
      <c r="AB200" s="7">
        <v>2</v>
      </c>
      <c r="AC200" s="7">
        <v>9</v>
      </c>
      <c r="AD200" s="7">
        <v>20</v>
      </c>
      <c r="AE200" s="7">
        <v>4</v>
      </c>
      <c r="AF200" s="7">
        <v>5</v>
      </c>
      <c r="AG200">
        <f t="shared" si="22"/>
        <v>24</v>
      </c>
      <c r="AH200">
        <f t="shared" si="23"/>
        <v>9</v>
      </c>
    </row>
    <row r="201" spans="2:34" x14ac:dyDescent="0.25">
      <c r="B201" s="7">
        <v>44829</v>
      </c>
      <c r="C201" s="7">
        <v>0</v>
      </c>
      <c r="D201" s="7">
        <v>2000</v>
      </c>
      <c r="E201" s="7">
        <v>25</v>
      </c>
      <c r="F201" s="8">
        <v>45966.553541666668</v>
      </c>
      <c r="G201" s="7">
        <v>4</v>
      </c>
      <c r="H201" s="7">
        <v>3</v>
      </c>
      <c r="I201" s="7">
        <v>4</v>
      </c>
      <c r="J201" s="7">
        <v>4</v>
      </c>
      <c r="K201" s="7">
        <v>3</v>
      </c>
      <c r="L201" s="7">
        <v>5</v>
      </c>
      <c r="M201" s="7">
        <v>2</v>
      </c>
      <c r="N201" s="7">
        <v>3</v>
      </c>
      <c r="O201" s="7">
        <v>4</v>
      </c>
      <c r="P201" s="7">
        <v>5</v>
      </c>
      <c r="Q201" s="7">
        <v>4</v>
      </c>
      <c r="R201" s="7">
        <v>37</v>
      </c>
      <c r="S201" s="7">
        <f t="shared" si="18"/>
        <v>10</v>
      </c>
      <c r="T201" s="7">
        <f t="shared" si="19"/>
        <v>12</v>
      </c>
      <c r="U201" s="7">
        <f t="shared" si="20"/>
        <v>8</v>
      </c>
      <c r="V201" s="7">
        <f t="shared" si="21"/>
        <v>7</v>
      </c>
      <c r="W201" s="7">
        <v>3</v>
      </c>
      <c r="X201" s="7">
        <v>6</v>
      </c>
      <c r="Y201" s="7">
        <v>3</v>
      </c>
      <c r="Z201" s="7">
        <v>3</v>
      </c>
      <c r="AA201" s="7">
        <v>3</v>
      </c>
      <c r="AB201" s="7">
        <v>4</v>
      </c>
      <c r="AC201" s="7">
        <v>5</v>
      </c>
      <c r="AD201" s="7">
        <v>12</v>
      </c>
      <c r="AE201" s="7">
        <v>3</v>
      </c>
      <c r="AF201" s="7">
        <v>3</v>
      </c>
      <c r="AG201">
        <f t="shared" si="22"/>
        <v>25</v>
      </c>
      <c r="AH201">
        <f t="shared" si="23"/>
        <v>12</v>
      </c>
    </row>
    <row r="202" spans="2:34" x14ac:dyDescent="0.25">
      <c r="B202" s="7">
        <v>42105</v>
      </c>
      <c r="C202" s="7">
        <v>0</v>
      </c>
      <c r="D202" s="7">
        <v>2002</v>
      </c>
      <c r="E202" s="7">
        <v>23</v>
      </c>
      <c r="F202" s="8">
        <v>45959.924212962964</v>
      </c>
      <c r="G202" s="7">
        <v>4</v>
      </c>
      <c r="H202" s="7">
        <v>4</v>
      </c>
      <c r="I202" s="7">
        <v>3</v>
      </c>
      <c r="J202" s="7">
        <v>5</v>
      </c>
      <c r="K202" s="7">
        <v>3</v>
      </c>
      <c r="L202" s="7">
        <v>4</v>
      </c>
      <c r="M202" s="7">
        <v>3</v>
      </c>
      <c r="N202" s="7">
        <v>4</v>
      </c>
      <c r="O202" s="7">
        <v>4</v>
      </c>
      <c r="P202" s="7">
        <v>3</v>
      </c>
      <c r="Q202" s="7">
        <v>4</v>
      </c>
      <c r="R202" s="7">
        <v>37</v>
      </c>
      <c r="S202" s="7">
        <f t="shared" si="18"/>
        <v>12</v>
      </c>
      <c r="T202" s="7">
        <f t="shared" si="19"/>
        <v>10</v>
      </c>
      <c r="U202" s="7">
        <f t="shared" si="20"/>
        <v>8</v>
      </c>
      <c r="V202" s="7">
        <f t="shared" si="21"/>
        <v>7</v>
      </c>
      <c r="W202" s="7">
        <v>6</v>
      </c>
      <c r="X202" s="7">
        <v>6</v>
      </c>
      <c r="Y202" s="7">
        <v>4</v>
      </c>
      <c r="Z202" s="7">
        <v>12</v>
      </c>
      <c r="AA202" s="7">
        <v>4</v>
      </c>
      <c r="AB202" s="7">
        <v>7</v>
      </c>
      <c r="AC202" s="7">
        <v>10</v>
      </c>
      <c r="AD202" s="7">
        <v>8</v>
      </c>
      <c r="AE202" s="7">
        <v>4</v>
      </c>
      <c r="AF202" s="7">
        <v>3</v>
      </c>
      <c r="AG202">
        <f t="shared" si="22"/>
        <v>21</v>
      </c>
      <c r="AH202">
        <f t="shared" si="23"/>
        <v>16</v>
      </c>
    </row>
    <row r="203" spans="2:34" x14ac:dyDescent="0.25">
      <c r="B203" s="7">
        <v>45411</v>
      </c>
      <c r="C203" s="7">
        <v>0</v>
      </c>
      <c r="D203" s="7">
        <v>1999</v>
      </c>
      <c r="E203" s="7">
        <v>26</v>
      </c>
      <c r="F203" s="8">
        <v>45968.548506944448</v>
      </c>
      <c r="G203" s="7">
        <v>4</v>
      </c>
      <c r="H203" s="7">
        <v>4</v>
      </c>
      <c r="I203" s="7">
        <v>4</v>
      </c>
      <c r="J203" s="7">
        <v>4</v>
      </c>
      <c r="K203" s="7">
        <v>3</v>
      </c>
      <c r="L203" s="7">
        <v>4</v>
      </c>
      <c r="M203" s="7">
        <v>4</v>
      </c>
      <c r="N203" s="7">
        <v>2</v>
      </c>
      <c r="O203" s="7">
        <v>4</v>
      </c>
      <c r="P203" s="7">
        <v>2</v>
      </c>
      <c r="Q203" s="7">
        <v>1</v>
      </c>
      <c r="R203" s="7">
        <v>32</v>
      </c>
      <c r="S203" s="7">
        <f t="shared" si="18"/>
        <v>9</v>
      </c>
      <c r="T203" s="7">
        <f t="shared" si="19"/>
        <v>9</v>
      </c>
      <c r="U203" s="7">
        <f t="shared" si="20"/>
        <v>8</v>
      </c>
      <c r="V203" s="7">
        <f t="shared" si="21"/>
        <v>6</v>
      </c>
      <c r="W203" s="7">
        <v>6</v>
      </c>
      <c r="X203" s="7">
        <v>3</v>
      </c>
      <c r="Y203" s="7">
        <v>3</v>
      </c>
      <c r="Z203" s="7">
        <v>4</v>
      </c>
      <c r="AA203" s="7">
        <v>4</v>
      </c>
      <c r="AB203" s="7">
        <v>6</v>
      </c>
      <c r="AC203" s="7">
        <v>6</v>
      </c>
      <c r="AD203" s="7">
        <v>18</v>
      </c>
      <c r="AE203" s="7">
        <v>4</v>
      </c>
      <c r="AF203" s="7">
        <v>4</v>
      </c>
      <c r="AG203">
        <f t="shared" si="22"/>
        <v>18</v>
      </c>
      <c r="AH203">
        <f t="shared" si="23"/>
        <v>14</v>
      </c>
    </row>
    <row r="204" spans="2:34" x14ac:dyDescent="0.25">
      <c r="B204" s="7">
        <v>44689</v>
      </c>
      <c r="C204" s="7">
        <v>0</v>
      </c>
      <c r="D204" s="7">
        <v>1996</v>
      </c>
      <c r="E204" s="7">
        <v>29</v>
      </c>
      <c r="F204" s="8">
        <v>45965.929375</v>
      </c>
      <c r="G204" s="7">
        <v>4</v>
      </c>
      <c r="H204" s="7">
        <v>4</v>
      </c>
      <c r="I204" s="7">
        <v>3</v>
      </c>
      <c r="J204" s="7">
        <v>2</v>
      </c>
      <c r="K204" s="7">
        <v>2</v>
      </c>
      <c r="L204" s="7">
        <v>4</v>
      </c>
      <c r="M204" s="7">
        <v>3</v>
      </c>
      <c r="N204" s="7">
        <v>3</v>
      </c>
      <c r="O204" s="7">
        <v>4</v>
      </c>
      <c r="P204" s="7">
        <v>4</v>
      </c>
      <c r="Q204" s="7">
        <v>4</v>
      </c>
      <c r="R204" s="7">
        <v>33</v>
      </c>
      <c r="S204" s="7">
        <f t="shared" si="18"/>
        <v>9</v>
      </c>
      <c r="T204" s="7">
        <f t="shared" si="19"/>
        <v>10</v>
      </c>
      <c r="U204" s="7">
        <f t="shared" si="20"/>
        <v>8</v>
      </c>
      <c r="V204" s="7">
        <f t="shared" si="21"/>
        <v>6</v>
      </c>
      <c r="W204" s="7">
        <v>2</v>
      </c>
      <c r="X204" s="7">
        <v>2</v>
      </c>
      <c r="Y204" s="7">
        <v>3</v>
      </c>
      <c r="Z204" s="7">
        <v>2</v>
      </c>
      <c r="AA204" s="7">
        <v>2</v>
      </c>
      <c r="AB204" s="7">
        <v>1</v>
      </c>
      <c r="AC204" s="7">
        <v>8</v>
      </c>
      <c r="AD204" s="7">
        <v>3</v>
      </c>
      <c r="AE204" s="7">
        <v>1</v>
      </c>
      <c r="AF204" s="7">
        <v>2</v>
      </c>
      <c r="AG204">
        <f t="shared" si="22"/>
        <v>21</v>
      </c>
      <c r="AH204">
        <f t="shared" si="23"/>
        <v>12</v>
      </c>
    </row>
    <row r="205" spans="2:34" x14ac:dyDescent="0.25">
      <c r="B205" s="7">
        <v>43956</v>
      </c>
      <c r="C205" s="7">
        <v>0</v>
      </c>
      <c r="D205" s="7">
        <v>2005</v>
      </c>
      <c r="E205" s="7">
        <v>20</v>
      </c>
      <c r="F205" s="8">
        <v>45964.527222222219</v>
      </c>
      <c r="G205" s="7">
        <v>4</v>
      </c>
      <c r="H205" s="7">
        <v>4</v>
      </c>
      <c r="I205" s="7">
        <v>3</v>
      </c>
      <c r="J205" s="7">
        <v>5</v>
      </c>
      <c r="K205" s="7">
        <v>3</v>
      </c>
      <c r="L205" s="7">
        <v>2</v>
      </c>
      <c r="M205" s="7">
        <v>3</v>
      </c>
      <c r="N205" s="7">
        <v>2</v>
      </c>
      <c r="O205" s="7">
        <v>3</v>
      </c>
      <c r="P205" s="7">
        <v>4</v>
      </c>
      <c r="Q205" s="7">
        <v>4</v>
      </c>
      <c r="R205" s="7">
        <v>33</v>
      </c>
      <c r="S205" s="7">
        <f t="shared" si="18"/>
        <v>12</v>
      </c>
      <c r="T205" s="7">
        <f t="shared" si="19"/>
        <v>10</v>
      </c>
      <c r="U205" s="7">
        <f t="shared" si="20"/>
        <v>6</v>
      </c>
      <c r="V205" s="7">
        <f t="shared" si="21"/>
        <v>5</v>
      </c>
      <c r="W205" s="7">
        <v>4</v>
      </c>
      <c r="X205" s="7">
        <v>9</v>
      </c>
      <c r="Y205" s="7">
        <v>2</v>
      </c>
      <c r="Z205" s="7">
        <v>4</v>
      </c>
      <c r="AA205" s="7">
        <v>3</v>
      </c>
      <c r="AB205" s="7">
        <v>4</v>
      </c>
      <c r="AC205" s="7">
        <v>6</v>
      </c>
      <c r="AD205" s="7">
        <v>4</v>
      </c>
      <c r="AE205" s="7">
        <v>8</v>
      </c>
      <c r="AF205" s="7">
        <v>2</v>
      </c>
      <c r="AG205">
        <f t="shared" si="22"/>
        <v>19</v>
      </c>
      <c r="AH205">
        <f t="shared" si="23"/>
        <v>14</v>
      </c>
    </row>
    <row r="206" spans="2:34" x14ac:dyDescent="0.25">
      <c r="B206" s="7">
        <v>41014</v>
      </c>
      <c r="C206" s="7">
        <v>0</v>
      </c>
      <c r="D206" s="7">
        <v>2001</v>
      </c>
      <c r="E206" s="7">
        <v>24</v>
      </c>
      <c r="F206" s="8">
        <v>45967.942245370374</v>
      </c>
      <c r="G206" s="7">
        <v>4</v>
      </c>
      <c r="H206" s="7">
        <v>2</v>
      </c>
      <c r="I206" s="7">
        <v>4</v>
      </c>
      <c r="J206" s="7">
        <v>1</v>
      </c>
      <c r="K206" s="7">
        <v>2</v>
      </c>
      <c r="L206" s="7">
        <v>2</v>
      </c>
      <c r="M206" s="7">
        <v>2</v>
      </c>
      <c r="N206" s="7">
        <v>1</v>
      </c>
      <c r="O206" s="7">
        <v>4</v>
      </c>
      <c r="P206" s="7">
        <v>5</v>
      </c>
      <c r="Q206" s="7">
        <v>4</v>
      </c>
      <c r="R206" s="7">
        <v>27</v>
      </c>
      <c r="S206" s="7">
        <f t="shared" si="18"/>
        <v>7</v>
      </c>
      <c r="T206" s="7">
        <f t="shared" si="19"/>
        <v>11</v>
      </c>
      <c r="U206" s="7">
        <f t="shared" si="20"/>
        <v>4</v>
      </c>
      <c r="V206" s="7">
        <f t="shared" si="21"/>
        <v>5</v>
      </c>
      <c r="W206" s="7">
        <v>2</v>
      </c>
      <c r="X206" s="7">
        <v>5</v>
      </c>
      <c r="Y206" s="7">
        <v>4</v>
      </c>
      <c r="Z206" s="7">
        <v>2</v>
      </c>
      <c r="AA206" s="7">
        <v>4</v>
      </c>
      <c r="AB206" s="7">
        <v>4</v>
      </c>
      <c r="AC206" s="7">
        <v>6</v>
      </c>
      <c r="AD206" s="7">
        <v>3</v>
      </c>
      <c r="AE206" s="7">
        <v>3</v>
      </c>
      <c r="AF206" s="7">
        <v>5</v>
      </c>
      <c r="AG206">
        <f t="shared" si="22"/>
        <v>21</v>
      </c>
      <c r="AH206">
        <f t="shared" si="23"/>
        <v>6</v>
      </c>
    </row>
    <row r="207" spans="2:34" x14ac:dyDescent="0.25">
      <c r="B207" s="7">
        <v>43451</v>
      </c>
      <c r="C207" s="7">
        <v>0</v>
      </c>
      <c r="D207" s="7">
        <v>2001</v>
      </c>
      <c r="E207" s="7">
        <v>24</v>
      </c>
      <c r="F207" s="8">
        <v>45970.802777777775</v>
      </c>
      <c r="G207" s="7">
        <v>4</v>
      </c>
      <c r="H207" s="7">
        <v>4</v>
      </c>
      <c r="I207" s="7">
        <v>4</v>
      </c>
      <c r="J207" s="7">
        <v>4</v>
      </c>
      <c r="K207" s="7">
        <v>2</v>
      </c>
      <c r="L207" s="7">
        <v>4</v>
      </c>
      <c r="M207" s="7">
        <v>2</v>
      </c>
      <c r="N207" s="7">
        <v>2</v>
      </c>
      <c r="O207" s="7">
        <v>4</v>
      </c>
      <c r="P207" s="7">
        <v>4</v>
      </c>
      <c r="Q207" s="7">
        <v>4</v>
      </c>
      <c r="R207" s="7">
        <v>34</v>
      </c>
      <c r="S207" s="7">
        <f t="shared" si="18"/>
        <v>10</v>
      </c>
      <c r="T207" s="7">
        <f t="shared" si="19"/>
        <v>10</v>
      </c>
      <c r="U207" s="7">
        <f t="shared" si="20"/>
        <v>8</v>
      </c>
      <c r="V207" s="7">
        <f t="shared" si="21"/>
        <v>6</v>
      </c>
      <c r="W207" s="7">
        <v>5</v>
      </c>
      <c r="X207" s="7">
        <v>5</v>
      </c>
      <c r="Y207" s="7">
        <v>3</v>
      </c>
      <c r="Z207" s="7">
        <v>4</v>
      </c>
      <c r="AA207" s="7">
        <v>2</v>
      </c>
      <c r="AB207" s="7">
        <v>4</v>
      </c>
      <c r="AC207" s="7">
        <v>4</v>
      </c>
      <c r="AD207" s="7">
        <v>3</v>
      </c>
      <c r="AE207" s="7">
        <v>3</v>
      </c>
      <c r="AF207" s="7">
        <v>1</v>
      </c>
      <c r="AG207">
        <f t="shared" si="22"/>
        <v>22</v>
      </c>
      <c r="AH207">
        <f t="shared" si="23"/>
        <v>12</v>
      </c>
    </row>
    <row r="208" spans="2:34" x14ac:dyDescent="0.25">
      <c r="B208" s="7">
        <v>41532</v>
      </c>
      <c r="C208" s="7">
        <v>0</v>
      </c>
      <c r="D208" s="7">
        <v>2002</v>
      </c>
      <c r="E208" s="7">
        <v>23</v>
      </c>
      <c r="F208" s="8">
        <v>45959.633298611108</v>
      </c>
      <c r="G208" s="7">
        <v>4</v>
      </c>
      <c r="H208" s="7">
        <v>4</v>
      </c>
      <c r="I208" s="7">
        <v>4</v>
      </c>
      <c r="J208" s="7">
        <v>4</v>
      </c>
      <c r="K208" s="7">
        <v>4</v>
      </c>
      <c r="L208" s="7">
        <v>4</v>
      </c>
      <c r="M208" s="7">
        <v>2</v>
      </c>
      <c r="N208" s="7">
        <v>3</v>
      </c>
      <c r="O208" s="7">
        <v>4</v>
      </c>
      <c r="P208" s="7">
        <v>5</v>
      </c>
      <c r="Q208" s="7">
        <v>4</v>
      </c>
      <c r="R208" s="7">
        <v>38</v>
      </c>
      <c r="S208" s="7">
        <f t="shared" si="18"/>
        <v>10</v>
      </c>
      <c r="T208" s="7">
        <f t="shared" si="19"/>
        <v>13</v>
      </c>
      <c r="U208" s="7">
        <f t="shared" si="20"/>
        <v>8</v>
      </c>
      <c r="V208" s="7">
        <f t="shared" si="21"/>
        <v>7</v>
      </c>
      <c r="W208" s="7">
        <v>4</v>
      </c>
      <c r="X208" s="7">
        <v>35</v>
      </c>
      <c r="Y208" s="7">
        <v>2</v>
      </c>
      <c r="Z208" s="7">
        <v>41</v>
      </c>
      <c r="AA208" s="7">
        <v>2</v>
      </c>
      <c r="AB208" s="7">
        <v>6</v>
      </c>
      <c r="AC208" s="7">
        <v>5</v>
      </c>
      <c r="AD208" s="7">
        <v>3</v>
      </c>
      <c r="AE208" s="7">
        <v>3</v>
      </c>
      <c r="AF208" s="7">
        <v>3</v>
      </c>
      <c r="AG208">
        <f t="shared" si="22"/>
        <v>25</v>
      </c>
      <c r="AH208">
        <f t="shared" si="23"/>
        <v>13</v>
      </c>
    </row>
    <row r="209" spans="2:34" x14ac:dyDescent="0.25">
      <c r="B209" s="7">
        <v>44106</v>
      </c>
      <c r="C209" s="7">
        <v>0</v>
      </c>
      <c r="D209" s="7">
        <v>2004</v>
      </c>
      <c r="E209" s="7">
        <v>21</v>
      </c>
      <c r="F209" s="8">
        <v>45964.729409722226</v>
      </c>
      <c r="G209" s="7">
        <v>4</v>
      </c>
      <c r="H209" s="7">
        <v>1</v>
      </c>
      <c r="I209" s="7">
        <v>5</v>
      </c>
      <c r="J209" s="7">
        <v>4</v>
      </c>
      <c r="K209" s="7">
        <v>2</v>
      </c>
      <c r="L209" s="7">
        <v>4</v>
      </c>
      <c r="M209" s="7">
        <v>2</v>
      </c>
      <c r="N209" s="7">
        <v>1</v>
      </c>
      <c r="O209" s="7">
        <v>2</v>
      </c>
      <c r="P209" s="7">
        <v>4</v>
      </c>
      <c r="Q209" s="7">
        <v>4</v>
      </c>
      <c r="R209" s="7">
        <v>29</v>
      </c>
      <c r="S209" s="7">
        <f t="shared" si="18"/>
        <v>10</v>
      </c>
      <c r="T209" s="7">
        <f t="shared" si="19"/>
        <v>8</v>
      </c>
      <c r="U209" s="7">
        <f t="shared" si="20"/>
        <v>5</v>
      </c>
      <c r="V209" s="7">
        <f t="shared" si="21"/>
        <v>6</v>
      </c>
      <c r="W209" s="7">
        <v>3</v>
      </c>
      <c r="X209" s="7">
        <v>3</v>
      </c>
      <c r="Y209" s="7">
        <v>4</v>
      </c>
      <c r="Z209" s="7">
        <v>4</v>
      </c>
      <c r="AA209" s="7">
        <v>3</v>
      </c>
      <c r="AB209" s="7">
        <v>10</v>
      </c>
      <c r="AC209" s="7">
        <v>7</v>
      </c>
      <c r="AD209" s="7">
        <v>24</v>
      </c>
      <c r="AE209" s="7">
        <v>4</v>
      </c>
      <c r="AF209" s="7">
        <v>4</v>
      </c>
      <c r="AG209">
        <f t="shared" si="22"/>
        <v>21</v>
      </c>
      <c r="AH209">
        <f t="shared" si="23"/>
        <v>8</v>
      </c>
    </row>
    <row r="210" spans="2:34" x14ac:dyDescent="0.25">
      <c r="B210" s="7">
        <v>46170</v>
      </c>
      <c r="C210" s="7">
        <v>0</v>
      </c>
      <c r="D210" s="7">
        <v>1988</v>
      </c>
      <c r="E210" s="7">
        <v>37</v>
      </c>
      <c r="F210" s="8">
        <v>45972.432349537034</v>
      </c>
      <c r="G210" s="7">
        <v>4</v>
      </c>
      <c r="H210" s="7">
        <v>3</v>
      </c>
      <c r="I210" s="7">
        <v>4</v>
      </c>
      <c r="J210" s="7">
        <v>4</v>
      </c>
      <c r="K210" s="7">
        <v>4</v>
      </c>
      <c r="L210" s="7">
        <v>5</v>
      </c>
      <c r="M210" s="7">
        <v>4</v>
      </c>
      <c r="N210" s="7">
        <v>2</v>
      </c>
      <c r="O210" s="7">
        <v>4</v>
      </c>
      <c r="P210" s="7">
        <v>4</v>
      </c>
      <c r="Q210" s="7">
        <v>4</v>
      </c>
      <c r="R210" s="7">
        <v>38</v>
      </c>
      <c r="S210" s="7">
        <f t="shared" si="18"/>
        <v>12</v>
      </c>
      <c r="T210" s="7">
        <f t="shared" si="19"/>
        <v>12</v>
      </c>
      <c r="U210" s="7">
        <f t="shared" si="20"/>
        <v>8</v>
      </c>
      <c r="V210" s="7">
        <f t="shared" si="21"/>
        <v>6</v>
      </c>
      <c r="W210" s="7">
        <v>8</v>
      </c>
      <c r="X210" s="7">
        <v>3</v>
      </c>
      <c r="Y210" s="7">
        <v>11</v>
      </c>
      <c r="Z210" s="7">
        <v>8</v>
      </c>
      <c r="AA210" s="7">
        <v>2</v>
      </c>
      <c r="AB210" s="7">
        <v>5</v>
      </c>
      <c r="AC210" s="7">
        <v>8</v>
      </c>
      <c r="AD210" s="7">
        <v>5</v>
      </c>
      <c r="AE210" s="7">
        <v>3</v>
      </c>
      <c r="AF210" s="7">
        <v>3</v>
      </c>
      <c r="AG210">
        <f t="shared" si="22"/>
        <v>25</v>
      </c>
      <c r="AH210">
        <f t="shared" si="23"/>
        <v>13</v>
      </c>
    </row>
    <row r="211" spans="2:34" x14ac:dyDescent="0.25">
      <c r="B211" s="7">
        <v>40822</v>
      </c>
      <c r="C211" s="7">
        <v>0</v>
      </c>
      <c r="D211" s="7">
        <v>2005</v>
      </c>
      <c r="E211" s="7">
        <v>20</v>
      </c>
      <c r="F211" s="8">
        <v>45958.915416666663</v>
      </c>
      <c r="G211" s="7">
        <v>4</v>
      </c>
      <c r="H211" s="7">
        <v>4</v>
      </c>
      <c r="I211" s="7">
        <v>2</v>
      </c>
      <c r="J211" s="7">
        <v>5</v>
      </c>
      <c r="K211" s="7">
        <v>2</v>
      </c>
      <c r="L211" s="7">
        <v>4</v>
      </c>
      <c r="M211" s="7">
        <v>2</v>
      </c>
      <c r="N211" s="7">
        <v>2</v>
      </c>
      <c r="O211" s="7">
        <v>2</v>
      </c>
      <c r="P211" s="7">
        <v>3</v>
      </c>
      <c r="Q211" s="7">
        <v>4</v>
      </c>
      <c r="R211" s="7">
        <v>30</v>
      </c>
      <c r="S211" s="7">
        <f t="shared" si="18"/>
        <v>11</v>
      </c>
      <c r="T211" s="7">
        <f t="shared" si="19"/>
        <v>7</v>
      </c>
      <c r="U211" s="7">
        <f t="shared" si="20"/>
        <v>8</v>
      </c>
      <c r="V211" s="7">
        <f t="shared" si="21"/>
        <v>4</v>
      </c>
      <c r="W211" s="7">
        <v>6</v>
      </c>
      <c r="X211" s="7">
        <v>3</v>
      </c>
      <c r="Y211" s="7">
        <v>3</v>
      </c>
      <c r="Z211" s="7">
        <v>2</v>
      </c>
      <c r="AA211" s="7">
        <v>3</v>
      </c>
      <c r="AB211" s="7">
        <v>6</v>
      </c>
      <c r="AC211" s="7">
        <v>7</v>
      </c>
      <c r="AD211" s="7">
        <v>2</v>
      </c>
      <c r="AE211" s="7">
        <v>3</v>
      </c>
      <c r="AF211" s="7">
        <v>2</v>
      </c>
      <c r="AG211">
        <f t="shared" si="22"/>
        <v>17</v>
      </c>
      <c r="AH211">
        <f t="shared" si="23"/>
        <v>13</v>
      </c>
    </row>
    <row r="212" spans="2:34" x14ac:dyDescent="0.25">
      <c r="B212" s="7">
        <v>41144</v>
      </c>
      <c r="C212" s="7">
        <v>0</v>
      </c>
      <c r="D212" s="7">
        <v>1999</v>
      </c>
      <c r="E212" s="7">
        <v>26</v>
      </c>
      <c r="F212" s="8">
        <v>45959.4137962963</v>
      </c>
      <c r="G212" s="7">
        <v>4</v>
      </c>
      <c r="H212" s="7">
        <v>4</v>
      </c>
      <c r="I212" s="7">
        <v>5</v>
      </c>
      <c r="J212" s="7">
        <v>3</v>
      </c>
      <c r="K212" s="7">
        <v>5</v>
      </c>
      <c r="L212" s="7">
        <v>4</v>
      </c>
      <c r="M212" s="7">
        <v>2</v>
      </c>
      <c r="N212" s="7">
        <v>4</v>
      </c>
      <c r="O212" s="7">
        <v>5</v>
      </c>
      <c r="P212" s="7">
        <v>5</v>
      </c>
      <c r="Q212" s="7">
        <v>4</v>
      </c>
      <c r="R212" s="7">
        <v>41</v>
      </c>
      <c r="S212" s="7">
        <f t="shared" si="18"/>
        <v>9</v>
      </c>
      <c r="T212" s="7">
        <f t="shared" si="19"/>
        <v>15</v>
      </c>
      <c r="U212" s="7">
        <f t="shared" si="20"/>
        <v>8</v>
      </c>
      <c r="V212" s="7">
        <f t="shared" si="21"/>
        <v>9</v>
      </c>
      <c r="W212" s="7">
        <v>3</v>
      </c>
      <c r="X212" s="7">
        <v>2</v>
      </c>
      <c r="Y212" s="7">
        <v>3</v>
      </c>
      <c r="Z212" s="7">
        <v>3</v>
      </c>
      <c r="AA212" s="7">
        <v>2</v>
      </c>
      <c r="AB212" s="7">
        <v>14</v>
      </c>
      <c r="AC212" s="7">
        <v>9</v>
      </c>
      <c r="AD212" s="7">
        <v>27</v>
      </c>
      <c r="AE212" s="7">
        <v>2</v>
      </c>
      <c r="AF212" s="7">
        <v>2</v>
      </c>
      <c r="AG212">
        <f t="shared" si="22"/>
        <v>28</v>
      </c>
      <c r="AH212">
        <f t="shared" si="23"/>
        <v>13</v>
      </c>
    </row>
    <row r="213" spans="2:34" x14ac:dyDescent="0.25">
      <c r="B213" s="7">
        <v>41723</v>
      </c>
      <c r="C213" s="7">
        <v>0</v>
      </c>
      <c r="D213" s="7">
        <v>2002</v>
      </c>
      <c r="E213" s="7">
        <v>23</v>
      </c>
      <c r="F213" s="8">
        <v>45959.745856481481</v>
      </c>
      <c r="G213" s="7">
        <v>4</v>
      </c>
      <c r="H213" s="7">
        <v>2</v>
      </c>
      <c r="I213" s="7">
        <v>3</v>
      </c>
      <c r="J213" s="7">
        <v>3</v>
      </c>
      <c r="K213" s="7">
        <v>4</v>
      </c>
      <c r="L213" s="7">
        <v>4</v>
      </c>
      <c r="M213" s="7">
        <v>2</v>
      </c>
      <c r="N213" s="7">
        <v>2</v>
      </c>
      <c r="O213" s="7">
        <v>4</v>
      </c>
      <c r="P213" s="7">
        <v>4</v>
      </c>
      <c r="Q213" s="7">
        <v>2</v>
      </c>
      <c r="R213" s="7">
        <v>30</v>
      </c>
      <c r="S213" s="7">
        <f t="shared" si="18"/>
        <v>7</v>
      </c>
      <c r="T213" s="7">
        <f t="shared" si="19"/>
        <v>12</v>
      </c>
      <c r="U213" s="7">
        <f t="shared" si="20"/>
        <v>6</v>
      </c>
      <c r="V213" s="7">
        <f t="shared" si="21"/>
        <v>5</v>
      </c>
      <c r="W213" s="7">
        <v>2</v>
      </c>
      <c r="X213" s="7">
        <v>8</v>
      </c>
      <c r="Y213" s="7">
        <v>5</v>
      </c>
      <c r="Z213" s="7">
        <v>6</v>
      </c>
      <c r="AA213" s="7">
        <v>3</v>
      </c>
      <c r="AB213" s="7">
        <v>5</v>
      </c>
      <c r="AC213" s="7">
        <v>4</v>
      </c>
      <c r="AD213" s="7">
        <v>4</v>
      </c>
      <c r="AE213" s="7">
        <v>3</v>
      </c>
      <c r="AF213" s="7">
        <v>2</v>
      </c>
      <c r="AG213">
        <f t="shared" si="22"/>
        <v>21</v>
      </c>
      <c r="AH213">
        <f t="shared" si="23"/>
        <v>9</v>
      </c>
    </row>
    <row r="214" spans="2:34" x14ac:dyDescent="0.25">
      <c r="B214" s="7">
        <v>46473</v>
      </c>
      <c r="C214" s="7">
        <v>0</v>
      </c>
      <c r="D214" s="7">
        <v>1997</v>
      </c>
      <c r="E214" s="7">
        <v>28</v>
      </c>
      <c r="F214" s="8">
        <v>45973.520868055559</v>
      </c>
      <c r="G214" s="7">
        <v>4</v>
      </c>
      <c r="H214" s="7">
        <v>2</v>
      </c>
      <c r="I214" s="7">
        <v>3</v>
      </c>
      <c r="J214" s="7">
        <v>4</v>
      </c>
      <c r="K214" s="7">
        <v>2</v>
      </c>
      <c r="L214" s="7">
        <v>2</v>
      </c>
      <c r="M214" s="7">
        <v>5</v>
      </c>
      <c r="N214" s="7">
        <v>1</v>
      </c>
      <c r="O214" s="7">
        <v>2</v>
      </c>
      <c r="P214" s="7">
        <v>2</v>
      </c>
      <c r="Q214" s="7">
        <v>2</v>
      </c>
      <c r="R214" s="7">
        <v>25</v>
      </c>
      <c r="S214" s="7">
        <f t="shared" si="18"/>
        <v>11</v>
      </c>
      <c r="T214" s="7">
        <f t="shared" si="19"/>
        <v>6</v>
      </c>
      <c r="U214" s="7">
        <f t="shared" si="20"/>
        <v>4</v>
      </c>
      <c r="V214" s="7">
        <f t="shared" si="21"/>
        <v>4</v>
      </c>
      <c r="W214" s="7">
        <v>1</v>
      </c>
      <c r="X214" s="7">
        <v>4</v>
      </c>
      <c r="Y214" s="7">
        <v>2</v>
      </c>
      <c r="Z214" s="7">
        <v>3</v>
      </c>
      <c r="AA214" s="7">
        <v>1</v>
      </c>
      <c r="AB214" s="7">
        <v>1</v>
      </c>
      <c r="AC214" s="7">
        <v>3</v>
      </c>
      <c r="AD214" s="7">
        <v>3</v>
      </c>
      <c r="AE214" s="7">
        <v>4</v>
      </c>
      <c r="AF214" s="7">
        <v>2</v>
      </c>
      <c r="AG214">
        <f t="shared" si="22"/>
        <v>13</v>
      </c>
      <c r="AH214">
        <f t="shared" si="23"/>
        <v>12</v>
      </c>
    </row>
    <row r="215" spans="2:34" x14ac:dyDescent="0.25">
      <c r="B215" s="7">
        <v>42276</v>
      </c>
      <c r="C215" s="7">
        <v>0</v>
      </c>
      <c r="D215" s="7">
        <v>1996</v>
      </c>
      <c r="E215" s="7">
        <v>29</v>
      </c>
      <c r="F215" s="8">
        <v>45960.371030092596</v>
      </c>
      <c r="G215" s="7">
        <v>4</v>
      </c>
      <c r="H215" s="7">
        <v>2</v>
      </c>
      <c r="I215" s="7">
        <v>2</v>
      </c>
      <c r="J215" s="7">
        <v>4</v>
      </c>
      <c r="K215" s="7">
        <v>2</v>
      </c>
      <c r="L215" s="7">
        <v>4</v>
      </c>
      <c r="M215" s="7">
        <v>2</v>
      </c>
      <c r="N215" s="7">
        <v>1</v>
      </c>
      <c r="O215" s="7">
        <v>4</v>
      </c>
      <c r="P215" s="7">
        <v>4</v>
      </c>
      <c r="Q215" s="7">
        <v>2</v>
      </c>
      <c r="R215" s="7">
        <v>27</v>
      </c>
      <c r="S215" s="7">
        <f t="shared" si="18"/>
        <v>8</v>
      </c>
      <c r="T215" s="7">
        <f t="shared" si="19"/>
        <v>10</v>
      </c>
      <c r="U215" s="7">
        <f t="shared" si="20"/>
        <v>6</v>
      </c>
      <c r="V215" s="7">
        <f t="shared" si="21"/>
        <v>3</v>
      </c>
      <c r="W215" s="7">
        <v>3</v>
      </c>
      <c r="X215" s="7">
        <v>6</v>
      </c>
      <c r="Y215" s="7">
        <v>5</v>
      </c>
      <c r="Z215" s="7">
        <v>4</v>
      </c>
      <c r="AA215" s="7">
        <v>4</v>
      </c>
      <c r="AB215" s="7">
        <v>4</v>
      </c>
      <c r="AC215" s="7">
        <v>11</v>
      </c>
      <c r="AD215" s="7">
        <v>5</v>
      </c>
      <c r="AE215" s="7">
        <v>4</v>
      </c>
      <c r="AF215" s="7">
        <v>5</v>
      </c>
      <c r="AG215">
        <f t="shared" si="22"/>
        <v>18</v>
      </c>
      <c r="AH215">
        <f t="shared" si="23"/>
        <v>9</v>
      </c>
    </row>
    <row r="216" spans="2:34" x14ac:dyDescent="0.25">
      <c r="B216" s="7">
        <v>43437</v>
      </c>
      <c r="C216" s="7">
        <v>0</v>
      </c>
      <c r="D216" s="7">
        <v>2003</v>
      </c>
      <c r="E216" s="7">
        <v>22</v>
      </c>
      <c r="F216" s="8">
        <v>45962.815717592595</v>
      </c>
      <c r="G216" s="7">
        <v>4</v>
      </c>
      <c r="H216" s="7">
        <v>2</v>
      </c>
      <c r="I216" s="7">
        <v>4</v>
      </c>
      <c r="J216" s="7">
        <v>5</v>
      </c>
      <c r="K216" s="7">
        <v>1</v>
      </c>
      <c r="L216" s="7">
        <v>4</v>
      </c>
      <c r="M216" s="7">
        <v>2</v>
      </c>
      <c r="N216" s="7">
        <v>1</v>
      </c>
      <c r="O216" s="7">
        <v>1</v>
      </c>
      <c r="P216" s="7">
        <v>3</v>
      </c>
      <c r="Q216" s="7">
        <v>2</v>
      </c>
      <c r="R216" s="7">
        <v>25</v>
      </c>
      <c r="S216" s="7">
        <f t="shared" si="18"/>
        <v>9</v>
      </c>
      <c r="T216" s="7">
        <f t="shared" si="19"/>
        <v>5</v>
      </c>
      <c r="U216" s="7">
        <f t="shared" si="20"/>
        <v>6</v>
      </c>
      <c r="V216" s="7">
        <f t="shared" si="21"/>
        <v>5</v>
      </c>
      <c r="W216" s="7">
        <v>3</v>
      </c>
      <c r="X216" s="7">
        <v>5</v>
      </c>
      <c r="Y216" s="7">
        <v>3</v>
      </c>
      <c r="Z216" s="7">
        <v>3</v>
      </c>
      <c r="AA216" s="7">
        <v>5</v>
      </c>
      <c r="AB216" s="7">
        <v>4</v>
      </c>
      <c r="AC216" s="7">
        <v>9</v>
      </c>
      <c r="AD216" s="7">
        <v>5</v>
      </c>
      <c r="AE216" s="7">
        <v>6</v>
      </c>
      <c r="AF216" s="7">
        <v>3</v>
      </c>
      <c r="AG216">
        <f t="shared" si="22"/>
        <v>15</v>
      </c>
      <c r="AH216">
        <f t="shared" si="23"/>
        <v>10</v>
      </c>
    </row>
    <row r="217" spans="2:34" x14ac:dyDescent="0.25">
      <c r="B217" s="7">
        <v>42333</v>
      </c>
      <c r="C217" s="7">
        <v>0</v>
      </c>
      <c r="D217" s="7">
        <v>1995</v>
      </c>
      <c r="E217" s="7">
        <v>30</v>
      </c>
      <c r="F217" s="8">
        <v>45960.440324074072</v>
      </c>
      <c r="G217" s="7">
        <v>4</v>
      </c>
      <c r="H217" s="7">
        <v>2</v>
      </c>
      <c r="I217" s="7">
        <v>2</v>
      </c>
      <c r="J217" s="7">
        <v>2</v>
      </c>
      <c r="K217" s="7">
        <v>2</v>
      </c>
      <c r="L217" s="7">
        <v>5</v>
      </c>
      <c r="M217" s="7">
        <v>1</v>
      </c>
      <c r="N217" s="7">
        <v>1</v>
      </c>
      <c r="O217" s="7">
        <v>4</v>
      </c>
      <c r="P217" s="7">
        <v>2</v>
      </c>
      <c r="Q217" s="7">
        <v>2</v>
      </c>
      <c r="R217" s="7">
        <v>23</v>
      </c>
      <c r="S217" s="7">
        <f t="shared" si="18"/>
        <v>5</v>
      </c>
      <c r="T217" s="7">
        <f t="shared" si="19"/>
        <v>8</v>
      </c>
      <c r="U217" s="7">
        <f t="shared" si="20"/>
        <v>7</v>
      </c>
      <c r="V217" s="7">
        <f t="shared" si="21"/>
        <v>3</v>
      </c>
      <c r="W217" s="7">
        <v>2</v>
      </c>
      <c r="X217" s="7">
        <v>2</v>
      </c>
      <c r="Y217" s="7">
        <v>2</v>
      </c>
      <c r="Z217" s="7">
        <v>6</v>
      </c>
      <c r="AA217" s="7">
        <v>2</v>
      </c>
      <c r="AB217" s="7">
        <v>3</v>
      </c>
      <c r="AC217" s="7">
        <v>4</v>
      </c>
      <c r="AD217" s="7">
        <v>5</v>
      </c>
      <c r="AE217" s="7">
        <v>2</v>
      </c>
      <c r="AF217" s="7">
        <v>3</v>
      </c>
      <c r="AG217">
        <f t="shared" si="22"/>
        <v>17</v>
      </c>
      <c r="AH217">
        <f t="shared" si="23"/>
        <v>6</v>
      </c>
    </row>
    <row r="218" spans="2:34" x14ac:dyDescent="0.25">
      <c r="B218" s="7">
        <v>44959</v>
      </c>
      <c r="C218" s="7">
        <v>0</v>
      </c>
      <c r="D218" s="7">
        <v>1978</v>
      </c>
      <c r="E218" s="7">
        <v>47</v>
      </c>
      <c r="F218" s="8">
        <v>45967.355428240742</v>
      </c>
      <c r="G218" s="7">
        <v>4</v>
      </c>
      <c r="H218" s="7">
        <v>3</v>
      </c>
      <c r="I218" s="7">
        <v>3</v>
      </c>
      <c r="J218" s="7">
        <v>3</v>
      </c>
      <c r="K218" s="7">
        <v>3</v>
      </c>
      <c r="L218" s="7">
        <v>2</v>
      </c>
      <c r="M218" s="7">
        <v>3</v>
      </c>
      <c r="N218" s="7">
        <v>1</v>
      </c>
      <c r="O218" s="7">
        <v>1</v>
      </c>
      <c r="P218" s="7">
        <v>1</v>
      </c>
      <c r="Q218" s="7">
        <v>1</v>
      </c>
      <c r="R218" s="7">
        <v>21</v>
      </c>
      <c r="S218" s="7">
        <f t="shared" si="18"/>
        <v>7</v>
      </c>
      <c r="T218" s="7">
        <f t="shared" si="19"/>
        <v>5</v>
      </c>
      <c r="U218" s="7">
        <f t="shared" si="20"/>
        <v>5</v>
      </c>
      <c r="V218" s="7">
        <f t="shared" si="21"/>
        <v>4</v>
      </c>
      <c r="W218" s="7">
        <v>5</v>
      </c>
      <c r="X218" s="7">
        <v>7</v>
      </c>
      <c r="Y218" s="7">
        <v>4</v>
      </c>
      <c r="Z218" s="7">
        <v>3</v>
      </c>
      <c r="AA218" s="7">
        <v>3</v>
      </c>
      <c r="AB218" s="7">
        <v>5</v>
      </c>
      <c r="AC218" s="7">
        <v>5</v>
      </c>
      <c r="AD218" s="7">
        <v>3</v>
      </c>
      <c r="AE218" s="7">
        <v>6</v>
      </c>
      <c r="AF218" s="7">
        <v>2</v>
      </c>
      <c r="AG218">
        <f t="shared" si="22"/>
        <v>11</v>
      </c>
      <c r="AH218">
        <f t="shared" si="23"/>
        <v>10</v>
      </c>
    </row>
    <row r="219" spans="2:34" x14ac:dyDescent="0.25">
      <c r="B219" s="7">
        <v>44005</v>
      </c>
      <c r="C219" s="7">
        <v>0</v>
      </c>
      <c r="D219" s="7">
        <v>1996</v>
      </c>
      <c r="E219" s="7">
        <v>29</v>
      </c>
      <c r="F219" s="8">
        <v>45964.636805555558</v>
      </c>
      <c r="G219" s="7">
        <v>4</v>
      </c>
      <c r="H219" s="7">
        <v>3</v>
      </c>
      <c r="I219" s="7">
        <v>4</v>
      </c>
      <c r="J219" s="7">
        <v>4</v>
      </c>
      <c r="K219" s="7">
        <v>1</v>
      </c>
      <c r="L219" s="7">
        <v>2</v>
      </c>
      <c r="M219" s="7">
        <v>2</v>
      </c>
      <c r="N219" s="7">
        <v>2</v>
      </c>
      <c r="O219" s="7">
        <v>2</v>
      </c>
      <c r="P219" s="7">
        <v>3</v>
      </c>
      <c r="Q219" s="7">
        <v>2</v>
      </c>
      <c r="R219" s="7">
        <v>25</v>
      </c>
      <c r="S219" s="7">
        <f t="shared" si="18"/>
        <v>8</v>
      </c>
      <c r="T219" s="7">
        <f t="shared" si="19"/>
        <v>6</v>
      </c>
      <c r="U219" s="7">
        <f t="shared" si="20"/>
        <v>5</v>
      </c>
      <c r="V219" s="7">
        <f t="shared" si="21"/>
        <v>6</v>
      </c>
      <c r="W219" s="7">
        <v>6</v>
      </c>
      <c r="X219" s="7">
        <v>5</v>
      </c>
      <c r="Y219" s="7">
        <v>4</v>
      </c>
      <c r="Z219" s="7">
        <v>2</v>
      </c>
      <c r="AA219" s="7">
        <v>5</v>
      </c>
      <c r="AB219" s="7">
        <v>4</v>
      </c>
      <c r="AC219" s="7">
        <v>9</v>
      </c>
      <c r="AD219" s="7">
        <v>4</v>
      </c>
      <c r="AE219" s="7">
        <v>4</v>
      </c>
      <c r="AF219" s="7">
        <v>1</v>
      </c>
      <c r="AG219">
        <f t="shared" si="22"/>
        <v>14</v>
      </c>
      <c r="AH219">
        <f t="shared" si="23"/>
        <v>11</v>
      </c>
    </row>
    <row r="220" spans="2:34" x14ac:dyDescent="0.25">
      <c r="B220" s="7">
        <v>44132</v>
      </c>
      <c r="C220" s="7">
        <v>0</v>
      </c>
      <c r="D220" s="7">
        <v>2000</v>
      </c>
      <c r="E220" s="7">
        <v>25</v>
      </c>
      <c r="F220" s="8">
        <v>45964.773379629631</v>
      </c>
      <c r="G220" s="7">
        <v>4</v>
      </c>
      <c r="H220" s="7">
        <v>2</v>
      </c>
      <c r="I220" s="7">
        <v>3</v>
      </c>
      <c r="J220" s="7">
        <v>2</v>
      </c>
      <c r="K220" s="7">
        <v>3</v>
      </c>
      <c r="L220" s="7">
        <v>1</v>
      </c>
      <c r="M220" s="7">
        <v>3</v>
      </c>
      <c r="N220" s="7">
        <v>2</v>
      </c>
      <c r="O220" s="7">
        <v>2</v>
      </c>
      <c r="P220" s="7">
        <v>3</v>
      </c>
      <c r="Q220" s="7">
        <v>2</v>
      </c>
      <c r="R220" s="7">
        <v>23</v>
      </c>
      <c r="S220" s="7">
        <f t="shared" si="18"/>
        <v>7</v>
      </c>
      <c r="T220" s="7">
        <f t="shared" si="19"/>
        <v>8</v>
      </c>
      <c r="U220" s="7">
        <f t="shared" si="20"/>
        <v>3</v>
      </c>
      <c r="V220" s="7">
        <f t="shared" si="21"/>
        <v>5</v>
      </c>
      <c r="W220" s="7">
        <v>2</v>
      </c>
      <c r="X220" s="7">
        <v>5</v>
      </c>
      <c r="Y220" s="7">
        <v>3</v>
      </c>
      <c r="Z220" s="7">
        <v>4</v>
      </c>
      <c r="AA220" s="7">
        <v>4</v>
      </c>
      <c r="AB220" s="7">
        <v>3</v>
      </c>
      <c r="AC220" s="7">
        <v>4</v>
      </c>
      <c r="AD220" s="7">
        <v>2</v>
      </c>
      <c r="AE220" s="7">
        <v>4</v>
      </c>
      <c r="AF220" s="7">
        <v>2</v>
      </c>
      <c r="AG220">
        <f t="shared" si="22"/>
        <v>14</v>
      </c>
      <c r="AH220">
        <f t="shared" si="23"/>
        <v>9</v>
      </c>
    </row>
    <row r="221" spans="2:34" x14ac:dyDescent="0.25">
      <c r="B221" s="7">
        <v>43005</v>
      </c>
      <c r="C221" s="7">
        <v>0</v>
      </c>
      <c r="D221" s="7">
        <v>2005</v>
      </c>
      <c r="E221" s="7">
        <v>20</v>
      </c>
      <c r="F221" s="8">
        <v>45961.666481481479</v>
      </c>
      <c r="G221" s="7">
        <v>4</v>
      </c>
      <c r="H221" s="7">
        <v>2</v>
      </c>
      <c r="I221" s="7">
        <v>1</v>
      </c>
      <c r="J221" s="7">
        <v>4</v>
      </c>
      <c r="K221" s="7">
        <v>2</v>
      </c>
      <c r="L221" s="7">
        <v>2</v>
      </c>
      <c r="M221" s="7">
        <v>2</v>
      </c>
      <c r="N221" s="7">
        <v>1</v>
      </c>
      <c r="O221" s="7">
        <v>2</v>
      </c>
      <c r="P221" s="7">
        <v>2</v>
      </c>
      <c r="Q221" s="7">
        <v>3</v>
      </c>
      <c r="R221" s="7">
        <v>21</v>
      </c>
      <c r="S221" s="7">
        <f t="shared" si="18"/>
        <v>9</v>
      </c>
      <c r="T221" s="7">
        <f t="shared" si="19"/>
        <v>6</v>
      </c>
      <c r="U221" s="7">
        <f t="shared" si="20"/>
        <v>4</v>
      </c>
      <c r="V221" s="7">
        <f t="shared" si="21"/>
        <v>2</v>
      </c>
      <c r="W221" s="7">
        <v>3</v>
      </c>
      <c r="X221" s="7">
        <v>3</v>
      </c>
      <c r="Y221" s="7">
        <v>3</v>
      </c>
      <c r="Z221" s="7">
        <v>3</v>
      </c>
      <c r="AA221" s="7">
        <v>3</v>
      </c>
      <c r="AB221" s="7">
        <v>4</v>
      </c>
      <c r="AC221" s="7">
        <v>4</v>
      </c>
      <c r="AD221" s="7">
        <v>6</v>
      </c>
      <c r="AE221" s="7">
        <v>2</v>
      </c>
      <c r="AF221" s="7">
        <v>3</v>
      </c>
      <c r="AG221">
        <f t="shared" si="22"/>
        <v>12</v>
      </c>
      <c r="AH221">
        <f t="shared" si="23"/>
        <v>9</v>
      </c>
    </row>
    <row r="222" spans="2:34" x14ac:dyDescent="0.25">
      <c r="B222" s="7">
        <v>46337</v>
      </c>
      <c r="C222" s="7">
        <v>0</v>
      </c>
      <c r="D222" s="7">
        <v>2006</v>
      </c>
      <c r="E222" s="7">
        <v>19</v>
      </c>
      <c r="F222" s="8">
        <v>45972.944965277777</v>
      </c>
      <c r="G222" s="7">
        <v>4</v>
      </c>
      <c r="H222" s="7">
        <v>2</v>
      </c>
      <c r="I222" s="7">
        <v>2</v>
      </c>
      <c r="J222" s="7">
        <v>5</v>
      </c>
      <c r="K222" s="7">
        <v>1</v>
      </c>
      <c r="L222" s="7">
        <v>4</v>
      </c>
      <c r="M222" s="7">
        <v>1</v>
      </c>
      <c r="N222" s="7">
        <v>2</v>
      </c>
      <c r="O222" s="7">
        <v>2</v>
      </c>
      <c r="P222" s="7">
        <v>2</v>
      </c>
      <c r="Q222" s="7">
        <v>2</v>
      </c>
      <c r="R222" s="7">
        <v>23</v>
      </c>
      <c r="S222" s="7">
        <f t="shared" si="18"/>
        <v>8</v>
      </c>
      <c r="T222" s="7">
        <f t="shared" si="19"/>
        <v>5</v>
      </c>
      <c r="U222" s="7">
        <f t="shared" si="20"/>
        <v>6</v>
      </c>
      <c r="V222" s="7">
        <f t="shared" si="21"/>
        <v>4</v>
      </c>
      <c r="W222" s="7">
        <v>3</v>
      </c>
      <c r="X222" s="7">
        <v>9</v>
      </c>
      <c r="Y222" s="7">
        <v>4</v>
      </c>
      <c r="Z222" s="7">
        <v>3</v>
      </c>
      <c r="AA222" s="7">
        <v>3</v>
      </c>
      <c r="AB222" s="7">
        <v>3</v>
      </c>
      <c r="AC222" s="7">
        <v>4</v>
      </c>
      <c r="AD222" s="7">
        <v>4</v>
      </c>
      <c r="AE222" s="7">
        <v>4</v>
      </c>
      <c r="AF222" s="7">
        <v>2</v>
      </c>
      <c r="AG222">
        <f t="shared" si="22"/>
        <v>13</v>
      </c>
      <c r="AH222">
        <f t="shared" si="23"/>
        <v>10</v>
      </c>
    </row>
    <row r="223" spans="2:34" x14ac:dyDescent="0.25">
      <c r="B223" s="7">
        <v>44727</v>
      </c>
      <c r="C223" s="7">
        <v>1</v>
      </c>
      <c r="D223" s="7">
        <v>1986</v>
      </c>
      <c r="E223" s="7">
        <v>39</v>
      </c>
      <c r="F223" s="8">
        <v>45966.290868055556</v>
      </c>
      <c r="G223" s="7">
        <v>4</v>
      </c>
      <c r="H223" s="7">
        <v>4</v>
      </c>
      <c r="I223" s="7">
        <v>5</v>
      </c>
      <c r="J223" s="7">
        <v>3</v>
      </c>
      <c r="K223" s="7">
        <v>5</v>
      </c>
      <c r="L223" s="7">
        <v>4</v>
      </c>
      <c r="M223" s="7">
        <v>2</v>
      </c>
      <c r="N223" s="7">
        <v>2</v>
      </c>
      <c r="O223" s="7">
        <v>3</v>
      </c>
      <c r="P223" s="7">
        <v>3</v>
      </c>
      <c r="Q223" s="7">
        <v>4</v>
      </c>
      <c r="R223" s="7">
        <v>35</v>
      </c>
      <c r="S223" s="7">
        <f t="shared" si="18"/>
        <v>9</v>
      </c>
      <c r="T223" s="7">
        <f t="shared" si="19"/>
        <v>11</v>
      </c>
      <c r="U223" s="7">
        <f t="shared" si="20"/>
        <v>8</v>
      </c>
      <c r="V223" s="7">
        <f t="shared" si="21"/>
        <v>7</v>
      </c>
      <c r="W223" s="7">
        <v>3</v>
      </c>
      <c r="X223" s="7">
        <v>2</v>
      </c>
      <c r="Y223" s="7">
        <v>5</v>
      </c>
      <c r="Z223" s="7">
        <v>3</v>
      </c>
      <c r="AA223" s="7">
        <v>8</v>
      </c>
      <c r="AB223" s="7">
        <v>3</v>
      </c>
      <c r="AC223" s="7">
        <v>6</v>
      </c>
      <c r="AD223" s="7">
        <v>3</v>
      </c>
      <c r="AE223" s="7">
        <v>2</v>
      </c>
      <c r="AF223" s="7">
        <v>2</v>
      </c>
      <c r="AG223">
        <f t="shared" si="22"/>
        <v>24</v>
      </c>
      <c r="AH223">
        <f t="shared" si="23"/>
        <v>11</v>
      </c>
    </row>
    <row r="224" spans="2:34" x14ac:dyDescent="0.25">
      <c r="B224" s="7">
        <v>41247</v>
      </c>
      <c r="C224" s="7">
        <v>1</v>
      </c>
      <c r="D224" s="7">
        <v>2003</v>
      </c>
      <c r="E224" s="7">
        <v>22</v>
      </c>
      <c r="F224" s="8">
        <v>45959.478958333333</v>
      </c>
      <c r="G224" s="7">
        <v>4</v>
      </c>
      <c r="H224" s="7">
        <v>3</v>
      </c>
      <c r="I224" s="7">
        <v>4</v>
      </c>
      <c r="J224" s="7">
        <v>4</v>
      </c>
      <c r="K224" s="7">
        <v>2</v>
      </c>
      <c r="L224" s="7">
        <v>4</v>
      </c>
      <c r="M224" s="7">
        <v>3</v>
      </c>
      <c r="N224" s="7">
        <v>2</v>
      </c>
      <c r="O224" s="7">
        <v>2</v>
      </c>
      <c r="P224" s="7">
        <v>2</v>
      </c>
      <c r="Q224" s="7">
        <v>3</v>
      </c>
      <c r="R224" s="7">
        <v>29</v>
      </c>
      <c r="S224" s="7">
        <f t="shared" si="18"/>
        <v>10</v>
      </c>
      <c r="T224" s="7">
        <f t="shared" si="19"/>
        <v>6</v>
      </c>
      <c r="U224" s="7">
        <f t="shared" si="20"/>
        <v>7</v>
      </c>
      <c r="V224" s="7">
        <f t="shared" si="21"/>
        <v>6</v>
      </c>
      <c r="W224" s="7">
        <v>5</v>
      </c>
      <c r="X224" s="7">
        <v>6</v>
      </c>
      <c r="Y224" s="7">
        <v>5</v>
      </c>
      <c r="Z224" s="7">
        <v>4</v>
      </c>
      <c r="AA224" s="7">
        <v>3</v>
      </c>
      <c r="AB224" s="7">
        <v>12</v>
      </c>
      <c r="AC224" s="7">
        <v>4</v>
      </c>
      <c r="AD224" s="7">
        <v>5</v>
      </c>
      <c r="AE224" s="7">
        <v>3</v>
      </c>
      <c r="AF224" s="7">
        <v>4</v>
      </c>
      <c r="AG224">
        <f t="shared" si="22"/>
        <v>17</v>
      </c>
      <c r="AH224">
        <f t="shared" si="23"/>
        <v>12</v>
      </c>
    </row>
    <row r="225" spans="2:34" x14ac:dyDescent="0.25">
      <c r="B225" s="7">
        <v>40207</v>
      </c>
      <c r="C225" s="7">
        <v>1</v>
      </c>
      <c r="D225" s="7">
        <v>1989</v>
      </c>
      <c r="E225" s="7">
        <v>36</v>
      </c>
      <c r="F225" s="8">
        <v>45969.573553240742</v>
      </c>
      <c r="G225" s="7">
        <v>4</v>
      </c>
      <c r="H225" s="7">
        <v>2</v>
      </c>
      <c r="I225" s="7">
        <v>2</v>
      </c>
      <c r="J225" s="7">
        <v>2</v>
      </c>
      <c r="K225" s="7">
        <v>2</v>
      </c>
      <c r="L225" s="7">
        <v>4</v>
      </c>
      <c r="M225" s="7">
        <v>4</v>
      </c>
      <c r="N225" s="7">
        <v>2</v>
      </c>
      <c r="O225" s="7">
        <v>2</v>
      </c>
      <c r="P225" s="7">
        <v>2</v>
      </c>
      <c r="Q225" s="7">
        <v>4</v>
      </c>
      <c r="R225" s="7">
        <v>26</v>
      </c>
      <c r="S225" s="7">
        <f t="shared" si="18"/>
        <v>10</v>
      </c>
      <c r="T225" s="7">
        <f t="shared" si="19"/>
        <v>6</v>
      </c>
      <c r="U225" s="7">
        <f t="shared" si="20"/>
        <v>6</v>
      </c>
      <c r="V225" s="7">
        <f t="shared" si="21"/>
        <v>4</v>
      </c>
      <c r="W225" s="7">
        <v>3</v>
      </c>
      <c r="X225" s="7">
        <v>3</v>
      </c>
      <c r="Y225" s="7">
        <v>3</v>
      </c>
      <c r="Z225" s="7">
        <v>3</v>
      </c>
      <c r="AA225" s="7">
        <v>6</v>
      </c>
      <c r="AB225" s="7">
        <v>4</v>
      </c>
      <c r="AC225" s="7">
        <v>8</v>
      </c>
      <c r="AD225" s="7">
        <v>4</v>
      </c>
      <c r="AE225" s="7">
        <v>3</v>
      </c>
      <c r="AF225" s="7">
        <v>3</v>
      </c>
      <c r="AG225">
        <f t="shared" si="22"/>
        <v>16</v>
      </c>
      <c r="AH225">
        <f t="shared" si="23"/>
        <v>10</v>
      </c>
    </row>
    <row r="226" spans="2:34" x14ac:dyDescent="0.25">
      <c r="B226" s="7">
        <v>46202</v>
      </c>
      <c r="C226" s="7">
        <v>1</v>
      </c>
      <c r="D226" s="7">
        <v>2002</v>
      </c>
      <c r="E226" s="7">
        <v>23</v>
      </c>
      <c r="F226" s="8">
        <v>45972.55678240741</v>
      </c>
      <c r="G226" s="7">
        <v>4</v>
      </c>
      <c r="H226" s="7">
        <v>2</v>
      </c>
      <c r="I226" s="7">
        <v>1</v>
      </c>
      <c r="J226" s="7">
        <v>4</v>
      </c>
      <c r="K226" s="7">
        <v>1</v>
      </c>
      <c r="L226" s="7">
        <v>1</v>
      </c>
      <c r="M226" s="7">
        <v>2</v>
      </c>
      <c r="N226" s="7">
        <v>1</v>
      </c>
      <c r="O226" s="7">
        <v>2</v>
      </c>
      <c r="P226" s="7">
        <v>2</v>
      </c>
      <c r="Q226" s="7">
        <v>2</v>
      </c>
      <c r="R226" s="7">
        <v>18</v>
      </c>
      <c r="S226" s="7">
        <f t="shared" si="18"/>
        <v>8</v>
      </c>
      <c r="T226" s="7">
        <f t="shared" si="19"/>
        <v>5</v>
      </c>
      <c r="U226" s="7">
        <f t="shared" si="20"/>
        <v>3</v>
      </c>
      <c r="V226" s="7">
        <f t="shared" si="21"/>
        <v>2</v>
      </c>
      <c r="W226" s="7">
        <v>5</v>
      </c>
      <c r="X226" s="7">
        <v>5</v>
      </c>
      <c r="Y226" s="7">
        <v>4</v>
      </c>
      <c r="Z226" s="7">
        <v>3</v>
      </c>
      <c r="AA226" s="7">
        <v>4</v>
      </c>
      <c r="AB226" s="7">
        <v>4</v>
      </c>
      <c r="AC226" s="7">
        <v>20</v>
      </c>
      <c r="AD226" s="7">
        <v>7</v>
      </c>
      <c r="AE226" s="7">
        <v>5</v>
      </c>
      <c r="AF226" s="7">
        <v>2</v>
      </c>
      <c r="AG226">
        <f t="shared" si="22"/>
        <v>9</v>
      </c>
      <c r="AH226">
        <f t="shared" si="23"/>
        <v>9</v>
      </c>
    </row>
    <row r="227" spans="2:34" x14ac:dyDescent="0.25">
      <c r="B227" s="7">
        <v>42383</v>
      </c>
      <c r="C227" s="7">
        <v>1</v>
      </c>
      <c r="D227" s="7">
        <v>2006</v>
      </c>
      <c r="E227" s="7">
        <v>19</v>
      </c>
      <c r="F227" s="8">
        <v>45960.495300925926</v>
      </c>
      <c r="G227" s="7">
        <v>4</v>
      </c>
      <c r="H227" s="7">
        <v>2</v>
      </c>
      <c r="I227" s="7">
        <v>3</v>
      </c>
      <c r="J227" s="7">
        <v>2</v>
      </c>
      <c r="K227" s="7">
        <v>1</v>
      </c>
      <c r="L227" s="7">
        <v>2</v>
      </c>
      <c r="M227" s="7">
        <v>2</v>
      </c>
      <c r="N227" s="7">
        <v>1</v>
      </c>
      <c r="O227" s="7">
        <v>3</v>
      </c>
      <c r="P227" s="7">
        <v>3</v>
      </c>
      <c r="Q227" s="7">
        <v>3</v>
      </c>
      <c r="R227" s="7">
        <v>22</v>
      </c>
      <c r="S227" s="7">
        <f t="shared" si="18"/>
        <v>7</v>
      </c>
      <c r="T227" s="7">
        <f t="shared" si="19"/>
        <v>7</v>
      </c>
      <c r="U227" s="7">
        <f t="shared" si="20"/>
        <v>4</v>
      </c>
      <c r="V227" s="7">
        <f t="shared" si="21"/>
        <v>4</v>
      </c>
      <c r="W227" s="7">
        <v>2</v>
      </c>
      <c r="X227" s="7">
        <v>4</v>
      </c>
      <c r="Y227" s="7">
        <v>4</v>
      </c>
      <c r="Z227" s="7">
        <v>4</v>
      </c>
      <c r="AA227" s="7">
        <v>3</v>
      </c>
      <c r="AB227" s="7">
        <v>19</v>
      </c>
      <c r="AC227" s="7">
        <v>7</v>
      </c>
      <c r="AD227" s="7">
        <v>4</v>
      </c>
      <c r="AE227" s="7">
        <v>1</v>
      </c>
      <c r="AF227" s="7">
        <v>3</v>
      </c>
      <c r="AG227">
        <f t="shared" si="22"/>
        <v>15</v>
      </c>
      <c r="AH227">
        <f t="shared" si="23"/>
        <v>7</v>
      </c>
    </row>
    <row r="228" spans="2:34" x14ac:dyDescent="0.25">
      <c r="B228" s="7">
        <v>46077</v>
      </c>
      <c r="C228" s="7">
        <v>0</v>
      </c>
      <c r="D228" s="7">
        <v>1999</v>
      </c>
      <c r="E228" s="7">
        <v>26</v>
      </c>
      <c r="F228" s="8">
        <v>45971.722118055557</v>
      </c>
      <c r="G228" s="7">
        <v>4</v>
      </c>
      <c r="H228" s="7">
        <v>3</v>
      </c>
      <c r="I228" s="7">
        <v>4</v>
      </c>
      <c r="J228" s="7">
        <v>4</v>
      </c>
      <c r="K228" s="7">
        <v>4</v>
      </c>
      <c r="L228" s="7">
        <v>2</v>
      </c>
      <c r="M228" s="7">
        <v>3</v>
      </c>
      <c r="N228" s="7">
        <v>2</v>
      </c>
      <c r="O228" s="7">
        <v>4</v>
      </c>
      <c r="P228" s="7">
        <v>4</v>
      </c>
      <c r="Q228" s="7">
        <v>3</v>
      </c>
      <c r="R228" s="7">
        <v>33</v>
      </c>
      <c r="S228" s="7">
        <f t="shared" si="18"/>
        <v>10</v>
      </c>
      <c r="T228" s="7">
        <f t="shared" si="19"/>
        <v>12</v>
      </c>
      <c r="U228" s="7">
        <f t="shared" si="20"/>
        <v>5</v>
      </c>
      <c r="V228" s="7">
        <f t="shared" si="21"/>
        <v>6</v>
      </c>
      <c r="W228" s="7">
        <v>4</v>
      </c>
      <c r="X228" s="7">
        <v>3</v>
      </c>
      <c r="Y228" s="7">
        <v>4</v>
      </c>
      <c r="Z228" s="7">
        <v>4</v>
      </c>
      <c r="AA228" s="7">
        <v>5</v>
      </c>
      <c r="AB228" s="7">
        <v>5</v>
      </c>
      <c r="AC228" s="7">
        <v>8</v>
      </c>
      <c r="AD228" s="7">
        <v>24</v>
      </c>
      <c r="AE228" s="7">
        <v>3</v>
      </c>
      <c r="AF228" s="7">
        <v>3</v>
      </c>
      <c r="AG228">
        <f t="shared" si="22"/>
        <v>21</v>
      </c>
      <c r="AH228">
        <f t="shared" si="23"/>
        <v>12</v>
      </c>
    </row>
    <row r="229" spans="2:34" x14ac:dyDescent="0.25">
      <c r="B229" s="7">
        <v>41827</v>
      </c>
      <c r="C229" s="7">
        <v>0</v>
      </c>
      <c r="D229" s="7">
        <v>2002</v>
      </c>
      <c r="E229" s="7">
        <v>23</v>
      </c>
      <c r="F229" s="8">
        <v>45959.814814814818</v>
      </c>
      <c r="G229" s="7">
        <v>5</v>
      </c>
      <c r="H229" s="7">
        <v>4</v>
      </c>
      <c r="I229" s="7">
        <v>4</v>
      </c>
      <c r="J229" s="7">
        <v>5</v>
      </c>
      <c r="K229" s="7">
        <v>3</v>
      </c>
      <c r="L229" s="7">
        <v>5</v>
      </c>
      <c r="M229" s="7">
        <v>4</v>
      </c>
      <c r="N229" s="7">
        <v>1</v>
      </c>
      <c r="O229" s="7">
        <v>4</v>
      </c>
      <c r="P229" s="7">
        <v>2</v>
      </c>
      <c r="Q229" s="7">
        <v>1</v>
      </c>
      <c r="R229" s="7">
        <v>33</v>
      </c>
      <c r="S229" s="7">
        <f t="shared" si="18"/>
        <v>10</v>
      </c>
      <c r="T229" s="7">
        <f t="shared" si="19"/>
        <v>9</v>
      </c>
      <c r="U229" s="7">
        <f t="shared" si="20"/>
        <v>9</v>
      </c>
      <c r="V229" s="7">
        <f t="shared" si="21"/>
        <v>5</v>
      </c>
      <c r="W229" s="7">
        <v>4</v>
      </c>
      <c r="X229" s="7">
        <v>3</v>
      </c>
      <c r="Y229" s="7">
        <v>4</v>
      </c>
      <c r="Z229" s="7">
        <v>3</v>
      </c>
      <c r="AA229" s="7">
        <v>2</v>
      </c>
      <c r="AB229" s="7">
        <v>4</v>
      </c>
      <c r="AC229" s="7">
        <v>3</v>
      </c>
      <c r="AD229" s="7">
        <v>3</v>
      </c>
      <c r="AE229" s="7">
        <v>2</v>
      </c>
      <c r="AF229" s="7">
        <v>1</v>
      </c>
      <c r="AG229">
        <f t="shared" si="22"/>
        <v>19</v>
      </c>
      <c r="AH229">
        <f t="shared" si="23"/>
        <v>14</v>
      </c>
    </row>
    <row r="230" spans="2:34" x14ac:dyDescent="0.25">
      <c r="B230" s="7">
        <v>44944</v>
      </c>
      <c r="C230" s="7">
        <v>0</v>
      </c>
      <c r="D230" s="7">
        <v>1979</v>
      </c>
      <c r="E230" s="7">
        <v>46</v>
      </c>
      <c r="F230" s="8">
        <v>45966.996145833335</v>
      </c>
      <c r="G230" s="7">
        <v>5</v>
      </c>
      <c r="H230" s="7">
        <v>2</v>
      </c>
      <c r="I230" s="7">
        <v>4</v>
      </c>
      <c r="J230" s="7">
        <v>4</v>
      </c>
      <c r="K230" s="7">
        <v>5</v>
      </c>
      <c r="L230" s="7">
        <v>4</v>
      </c>
      <c r="M230" s="7">
        <v>2</v>
      </c>
      <c r="N230" s="7">
        <v>1</v>
      </c>
      <c r="O230" s="7">
        <v>4</v>
      </c>
      <c r="P230" s="7">
        <v>4</v>
      </c>
      <c r="Q230" s="7">
        <v>2</v>
      </c>
      <c r="R230" s="7">
        <v>32</v>
      </c>
      <c r="S230" s="7">
        <f t="shared" si="18"/>
        <v>8</v>
      </c>
      <c r="T230" s="7">
        <f t="shared" si="19"/>
        <v>13</v>
      </c>
      <c r="U230" s="7">
        <f t="shared" si="20"/>
        <v>6</v>
      </c>
      <c r="V230" s="7">
        <f t="shared" si="21"/>
        <v>5</v>
      </c>
      <c r="W230" s="7">
        <v>26</v>
      </c>
      <c r="X230" s="7">
        <v>10</v>
      </c>
      <c r="Y230" s="7">
        <v>15</v>
      </c>
      <c r="Z230" s="7">
        <v>15</v>
      </c>
      <c r="AA230" s="7">
        <v>31</v>
      </c>
      <c r="AB230" s="7">
        <v>12</v>
      </c>
      <c r="AC230" s="7">
        <v>12</v>
      </c>
      <c r="AD230" s="7">
        <v>13</v>
      </c>
      <c r="AE230" s="7">
        <v>35</v>
      </c>
      <c r="AF230" s="7">
        <v>72</v>
      </c>
      <c r="AG230">
        <f t="shared" si="22"/>
        <v>23</v>
      </c>
      <c r="AH230">
        <f t="shared" si="23"/>
        <v>9</v>
      </c>
    </row>
    <row r="231" spans="2:34" x14ac:dyDescent="0.25">
      <c r="B231" s="7">
        <v>42320</v>
      </c>
      <c r="C231" s="7">
        <v>0</v>
      </c>
      <c r="D231" s="7">
        <v>2002</v>
      </c>
      <c r="E231" s="7">
        <v>23</v>
      </c>
      <c r="F231" s="8">
        <v>45960.497175925928</v>
      </c>
      <c r="G231" s="7">
        <v>5</v>
      </c>
      <c r="H231" s="7">
        <v>2</v>
      </c>
      <c r="I231" s="7">
        <v>4</v>
      </c>
      <c r="J231" s="7">
        <v>4</v>
      </c>
      <c r="K231" s="7">
        <v>4</v>
      </c>
      <c r="L231" s="7">
        <v>4</v>
      </c>
      <c r="M231" s="7">
        <v>1</v>
      </c>
      <c r="N231" s="7">
        <v>2</v>
      </c>
      <c r="O231" s="7">
        <v>4</v>
      </c>
      <c r="P231" s="7">
        <v>2</v>
      </c>
      <c r="Q231" s="7">
        <v>4</v>
      </c>
      <c r="R231" s="7">
        <v>31</v>
      </c>
      <c r="S231" s="7">
        <f t="shared" si="18"/>
        <v>9</v>
      </c>
      <c r="T231" s="7">
        <f t="shared" si="19"/>
        <v>10</v>
      </c>
      <c r="U231" s="7">
        <f t="shared" si="20"/>
        <v>6</v>
      </c>
      <c r="V231" s="7">
        <f t="shared" si="21"/>
        <v>6</v>
      </c>
      <c r="W231" s="7">
        <v>3</v>
      </c>
      <c r="X231" s="7">
        <v>9</v>
      </c>
      <c r="Y231" s="7">
        <v>6</v>
      </c>
      <c r="Z231" s="7">
        <v>5</v>
      </c>
      <c r="AA231" s="7">
        <v>5</v>
      </c>
      <c r="AB231" s="7">
        <v>8</v>
      </c>
      <c r="AC231" s="7">
        <v>6</v>
      </c>
      <c r="AD231" s="7">
        <v>4</v>
      </c>
      <c r="AE231" s="7">
        <v>5</v>
      </c>
      <c r="AF231" s="7">
        <v>4</v>
      </c>
      <c r="AG231">
        <f t="shared" si="22"/>
        <v>22</v>
      </c>
      <c r="AH231">
        <f t="shared" si="23"/>
        <v>9</v>
      </c>
    </row>
    <row r="232" spans="2:34" x14ac:dyDescent="0.25">
      <c r="B232" s="7">
        <v>41418</v>
      </c>
      <c r="C232" s="7">
        <v>0</v>
      </c>
      <c r="D232" s="7">
        <v>2003</v>
      </c>
      <c r="E232" s="7">
        <v>22</v>
      </c>
      <c r="F232" s="8">
        <v>45959.565254629626</v>
      </c>
      <c r="G232" s="7">
        <v>5</v>
      </c>
      <c r="H232" s="7">
        <v>1</v>
      </c>
      <c r="I232" s="7">
        <v>3</v>
      </c>
      <c r="J232" s="7">
        <v>5</v>
      </c>
      <c r="K232" s="7">
        <v>4</v>
      </c>
      <c r="L232" s="7">
        <v>4</v>
      </c>
      <c r="M232" s="7">
        <v>1</v>
      </c>
      <c r="N232" s="7">
        <v>4</v>
      </c>
      <c r="O232" s="7">
        <v>1</v>
      </c>
      <c r="P232" s="7">
        <v>1</v>
      </c>
      <c r="Q232" s="7">
        <v>1</v>
      </c>
      <c r="R232" s="7">
        <v>25</v>
      </c>
      <c r="S232" s="7">
        <f t="shared" si="18"/>
        <v>7</v>
      </c>
      <c r="T232" s="7">
        <f t="shared" si="19"/>
        <v>6</v>
      </c>
      <c r="U232" s="7">
        <f t="shared" si="20"/>
        <v>5</v>
      </c>
      <c r="V232" s="7">
        <f t="shared" si="21"/>
        <v>7</v>
      </c>
      <c r="W232" s="7">
        <v>4</v>
      </c>
      <c r="X232" s="7">
        <v>8</v>
      </c>
      <c r="Y232" s="7">
        <v>4</v>
      </c>
      <c r="Z232" s="7">
        <v>2</v>
      </c>
      <c r="AA232" s="7">
        <v>5</v>
      </c>
      <c r="AB232" s="7">
        <v>4</v>
      </c>
      <c r="AC232" s="7">
        <v>9</v>
      </c>
      <c r="AD232" s="7">
        <v>7</v>
      </c>
      <c r="AE232" s="7">
        <v>20</v>
      </c>
      <c r="AF232" s="7">
        <v>2</v>
      </c>
      <c r="AG232">
        <f t="shared" si="22"/>
        <v>14</v>
      </c>
      <c r="AH232">
        <f t="shared" si="23"/>
        <v>11</v>
      </c>
    </row>
    <row r="233" spans="2:34" x14ac:dyDescent="0.25">
      <c r="B233" s="7">
        <v>44112</v>
      </c>
      <c r="C233" s="7">
        <v>0</v>
      </c>
      <c r="D233" s="7">
        <v>2004</v>
      </c>
      <c r="E233" s="7">
        <v>21</v>
      </c>
      <c r="F233" s="8">
        <v>45964.722615740742</v>
      </c>
      <c r="G233" s="7">
        <v>5</v>
      </c>
      <c r="H233" s="7">
        <v>5</v>
      </c>
      <c r="I233" s="7">
        <v>4</v>
      </c>
      <c r="J233" s="7">
        <v>4</v>
      </c>
      <c r="K233" s="7">
        <v>2</v>
      </c>
      <c r="L233" s="7">
        <v>4</v>
      </c>
      <c r="M233" s="7">
        <v>5</v>
      </c>
      <c r="N233" s="7">
        <v>4</v>
      </c>
      <c r="O233" s="7">
        <v>5</v>
      </c>
      <c r="P233" s="7">
        <v>5</v>
      </c>
      <c r="Q233" s="7">
        <v>5</v>
      </c>
      <c r="R233" s="7">
        <v>43</v>
      </c>
      <c r="S233" s="7">
        <f t="shared" si="18"/>
        <v>14</v>
      </c>
      <c r="T233" s="7">
        <f t="shared" si="19"/>
        <v>12</v>
      </c>
      <c r="U233" s="7">
        <f t="shared" si="20"/>
        <v>9</v>
      </c>
      <c r="V233" s="7">
        <f t="shared" si="21"/>
        <v>8</v>
      </c>
      <c r="W233" s="7">
        <v>2</v>
      </c>
      <c r="X233" s="7">
        <v>4</v>
      </c>
      <c r="Y233" s="7">
        <v>3</v>
      </c>
      <c r="Z233" s="7">
        <v>2</v>
      </c>
      <c r="AA233" s="7">
        <v>5</v>
      </c>
      <c r="AB233" s="7">
        <v>6</v>
      </c>
      <c r="AC233" s="7">
        <v>8</v>
      </c>
      <c r="AD233" s="7">
        <v>3</v>
      </c>
      <c r="AE233" s="7">
        <v>2</v>
      </c>
      <c r="AF233" s="7">
        <v>2</v>
      </c>
      <c r="AG233">
        <f t="shared" si="22"/>
        <v>25</v>
      </c>
      <c r="AH233">
        <f t="shared" si="23"/>
        <v>18</v>
      </c>
    </row>
    <row r="234" spans="2:34" x14ac:dyDescent="0.25">
      <c r="B234" s="7">
        <v>42549</v>
      </c>
      <c r="C234" s="7">
        <v>0</v>
      </c>
      <c r="D234" s="7">
        <v>2004</v>
      </c>
      <c r="E234" s="7">
        <v>21</v>
      </c>
      <c r="F234" s="8">
        <v>45960.649351851855</v>
      </c>
      <c r="G234" s="7">
        <v>5</v>
      </c>
      <c r="H234" s="7">
        <v>1</v>
      </c>
      <c r="I234" s="7">
        <v>4</v>
      </c>
      <c r="J234" s="7">
        <v>1</v>
      </c>
      <c r="K234" s="7">
        <v>4</v>
      </c>
      <c r="L234" s="7">
        <v>3</v>
      </c>
      <c r="M234" s="7">
        <v>4</v>
      </c>
      <c r="N234" s="7">
        <v>1</v>
      </c>
      <c r="O234" s="7">
        <v>4</v>
      </c>
      <c r="P234" s="7">
        <v>3</v>
      </c>
      <c r="Q234" s="7">
        <v>2</v>
      </c>
      <c r="R234" s="7">
        <v>27</v>
      </c>
      <c r="S234" s="7">
        <f t="shared" si="18"/>
        <v>7</v>
      </c>
      <c r="T234" s="7">
        <f t="shared" si="19"/>
        <v>11</v>
      </c>
      <c r="U234" s="7">
        <f t="shared" si="20"/>
        <v>4</v>
      </c>
      <c r="V234" s="7">
        <f t="shared" si="21"/>
        <v>5</v>
      </c>
      <c r="W234" s="7">
        <v>1</v>
      </c>
      <c r="X234" s="7">
        <v>4</v>
      </c>
      <c r="Y234" s="7">
        <v>2</v>
      </c>
      <c r="Z234" s="7">
        <v>2</v>
      </c>
      <c r="AA234" s="7">
        <v>2</v>
      </c>
      <c r="AB234" s="7">
        <v>2</v>
      </c>
      <c r="AC234" s="7">
        <v>3</v>
      </c>
      <c r="AD234" s="7">
        <v>2</v>
      </c>
      <c r="AE234" s="7">
        <v>2</v>
      </c>
      <c r="AF234" s="7">
        <v>1</v>
      </c>
      <c r="AG234">
        <f t="shared" si="22"/>
        <v>20</v>
      </c>
      <c r="AH234">
        <f t="shared" si="23"/>
        <v>7</v>
      </c>
    </row>
    <row r="235" spans="2:34" x14ac:dyDescent="0.25">
      <c r="B235" s="7">
        <v>43022</v>
      </c>
      <c r="C235" s="7">
        <v>0</v>
      </c>
      <c r="D235" s="7">
        <v>2004</v>
      </c>
      <c r="E235" s="7">
        <v>21</v>
      </c>
      <c r="F235" s="8">
        <v>45961.687893518516</v>
      </c>
      <c r="G235" s="7">
        <v>5</v>
      </c>
      <c r="H235" s="7">
        <v>2</v>
      </c>
      <c r="I235" s="7">
        <v>1</v>
      </c>
      <c r="J235" s="7">
        <v>2</v>
      </c>
      <c r="K235" s="7">
        <v>4</v>
      </c>
      <c r="L235" s="7">
        <v>4</v>
      </c>
      <c r="M235" s="7">
        <v>2</v>
      </c>
      <c r="N235" s="7">
        <v>1</v>
      </c>
      <c r="O235" s="7">
        <v>4</v>
      </c>
      <c r="P235" s="7">
        <v>2</v>
      </c>
      <c r="Q235" s="7">
        <v>2</v>
      </c>
      <c r="R235" s="7">
        <v>24</v>
      </c>
      <c r="S235" s="7">
        <f t="shared" si="18"/>
        <v>6</v>
      </c>
      <c r="T235" s="7">
        <f t="shared" si="19"/>
        <v>10</v>
      </c>
      <c r="U235" s="7">
        <f t="shared" si="20"/>
        <v>6</v>
      </c>
      <c r="V235" s="7">
        <f t="shared" si="21"/>
        <v>2</v>
      </c>
      <c r="W235" s="7">
        <v>3</v>
      </c>
      <c r="X235" s="7">
        <v>7</v>
      </c>
      <c r="Y235" s="7">
        <v>4</v>
      </c>
      <c r="Z235" s="7">
        <v>5</v>
      </c>
      <c r="AA235" s="7">
        <v>3</v>
      </c>
      <c r="AB235" s="7">
        <v>6</v>
      </c>
      <c r="AC235" s="7">
        <v>5</v>
      </c>
      <c r="AD235" s="7">
        <v>5</v>
      </c>
      <c r="AE235" s="7">
        <v>11</v>
      </c>
      <c r="AF235" s="7">
        <v>4</v>
      </c>
      <c r="AG235">
        <f t="shared" si="22"/>
        <v>17</v>
      </c>
      <c r="AH235">
        <f t="shared" si="23"/>
        <v>7</v>
      </c>
    </row>
    <row r="236" spans="2:34" x14ac:dyDescent="0.25">
      <c r="B236" s="7">
        <v>46167</v>
      </c>
      <c r="C236" s="7">
        <v>0</v>
      </c>
      <c r="D236" s="7">
        <v>1977</v>
      </c>
      <c r="E236" s="7">
        <v>48</v>
      </c>
      <c r="F236" s="8">
        <v>45972.473958333336</v>
      </c>
      <c r="G236" s="7">
        <v>5</v>
      </c>
      <c r="H236" s="7">
        <v>2</v>
      </c>
      <c r="I236" s="7">
        <v>2</v>
      </c>
      <c r="J236" s="7">
        <v>4</v>
      </c>
      <c r="K236" s="7">
        <v>1</v>
      </c>
      <c r="L236" s="7">
        <v>4</v>
      </c>
      <c r="M236" s="7">
        <v>2</v>
      </c>
      <c r="N236" s="7">
        <v>2</v>
      </c>
      <c r="O236" s="7">
        <v>2</v>
      </c>
      <c r="P236" s="7">
        <v>3</v>
      </c>
      <c r="Q236" s="7">
        <v>2</v>
      </c>
      <c r="R236" s="7">
        <v>24</v>
      </c>
      <c r="S236" s="7">
        <f t="shared" si="18"/>
        <v>8</v>
      </c>
      <c r="T236" s="7">
        <f t="shared" si="19"/>
        <v>6</v>
      </c>
      <c r="U236" s="7">
        <f t="shared" si="20"/>
        <v>6</v>
      </c>
      <c r="V236" s="7">
        <f t="shared" si="21"/>
        <v>4</v>
      </c>
      <c r="W236" s="7">
        <v>5</v>
      </c>
      <c r="X236" s="7">
        <v>15</v>
      </c>
      <c r="Y236" s="7">
        <v>55</v>
      </c>
      <c r="Z236" s="7">
        <v>3</v>
      </c>
      <c r="AA236" s="7">
        <v>4</v>
      </c>
      <c r="AB236" s="7">
        <v>5</v>
      </c>
      <c r="AC236" s="7">
        <v>5</v>
      </c>
      <c r="AD236" s="7">
        <v>4</v>
      </c>
      <c r="AE236" s="7">
        <v>8</v>
      </c>
      <c r="AF236" s="7">
        <v>4</v>
      </c>
      <c r="AG236">
        <f t="shared" si="22"/>
        <v>14</v>
      </c>
      <c r="AH236">
        <f t="shared" si="23"/>
        <v>10</v>
      </c>
    </row>
    <row r="237" spans="2:34" x14ac:dyDescent="0.25">
      <c r="B237" s="7">
        <v>44432</v>
      </c>
      <c r="C237" s="7">
        <v>0</v>
      </c>
      <c r="D237" s="7">
        <v>1995</v>
      </c>
      <c r="E237" s="7">
        <v>30</v>
      </c>
      <c r="F237" s="8">
        <v>45965.567511574074</v>
      </c>
      <c r="G237" s="7">
        <v>5</v>
      </c>
      <c r="H237" s="7">
        <v>2</v>
      </c>
      <c r="I237" s="7">
        <v>2</v>
      </c>
      <c r="J237" s="7">
        <v>3</v>
      </c>
      <c r="K237" s="7">
        <v>2</v>
      </c>
      <c r="L237" s="7">
        <v>4</v>
      </c>
      <c r="M237" s="7">
        <v>2</v>
      </c>
      <c r="N237" s="7">
        <v>2</v>
      </c>
      <c r="O237" s="7">
        <v>3</v>
      </c>
      <c r="P237" s="7">
        <v>2</v>
      </c>
      <c r="Q237" s="7">
        <v>2</v>
      </c>
      <c r="R237" s="7">
        <v>24</v>
      </c>
      <c r="S237" s="7">
        <f t="shared" si="18"/>
        <v>7</v>
      </c>
      <c r="T237" s="7">
        <f t="shared" si="19"/>
        <v>7</v>
      </c>
      <c r="U237" s="7">
        <f t="shared" si="20"/>
        <v>6</v>
      </c>
      <c r="V237" s="7">
        <f t="shared" si="21"/>
        <v>4</v>
      </c>
      <c r="W237" s="7">
        <v>3</v>
      </c>
      <c r="X237" s="7">
        <v>4</v>
      </c>
      <c r="Y237" s="7">
        <v>6</v>
      </c>
      <c r="Z237" s="7">
        <v>2</v>
      </c>
      <c r="AA237" s="7">
        <v>2</v>
      </c>
      <c r="AB237" s="7">
        <v>7</v>
      </c>
      <c r="AC237" s="7">
        <v>5</v>
      </c>
      <c r="AD237" s="7">
        <v>2</v>
      </c>
      <c r="AE237" s="7">
        <v>2</v>
      </c>
      <c r="AF237" s="7">
        <v>4</v>
      </c>
      <c r="AG237">
        <f t="shared" si="22"/>
        <v>15</v>
      </c>
      <c r="AH237">
        <f t="shared" si="23"/>
        <v>9</v>
      </c>
    </row>
    <row r="238" spans="2:34" x14ac:dyDescent="0.25">
      <c r="B238" s="7">
        <v>43663</v>
      </c>
      <c r="C238" s="7">
        <v>1</v>
      </c>
      <c r="D238" s="7">
        <v>1992</v>
      </c>
      <c r="E238" s="7">
        <v>33</v>
      </c>
      <c r="F238" s="8">
        <v>45963.818194444444</v>
      </c>
      <c r="G238" s="7">
        <v>5</v>
      </c>
      <c r="H238" s="7">
        <v>3</v>
      </c>
      <c r="I238" s="7">
        <v>3</v>
      </c>
      <c r="J238" s="7">
        <v>4</v>
      </c>
      <c r="K238" s="7">
        <v>2</v>
      </c>
      <c r="L238" s="7">
        <v>3</v>
      </c>
      <c r="M238" s="7">
        <v>2</v>
      </c>
      <c r="N238" s="7">
        <v>1</v>
      </c>
      <c r="O238" s="7">
        <v>3</v>
      </c>
      <c r="P238" s="7">
        <v>4</v>
      </c>
      <c r="Q238" s="7">
        <v>2</v>
      </c>
      <c r="R238" s="7">
        <v>27</v>
      </c>
      <c r="S238" s="7">
        <f t="shared" si="18"/>
        <v>8</v>
      </c>
      <c r="T238" s="7">
        <f t="shared" si="19"/>
        <v>9</v>
      </c>
      <c r="U238" s="7">
        <f t="shared" si="20"/>
        <v>6</v>
      </c>
      <c r="V238" s="7">
        <f t="shared" si="21"/>
        <v>4</v>
      </c>
      <c r="W238" s="7">
        <v>4</v>
      </c>
      <c r="X238" s="7">
        <v>4</v>
      </c>
      <c r="Y238" s="7">
        <v>3</v>
      </c>
      <c r="Z238" s="7">
        <v>3</v>
      </c>
      <c r="AA238" s="7">
        <v>3</v>
      </c>
      <c r="AB238" s="7">
        <v>4</v>
      </c>
      <c r="AC238" s="7">
        <v>5</v>
      </c>
      <c r="AD238" s="7">
        <v>4</v>
      </c>
      <c r="AE238" s="7">
        <v>5</v>
      </c>
      <c r="AF238" s="7">
        <v>2</v>
      </c>
      <c r="AG238">
        <f t="shared" si="22"/>
        <v>17</v>
      </c>
      <c r="AH238">
        <f t="shared" si="23"/>
        <v>10</v>
      </c>
    </row>
    <row r="239" spans="2:34" x14ac:dyDescent="0.25">
      <c r="B239" s="7">
        <v>44205</v>
      </c>
      <c r="C239" s="7">
        <v>1</v>
      </c>
      <c r="D239" s="7">
        <v>1996</v>
      </c>
      <c r="E239" s="7">
        <v>29</v>
      </c>
      <c r="F239" s="8">
        <v>45964.905706018515</v>
      </c>
      <c r="G239" s="7">
        <v>5</v>
      </c>
      <c r="H239" s="7">
        <v>5</v>
      </c>
      <c r="I239" s="7">
        <v>5</v>
      </c>
      <c r="J239" s="7">
        <v>5</v>
      </c>
      <c r="K239" s="7">
        <v>5</v>
      </c>
      <c r="L239" s="7">
        <v>5</v>
      </c>
      <c r="M239" s="7">
        <v>5</v>
      </c>
      <c r="N239" s="7">
        <v>1</v>
      </c>
      <c r="O239" s="7">
        <v>5</v>
      </c>
      <c r="P239" s="7">
        <v>5</v>
      </c>
      <c r="Q239" s="7">
        <v>5</v>
      </c>
      <c r="R239" s="7">
        <v>46</v>
      </c>
      <c r="S239" s="7">
        <f t="shared" si="18"/>
        <v>15</v>
      </c>
      <c r="T239" s="7">
        <f t="shared" si="19"/>
        <v>15</v>
      </c>
      <c r="U239" s="7">
        <f t="shared" si="20"/>
        <v>10</v>
      </c>
      <c r="V239" s="7">
        <f t="shared" si="21"/>
        <v>6</v>
      </c>
      <c r="W239" s="7">
        <v>1</v>
      </c>
      <c r="X239" s="7">
        <v>2</v>
      </c>
      <c r="Y239" s="7">
        <v>2</v>
      </c>
      <c r="Z239" s="7">
        <v>2</v>
      </c>
      <c r="AA239" s="7">
        <v>12</v>
      </c>
      <c r="AB239" s="7">
        <v>2</v>
      </c>
      <c r="AC239" s="7">
        <v>7</v>
      </c>
      <c r="AD239" s="7">
        <v>1</v>
      </c>
      <c r="AE239" s="7">
        <v>1</v>
      </c>
      <c r="AF239" s="7">
        <v>1</v>
      </c>
      <c r="AG239">
        <f t="shared" si="22"/>
        <v>30</v>
      </c>
      <c r="AH239">
        <f t="shared" si="23"/>
        <v>16</v>
      </c>
    </row>
    <row r="241" spans="6:9" x14ac:dyDescent="0.25">
      <c r="G241" t="s">
        <v>147</v>
      </c>
      <c r="H241" t="s">
        <v>152</v>
      </c>
      <c r="I241" t="s">
        <v>151</v>
      </c>
    </row>
    <row r="242" spans="6:9" x14ac:dyDescent="0.25">
      <c r="F242" t="s">
        <v>146</v>
      </c>
      <c r="G242">
        <f>CORREL(G3:G239,S3:S239)</f>
        <v>-0.47063402861570208</v>
      </c>
      <c r="H242">
        <f>G242*(SQRT((232/(1-G242*G242))))</f>
        <v>-8.1245067129188779</v>
      </c>
      <c r="I242">
        <f>_xlfn.T.DIST.2T(ABS(H242),234)</f>
        <v>2.5889268848513623E-14</v>
      </c>
    </row>
    <row r="243" spans="6:9" x14ac:dyDescent="0.25">
      <c r="F243" t="s">
        <v>148</v>
      </c>
      <c r="G243">
        <f>CORREL(G3:G239,T3:T239)</f>
        <v>-0.30568432526757938</v>
      </c>
      <c r="H243">
        <f>G243*(SQRT((232/(1-G243*G243))))</f>
        <v>-4.8901207374965789</v>
      </c>
      <c r="I243">
        <f t="shared" ref="I243:I247" si="24">_xlfn.T.DIST.2T(ABS(H243),234)</f>
        <v>1.8735527683653739E-6</v>
      </c>
    </row>
    <row r="244" spans="6:9" x14ac:dyDescent="0.25">
      <c r="F244" t="s">
        <v>149</v>
      </c>
      <c r="G244">
        <f>CORREL(G3:G239,U3:U239)</f>
        <v>-0.42741389924935252</v>
      </c>
      <c r="H244">
        <f t="shared" ref="H244:H247" si="25">G244*(SQRT((232/(1-G244*G244))))</f>
        <v>-7.201073970471267</v>
      </c>
      <c r="I244">
        <f t="shared" si="24"/>
        <v>8.1042973848187807E-12</v>
      </c>
    </row>
    <row r="245" spans="6:9" x14ac:dyDescent="0.25">
      <c r="F245" t="s">
        <v>150</v>
      </c>
      <c r="G245">
        <f>CORREL(G3:G239,V3:V239)</f>
        <v>-0.41906249190697242</v>
      </c>
      <c r="H245">
        <f t="shared" si="25"/>
        <v>-7.0300322006821867</v>
      </c>
      <c r="I245">
        <f t="shared" si="24"/>
        <v>2.2462320327461657E-11</v>
      </c>
    </row>
    <row r="246" spans="6:9" x14ac:dyDescent="0.25">
      <c r="F246" t="s">
        <v>311</v>
      </c>
      <c r="G246">
        <f>CORREL(G3:G239,AG3:AG239)</f>
        <v>-0.3672419371146613</v>
      </c>
      <c r="H246">
        <f>G246*(SQRT((232/(1-G246*G246))))</f>
        <v>-6.0138796479370402</v>
      </c>
      <c r="I246">
        <f t="shared" si="24"/>
        <v>6.9129538406347419E-9</v>
      </c>
    </row>
    <row r="247" spans="6:9" x14ac:dyDescent="0.25">
      <c r="F247" t="s">
        <v>310</v>
      </c>
      <c r="G247">
        <f>CORREL(G3:G239,AH3:AH239)</f>
        <v>-0.55036045969898306</v>
      </c>
      <c r="H247">
        <f t="shared" si="25"/>
        <v>-10.040206098485719</v>
      </c>
      <c r="I247">
        <f t="shared" si="24"/>
        <v>5.8997880229012176E-20</v>
      </c>
    </row>
    <row r="250" spans="6:9" x14ac:dyDescent="0.25">
      <c r="G250" t="s">
        <v>147</v>
      </c>
      <c r="H250" t="s">
        <v>152</v>
      </c>
      <c r="I250" t="s">
        <v>151</v>
      </c>
    </row>
    <row r="251" spans="6:9" x14ac:dyDescent="0.25">
      <c r="F251" t="s">
        <v>146</v>
      </c>
      <c r="G251">
        <v>-0.47063402861570208</v>
      </c>
      <c r="H251">
        <v>-8.1245067129188779</v>
      </c>
      <c r="I251">
        <v>2.5889268848513623E-14</v>
      </c>
    </row>
    <row r="252" spans="6:9" x14ac:dyDescent="0.25">
      <c r="F252" t="s">
        <v>148</v>
      </c>
      <c r="G252">
        <v>-0.30568432526757938</v>
      </c>
      <c r="H252">
        <v>-4.8901207374965789</v>
      </c>
      <c r="I252">
        <v>1.8735527683653739E-6</v>
      </c>
    </row>
    <row r="253" spans="6:9" x14ac:dyDescent="0.25">
      <c r="F253" t="s">
        <v>149</v>
      </c>
      <c r="G253">
        <v>-0.42741389924935252</v>
      </c>
      <c r="H253">
        <v>-7.201073970471267</v>
      </c>
      <c r="I253">
        <v>8.1042973848187807E-12</v>
      </c>
    </row>
    <row r="254" spans="6:9" x14ac:dyDescent="0.25">
      <c r="F254" t="s">
        <v>150</v>
      </c>
      <c r="G254">
        <v>-0.41906249190697242</v>
      </c>
      <c r="H254">
        <v>-7.0300322006821867</v>
      </c>
      <c r="I254">
        <v>2.2462320327461657E-11</v>
      </c>
    </row>
  </sheetData>
  <sortState xmlns:xlrd2="http://schemas.microsoft.com/office/spreadsheetml/2017/richdata2" ref="B3:AF239">
    <sortCondition ref="G3:G239"/>
  </sortState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E6F6A-1883-414B-B756-6724D146C4FD}">
  <dimension ref="B2:AQ248"/>
  <sheetViews>
    <sheetView topLeftCell="AA1" workbookViewId="0">
      <selection activeCell="L30" sqref="L30"/>
    </sheetView>
  </sheetViews>
  <sheetFormatPr defaultRowHeight="15" x14ac:dyDescent="0.25"/>
  <cols>
    <col min="6" max="6" width="15.28515625" bestFit="1" customWidth="1"/>
  </cols>
  <sheetData>
    <row r="2" spans="2:43" x14ac:dyDescent="0.25">
      <c r="B2" s="6" t="s">
        <v>22</v>
      </c>
      <c r="C2" s="6" t="s">
        <v>23</v>
      </c>
      <c r="D2" s="6" t="s">
        <v>24</v>
      </c>
      <c r="E2" s="6" t="s">
        <v>100</v>
      </c>
      <c r="F2" s="6" t="s">
        <v>25</v>
      </c>
      <c r="G2" s="6" t="s">
        <v>26</v>
      </c>
      <c r="H2" s="6" t="s">
        <v>27</v>
      </c>
      <c r="I2" s="6" t="s">
        <v>28</v>
      </c>
      <c r="J2" s="6" t="s">
        <v>29</v>
      </c>
      <c r="K2" s="6" t="s">
        <v>102</v>
      </c>
      <c r="L2" s="6" t="s">
        <v>31</v>
      </c>
      <c r="M2" s="6" t="s">
        <v>32</v>
      </c>
      <c r="N2" s="6" t="s">
        <v>103</v>
      </c>
      <c r="O2" s="6" t="s">
        <v>34</v>
      </c>
      <c r="P2" s="6" t="s">
        <v>35</v>
      </c>
      <c r="Q2" s="6" t="s">
        <v>36</v>
      </c>
      <c r="R2" s="6" t="s">
        <v>186</v>
      </c>
      <c r="S2" s="6" t="s">
        <v>248</v>
      </c>
      <c r="T2" s="6" t="s">
        <v>250</v>
      </c>
      <c r="U2" s="6" t="s">
        <v>249</v>
      </c>
      <c r="V2" s="6" t="s">
        <v>251</v>
      </c>
      <c r="W2" s="6" t="s">
        <v>37</v>
      </c>
      <c r="X2" s="6" t="s">
        <v>38</v>
      </c>
      <c r="Y2" s="6" t="s">
        <v>39</v>
      </c>
      <c r="Z2" s="6" t="s">
        <v>40</v>
      </c>
      <c r="AA2" s="6" t="s">
        <v>41</v>
      </c>
      <c r="AB2" s="6" t="s">
        <v>42</v>
      </c>
      <c r="AC2" s="6" t="s">
        <v>43</v>
      </c>
      <c r="AD2" s="6" t="s">
        <v>44</v>
      </c>
      <c r="AE2" s="6" t="s">
        <v>45</v>
      </c>
      <c r="AF2" s="6" t="s">
        <v>46</v>
      </c>
      <c r="AG2" s="6" t="s">
        <v>47</v>
      </c>
      <c r="AH2" s="6" t="s">
        <v>48</v>
      </c>
      <c r="AI2" s="6" t="s">
        <v>49</v>
      </c>
      <c r="AJ2" s="6" t="s">
        <v>50</v>
      </c>
      <c r="AK2" s="6" t="s">
        <v>51</v>
      </c>
      <c r="AL2" s="6" t="s">
        <v>52</v>
      </c>
      <c r="AM2" s="6" t="s">
        <v>53</v>
      </c>
      <c r="AN2" s="6" t="s">
        <v>54</v>
      </c>
      <c r="AO2" s="6" t="s">
        <v>55</v>
      </c>
      <c r="AP2" s="6" t="s">
        <v>56</v>
      </c>
      <c r="AQ2" s="6" t="s">
        <v>57</v>
      </c>
    </row>
    <row r="3" spans="2:43" x14ac:dyDescent="0.25">
      <c r="B3" s="7">
        <v>43084</v>
      </c>
      <c r="C3" s="7">
        <v>0</v>
      </c>
      <c r="D3" s="7">
        <v>2004</v>
      </c>
      <c r="E3" s="7">
        <f t="shared" ref="E3:E66" si="0">2025-D3</f>
        <v>21</v>
      </c>
      <c r="F3" s="8">
        <v>45961.767094907409</v>
      </c>
      <c r="G3" s="7">
        <v>1</v>
      </c>
      <c r="H3" s="7">
        <v>4</v>
      </c>
      <c r="I3" s="7">
        <v>3</v>
      </c>
      <c r="J3" s="7">
        <v>5</v>
      </c>
      <c r="K3" s="7">
        <v>4</v>
      </c>
      <c r="L3" s="7">
        <v>4</v>
      </c>
      <c r="M3" s="7">
        <v>5</v>
      </c>
      <c r="N3" s="7">
        <v>3</v>
      </c>
      <c r="O3" s="7">
        <v>4</v>
      </c>
      <c r="P3" s="7">
        <v>3</v>
      </c>
      <c r="Q3" s="7">
        <v>4</v>
      </c>
      <c r="R3" s="7">
        <f t="shared" ref="R3:R66" si="1">SUM(H3:Q3)-K3-N3</f>
        <v>32</v>
      </c>
      <c r="S3" s="7">
        <f t="shared" ref="S3:S66" si="2">SUM(J3,M3,Q3)</f>
        <v>14</v>
      </c>
      <c r="T3" s="7">
        <f t="shared" ref="T3:T66" si="3">SUM(K3,O3:P3)</f>
        <v>11</v>
      </c>
      <c r="U3" s="7">
        <f t="shared" ref="U3:U66" si="4">SUM(H3,L3)</f>
        <v>8</v>
      </c>
      <c r="V3" s="7">
        <f>I3+N3</f>
        <v>6</v>
      </c>
      <c r="W3" s="7">
        <v>3</v>
      </c>
      <c r="X3" s="7">
        <v>9</v>
      </c>
      <c r="Y3" s="7">
        <v>4</v>
      </c>
      <c r="Z3" s="7">
        <v>7</v>
      </c>
      <c r="AA3" s="7">
        <v>12</v>
      </c>
      <c r="AB3" s="7">
        <v>5</v>
      </c>
      <c r="AC3" s="7">
        <v>15</v>
      </c>
      <c r="AD3" s="7">
        <v>8</v>
      </c>
      <c r="AE3" s="7">
        <v>4</v>
      </c>
      <c r="AF3" s="7">
        <v>4</v>
      </c>
      <c r="AG3" s="7">
        <v>6</v>
      </c>
      <c r="AH3" s="7">
        <v>10</v>
      </c>
      <c r="AI3" s="7">
        <v>7</v>
      </c>
      <c r="AJ3" s="7">
        <v>4</v>
      </c>
      <c r="AK3" s="7">
        <v>3</v>
      </c>
      <c r="AL3" s="7">
        <v>5</v>
      </c>
      <c r="AM3" s="7">
        <v>9</v>
      </c>
      <c r="AN3" s="7">
        <v>1</v>
      </c>
      <c r="AO3" s="7">
        <v>2</v>
      </c>
      <c r="AP3" s="7">
        <v>8</v>
      </c>
      <c r="AQ3" s="7">
        <v>63</v>
      </c>
    </row>
    <row r="4" spans="2:43" x14ac:dyDescent="0.25">
      <c r="B4" s="7">
        <v>44138</v>
      </c>
      <c r="C4" s="7">
        <v>0</v>
      </c>
      <c r="D4" s="7">
        <v>1992</v>
      </c>
      <c r="E4" s="7">
        <f t="shared" si="0"/>
        <v>33</v>
      </c>
      <c r="F4" s="8">
        <v>45964.773182870369</v>
      </c>
      <c r="G4" s="7">
        <v>1</v>
      </c>
      <c r="H4" s="7">
        <v>4</v>
      </c>
      <c r="I4" s="7">
        <v>5</v>
      </c>
      <c r="J4" s="7">
        <v>5</v>
      </c>
      <c r="K4" s="7">
        <v>5</v>
      </c>
      <c r="L4" s="7">
        <v>4</v>
      </c>
      <c r="M4" s="7">
        <v>2</v>
      </c>
      <c r="N4" s="7">
        <v>3</v>
      </c>
      <c r="O4" s="7">
        <v>5</v>
      </c>
      <c r="P4" s="7">
        <v>4</v>
      </c>
      <c r="Q4" s="7">
        <v>3</v>
      </c>
      <c r="R4" s="7">
        <f t="shared" si="1"/>
        <v>32</v>
      </c>
      <c r="S4" s="7">
        <f t="shared" si="2"/>
        <v>10</v>
      </c>
      <c r="T4" s="7">
        <f t="shared" si="3"/>
        <v>14</v>
      </c>
      <c r="U4" s="7">
        <f t="shared" si="4"/>
        <v>8</v>
      </c>
      <c r="V4" s="7">
        <f t="shared" ref="V4:V67" si="5">I4+N4</f>
        <v>8</v>
      </c>
      <c r="W4" s="7">
        <v>7</v>
      </c>
      <c r="X4" s="7">
        <v>24</v>
      </c>
      <c r="Y4" s="7">
        <v>9</v>
      </c>
      <c r="Z4" s="7">
        <v>3</v>
      </c>
      <c r="AA4" s="7">
        <v>69</v>
      </c>
      <c r="AB4" s="7">
        <v>58</v>
      </c>
      <c r="AC4" s="7">
        <v>31</v>
      </c>
      <c r="AD4" s="7">
        <v>6</v>
      </c>
      <c r="AE4" s="7">
        <v>5</v>
      </c>
      <c r="AF4" s="7">
        <v>22</v>
      </c>
      <c r="AG4" s="7">
        <v>4</v>
      </c>
      <c r="AH4" s="7">
        <v>2</v>
      </c>
      <c r="AI4" s="7">
        <v>5</v>
      </c>
      <c r="AJ4" s="7">
        <v>3</v>
      </c>
      <c r="AK4" s="7">
        <v>6</v>
      </c>
      <c r="AL4" s="7">
        <v>1</v>
      </c>
      <c r="AM4" s="7">
        <v>9</v>
      </c>
      <c r="AN4" s="7">
        <v>8</v>
      </c>
      <c r="AO4" s="7">
        <v>7</v>
      </c>
      <c r="AP4" s="7">
        <v>10</v>
      </c>
      <c r="AQ4" s="7">
        <v>59</v>
      </c>
    </row>
    <row r="5" spans="2:43" x14ac:dyDescent="0.25">
      <c r="B5" s="7">
        <v>45450</v>
      </c>
      <c r="C5" s="7">
        <v>0</v>
      </c>
      <c r="D5" s="7">
        <v>1999</v>
      </c>
      <c r="E5" s="7">
        <f t="shared" si="0"/>
        <v>26</v>
      </c>
      <c r="F5" s="8">
        <v>45968.61078703704</v>
      </c>
      <c r="G5" s="7">
        <v>1</v>
      </c>
      <c r="H5" s="7">
        <v>4</v>
      </c>
      <c r="I5" s="7">
        <v>2</v>
      </c>
      <c r="J5" s="7">
        <v>5</v>
      </c>
      <c r="K5" s="7">
        <v>4</v>
      </c>
      <c r="L5" s="7">
        <v>5</v>
      </c>
      <c r="M5" s="7">
        <v>4</v>
      </c>
      <c r="N5" s="7">
        <v>3</v>
      </c>
      <c r="O5" s="7">
        <v>5</v>
      </c>
      <c r="P5" s="7">
        <v>5</v>
      </c>
      <c r="Q5" s="7">
        <v>4</v>
      </c>
      <c r="R5" s="7">
        <f t="shared" si="1"/>
        <v>34</v>
      </c>
      <c r="S5" s="7">
        <f t="shared" si="2"/>
        <v>13</v>
      </c>
      <c r="T5" s="7">
        <f t="shared" si="3"/>
        <v>14</v>
      </c>
      <c r="U5" s="7">
        <f t="shared" si="4"/>
        <v>9</v>
      </c>
      <c r="V5" s="7">
        <f t="shared" si="5"/>
        <v>5</v>
      </c>
      <c r="W5" s="7">
        <v>3</v>
      </c>
      <c r="X5" s="7">
        <v>3</v>
      </c>
      <c r="Y5" s="7">
        <v>2</v>
      </c>
      <c r="Z5" s="7">
        <v>2</v>
      </c>
      <c r="AA5" s="7">
        <v>4</v>
      </c>
      <c r="AB5" s="7">
        <v>3</v>
      </c>
      <c r="AC5" s="7">
        <v>3</v>
      </c>
      <c r="AD5" s="7">
        <v>8</v>
      </c>
      <c r="AE5" s="7">
        <v>2</v>
      </c>
      <c r="AF5" s="7">
        <v>2</v>
      </c>
      <c r="AG5" s="7">
        <v>2</v>
      </c>
      <c r="AH5" s="7">
        <v>7</v>
      </c>
      <c r="AI5" s="7">
        <v>5</v>
      </c>
      <c r="AJ5" s="7">
        <v>9</v>
      </c>
      <c r="AK5" s="7">
        <v>4</v>
      </c>
      <c r="AL5" s="7">
        <v>8</v>
      </c>
      <c r="AM5" s="7">
        <v>6</v>
      </c>
      <c r="AN5" s="7">
        <v>1</v>
      </c>
      <c r="AO5" s="7">
        <v>3</v>
      </c>
      <c r="AP5" s="7">
        <v>10</v>
      </c>
      <c r="AQ5" s="7">
        <v>55</v>
      </c>
    </row>
    <row r="6" spans="2:43" x14ac:dyDescent="0.25">
      <c r="B6" s="7">
        <v>45423</v>
      </c>
      <c r="C6" s="7">
        <v>0</v>
      </c>
      <c r="D6" s="7">
        <v>2004</v>
      </c>
      <c r="E6" s="7">
        <f t="shared" si="0"/>
        <v>21</v>
      </c>
      <c r="F6" s="8">
        <v>45968.564363425925</v>
      </c>
      <c r="G6" s="7">
        <v>1</v>
      </c>
      <c r="H6" s="7">
        <v>5</v>
      </c>
      <c r="I6" s="7">
        <v>4</v>
      </c>
      <c r="J6" s="7">
        <v>4</v>
      </c>
      <c r="K6" s="7">
        <v>4</v>
      </c>
      <c r="L6" s="7">
        <v>4</v>
      </c>
      <c r="M6" s="7">
        <v>4</v>
      </c>
      <c r="N6" s="7">
        <v>2</v>
      </c>
      <c r="O6" s="7">
        <v>4</v>
      </c>
      <c r="P6" s="7">
        <v>4</v>
      </c>
      <c r="Q6" s="7">
        <v>3</v>
      </c>
      <c r="R6" s="7">
        <f t="shared" si="1"/>
        <v>32</v>
      </c>
      <c r="S6" s="7">
        <f t="shared" si="2"/>
        <v>11</v>
      </c>
      <c r="T6" s="7">
        <f t="shared" si="3"/>
        <v>12</v>
      </c>
      <c r="U6" s="7">
        <f t="shared" si="4"/>
        <v>9</v>
      </c>
      <c r="V6" s="7">
        <f t="shared" si="5"/>
        <v>6</v>
      </c>
      <c r="W6" s="7">
        <v>7</v>
      </c>
      <c r="X6" s="7">
        <v>9</v>
      </c>
      <c r="Y6" s="7">
        <v>5</v>
      </c>
      <c r="Z6" s="7">
        <v>15</v>
      </c>
      <c r="AA6" s="7">
        <v>3</v>
      </c>
      <c r="AB6" s="7">
        <v>2</v>
      </c>
      <c r="AC6" s="7">
        <v>9</v>
      </c>
      <c r="AD6" s="7">
        <v>3</v>
      </c>
      <c r="AE6" s="7">
        <v>4</v>
      </c>
      <c r="AF6" s="7">
        <v>7</v>
      </c>
      <c r="AG6" s="7">
        <v>2</v>
      </c>
      <c r="AH6" s="7">
        <v>7</v>
      </c>
      <c r="AI6" s="7">
        <v>1</v>
      </c>
      <c r="AJ6" s="7">
        <v>4</v>
      </c>
      <c r="AK6" s="7">
        <v>9</v>
      </c>
      <c r="AL6" s="7">
        <v>5</v>
      </c>
      <c r="AM6" s="7">
        <v>10</v>
      </c>
      <c r="AN6" s="7">
        <v>3</v>
      </c>
      <c r="AO6" s="7">
        <v>8</v>
      </c>
      <c r="AP6" s="7">
        <v>6</v>
      </c>
      <c r="AQ6" s="7">
        <v>55</v>
      </c>
    </row>
    <row r="7" spans="2:43" x14ac:dyDescent="0.25">
      <c r="B7" s="7">
        <v>46589</v>
      </c>
      <c r="C7" s="7">
        <v>0</v>
      </c>
      <c r="D7" s="7">
        <v>1974</v>
      </c>
      <c r="E7" s="7">
        <f t="shared" si="0"/>
        <v>51</v>
      </c>
      <c r="F7" s="8">
        <v>45974.808657407404</v>
      </c>
      <c r="G7" s="7">
        <v>1</v>
      </c>
      <c r="H7" s="7">
        <v>4</v>
      </c>
      <c r="I7" s="7">
        <v>4</v>
      </c>
      <c r="J7" s="7">
        <v>4</v>
      </c>
      <c r="K7" s="7">
        <v>3</v>
      </c>
      <c r="L7" s="7">
        <v>4</v>
      </c>
      <c r="M7" s="7">
        <v>3</v>
      </c>
      <c r="N7" s="7">
        <v>4</v>
      </c>
      <c r="O7" s="7">
        <v>3</v>
      </c>
      <c r="P7" s="7">
        <v>4</v>
      </c>
      <c r="Q7" s="7">
        <v>4</v>
      </c>
      <c r="R7" s="7">
        <f t="shared" si="1"/>
        <v>30</v>
      </c>
      <c r="S7" s="7">
        <f t="shared" si="2"/>
        <v>11</v>
      </c>
      <c r="T7" s="7">
        <f t="shared" si="3"/>
        <v>10</v>
      </c>
      <c r="U7" s="7">
        <f t="shared" si="4"/>
        <v>8</v>
      </c>
      <c r="V7" s="7">
        <f t="shared" si="5"/>
        <v>8</v>
      </c>
      <c r="W7" s="7">
        <v>4</v>
      </c>
      <c r="X7" s="7">
        <v>18</v>
      </c>
      <c r="Y7" s="7">
        <v>3</v>
      </c>
      <c r="Z7" s="7">
        <v>5</v>
      </c>
      <c r="AA7" s="7">
        <v>3</v>
      </c>
      <c r="AB7" s="7">
        <v>7</v>
      </c>
      <c r="AC7" s="7">
        <v>6</v>
      </c>
      <c r="AD7" s="7">
        <v>6</v>
      </c>
      <c r="AE7" s="7">
        <v>3</v>
      </c>
      <c r="AF7" s="7">
        <v>2</v>
      </c>
      <c r="AG7" s="7">
        <v>7</v>
      </c>
      <c r="AH7" s="7">
        <v>3</v>
      </c>
      <c r="AI7" s="7">
        <v>10</v>
      </c>
      <c r="AJ7" s="7">
        <v>8</v>
      </c>
      <c r="AK7" s="7">
        <v>6</v>
      </c>
      <c r="AL7" s="7">
        <v>5</v>
      </c>
      <c r="AM7" s="7">
        <v>2</v>
      </c>
      <c r="AN7" s="7">
        <v>1</v>
      </c>
      <c r="AO7" s="7">
        <v>4</v>
      </c>
      <c r="AP7" s="7">
        <v>9</v>
      </c>
      <c r="AQ7" s="7">
        <v>52</v>
      </c>
    </row>
    <row r="8" spans="2:43" x14ac:dyDescent="0.25">
      <c r="B8" s="7">
        <v>44767</v>
      </c>
      <c r="C8" s="7">
        <v>0</v>
      </c>
      <c r="D8" s="7">
        <v>2005</v>
      </c>
      <c r="E8" s="7">
        <f t="shared" si="0"/>
        <v>20</v>
      </c>
      <c r="F8" s="8">
        <v>45966.435231481482</v>
      </c>
      <c r="G8" s="7">
        <v>1</v>
      </c>
      <c r="H8" s="7">
        <v>4</v>
      </c>
      <c r="I8" s="7">
        <v>4</v>
      </c>
      <c r="J8" s="7">
        <v>4</v>
      </c>
      <c r="K8" s="7">
        <v>4</v>
      </c>
      <c r="L8" s="7">
        <v>4</v>
      </c>
      <c r="M8" s="7">
        <v>2</v>
      </c>
      <c r="N8" s="7">
        <v>4</v>
      </c>
      <c r="O8" s="7">
        <v>4</v>
      </c>
      <c r="P8" s="7">
        <v>4</v>
      </c>
      <c r="Q8" s="7">
        <v>4</v>
      </c>
      <c r="R8" s="7">
        <f t="shared" si="1"/>
        <v>30</v>
      </c>
      <c r="S8" s="7">
        <f t="shared" si="2"/>
        <v>10</v>
      </c>
      <c r="T8" s="7">
        <f t="shared" si="3"/>
        <v>12</v>
      </c>
      <c r="U8" s="7">
        <f t="shared" si="4"/>
        <v>8</v>
      </c>
      <c r="V8" s="7">
        <f t="shared" si="5"/>
        <v>8</v>
      </c>
      <c r="W8" s="7">
        <v>2</v>
      </c>
      <c r="X8" s="7">
        <v>2</v>
      </c>
      <c r="Y8" s="7">
        <v>1</v>
      </c>
      <c r="Z8" s="7">
        <v>2</v>
      </c>
      <c r="AA8" s="7">
        <v>3</v>
      </c>
      <c r="AB8" s="7">
        <v>2</v>
      </c>
      <c r="AC8" s="7">
        <v>4</v>
      </c>
      <c r="AD8" s="7">
        <v>1</v>
      </c>
      <c r="AE8" s="7">
        <v>2</v>
      </c>
      <c r="AF8" s="7">
        <v>1</v>
      </c>
      <c r="AG8" s="7">
        <v>2</v>
      </c>
      <c r="AH8" s="7">
        <v>10</v>
      </c>
      <c r="AI8" s="7">
        <v>5</v>
      </c>
      <c r="AJ8" s="7">
        <v>6</v>
      </c>
      <c r="AK8" s="7">
        <v>1</v>
      </c>
      <c r="AL8" s="7">
        <v>9</v>
      </c>
      <c r="AM8" s="7">
        <v>4</v>
      </c>
      <c r="AN8" s="7">
        <v>7</v>
      </c>
      <c r="AO8" s="7">
        <v>8</v>
      </c>
      <c r="AP8" s="7">
        <v>3</v>
      </c>
      <c r="AQ8" s="7">
        <v>51</v>
      </c>
    </row>
    <row r="9" spans="2:43" x14ac:dyDescent="0.25">
      <c r="B9" s="7">
        <v>41781</v>
      </c>
      <c r="C9" s="7">
        <v>0</v>
      </c>
      <c r="D9" s="7">
        <v>1974</v>
      </c>
      <c r="E9" s="7">
        <f t="shared" si="0"/>
        <v>51</v>
      </c>
      <c r="F9" s="8">
        <v>45959.806145833332</v>
      </c>
      <c r="G9" s="7">
        <v>1</v>
      </c>
      <c r="H9" s="7">
        <v>4</v>
      </c>
      <c r="I9" s="7">
        <v>5</v>
      </c>
      <c r="J9" s="7">
        <v>4</v>
      </c>
      <c r="K9" s="7">
        <v>4</v>
      </c>
      <c r="L9" s="7">
        <v>4</v>
      </c>
      <c r="M9" s="7">
        <v>4</v>
      </c>
      <c r="N9" s="7">
        <v>3</v>
      </c>
      <c r="O9" s="7">
        <v>3</v>
      </c>
      <c r="P9" s="7">
        <v>4</v>
      </c>
      <c r="Q9" s="7">
        <v>4</v>
      </c>
      <c r="R9" s="7">
        <f t="shared" si="1"/>
        <v>32</v>
      </c>
      <c r="S9" s="7">
        <f t="shared" si="2"/>
        <v>12</v>
      </c>
      <c r="T9" s="7">
        <f t="shared" si="3"/>
        <v>11</v>
      </c>
      <c r="U9" s="7">
        <f t="shared" si="4"/>
        <v>8</v>
      </c>
      <c r="V9" s="7">
        <f t="shared" si="5"/>
        <v>8</v>
      </c>
      <c r="W9" s="7">
        <v>3</v>
      </c>
      <c r="X9" s="7">
        <v>3</v>
      </c>
      <c r="Y9" s="7">
        <v>4</v>
      </c>
      <c r="Z9" s="7">
        <v>3</v>
      </c>
      <c r="AA9" s="7">
        <v>2</v>
      </c>
      <c r="AB9" s="7">
        <v>3</v>
      </c>
      <c r="AC9" s="7">
        <v>6</v>
      </c>
      <c r="AD9" s="7">
        <v>3</v>
      </c>
      <c r="AE9" s="7">
        <v>2</v>
      </c>
      <c r="AF9" s="7">
        <v>2</v>
      </c>
      <c r="AG9" s="7">
        <v>4</v>
      </c>
      <c r="AH9" s="7">
        <v>1</v>
      </c>
      <c r="AI9" s="7">
        <v>2</v>
      </c>
      <c r="AJ9" s="7">
        <v>3</v>
      </c>
      <c r="AK9" s="7">
        <v>8</v>
      </c>
      <c r="AL9" s="7">
        <v>5</v>
      </c>
      <c r="AM9" s="7">
        <v>9</v>
      </c>
      <c r="AN9" s="7">
        <v>10</v>
      </c>
      <c r="AO9" s="7">
        <v>7</v>
      </c>
      <c r="AP9" s="7">
        <v>6</v>
      </c>
      <c r="AQ9" s="7">
        <v>46</v>
      </c>
    </row>
    <row r="10" spans="2:43" x14ac:dyDescent="0.25">
      <c r="B10" s="7">
        <v>43081</v>
      </c>
      <c r="C10" s="7">
        <v>0</v>
      </c>
      <c r="D10" s="7">
        <v>1982</v>
      </c>
      <c r="E10" s="7">
        <f t="shared" si="0"/>
        <v>43</v>
      </c>
      <c r="F10" s="8">
        <v>45961.754247685189</v>
      </c>
      <c r="G10" s="7">
        <v>1</v>
      </c>
      <c r="H10" s="7">
        <v>3</v>
      </c>
      <c r="I10" s="7">
        <v>4</v>
      </c>
      <c r="J10" s="7">
        <v>4</v>
      </c>
      <c r="K10" s="7">
        <v>4</v>
      </c>
      <c r="L10" s="7">
        <v>4</v>
      </c>
      <c r="M10" s="7">
        <v>4</v>
      </c>
      <c r="N10" s="7">
        <v>4</v>
      </c>
      <c r="O10" s="7">
        <v>4</v>
      </c>
      <c r="P10" s="7">
        <v>5</v>
      </c>
      <c r="Q10" s="7">
        <v>4</v>
      </c>
      <c r="R10" s="7">
        <f t="shared" si="1"/>
        <v>32</v>
      </c>
      <c r="S10" s="7">
        <f t="shared" si="2"/>
        <v>12</v>
      </c>
      <c r="T10" s="7">
        <f t="shared" si="3"/>
        <v>13</v>
      </c>
      <c r="U10" s="7">
        <f t="shared" si="4"/>
        <v>7</v>
      </c>
      <c r="V10" s="7">
        <f t="shared" si="5"/>
        <v>8</v>
      </c>
      <c r="W10" s="7">
        <v>3</v>
      </c>
      <c r="X10" s="7">
        <v>4</v>
      </c>
      <c r="Y10" s="7">
        <v>4</v>
      </c>
      <c r="Z10" s="7">
        <v>3</v>
      </c>
      <c r="AA10" s="7">
        <v>3</v>
      </c>
      <c r="AB10" s="7">
        <v>4</v>
      </c>
      <c r="AC10" s="7">
        <v>7</v>
      </c>
      <c r="AD10" s="7">
        <v>5</v>
      </c>
      <c r="AE10" s="7">
        <v>5</v>
      </c>
      <c r="AF10" s="7">
        <v>3</v>
      </c>
      <c r="AG10" s="7">
        <v>6</v>
      </c>
      <c r="AH10" s="7">
        <v>5</v>
      </c>
      <c r="AI10" s="7">
        <v>7</v>
      </c>
      <c r="AJ10" s="7">
        <v>8</v>
      </c>
      <c r="AK10" s="7">
        <v>4</v>
      </c>
      <c r="AL10" s="7">
        <v>9</v>
      </c>
      <c r="AM10" s="7">
        <v>10</v>
      </c>
      <c r="AN10" s="7">
        <v>2</v>
      </c>
      <c r="AO10" s="7">
        <v>1</v>
      </c>
      <c r="AP10" s="7">
        <v>3</v>
      </c>
      <c r="AQ10" s="7">
        <v>46</v>
      </c>
    </row>
    <row r="11" spans="2:43" x14ac:dyDescent="0.25">
      <c r="B11" s="7">
        <v>45960</v>
      </c>
      <c r="C11" s="7">
        <v>0</v>
      </c>
      <c r="D11" s="7">
        <v>1996</v>
      </c>
      <c r="E11" s="7">
        <f t="shared" si="0"/>
        <v>29</v>
      </c>
      <c r="F11" s="8">
        <v>45970.918738425928</v>
      </c>
      <c r="G11" s="7">
        <v>1</v>
      </c>
      <c r="H11" s="7">
        <v>4</v>
      </c>
      <c r="I11" s="7">
        <v>5</v>
      </c>
      <c r="J11" s="7">
        <v>5</v>
      </c>
      <c r="K11" s="7">
        <v>5</v>
      </c>
      <c r="L11" s="7">
        <v>5</v>
      </c>
      <c r="M11" s="7">
        <v>4</v>
      </c>
      <c r="N11" s="7">
        <v>5</v>
      </c>
      <c r="O11" s="7">
        <v>2</v>
      </c>
      <c r="P11" s="7">
        <v>4</v>
      </c>
      <c r="Q11" s="7">
        <v>4</v>
      </c>
      <c r="R11" s="7">
        <f t="shared" si="1"/>
        <v>33</v>
      </c>
      <c r="S11" s="7">
        <f t="shared" si="2"/>
        <v>13</v>
      </c>
      <c r="T11" s="7">
        <f t="shared" si="3"/>
        <v>11</v>
      </c>
      <c r="U11" s="7">
        <f t="shared" si="4"/>
        <v>9</v>
      </c>
      <c r="V11" s="7">
        <f t="shared" si="5"/>
        <v>10</v>
      </c>
      <c r="W11" s="7">
        <v>3</v>
      </c>
      <c r="X11" s="7">
        <v>2</v>
      </c>
      <c r="Y11" s="7">
        <v>3</v>
      </c>
      <c r="Z11" s="7">
        <v>8</v>
      </c>
      <c r="AA11" s="7">
        <v>4</v>
      </c>
      <c r="AB11" s="7">
        <v>11</v>
      </c>
      <c r="AC11" s="7">
        <v>9</v>
      </c>
      <c r="AD11" s="7">
        <v>3</v>
      </c>
      <c r="AE11" s="7">
        <v>3</v>
      </c>
      <c r="AF11" s="7">
        <v>7</v>
      </c>
      <c r="AG11" s="7">
        <v>2</v>
      </c>
      <c r="AH11" s="7">
        <v>8</v>
      </c>
      <c r="AI11" s="7">
        <v>10</v>
      </c>
      <c r="AJ11" s="7">
        <v>9</v>
      </c>
      <c r="AK11" s="7">
        <v>7</v>
      </c>
      <c r="AL11" s="7">
        <v>5</v>
      </c>
      <c r="AM11" s="7">
        <v>3</v>
      </c>
      <c r="AN11" s="7">
        <v>6</v>
      </c>
      <c r="AO11" s="7">
        <v>4</v>
      </c>
      <c r="AP11" s="7">
        <v>1</v>
      </c>
      <c r="AQ11" s="7">
        <v>44</v>
      </c>
    </row>
    <row r="12" spans="2:43" x14ac:dyDescent="0.25">
      <c r="B12" s="7">
        <v>43831</v>
      </c>
      <c r="C12" s="7">
        <v>0</v>
      </c>
      <c r="D12" s="7">
        <v>1981</v>
      </c>
      <c r="E12" s="7">
        <f t="shared" si="0"/>
        <v>44</v>
      </c>
      <c r="F12" s="8">
        <v>45964.43236111111</v>
      </c>
      <c r="G12" s="7">
        <v>1</v>
      </c>
      <c r="H12" s="7">
        <v>4</v>
      </c>
      <c r="I12" s="7">
        <v>4</v>
      </c>
      <c r="J12" s="7">
        <v>4</v>
      </c>
      <c r="K12" s="7">
        <v>4</v>
      </c>
      <c r="L12" s="7">
        <v>4</v>
      </c>
      <c r="M12" s="7">
        <v>4</v>
      </c>
      <c r="N12" s="7">
        <v>3</v>
      </c>
      <c r="O12" s="7">
        <v>4</v>
      </c>
      <c r="P12" s="7">
        <v>4</v>
      </c>
      <c r="Q12" s="7">
        <v>4</v>
      </c>
      <c r="R12" s="7">
        <f t="shared" si="1"/>
        <v>32</v>
      </c>
      <c r="S12" s="7">
        <f t="shared" si="2"/>
        <v>12</v>
      </c>
      <c r="T12" s="7">
        <f t="shared" si="3"/>
        <v>12</v>
      </c>
      <c r="U12" s="7">
        <f t="shared" si="4"/>
        <v>8</v>
      </c>
      <c r="V12" s="7">
        <f t="shared" si="5"/>
        <v>7</v>
      </c>
      <c r="W12" s="7">
        <v>4</v>
      </c>
      <c r="X12" s="7">
        <v>3</v>
      </c>
      <c r="Y12" s="7">
        <v>3</v>
      </c>
      <c r="Z12" s="7">
        <v>7</v>
      </c>
      <c r="AA12" s="7">
        <v>11</v>
      </c>
      <c r="AB12" s="7">
        <v>5</v>
      </c>
      <c r="AC12" s="7">
        <v>25</v>
      </c>
      <c r="AD12" s="7">
        <v>4</v>
      </c>
      <c r="AE12" s="7">
        <v>2</v>
      </c>
      <c r="AF12" s="7">
        <v>2</v>
      </c>
      <c r="AG12" s="7">
        <v>2</v>
      </c>
      <c r="AH12" s="7">
        <v>7</v>
      </c>
      <c r="AI12" s="7">
        <v>6</v>
      </c>
      <c r="AJ12" s="7">
        <v>8</v>
      </c>
      <c r="AK12" s="7">
        <v>9</v>
      </c>
      <c r="AL12" s="7">
        <v>3</v>
      </c>
      <c r="AM12" s="7">
        <v>1</v>
      </c>
      <c r="AN12" s="7">
        <v>4</v>
      </c>
      <c r="AO12" s="7">
        <v>5</v>
      </c>
      <c r="AP12" s="7">
        <v>10</v>
      </c>
      <c r="AQ12" s="7">
        <v>42</v>
      </c>
    </row>
    <row r="13" spans="2:43" x14ac:dyDescent="0.25">
      <c r="B13" s="7">
        <v>44315</v>
      </c>
      <c r="C13" s="7">
        <v>0</v>
      </c>
      <c r="D13" s="7">
        <v>2003</v>
      </c>
      <c r="E13" s="7">
        <f t="shared" si="0"/>
        <v>22</v>
      </c>
      <c r="F13" s="8">
        <v>45965.449050925927</v>
      </c>
      <c r="G13" s="7">
        <v>1</v>
      </c>
      <c r="H13" s="7">
        <v>4</v>
      </c>
      <c r="I13" s="7">
        <v>4</v>
      </c>
      <c r="J13" s="7">
        <v>4</v>
      </c>
      <c r="K13" s="7">
        <v>4</v>
      </c>
      <c r="L13" s="7">
        <v>4</v>
      </c>
      <c r="M13" s="7">
        <v>4</v>
      </c>
      <c r="N13" s="7">
        <v>4</v>
      </c>
      <c r="O13" s="7">
        <v>4</v>
      </c>
      <c r="P13" s="7">
        <v>4</v>
      </c>
      <c r="Q13" s="7">
        <v>4</v>
      </c>
      <c r="R13" s="7">
        <f t="shared" si="1"/>
        <v>32</v>
      </c>
      <c r="S13" s="7">
        <f t="shared" si="2"/>
        <v>12</v>
      </c>
      <c r="T13" s="7">
        <f t="shared" si="3"/>
        <v>12</v>
      </c>
      <c r="U13" s="7">
        <f t="shared" si="4"/>
        <v>8</v>
      </c>
      <c r="V13" s="7">
        <f t="shared" si="5"/>
        <v>8</v>
      </c>
      <c r="W13" s="7">
        <v>31</v>
      </c>
      <c r="X13" s="7">
        <v>6</v>
      </c>
      <c r="Y13" s="7">
        <v>4</v>
      </c>
      <c r="Z13" s="7">
        <v>4</v>
      </c>
      <c r="AA13" s="7">
        <v>5</v>
      </c>
      <c r="AB13" s="7">
        <v>7</v>
      </c>
      <c r="AC13" s="7">
        <v>8</v>
      </c>
      <c r="AD13" s="7">
        <v>78</v>
      </c>
      <c r="AE13" s="7">
        <v>3</v>
      </c>
      <c r="AF13" s="7">
        <v>3</v>
      </c>
      <c r="AG13" s="7">
        <v>6</v>
      </c>
      <c r="AH13" s="7">
        <v>10</v>
      </c>
      <c r="AI13" s="7">
        <v>9</v>
      </c>
      <c r="AJ13" s="7">
        <v>4</v>
      </c>
      <c r="AK13" s="7">
        <v>2</v>
      </c>
      <c r="AL13" s="7">
        <v>7</v>
      </c>
      <c r="AM13" s="7">
        <v>3</v>
      </c>
      <c r="AN13" s="7">
        <v>1</v>
      </c>
      <c r="AO13" s="7">
        <v>8</v>
      </c>
      <c r="AP13" s="7">
        <v>5</v>
      </c>
      <c r="AQ13" s="7">
        <v>41</v>
      </c>
    </row>
    <row r="14" spans="2:43" x14ac:dyDescent="0.25">
      <c r="B14" s="7">
        <v>45419</v>
      </c>
      <c r="C14" s="7">
        <v>0</v>
      </c>
      <c r="D14" s="7">
        <v>2004</v>
      </c>
      <c r="E14" s="7">
        <f t="shared" si="0"/>
        <v>21</v>
      </c>
      <c r="F14" s="8">
        <v>45968.560428240744</v>
      </c>
      <c r="G14" s="7">
        <v>1</v>
      </c>
      <c r="H14" s="7">
        <v>4</v>
      </c>
      <c r="I14" s="7">
        <v>5</v>
      </c>
      <c r="J14" s="7">
        <v>4</v>
      </c>
      <c r="K14" s="7">
        <v>4</v>
      </c>
      <c r="L14" s="7">
        <v>5</v>
      </c>
      <c r="M14" s="7">
        <v>4</v>
      </c>
      <c r="N14" s="7">
        <v>2</v>
      </c>
      <c r="O14" s="7">
        <v>5</v>
      </c>
      <c r="P14" s="7">
        <v>4</v>
      </c>
      <c r="Q14" s="7">
        <v>4</v>
      </c>
      <c r="R14" s="7">
        <f t="shared" si="1"/>
        <v>35</v>
      </c>
      <c r="S14" s="7">
        <f t="shared" si="2"/>
        <v>12</v>
      </c>
      <c r="T14" s="7">
        <f t="shared" si="3"/>
        <v>13</v>
      </c>
      <c r="U14" s="7">
        <f t="shared" si="4"/>
        <v>9</v>
      </c>
      <c r="V14" s="7">
        <f t="shared" si="5"/>
        <v>7</v>
      </c>
      <c r="W14" s="7">
        <v>5</v>
      </c>
      <c r="X14" s="7">
        <v>11</v>
      </c>
      <c r="Y14" s="7">
        <v>8</v>
      </c>
      <c r="Z14" s="7">
        <v>10</v>
      </c>
      <c r="AA14" s="7">
        <v>3</v>
      </c>
      <c r="AB14" s="7">
        <v>6</v>
      </c>
      <c r="AC14" s="7">
        <v>11</v>
      </c>
      <c r="AD14" s="7">
        <v>6</v>
      </c>
      <c r="AE14" s="7">
        <v>3</v>
      </c>
      <c r="AF14" s="7">
        <v>8</v>
      </c>
      <c r="AG14" s="7">
        <v>8</v>
      </c>
      <c r="AH14" s="7">
        <v>7</v>
      </c>
      <c r="AI14" s="7">
        <v>9</v>
      </c>
      <c r="AJ14" s="7">
        <v>3</v>
      </c>
      <c r="AK14" s="7">
        <v>6</v>
      </c>
      <c r="AL14" s="7">
        <v>5</v>
      </c>
      <c r="AM14" s="7">
        <v>10</v>
      </c>
      <c r="AN14" s="7">
        <v>1</v>
      </c>
      <c r="AO14" s="7">
        <v>4</v>
      </c>
      <c r="AP14" s="7">
        <v>2</v>
      </c>
      <c r="AQ14" s="7">
        <v>36</v>
      </c>
    </row>
    <row r="15" spans="2:43" x14ac:dyDescent="0.25">
      <c r="B15" s="7">
        <v>41288</v>
      </c>
      <c r="C15" s="7">
        <v>0</v>
      </c>
      <c r="D15" s="7">
        <v>2004</v>
      </c>
      <c r="E15" s="7">
        <f t="shared" si="0"/>
        <v>21</v>
      </c>
      <c r="F15" s="8">
        <v>45959.496111111112</v>
      </c>
      <c r="G15" s="7">
        <v>1</v>
      </c>
      <c r="H15" s="7">
        <v>4</v>
      </c>
      <c r="I15" s="7">
        <v>5</v>
      </c>
      <c r="J15" s="7">
        <v>5</v>
      </c>
      <c r="K15" s="7">
        <v>4</v>
      </c>
      <c r="L15" s="7">
        <v>4</v>
      </c>
      <c r="M15" s="7">
        <v>4</v>
      </c>
      <c r="N15" s="7">
        <v>4</v>
      </c>
      <c r="O15" s="7">
        <v>4</v>
      </c>
      <c r="P15" s="7">
        <v>4</v>
      </c>
      <c r="Q15" s="7">
        <v>5</v>
      </c>
      <c r="R15" s="7">
        <f t="shared" si="1"/>
        <v>35</v>
      </c>
      <c r="S15" s="7">
        <f t="shared" si="2"/>
        <v>14</v>
      </c>
      <c r="T15" s="7">
        <f t="shared" si="3"/>
        <v>12</v>
      </c>
      <c r="U15" s="7">
        <f t="shared" si="4"/>
        <v>8</v>
      </c>
      <c r="V15" s="7">
        <f t="shared" si="5"/>
        <v>9</v>
      </c>
      <c r="W15" s="7">
        <v>2</v>
      </c>
      <c r="X15" s="7">
        <v>12</v>
      </c>
      <c r="Y15" s="7">
        <v>5</v>
      </c>
      <c r="Z15" s="7">
        <v>3</v>
      </c>
      <c r="AA15" s="7">
        <v>3</v>
      </c>
      <c r="AB15" s="7">
        <v>5</v>
      </c>
      <c r="AC15" s="7">
        <v>5</v>
      </c>
      <c r="AD15" s="7">
        <v>3</v>
      </c>
      <c r="AE15" s="7">
        <v>3</v>
      </c>
      <c r="AF15" s="7">
        <v>2</v>
      </c>
      <c r="AG15" s="7">
        <v>8</v>
      </c>
      <c r="AH15" s="7">
        <v>3</v>
      </c>
      <c r="AI15" s="7">
        <v>1</v>
      </c>
      <c r="AJ15" s="7">
        <v>2</v>
      </c>
      <c r="AK15" s="7">
        <v>4</v>
      </c>
      <c r="AL15" s="7">
        <v>5</v>
      </c>
      <c r="AM15" s="7">
        <v>9</v>
      </c>
      <c r="AN15" s="7">
        <v>6</v>
      </c>
      <c r="AO15" s="7">
        <v>7</v>
      </c>
      <c r="AP15" s="7">
        <v>10</v>
      </c>
      <c r="AQ15" s="7">
        <v>26</v>
      </c>
    </row>
    <row r="16" spans="2:43" x14ac:dyDescent="0.25">
      <c r="B16" s="7">
        <v>42442</v>
      </c>
      <c r="C16" s="7">
        <v>0</v>
      </c>
      <c r="D16" s="7">
        <v>1984</v>
      </c>
      <c r="E16" s="7">
        <f t="shared" si="0"/>
        <v>41</v>
      </c>
      <c r="F16" s="8">
        <v>45960.566087962965</v>
      </c>
      <c r="G16" s="7">
        <v>1</v>
      </c>
      <c r="H16" s="7">
        <v>5</v>
      </c>
      <c r="I16" s="7">
        <v>5</v>
      </c>
      <c r="J16" s="7">
        <v>5</v>
      </c>
      <c r="K16" s="7">
        <v>1</v>
      </c>
      <c r="L16" s="7">
        <v>5</v>
      </c>
      <c r="M16" s="7">
        <v>5</v>
      </c>
      <c r="N16" s="7">
        <v>4</v>
      </c>
      <c r="O16" s="7">
        <v>5</v>
      </c>
      <c r="P16" s="7">
        <v>5</v>
      </c>
      <c r="Q16" s="7">
        <v>5</v>
      </c>
      <c r="R16" s="7">
        <f t="shared" si="1"/>
        <v>40</v>
      </c>
      <c r="S16" s="7">
        <f t="shared" si="2"/>
        <v>15</v>
      </c>
      <c r="T16" s="7">
        <f t="shared" si="3"/>
        <v>11</v>
      </c>
      <c r="U16" s="7">
        <f t="shared" si="4"/>
        <v>10</v>
      </c>
      <c r="V16" s="7">
        <f t="shared" si="5"/>
        <v>9</v>
      </c>
      <c r="W16" s="7">
        <v>3</v>
      </c>
      <c r="X16" s="7">
        <v>4</v>
      </c>
      <c r="Y16" s="7">
        <v>5</v>
      </c>
      <c r="Z16" s="7">
        <v>3</v>
      </c>
      <c r="AA16" s="7">
        <v>3</v>
      </c>
      <c r="AB16" s="7">
        <v>5</v>
      </c>
      <c r="AC16" s="7">
        <v>12</v>
      </c>
      <c r="AD16" s="7">
        <v>2</v>
      </c>
      <c r="AE16" s="7">
        <v>4</v>
      </c>
      <c r="AF16" s="7">
        <v>1</v>
      </c>
      <c r="AG16" s="7">
        <v>6</v>
      </c>
      <c r="AH16" s="7">
        <v>4</v>
      </c>
      <c r="AI16" s="7">
        <v>1</v>
      </c>
      <c r="AJ16" s="7">
        <v>7</v>
      </c>
      <c r="AK16" s="7">
        <v>10</v>
      </c>
      <c r="AL16" s="7">
        <v>3</v>
      </c>
      <c r="AM16" s="7">
        <v>2</v>
      </c>
      <c r="AN16" s="7">
        <v>9</v>
      </c>
      <c r="AO16" s="7">
        <v>8</v>
      </c>
      <c r="AP16" s="7">
        <v>5</v>
      </c>
      <c r="AQ16" s="7">
        <v>5</v>
      </c>
    </row>
    <row r="17" spans="2:43" x14ac:dyDescent="0.25">
      <c r="B17" s="7">
        <v>40873</v>
      </c>
      <c r="C17" s="7">
        <v>0</v>
      </c>
      <c r="D17" s="7">
        <v>2005</v>
      </c>
      <c r="E17" s="7">
        <f t="shared" si="0"/>
        <v>20</v>
      </c>
      <c r="F17" s="8">
        <v>45958.539479166669</v>
      </c>
      <c r="G17" s="7">
        <v>2</v>
      </c>
      <c r="H17" s="7">
        <v>5</v>
      </c>
      <c r="I17" s="7">
        <v>2</v>
      </c>
      <c r="J17" s="7">
        <v>5</v>
      </c>
      <c r="K17" s="7">
        <v>4</v>
      </c>
      <c r="L17" s="7">
        <v>2</v>
      </c>
      <c r="M17" s="7">
        <v>4</v>
      </c>
      <c r="N17" s="7">
        <v>2</v>
      </c>
      <c r="O17" s="7">
        <v>4</v>
      </c>
      <c r="P17" s="7">
        <v>4</v>
      </c>
      <c r="Q17" s="7">
        <v>4</v>
      </c>
      <c r="R17" s="7">
        <f t="shared" si="1"/>
        <v>30</v>
      </c>
      <c r="S17" s="7">
        <f t="shared" si="2"/>
        <v>13</v>
      </c>
      <c r="T17" s="7">
        <f t="shared" si="3"/>
        <v>12</v>
      </c>
      <c r="U17" s="7">
        <f t="shared" si="4"/>
        <v>7</v>
      </c>
      <c r="V17" s="7">
        <f t="shared" si="5"/>
        <v>4</v>
      </c>
      <c r="W17" s="7">
        <v>2</v>
      </c>
      <c r="X17" s="7">
        <v>3</v>
      </c>
      <c r="Y17" s="7">
        <v>2</v>
      </c>
      <c r="Z17" s="7">
        <v>3</v>
      </c>
      <c r="AA17" s="7">
        <v>3</v>
      </c>
      <c r="AB17" s="7">
        <v>4</v>
      </c>
      <c r="AC17" s="7">
        <v>8</v>
      </c>
      <c r="AD17" s="7">
        <v>3</v>
      </c>
      <c r="AE17" s="7">
        <v>3</v>
      </c>
      <c r="AF17" s="7">
        <v>2</v>
      </c>
      <c r="AG17" s="7">
        <v>4</v>
      </c>
      <c r="AH17" s="7">
        <v>5</v>
      </c>
      <c r="AI17" s="7">
        <v>9</v>
      </c>
      <c r="AJ17" s="7">
        <v>1</v>
      </c>
      <c r="AK17" s="7">
        <v>8</v>
      </c>
      <c r="AL17" s="7">
        <v>3</v>
      </c>
      <c r="AM17" s="7">
        <v>2</v>
      </c>
      <c r="AN17" s="7">
        <v>6</v>
      </c>
      <c r="AO17" s="7">
        <v>7</v>
      </c>
      <c r="AP17" s="7">
        <v>10</v>
      </c>
      <c r="AQ17" s="7">
        <v>80</v>
      </c>
    </row>
    <row r="18" spans="2:43" x14ac:dyDescent="0.25">
      <c r="B18" s="7">
        <v>45501</v>
      </c>
      <c r="C18" s="7">
        <v>0</v>
      </c>
      <c r="D18" s="7">
        <v>2006</v>
      </c>
      <c r="E18" s="7">
        <f t="shared" si="0"/>
        <v>19</v>
      </c>
      <c r="F18" s="8">
        <v>45968.701666666668</v>
      </c>
      <c r="G18" s="7">
        <v>2</v>
      </c>
      <c r="H18" s="7">
        <v>4</v>
      </c>
      <c r="I18" s="7">
        <v>4</v>
      </c>
      <c r="J18" s="7">
        <v>2</v>
      </c>
      <c r="K18" s="7">
        <v>5</v>
      </c>
      <c r="L18" s="7">
        <v>5</v>
      </c>
      <c r="M18" s="7">
        <v>2</v>
      </c>
      <c r="N18" s="7">
        <v>4</v>
      </c>
      <c r="O18" s="7">
        <v>4</v>
      </c>
      <c r="P18" s="7">
        <v>5</v>
      </c>
      <c r="Q18" s="7">
        <v>1</v>
      </c>
      <c r="R18" s="7">
        <f t="shared" si="1"/>
        <v>27</v>
      </c>
      <c r="S18" s="7">
        <f t="shared" si="2"/>
        <v>5</v>
      </c>
      <c r="T18" s="7">
        <f t="shared" si="3"/>
        <v>14</v>
      </c>
      <c r="U18" s="7">
        <f t="shared" si="4"/>
        <v>9</v>
      </c>
      <c r="V18" s="7">
        <f t="shared" si="5"/>
        <v>8</v>
      </c>
      <c r="W18" s="7">
        <v>17</v>
      </c>
      <c r="X18" s="7">
        <v>13</v>
      </c>
      <c r="Y18" s="7">
        <v>12</v>
      </c>
      <c r="Z18" s="7">
        <v>6</v>
      </c>
      <c r="AA18" s="7">
        <v>3</v>
      </c>
      <c r="AB18" s="7">
        <v>23</v>
      </c>
      <c r="AC18" s="7">
        <v>32</v>
      </c>
      <c r="AD18" s="7">
        <v>11</v>
      </c>
      <c r="AE18" s="7">
        <v>4</v>
      </c>
      <c r="AF18" s="7">
        <v>18</v>
      </c>
      <c r="AG18" s="7">
        <v>9</v>
      </c>
      <c r="AH18" s="7">
        <v>8</v>
      </c>
      <c r="AI18" s="7">
        <v>1</v>
      </c>
      <c r="AJ18" s="7">
        <v>2</v>
      </c>
      <c r="AK18" s="7">
        <v>4</v>
      </c>
      <c r="AL18" s="7">
        <v>5</v>
      </c>
      <c r="AM18" s="7">
        <v>7</v>
      </c>
      <c r="AN18" s="7">
        <v>3</v>
      </c>
      <c r="AO18" s="7">
        <v>6</v>
      </c>
      <c r="AP18" s="7">
        <v>10</v>
      </c>
      <c r="AQ18" s="7">
        <v>80</v>
      </c>
    </row>
    <row r="19" spans="2:43" x14ac:dyDescent="0.25">
      <c r="B19" s="7">
        <v>46512</v>
      </c>
      <c r="C19" s="7">
        <v>0</v>
      </c>
      <c r="D19" s="7">
        <v>1982</v>
      </c>
      <c r="E19" s="7">
        <f t="shared" si="0"/>
        <v>43</v>
      </c>
      <c r="F19" s="8">
        <v>45973.702256944445</v>
      </c>
      <c r="G19" s="7">
        <v>2</v>
      </c>
      <c r="H19" s="7">
        <v>3</v>
      </c>
      <c r="I19" s="7">
        <v>5</v>
      </c>
      <c r="J19" s="7">
        <v>5</v>
      </c>
      <c r="K19" s="7">
        <v>2</v>
      </c>
      <c r="L19" s="7">
        <v>5</v>
      </c>
      <c r="M19" s="7">
        <v>4</v>
      </c>
      <c r="N19" s="7">
        <v>1</v>
      </c>
      <c r="O19" s="7">
        <v>3</v>
      </c>
      <c r="P19" s="7">
        <v>5</v>
      </c>
      <c r="Q19" s="7">
        <v>4</v>
      </c>
      <c r="R19" s="7">
        <f t="shared" si="1"/>
        <v>34</v>
      </c>
      <c r="S19" s="7">
        <f t="shared" si="2"/>
        <v>13</v>
      </c>
      <c r="T19" s="7">
        <f t="shared" si="3"/>
        <v>10</v>
      </c>
      <c r="U19" s="7">
        <f t="shared" si="4"/>
        <v>8</v>
      </c>
      <c r="V19" s="7">
        <f t="shared" si="5"/>
        <v>6</v>
      </c>
      <c r="W19" s="7">
        <v>4</v>
      </c>
      <c r="X19" s="7">
        <v>4</v>
      </c>
      <c r="Y19" s="7">
        <v>3</v>
      </c>
      <c r="Z19" s="7">
        <v>3</v>
      </c>
      <c r="AA19" s="7">
        <v>4</v>
      </c>
      <c r="AB19" s="7">
        <v>4</v>
      </c>
      <c r="AC19" s="7">
        <v>5</v>
      </c>
      <c r="AD19" s="7">
        <v>3</v>
      </c>
      <c r="AE19" s="7">
        <v>3</v>
      </c>
      <c r="AF19" s="7">
        <v>2</v>
      </c>
      <c r="AG19" s="7">
        <v>7</v>
      </c>
      <c r="AH19" s="7">
        <v>5</v>
      </c>
      <c r="AI19" s="7">
        <v>4</v>
      </c>
      <c r="AJ19" s="7">
        <v>9</v>
      </c>
      <c r="AK19" s="7">
        <v>1</v>
      </c>
      <c r="AL19" s="7">
        <v>6</v>
      </c>
      <c r="AM19" s="7">
        <v>10</v>
      </c>
      <c r="AN19" s="7">
        <v>8</v>
      </c>
      <c r="AO19" s="7">
        <v>2</v>
      </c>
      <c r="AP19" s="7">
        <v>3</v>
      </c>
      <c r="AQ19" s="7">
        <v>78</v>
      </c>
    </row>
    <row r="20" spans="2:43" x14ac:dyDescent="0.25">
      <c r="B20" s="7">
        <v>44051</v>
      </c>
      <c r="C20" s="7">
        <v>0</v>
      </c>
      <c r="D20" s="7">
        <v>2005</v>
      </c>
      <c r="E20" s="7">
        <f t="shared" si="0"/>
        <v>20</v>
      </c>
      <c r="F20" s="8">
        <v>45964.652754629627</v>
      </c>
      <c r="G20" s="7">
        <v>2</v>
      </c>
      <c r="H20" s="7">
        <v>4</v>
      </c>
      <c r="I20" s="7">
        <v>5</v>
      </c>
      <c r="J20" s="7">
        <v>2</v>
      </c>
      <c r="K20" s="7">
        <v>3</v>
      </c>
      <c r="L20" s="7">
        <v>5</v>
      </c>
      <c r="M20" s="7">
        <v>4</v>
      </c>
      <c r="N20" s="7">
        <v>2</v>
      </c>
      <c r="O20" s="7">
        <v>2</v>
      </c>
      <c r="P20" s="7">
        <v>3</v>
      </c>
      <c r="Q20" s="7">
        <v>1</v>
      </c>
      <c r="R20" s="7">
        <f t="shared" si="1"/>
        <v>26</v>
      </c>
      <c r="S20" s="7">
        <f t="shared" si="2"/>
        <v>7</v>
      </c>
      <c r="T20" s="7">
        <f t="shared" si="3"/>
        <v>8</v>
      </c>
      <c r="U20" s="7">
        <f t="shared" si="4"/>
        <v>9</v>
      </c>
      <c r="V20" s="7">
        <f t="shared" si="5"/>
        <v>7</v>
      </c>
      <c r="W20" s="7">
        <v>3</v>
      </c>
      <c r="X20" s="7">
        <v>2</v>
      </c>
      <c r="Y20" s="7">
        <v>5</v>
      </c>
      <c r="Z20" s="7">
        <v>3</v>
      </c>
      <c r="AA20" s="7">
        <v>3</v>
      </c>
      <c r="AB20" s="7">
        <v>11</v>
      </c>
      <c r="AC20" s="7">
        <v>5</v>
      </c>
      <c r="AD20" s="7">
        <v>3</v>
      </c>
      <c r="AE20" s="7">
        <v>4</v>
      </c>
      <c r="AF20" s="7">
        <v>2</v>
      </c>
      <c r="AG20" s="7">
        <v>5</v>
      </c>
      <c r="AH20" s="7">
        <v>4</v>
      </c>
      <c r="AI20" s="7">
        <v>3</v>
      </c>
      <c r="AJ20" s="7">
        <v>6</v>
      </c>
      <c r="AK20" s="7">
        <v>8</v>
      </c>
      <c r="AL20" s="7">
        <v>1</v>
      </c>
      <c r="AM20" s="7">
        <v>10</v>
      </c>
      <c r="AN20" s="7">
        <v>7</v>
      </c>
      <c r="AO20" s="7">
        <v>2</v>
      </c>
      <c r="AP20" s="7">
        <v>9</v>
      </c>
      <c r="AQ20" s="7">
        <v>75</v>
      </c>
    </row>
    <row r="21" spans="2:43" x14ac:dyDescent="0.25">
      <c r="B21" s="7">
        <v>46796</v>
      </c>
      <c r="C21" s="7">
        <v>0</v>
      </c>
      <c r="D21" s="7">
        <v>2004</v>
      </c>
      <c r="E21" s="7">
        <f t="shared" si="0"/>
        <v>21</v>
      </c>
      <c r="F21" s="8">
        <v>45977.854108796295</v>
      </c>
      <c r="G21" s="7">
        <v>2</v>
      </c>
      <c r="H21" s="7">
        <v>5</v>
      </c>
      <c r="I21" s="7">
        <v>3</v>
      </c>
      <c r="J21" s="7">
        <v>4</v>
      </c>
      <c r="K21" s="7">
        <v>4</v>
      </c>
      <c r="L21" s="7">
        <v>4</v>
      </c>
      <c r="M21" s="7">
        <v>2</v>
      </c>
      <c r="N21" s="7">
        <v>2</v>
      </c>
      <c r="O21" s="7">
        <v>4</v>
      </c>
      <c r="P21" s="7">
        <v>1</v>
      </c>
      <c r="Q21" s="7">
        <v>4</v>
      </c>
      <c r="R21" s="7">
        <f t="shared" si="1"/>
        <v>27</v>
      </c>
      <c r="S21" s="7">
        <f t="shared" si="2"/>
        <v>10</v>
      </c>
      <c r="T21" s="7">
        <f t="shared" si="3"/>
        <v>9</v>
      </c>
      <c r="U21" s="7">
        <f t="shared" si="4"/>
        <v>9</v>
      </c>
      <c r="V21" s="7">
        <f t="shared" si="5"/>
        <v>5</v>
      </c>
      <c r="W21" s="7">
        <v>4</v>
      </c>
      <c r="X21" s="7">
        <v>4</v>
      </c>
      <c r="Y21" s="7">
        <v>8</v>
      </c>
      <c r="Z21" s="7">
        <v>3</v>
      </c>
      <c r="AA21" s="7">
        <v>6</v>
      </c>
      <c r="AB21" s="7">
        <v>4</v>
      </c>
      <c r="AC21" s="7">
        <v>5</v>
      </c>
      <c r="AD21" s="7">
        <v>5</v>
      </c>
      <c r="AE21" s="7">
        <v>2</v>
      </c>
      <c r="AF21" s="7">
        <v>1</v>
      </c>
      <c r="AG21" s="7">
        <v>5</v>
      </c>
      <c r="AH21" s="7">
        <v>10</v>
      </c>
      <c r="AI21" s="7">
        <v>1</v>
      </c>
      <c r="AJ21" s="7">
        <v>2</v>
      </c>
      <c r="AK21" s="7">
        <v>6</v>
      </c>
      <c r="AL21" s="7">
        <v>3</v>
      </c>
      <c r="AM21" s="7">
        <v>7</v>
      </c>
      <c r="AN21" s="7">
        <v>8</v>
      </c>
      <c r="AO21" s="7">
        <v>4</v>
      </c>
      <c r="AP21" s="7">
        <v>9</v>
      </c>
      <c r="AQ21" s="7">
        <v>72</v>
      </c>
    </row>
    <row r="22" spans="2:43" x14ac:dyDescent="0.25">
      <c r="B22" s="7">
        <v>43477</v>
      </c>
      <c r="C22" s="7">
        <v>0</v>
      </c>
      <c r="D22" s="7">
        <v>2006</v>
      </c>
      <c r="E22" s="7">
        <f t="shared" si="0"/>
        <v>19</v>
      </c>
      <c r="F22" s="8">
        <v>45963.034421296295</v>
      </c>
      <c r="G22" s="7">
        <v>2</v>
      </c>
      <c r="H22" s="7">
        <v>3</v>
      </c>
      <c r="I22" s="7">
        <v>5</v>
      </c>
      <c r="J22" s="7">
        <v>3</v>
      </c>
      <c r="K22" s="7">
        <v>3</v>
      </c>
      <c r="L22" s="7">
        <v>5</v>
      </c>
      <c r="M22" s="7">
        <v>3</v>
      </c>
      <c r="N22" s="7">
        <v>1</v>
      </c>
      <c r="O22" s="7">
        <v>4</v>
      </c>
      <c r="P22" s="7">
        <v>5</v>
      </c>
      <c r="Q22" s="7">
        <v>4</v>
      </c>
      <c r="R22" s="7">
        <f t="shared" si="1"/>
        <v>32</v>
      </c>
      <c r="S22" s="7">
        <f t="shared" si="2"/>
        <v>10</v>
      </c>
      <c r="T22" s="7">
        <f t="shared" si="3"/>
        <v>12</v>
      </c>
      <c r="U22" s="7">
        <f t="shared" si="4"/>
        <v>8</v>
      </c>
      <c r="V22" s="7">
        <f t="shared" si="5"/>
        <v>6</v>
      </c>
      <c r="W22" s="7">
        <v>5</v>
      </c>
      <c r="X22" s="7">
        <v>6</v>
      </c>
      <c r="Y22" s="7">
        <v>16</v>
      </c>
      <c r="Z22" s="7">
        <v>6</v>
      </c>
      <c r="AA22" s="7">
        <v>3</v>
      </c>
      <c r="AB22" s="7">
        <v>5</v>
      </c>
      <c r="AC22" s="7">
        <v>12</v>
      </c>
      <c r="AD22" s="7">
        <v>7</v>
      </c>
      <c r="AE22" s="7">
        <v>5</v>
      </c>
      <c r="AF22" s="7">
        <v>3</v>
      </c>
      <c r="AG22" s="7">
        <v>10</v>
      </c>
      <c r="AH22" s="7">
        <v>8</v>
      </c>
      <c r="AI22" s="7">
        <v>5</v>
      </c>
      <c r="AJ22" s="7">
        <v>9</v>
      </c>
      <c r="AK22" s="7">
        <v>2</v>
      </c>
      <c r="AL22" s="7">
        <v>7</v>
      </c>
      <c r="AM22" s="7">
        <v>6</v>
      </c>
      <c r="AN22" s="7">
        <v>3</v>
      </c>
      <c r="AO22" s="7">
        <v>1</v>
      </c>
      <c r="AP22" s="7">
        <v>4</v>
      </c>
      <c r="AQ22" s="7">
        <v>71</v>
      </c>
    </row>
    <row r="23" spans="2:43" x14ac:dyDescent="0.25">
      <c r="B23" s="7">
        <v>45015</v>
      </c>
      <c r="C23" s="7">
        <v>0</v>
      </c>
      <c r="D23" s="7">
        <v>2000</v>
      </c>
      <c r="E23" s="7">
        <f t="shared" si="0"/>
        <v>25</v>
      </c>
      <c r="F23" s="8">
        <v>45967.536412037036</v>
      </c>
      <c r="G23" s="7">
        <v>2</v>
      </c>
      <c r="H23" s="7">
        <v>5</v>
      </c>
      <c r="I23" s="7">
        <v>3</v>
      </c>
      <c r="J23" s="7">
        <v>4</v>
      </c>
      <c r="K23" s="7">
        <v>3</v>
      </c>
      <c r="L23" s="7">
        <v>4</v>
      </c>
      <c r="M23" s="7">
        <v>4</v>
      </c>
      <c r="N23" s="7">
        <v>2</v>
      </c>
      <c r="O23" s="7">
        <v>2</v>
      </c>
      <c r="P23" s="7">
        <v>4</v>
      </c>
      <c r="Q23" s="7">
        <v>4</v>
      </c>
      <c r="R23" s="7">
        <f t="shared" si="1"/>
        <v>30</v>
      </c>
      <c r="S23" s="7">
        <f t="shared" si="2"/>
        <v>12</v>
      </c>
      <c r="T23" s="7">
        <f t="shared" si="3"/>
        <v>9</v>
      </c>
      <c r="U23" s="7">
        <f t="shared" si="4"/>
        <v>9</v>
      </c>
      <c r="V23" s="7">
        <f t="shared" si="5"/>
        <v>5</v>
      </c>
      <c r="W23" s="7">
        <v>5</v>
      </c>
      <c r="X23" s="7">
        <v>4</v>
      </c>
      <c r="Y23" s="7">
        <v>4</v>
      </c>
      <c r="Z23" s="7">
        <v>5</v>
      </c>
      <c r="AA23" s="7">
        <v>4</v>
      </c>
      <c r="AB23" s="7">
        <v>4</v>
      </c>
      <c r="AC23" s="7">
        <v>9</v>
      </c>
      <c r="AD23" s="7">
        <v>4</v>
      </c>
      <c r="AE23" s="7">
        <v>3</v>
      </c>
      <c r="AF23" s="7">
        <v>3</v>
      </c>
      <c r="AG23" s="7">
        <v>9</v>
      </c>
      <c r="AH23" s="7">
        <v>10</v>
      </c>
      <c r="AI23" s="7">
        <v>2</v>
      </c>
      <c r="AJ23" s="7">
        <v>3</v>
      </c>
      <c r="AK23" s="7">
        <v>8</v>
      </c>
      <c r="AL23" s="7">
        <v>4</v>
      </c>
      <c r="AM23" s="7">
        <v>7</v>
      </c>
      <c r="AN23" s="7">
        <v>1</v>
      </c>
      <c r="AO23" s="7">
        <v>6</v>
      </c>
      <c r="AP23" s="7">
        <v>5</v>
      </c>
      <c r="AQ23" s="7">
        <v>70</v>
      </c>
    </row>
    <row r="24" spans="2:43" x14ac:dyDescent="0.25">
      <c r="B24" s="7">
        <v>45561</v>
      </c>
      <c r="C24" s="7">
        <v>0</v>
      </c>
      <c r="D24" s="7">
        <v>1985</v>
      </c>
      <c r="E24" s="7">
        <f t="shared" si="0"/>
        <v>40</v>
      </c>
      <c r="F24" s="8">
        <v>45968.842939814815</v>
      </c>
      <c r="G24" s="7">
        <v>2</v>
      </c>
      <c r="H24" s="7">
        <v>4</v>
      </c>
      <c r="I24" s="7">
        <v>2</v>
      </c>
      <c r="J24" s="7">
        <v>4</v>
      </c>
      <c r="K24" s="7">
        <v>4</v>
      </c>
      <c r="L24" s="7">
        <v>4</v>
      </c>
      <c r="M24" s="7">
        <v>4</v>
      </c>
      <c r="N24" s="7">
        <v>4</v>
      </c>
      <c r="O24" s="7">
        <v>4</v>
      </c>
      <c r="P24" s="7">
        <v>4</v>
      </c>
      <c r="Q24" s="7">
        <v>5</v>
      </c>
      <c r="R24" s="7">
        <f t="shared" si="1"/>
        <v>31</v>
      </c>
      <c r="S24" s="7">
        <f t="shared" si="2"/>
        <v>13</v>
      </c>
      <c r="T24" s="7">
        <f t="shared" si="3"/>
        <v>12</v>
      </c>
      <c r="U24" s="7">
        <f t="shared" si="4"/>
        <v>8</v>
      </c>
      <c r="V24" s="7">
        <f t="shared" si="5"/>
        <v>6</v>
      </c>
      <c r="W24" s="7">
        <v>4</v>
      </c>
      <c r="X24" s="7">
        <v>7</v>
      </c>
      <c r="Y24" s="7">
        <v>3</v>
      </c>
      <c r="Z24" s="7">
        <v>5</v>
      </c>
      <c r="AA24" s="7">
        <v>3</v>
      </c>
      <c r="AB24" s="7">
        <v>18</v>
      </c>
      <c r="AC24" s="7">
        <v>5</v>
      </c>
      <c r="AD24" s="7">
        <v>2</v>
      </c>
      <c r="AE24" s="7">
        <v>2</v>
      </c>
      <c r="AF24" s="7">
        <v>2</v>
      </c>
      <c r="AG24" s="7">
        <v>5</v>
      </c>
      <c r="AH24" s="7">
        <v>4</v>
      </c>
      <c r="AI24" s="7">
        <v>9</v>
      </c>
      <c r="AJ24" s="7">
        <v>1</v>
      </c>
      <c r="AK24" s="7">
        <v>2</v>
      </c>
      <c r="AL24" s="7">
        <v>7</v>
      </c>
      <c r="AM24" s="7">
        <v>8</v>
      </c>
      <c r="AN24" s="7">
        <v>6</v>
      </c>
      <c r="AO24" s="7">
        <v>3</v>
      </c>
      <c r="AP24" s="7">
        <v>10</v>
      </c>
      <c r="AQ24" s="7">
        <v>68</v>
      </c>
    </row>
    <row r="25" spans="2:43" x14ac:dyDescent="0.25">
      <c r="B25" s="7">
        <v>46565</v>
      </c>
      <c r="C25" s="7">
        <v>0</v>
      </c>
      <c r="D25" s="7">
        <v>2006</v>
      </c>
      <c r="E25" s="7">
        <f t="shared" si="0"/>
        <v>19</v>
      </c>
      <c r="F25" s="8">
        <v>45975.557349537034</v>
      </c>
      <c r="G25" s="7">
        <v>2</v>
      </c>
      <c r="H25" s="7">
        <v>2</v>
      </c>
      <c r="I25" s="7">
        <v>4</v>
      </c>
      <c r="J25" s="7">
        <v>4</v>
      </c>
      <c r="K25" s="7">
        <v>2</v>
      </c>
      <c r="L25" s="7">
        <v>5</v>
      </c>
      <c r="M25" s="7">
        <v>3</v>
      </c>
      <c r="N25" s="7">
        <v>4</v>
      </c>
      <c r="O25" s="7">
        <v>4</v>
      </c>
      <c r="P25" s="7">
        <v>4</v>
      </c>
      <c r="Q25" s="7">
        <v>4</v>
      </c>
      <c r="R25" s="7">
        <f t="shared" si="1"/>
        <v>30</v>
      </c>
      <c r="S25" s="7">
        <f t="shared" si="2"/>
        <v>11</v>
      </c>
      <c r="T25" s="7">
        <f t="shared" si="3"/>
        <v>10</v>
      </c>
      <c r="U25" s="7">
        <f t="shared" si="4"/>
        <v>7</v>
      </c>
      <c r="V25" s="7">
        <f t="shared" si="5"/>
        <v>8</v>
      </c>
      <c r="W25" s="7">
        <v>6</v>
      </c>
      <c r="X25" s="7">
        <v>10</v>
      </c>
      <c r="Y25" s="7">
        <v>4</v>
      </c>
      <c r="Z25" s="7">
        <v>6</v>
      </c>
      <c r="AA25" s="7">
        <v>5</v>
      </c>
      <c r="AB25" s="7">
        <v>5</v>
      </c>
      <c r="AC25" s="7">
        <v>15</v>
      </c>
      <c r="AD25" s="7">
        <v>4</v>
      </c>
      <c r="AE25" s="7">
        <v>2</v>
      </c>
      <c r="AF25" s="7">
        <v>2</v>
      </c>
      <c r="AG25" s="7">
        <v>10</v>
      </c>
      <c r="AH25" s="7">
        <v>1</v>
      </c>
      <c r="AI25" s="7">
        <v>3</v>
      </c>
      <c r="AJ25" s="7">
        <v>8</v>
      </c>
      <c r="AK25" s="7">
        <v>9</v>
      </c>
      <c r="AL25" s="7">
        <v>6</v>
      </c>
      <c r="AM25" s="7">
        <v>2</v>
      </c>
      <c r="AN25" s="7">
        <v>4</v>
      </c>
      <c r="AO25" s="7">
        <v>7</v>
      </c>
      <c r="AP25" s="7">
        <v>5</v>
      </c>
      <c r="AQ25" s="7">
        <v>66</v>
      </c>
    </row>
    <row r="26" spans="2:43" x14ac:dyDescent="0.25">
      <c r="B26" s="7">
        <v>45272</v>
      </c>
      <c r="C26" s="7">
        <v>0</v>
      </c>
      <c r="D26" s="7">
        <v>1997</v>
      </c>
      <c r="E26" s="7">
        <f t="shared" si="0"/>
        <v>28</v>
      </c>
      <c r="F26" s="8">
        <v>45967.976006944446</v>
      </c>
      <c r="G26" s="7">
        <v>2</v>
      </c>
      <c r="H26" s="7">
        <v>4</v>
      </c>
      <c r="I26" s="7">
        <v>5</v>
      </c>
      <c r="J26" s="7">
        <v>4</v>
      </c>
      <c r="K26" s="7">
        <v>2</v>
      </c>
      <c r="L26" s="7">
        <v>3</v>
      </c>
      <c r="M26" s="7">
        <v>2</v>
      </c>
      <c r="N26" s="7">
        <v>2</v>
      </c>
      <c r="O26" s="7">
        <v>4</v>
      </c>
      <c r="P26" s="7">
        <v>2</v>
      </c>
      <c r="Q26" s="7">
        <v>4</v>
      </c>
      <c r="R26" s="7">
        <f t="shared" si="1"/>
        <v>28</v>
      </c>
      <c r="S26" s="7">
        <f t="shared" si="2"/>
        <v>10</v>
      </c>
      <c r="T26" s="7">
        <f t="shared" si="3"/>
        <v>8</v>
      </c>
      <c r="U26" s="7">
        <f t="shared" si="4"/>
        <v>7</v>
      </c>
      <c r="V26" s="7">
        <f t="shared" si="5"/>
        <v>7</v>
      </c>
      <c r="W26" s="7">
        <v>3</v>
      </c>
      <c r="X26" s="7">
        <v>3</v>
      </c>
      <c r="Y26" s="7">
        <v>3</v>
      </c>
      <c r="Z26" s="7">
        <v>3</v>
      </c>
      <c r="AA26" s="7">
        <v>3</v>
      </c>
      <c r="AB26" s="7">
        <v>3</v>
      </c>
      <c r="AC26" s="7">
        <v>4</v>
      </c>
      <c r="AD26" s="7">
        <v>5</v>
      </c>
      <c r="AE26" s="7">
        <v>2</v>
      </c>
      <c r="AF26" s="7">
        <v>3</v>
      </c>
      <c r="AG26" s="7">
        <v>9</v>
      </c>
      <c r="AH26" s="7">
        <v>7</v>
      </c>
      <c r="AI26" s="7">
        <v>10</v>
      </c>
      <c r="AJ26" s="7">
        <v>6</v>
      </c>
      <c r="AK26" s="7">
        <v>2</v>
      </c>
      <c r="AL26" s="7">
        <v>8</v>
      </c>
      <c r="AM26" s="7">
        <v>5</v>
      </c>
      <c r="AN26" s="7">
        <v>4</v>
      </c>
      <c r="AO26" s="7">
        <v>3</v>
      </c>
      <c r="AP26" s="7">
        <v>1</v>
      </c>
      <c r="AQ26" s="7">
        <v>65</v>
      </c>
    </row>
    <row r="27" spans="2:43" x14ac:dyDescent="0.25">
      <c r="B27" s="7">
        <v>45426</v>
      </c>
      <c r="C27" s="7">
        <v>0</v>
      </c>
      <c r="D27" s="7">
        <v>1999</v>
      </c>
      <c r="E27" s="7">
        <f t="shared" si="0"/>
        <v>26</v>
      </c>
      <c r="F27" s="8">
        <v>45968.568819444445</v>
      </c>
      <c r="G27" s="7">
        <v>2</v>
      </c>
      <c r="H27" s="7">
        <v>3</v>
      </c>
      <c r="I27" s="7">
        <v>4</v>
      </c>
      <c r="J27" s="7">
        <v>3</v>
      </c>
      <c r="K27" s="7">
        <v>4</v>
      </c>
      <c r="L27" s="7">
        <v>3</v>
      </c>
      <c r="M27" s="7">
        <v>4</v>
      </c>
      <c r="N27" s="7">
        <v>4</v>
      </c>
      <c r="O27" s="7">
        <v>4</v>
      </c>
      <c r="P27" s="7">
        <v>4</v>
      </c>
      <c r="Q27" s="7">
        <v>2</v>
      </c>
      <c r="R27" s="7">
        <f t="shared" si="1"/>
        <v>27</v>
      </c>
      <c r="S27" s="7">
        <f t="shared" si="2"/>
        <v>9</v>
      </c>
      <c r="T27" s="7">
        <f t="shared" si="3"/>
        <v>12</v>
      </c>
      <c r="U27" s="7">
        <f t="shared" si="4"/>
        <v>6</v>
      </c>
      <c r="V27" s="7">
        <f t="shared" si="5"/>
        <v>8</v>
      </c>
      <c r="W27" s="7">
        <v>20</v>
      </c>
      <c r="X27" s="7">
        <v>5</v>
      </c>
      <c r="Y27" s="7">
        <v>4</v>
      </c>
      <c r="Z27" s="7">
        <v>4</v>
      </c>
      <c r="AA27" s="7">
        <v>6</v>
      </c>
      <c r="AB27" s="7">
        <v>14</v>
      </c>
      <c r="AC27" s="7">
        <v>24</v>
      </c>
      <c r="AD27" s="7">
        <v>8</v>
      </c>
      <c r="AE27" s="7">
        <v>3</v>
      </c>
      <c r="AF27" s="7">
        <v>4</v>
      </c>
      <c r="AG27" s="7">
        <v>4</v>
      </c>
      <c r="AH27" s="7">
        <v>6</v>
      </c>
      <c r="AI27" s="7">
        <v>8</v>
      </c>
      <c r="AJ27" s="7">
        <v>9</v>
      </c>
      <c r="AK27" s="7">
        <v>3</v>
      </c>
      <c r="AL27" s="7">
        <v>2</v>
      </c>
      <c r="AM27" s="7">
        <v>1</v>
      </c>
      <c r="AN27" s="7">
        <v>10</v>
      </c>
      <c r="AO27" s="7">
        <v>5</v>
      </c>
      <c r="AP27" s="7">
        <v>7</v>
      </c>
      <c r="AQ27" s="7">
        <v>64</v>
      </c>
    </row>
    <row r="28" spans="2:43" x14ac:dyDescent="0.25">
      <c r="B28" s="7">
        <v>44011</v>
      </c>
      <c r="C28" s="7">
        <v>0</v>
      </c>
      <c r="D28" s="7">
        <v>1991</v>
      </c>
      <c r="E28" s="7">
        <f t="shared" si="0"/>
        <v>34</v>
      </c>
      <c r="F28" s="8">
        <v>45964.595682870371</v>
      </c>
      <c r="G28" s="7">
        <v>2</v>
      </c>
      <c r="H28" s="7">
        <v>2</v>
      </c>
      <c r="I28" s="7">
        <v>4</v>
      </c>
      <c r="J28" s="7">
        <v>5</v>
      </c>
      <c r="K28" s="7">
        <v>4</v>
      </c>
      <c r="L28" s="7">
        <v>4</v>
      </c>
      <c r="M28" s="7">
        <v>4</v>
      </c>
      <c r="N28" s="7">
        <v>2</v>
      </c>
      <c r="O28" s="7">
        <v>4</v>
      </c>
      <c r="P28" s="7">
        <v>2</v>
      </c>
      <c r="Q28" s="7">
        <v>2</v>
      </c>
      <c r="R28" s="7">
        <f t="shared" si="1"/>
        <v>27</v>
      </c>
      <c r="S28" s="7">
        <f t="shared" si="2"/>
        <v>11</v>
      </c>
      <c r="T28" s="7">
        <f t="shared" si="3"/>
        <v>10</v>
      </c>
      <c r="U28" s="7">
        <f t="shared" si="4"/>
        <v>6</v>
      </c>
      <c r="V28" s="7">
        <f t="shared" si="5"/>
        <v>6</v>
      </c>
      <c r="W28" s="7">
        <v>3</v>
      </c>
      <c r="X28" s="7">
        <v>3</v>
      </c>
      <c r="Y28" s="7">
        <v>4</v>
      </c>
      <c r="Z28" s="7">
        <v>2</v>
      </c>
      <c r="AA28" s="7">
        <v>3</v>
      </c>
      <c r="AB28" s="7">
        <v>3</v>
      </c>
      <c r="AC28" s="7">
        <v>3</v>
      </c>
      <c r="AD28" s="7">
        <v>2</v>
      </c>
      <c r="AE28" s="7">
        <v>2</v>
      </c>
      <c r="AF28" s="7">
        <v>2</v>
      </c>
      <c r="AG28" s="7">
        <v>6</v>
      </c>
      <c r="AH28" s="7">
        <v>8</v>
      </c>
      <c r="AI28" s="7">
        <v>4</v>
      </c>
      <c r="AJ28" s="7">
        <v>9</v>
      </c>
      <c r="AK28" s="7">
        <v>3</v>
      </c>
      <c r="AL28" s="7">
        <v>1</v>
      </c>
      <c r="AM28" s="7">
        <v>7</v>
      </c>
      <c r="AN28" s="7">
        <v>10</v>
      </c>
      <c r="AO28" s="7">
        <v>2</v>
      </c>
      <c r="AP28" s="7">
        <v>5</v>
      </c>
      <c r="AQ28" s="7">
        <v>63</v>
      </c>
    </row>
    <row r="29" spans="2:43" x14ac:dyDescent="0.25">
      <c r="B29" s="7">
        <v>46603</v>
      </c>
      <c r="C29" s="7">
        <v>0</v>
      </c>
      <c r="D29" s="7">
        <v>2004</v>
      </c>
      <c r="E29" s="7">
        <f t="shared" si="0"/>
        <v>21</v>
      </c>
      <c r="F29" s="8">
        <v>45974.928113425929</v>
      </c>
      <c r="G29" s="7">
        <v>2</v>
      </c>
      <c r="H29" s="7">
        <v>4</v>
      </c>
      <c r="I29" s="7">
        <v>4</v>
      </c>
      <c r="J29" s="7">
        <v>5</v>
      </c>
      <c r="K29" s="7">
        <v>2</v>
      </c>
      <c r="L29" s="7">
        <v>5</v>
      </c>
      <c r="M29" s="7">
        <v>2</v>
      </c>
      <c r="N29" s="7">
        <v>2</v>
      </c>
      <c r="O29" s="7">
        <v>4</v>
      </c>
      <c r="P29" s="7">
        <v>4</v>
      </c>
      <c r="Q29" s="7">
        <v>4</v>
      </c>
      <c r="R29" s="7">
        <f t="shared" si="1"/>
        <v>32</v>
      </c>
      <c r="S29" s="7">
        <f t="shared" si="2"/>
        <v>11</v>
      </c>
      <c r="T29" s="7">
        <f t="shared" si="3"/>
        <v>10</v>
      </c>
      <c r="U29" s="7">
        <f t="shared" si="4"/>
        <v>9</v>
      </c>
      <c r="V29" s="7">
        <f t="shared" si="5"/>
        <v>6</v>
      </c>
      <c r="W29" s="7">
        <v>3</v>
      </c>
      <c r="X29" s="7">
        <v>5</v>
      </c>
      <c r="Y29" s="7">
        <v>4</v>
      </c>
      <c r="Z29" s="7">
        <v>3</v>
      </c>
      <c r="AA29" s="7">
        <v>2</v>
      </c>
      <c r="AB29" s="7">
        <v>3</v>
      </c>
      <c r="AC29" s="7">
        <v>11</v>
      </c>
      <c r="AD29" s="7">
        <v>6</v>
      </c>
      <c r="AE29" s="7">
        <v>2</v>
      </c>
      <c r="AF29" s="7">
        <v>2</v>
      </c>
      <c r="AG29" s="7">
        <v>10</v>
      </c>
      <c r="AH29" s="7">
        <v>6</v>
      </c>
      <c r="AI29" s="7">
        <v>3</v>
      </c>
      <c r="AJ29" s="7">
        <v>2</v>
      </c>
      <c r="AK29" s="7">
        <v>4</v>
      </c>
      <c r="AL29" s="7">
        <v>7</v>
      </c>
      <c r="AM29" s="7">
        <v>5</v>
      </c>
      <c r="AN29" s="7">
        <v>1</v>
      </c>
      <c r="AO29" s="7">
        <v>8</v>
      </c>
      <c r="AP29" s="7">
        <v>9</v>
      </c>
      <c r="AQ29" s="7">
        <v>63</v>
      </c>
    </row>
    <row r="30" spans="2:43" x14ac:dyDescent="0.25">
      <c r="B30" s="7">
        <v>45913</v>
      </c>
      <c r="C30" s="7">
        <v>0</v>
      </c>
      <c r="D30" s="7">
        <v>2005</v>
      </c>
      <c r="E30" s="7">
        <f t="shared" si="0"/>
        <v>20</v>
      </c>
      <c r="F30" s="8">
        <v>45970.743842592594</v>
      </c>
      <c r="G30" s="7">
        <v>2</v>
      </c>
      <c r="H30" s="7">
        <v>4</v>
      </c>
      <c r="I30" s="7">
        <v>2</v>
      </c>
      <c r="J30" s="7">
        <v>4</v>
      </c>
      <c r="K30" s="7">
        <v>4</v>
      </c>
      <c r="L30" s="7">
        <v>3</v>
      </c>
      <c r="M30" s="7">
        <v>4</v>
      </c>
      <c r="N30" s="7">
        <v>2</v>
      </c>
      <c r="O30" s="7">
        <v>2</v>
      </c>
      <c r="P30" s="7">
        <v>4</v>
      </c>
      <c r="Q30" s="7">
        <v>4</v>
      </c>
      <c r="R30" s="7">
        <f t="shared" si="1"/>
        <v>27</v>
      </c>
      <c r="S30" s="7">
        <f t="shared" si="2"/>
        <v>12</v>
      </c>
      <c r="T30" s="7">
        <f t="shared" si="3"/>
        <v>10</v>
      </c>
      <c r="U30" s="7">
        <f t="shared" si="4"/>
        <v>7</v>
      </c>
      <c r="V30" s="7">
        <f t="shared" si="5"/>
        <v>4</v>
      </c>
      <c r="W30" s="7">
        <v>3</v>
      </c>
      <c r="X30" s="7">
        <v>3</v>
      </c>
      <c r="Y30" s="7">
        <v>3</v>
      </c>
      <c r="Z30" s="7">
        <v>3</v>
      </c>
      <c r="AA30" s="7">
        <v>8</v>
      </c>
      <c r="AB30" s="7">
        <v>4</v>
      </c>
      <c r="AC30" s="7">
        <v>8</v>
      </c>
      <c r="AD30" s="7">
        <v>3</v>
      </c>
      <c r="AE30" s="7">
        <v>3</v>
      </c>
      <c r="AF30" s="7">
        <v>7</v>
      </c>
      <c r="AG30" s="7">
        <v>10</v>
      </c>
      <c r="AH30" s="7">
        <v>3</v>
      </c>
      <c r="AI30" s="7">
        <v>5</v>
      </c>
      <c r="AJ30" s="7">
        <v>7</v>
      </c>
      <c r="AK30" s="7">
        <v>2</v>
      </c>
      <c r="AL30" s="7">
        <v>9</v>
      </c>
      <c r="AM30" s="7">
        <v>6</v>
      </c>
      <c r="AN30" s="7">
        <v>4</v>
      </c>
      <c r="AO30" s="7">
        <v>8</v>
      </c>
      <c r="AP30" s="7">
        <v>1</v>
      </c>
      <c r="AQ30" s="7">
        <v>63</v>
      </c>
    </row>
    <row r="31" spans="2:43" x14ac:dyDescent="0.25">
      <c r="B31" s="7">
        <v>41264</v>
      </c>
      <c r="C31" s="7">
        <v>0</v>
      </c>
      <c r="D31" s="7">
        <v>2006</v>
      </c>
      <c r="E31" s="7">
        <f t="shared" si="0"/>
        <v>19</v>
      </c>
      <c r="F31" s="8">
        <v>45959.484907407408</v>
      </c>
      <c r="G31" s="7">
        <v>2</v>
      </c>
      <c r="H31" s="7">
        <v>3</v>
      </c>
      <c r="I31" s="7">
        <v>4</v>
      </c>
      <c r="J31" s="7">
        <v>3</v>
      </c>
      <c r="K31" s="7">
        <v>4</v>
      </c>
      <c r="L31" s="7">
        <v>5</v>
      </c>
      <c r="M31" s="7">
        <v>3</v>
      </c>
      <c r="N31" s="7">
        <v>3</v>
      </c>
      <c r="O31" s="7">
        <v>3</v>
      </c>
      <c r="P31" s="7">
        <v>2</v>
      </c>
      <c r="Q31" s="7">
        <v>3</v>
      </c>
      <c r="R31" s="7">
        <f t="shared" si="1"/>
        <v>26</v>
      </c>
      <c r="S31" s="7">
        <f t="shared" si="2"/>
        <v>9</v>
      </c>
      <c r="T31" s="7">
        <f t="shared" si="3"/>
        <v>9</v>
      </c>
      <c r="U31" s="7">
        <f t="shared" si="4"/>
        <v>8</v>
      </c>
      <c r="V31" s="7">
        <f t="shared" si="5"/>
        <v>7</v>
      </c>
      <c r="W31" s="7">
        <v>3</v>
      </c>
      <c r="X31" s="7">
        <v>3</v>
      </c>
      <c r="Y31" s="7">
        <v>5</v>
      </c>
      <c r="Z31" s="7">
        <v>3</v>
      </c>
      <c r="AA31" s="7">
        <v>3</v>
      </c>
      <c r="AB31" s="7">
        <v>4</v>
      </c>
      <c r="AC31" s="7">
        <v>15</v>
      </c>
      <c r="AD31" s="7">
        <v>5</v>
      </c>
      <c r="AE31" s="7">
        <v>3</v>
      </c>
      <c r="AF31" s="7">
        <v>4</v>
      </c>
      <c r="AG31" s="7">
        <v>5</v>
      </c>
      <c r="AH31" s="7">
        <v>7</v>
      </c>
      <c r="AI31" s="7">
        <v>10</v>
      </c>
      <c r="AJ31" s="7">
        <v>4</v>
      </c>
      <c r="AK31" s="7">
        <v>3</v>
      </c>
      <c r="AL31" s="7">
        <v>9</v>
      </c>
      <c r="AM31" s="7">
        <v>8</v>
      </c>
      <c r="AN31" s="7">
        <v>1</v>
      </c>
      <c r="AO31" s="7">
        <v>2</v>
      </c>
      <c r="AP31" s="7">
        <v>6</v>
      </c>
      <c r="AQ31" s="7">
        <v>63</v>
      </c>
    </row>
    <row r="32" spans="2:43" x14ac:dyDescent="0.25">
      <c r="B32" s="7">
        <v>42249</v>
      </c>
      <c r="C32" s="7">
        <v>0</v>
      </c>
      <c r="D32" s="7">
        <v>1991</v>
      </c>
      <c r="E32" s="7">
        <f t="shared" si="0"/>
        <v>34</v>
      </c>
      <c r="F32" s="8">
        <v>45965.569050925929</v>
      </c>
      <c r="G32" s="7">
        <v>2</v>
      </c>
      <c r="H32" s="7">
        <v>4</v>
      </c>
      <c r="I32" s="7">
        <v>4</v>
      </c>
      <c r="J32" s="7">
        <v>2</v>
      </c>
      <c r="K32" s="7">
        <v>4</v>
      </c>
      <c r="L32" s="7">
        <v>5</v>
      </c>
      <c r="M32" s="7">
        <v>3</v>
      </c>
      <c r="N32" s="7">
        <v>3</v>
      </c>
      <c r="O32" s="7">
        <v>5</v>
      </c>
      <c r="P32" s="7">
        <v>4</v>
      </c>
      <c r="Q32" s="7">
        <v>3</v>
      </c>
      <c r="R32" s="7">
        <f t="shared" si="1"/>
        <v>30</v>
      </c>
      <c r="S32" s="7">
        <f t="shared" si="2"/>
        <v>8</v>
      </c>
      <c r="T32" s="7">
        <f t="shared" si="3"/>
        <v>13</v>
      </c>
      <c r="U32" s="7">
        <f t="shared" si="4"/>
        <v>9</v>
      </c>
      <c r="V32" s="7">
        <f t="shared" si="5"/>
        <v>7</v>
      </c>
      <c r="W32" s="7">
        <v>8</v>
      </c>
      <c r="X32" s="7">
        <v>4</v>
      </c>
      <c r="Y32" s="7">
        <v>3</v>
      </c>
      <c r="Z32" s="7">
        <v>8</v>
      </c>
      <c r="AA32" s="7">
        <v>7</v>
      </c>
      <c r="AB32" s="7">
        <v>5</v>
      </c>
      <c r="AC32" s="7">
        <v>8</v>
      </c>
      <c r="AD32" s="7">
        <v>3</v>
      </c>
      <c r="AE32" s="7">
        <v>3</v>
      </c>
      <c r="AF32" s="7">
        <v>3</v>
      </c>
      <c r="AG32" s="7">
        <v>6</v>
      </c>
      <c r="AH32" s="7">
        <v>4</v>
      </c>
      <c r="AI32" s="7">
        <v>7</v>
      </c>
      <c r="AJ32" s="7">
        <v>1</v>
      </c>
      <c r="AK32" s="7">
        <v>2</v>
      </c>
      <c r="AL32" s="7">
        <v>3</v>
      </c>
      <c r="AM32" s="7">
        <v>5</v>
      </c>
      <c r="AN32" s="7">
        <v>9</v>
      </c>
      <c r="AO32" s="7">
        <v>8</v>
      </c>
      <c r="AP32" s="7">
        <v>10</v>
      </c>
      <c r="AQ32" s="7">
        <v>62</v>
      </c>
    </row>
    <row r="33" spans="2:43" x14ac:dyDescent="0.25">
      <c r="B33" s="7">
        <v>44839</v>
      </c>
      <c r="C33" s="7">
        <v>0</v>
      </c>
      <c r="D33" s="7">
        <v>2003</v>
      </c>
      <c r="E33" s="7">
        <f t="shared" si="0"/>
        <v>22</v>
      </c>
      <c r="F33" s="8">
        <v>45966.667754629627</v>
      </c>
      <c r="G33" s="7">
        <v>2</v>
      </c>
      <c r="H33" s="7">
        <v>1</v>
      </c>
      <c r="I33" s="7">
        <v>5</v>
      </c>
      <c r="J33" s="7">
        <v>5</v>
      </c>
      <c r="K33" s="7">
        <v>3</v>
      </c>
      <c r="L33" s="7">
        <v>5</v>
      </c>
      <c r="M33" s="7">
        <v>5</v>
      </c>
      <c r="N33" s="7">
        <v>3</v>
      </c>
      <c r="O33" s="7">
        <v>5</v>
      </c>
      <c r="P33" s="7">
        <v>5</v>
      </c>
      <c r="Q33" s="7">
        <v>3</v>
      </c>
      <c r="R33" s="7">
        <f t="shared" si="1"/>
        <v>34</v>
      </c>
      <c r="S33" s="7">
        <f t="shared" si="2"/>
        <v>13</v>
      </c>
      <c r="T33" s="7">
        <f t="shared" si="3"/>
        <v>13</v>
      </c>
      <c r="U33" s="7">
        <f t="shared" si="4"/>
        <v>6</v>
      </c>
      <c r="V33" s="7">
        <f t="shared" si="5"/>
        <v>8</v>
      </c>
      <c r="W33" s="7">
        <v>4</v>
      </c>
      <c r="X33" s="7">
        <v>4</v>
      </c>
      <c r="Y33" s="7">
        <v>7</v>
      </c>
      <c r="Z33" s="7">
        <v>3</v>
      </c>
      <c r="AA33" s="7">
        <v>4</v>
      </c>
      <c r="AB33" s="7">
        <v>3</v>
      </c>
      <c r="AC33" s="7">
        <v>7</v>
      </c>
      <c r="AD33" s="7">
        <v>3</v>
      </c>
      <c r="AE33" s="7">
        <v>2</v>
      </c>
      <c r="AF33" s="7">
        <v>4</v>
      </c>
      <c r="AG33" s="7">
        <v>6</v>
      </c>
      <c r="AH33" s="7">
        <v>10</v>
      </c>
      <c r="AI33" s="7">
        <v>1</v>
      </c>
      <c r="AJ33" s="7">
        <v>4</v>
      </c>
      <c r="AK33" s="7">
        <v>2</v>
      </c>
      <c r="AL33" s="7">
        <v>3</v>
      </c>
      <c r="AM33" s="7">
        <v>7</v>
      </c>
      <c r="AN33" s="7">
        <v>8</v>
      </c>
      <c r="AO33" s="7">
        <v>9</v>
      </c>
      <c r="AP33" s="7">
        <v>5</v>
      </c>
      <c r="AQ33" s="7">
        <v>62</v>
      </c>
    </row>
    <row r="34" spans="2:43" x14ac:dyDescent="0.25">
      <c r="B34" s="7">
        <v>42919</v>
      </c>
      <c r="C34" s="7">
        <v>0</v>
      </c>
      <c r="D34" s="7">
        <v>2000</v>
      </c>
      <c r="E34" s="7">
        <f t="shared" si="0"/>
        <v>25</v>
      </c>
      <c r="F34" s="8">
        <v>45961.616793981484</v>
      </c>
      <c r="G34" s="7">
        <v>2</v>
      </c>
      <c r="H34" s="7">
        <v>4</v>
      </c>
      <c r="I34" s="7">
        <v>4</v>
      </c>
      <c r="J34" s="7">
        <v>5</v>
      </c>
      <c r="K34" s="7">
        <v>4</v>
      </c>
      <c r="L34" s="7">
        <v>4</v>
      </c>
      <c r="M34" s="7">
        <v>4</v>
      </c>
      <c r="N34" s="7">
        <v>4</v>
      </c>
      <c r="O34" s="7">
        <v>5</v>
      </c>
      <c r="P34" s="7">
        <v>4</v>
      </c>
      <c r="Q34" s="7">
        <v>2</v>
      </c>
      <c r="R34" s="7">
        <f t="shared" si="1"/>
        <v>32</v>
      </c>
      <c r="S34" s="7">
        <f t="shared" si="2"/>
        <v>11</v>
      </c>
      <c r="T34" s="7">
        <f t="shared" si="3"/>
        <v>13</v>
      </c>
      <c r="U34" s="7">
        <f t="shared" si="4"/>
        <v>8</v>
      </c>
      <c r="V34" s="7">
        <f t="shared" si="5"/>
        <v>8</v>
      </c>
      <c r="W34" s="7">
        <v>3</v>
      </c>
      <c r="X34" s="7">
        <v>3</v>
      </c>
      <c r="Y34" s="7">
        <v>3</v>
      </c>
      <c r="Z34" s="7">
        <v>3</v>
      </c>
      <c r="AA34" s="7">
        <v>5</v>
      </c>
      <c r="AB34" s="7">
        <v>4</v>
      </c>
      <c r="AC34" s="7">
        <v>9</v>
      </c>
      <c r="AD34" s="7">
        <v>3</v>
      </c>
      <c r="AE34" s="7">
        <v>3</v>
      </c>
      <c r="AF34" s="7">
        <v>9</v>
      </c>
      <c r="AG34" s="7">
        <v>9</v>
      </c>
      <c r="AH34" s="7">
        <v>7</v>
      </c>
      <c r="AI34" s="7">
        <v>8</v>
      </c>
      <c r="AJ34" s="7">
        <v>10</v>
      </c>
      <c r="AK34" s="7">
        <v>1</v>
      </c>
      <c r="AL34" s="7">
        <v>4</v>
      </c>
      <c r="AM34" s="7">
        <v>2</v>
      </c>
      <c r="AN34" s="7">
        <v>5</v>
      </c>
      <c r="AO34" s="7">
        <v>3</v>
      </c>
      <c r="AP34" s="7">
        <v>6</v>
      </c>
      <c r="AQ34" s="7">
        <v>60</v>
      </c>
    </row>
    <row r="35" spans="2:43" x14ac:dyDescent="0.25">
      <c r="B35" s="7">
        <v>44757</v>
      </c>
      <c r="C35" s="7">
        <v>0</v>
      </c>
      <c r="D35" s="7">
        <v>2001</v>
      </c>
      <c r="E35" s="7">
        <f t="shared" si="0"/>
        <v>24</v>
      </c>
      <c r="F35" s="8">
        <v>45966.420740740738</v>
      </c>
      <c r="G35" s="7">
        <v>2</v>
      </c>
      <c r="H35" s="7">
        <v>4</v>
      </c>
      <c r="I35" s="7">
        <v>4</v>
      </c>
      <c r="J35" s="7">
        <v>5</v>
      </c>
      <c r="K35" s="7">
        <v>4</v>
      </c>
      <c r="L35" s="7">
        <v>4</v>
      </c>
      <c r="M35" s="7">
        <v>3</v>
      </c>
      <c r="N35" s="7">
        <v>4</v>
      </c>
      <c r="O35" s="7">
        <v>4</v>
      </c>
      <c r="P35" s="7">
        <v>4</v>
      </c>
      <c r="Q35" s="7">
        <v>1</v>
      </c>
      <c r="R35" s="7">
        <f t="shared" si="1"/>
        <v>29</v>
      </c>
      <c r="S35" s="7">
        <f t="shared" si="2"/>
        <v>9</v>
      </c>
      <c r="T35" s="7">
        <f t="shared" si="3"/>
        <v>12</v>
      </c>
      <c r="U35" s="7">
        <f t="shared" si="4"/>
        <v>8</v>
      </c>
      <c r="V35" s="7">
        <f t="shared" si="5"/>
        <v>8</v>
      </c>
      <c r="W35" s="7">
        <v>4</v>
      </c>
      <c r="X35" s="7">
        <v>7</v>
      </c>
      <c r="Y35" s="7">
        <v>3</v>
      </c>
      <c r="Z35" s="7">
        <v>2</v>
      </c>
      <c r="AA35" s="7">
        <v>4</v>
      </c>
      <c r="AB35" s="7">
        <v>10</v>
      </c>
      <c r="AC35" s="7">
        <v>7</v>
      </c>
      <c r="AD35" s="7">
        <v>8</v>
      </c>
      <c r="AE35" s="7">
        <v>3</v>
      </c>
      <c r="AF35" s="7">
        <v>4</v>
      </c>
      <c r="AG35" s="7">
        <v>10</v>
      </c>
      <c r="AH35" s="7">
        <v>7</v>
      </c>
      <c r="AI35" s="7">
        <v>5</v>
      </c>
      <c r="AJ35" s="7">
        <v>2</v>
      </c>
      <c r="AK35" s="7">
        <v>3</v>
      </c>
      <c r="AL35" s="7">
        <v>9</v>
      </c>
      <c r="AM35" s="7">
        <v>1</v>
      </c>
      <c r="AN35" s="7">
        <v>4</v>
      </c>
      <c r="AO35" s="7">
        <v>6</v>
      </c>
      <c r="AP35" s="7">
        <v>8</v>
      </c>
      <c r="AQ35" s="7">
        <v>59</v>
      </c>
    </row>
    <row r="36" spans="2:43" x14ac:dyDescent="0.25">
      <c r="B36" s="7">
        <v>43216</v>
      </c>
      <c r="C36" s="7">
        <v>0</v>
      </c>
      <c r="D36" s="7">
        <v>2002</v>
      </c>
      <c r="E36" s="7">
        <f t="shared" si="0"/>
        <v>23</v>
      </c>
      <c r="F36" s="8">
        <v>45962.382326388892</v>
      </c>
      <c r="G36" s="7">
        <v>2</v>
      </c>
      <c r="H36" s="7">
        <v>4</v>
      </c>
      <c r="I36" s="7">
        <v>5</v>
      </c>
      <c r="J36" s="7">
        <v>4</v>
      </c>
      <c r="K36" s="7">
        <v>3</v>
      </c>
      <c r="L36" s="7">
        <v>3</v>
      </c>
      <c r="M36" s="7">
        <v>3</v>
      </c>
      <c r="N36" s="7">
        <v>2</v>
      </c>
      <c r="O36" s="7">
        <v>3</v>
      </c>
      <c r="P36" s="7">
        <v>2</v>
      </c>
      <c r="Q36" s="7">
        <v>3</v>
      </c>
      <c r="R36" s="7">
        <f t="shared" si="1"/>
        <v>27</v>
      </c>
      <c r="S36" s="7">
        <f t="shared" si="2"/>
        <v>10</v>
      </c>
      <c r="T36" s="7">
        <f t="shared" si="3"/>
        <v>8</v>
      </c>
      <c r="U36" s="7">
        <f t="shared" si="4"/>
        <v>7</v>
      </c>
      <c r="V36" s="7">
        <f t="shared" si="5"/>
        <v>7</v>
      </c>
      <c r="W36" s="7">
        <v>8</v>
      </c>
      <c r="X36" s="7">
        <v>3</v>
      </c>
      <c r="Y36" s="7">
        <v>7</v>
      </c>
      <c r="Z36" s="7">
        <v>3</v>
      </c>
      <c r="AA36" s="7">
        <v>15</v>
      </c>
      <c r="AB36" s="7">
        <v>5</v>
      </c>
      <c r="AC36" s="7">
        <v>6</v>
      </c>
      <c r="AD36" s="7">
        <v>4</v>
      </c>
      <c r="AE36" s="7">
        <v>4</v>
      </c>
      <c r="AF36" s="7">
        <v>3</v>
      </c>
      <c r="AG36" s="7">
        <v>3</v>
      </c>
      <c r="AH36" s="7">
        <v>4</v>
      </c>
      <c r="AI36" s="7">
        <v>8</v>
      </c>
      <c r="AJ36" s="7">
        <v>6</v>
      </c>
      <c r="AK36" s="7">
        <v>2</v>
      </c>
      <c r="AL36" s="7">
        <v>7</v>
      </c>
      <c r="AM36" s="7">
        <v>1</v>
      </c>
      <c r="AN36" s="7">
        <v>10</v>
      </c>
      <c r="AO36" s="7">
        <v>5</v>
      </c>
      <c r="AP36" s="7">
        <v>9</v>
      </c>
      <c r="AQ36" s="7">
        <v>59</v>
      </c>
    </row>
    <row r="37" spans="2:43" x14ac:dyDescent="0.25">
      <c r="B37" s="7">
        <v>40683</v>
      </c>
      <c r="C37" s="7">
        <v>0</v>
      </c>
      <c r="D37" s="7">
        <v>2003</v>
      </c>
      <c r="E37" s="7">
        <f t="shared" si="0"/>
        <v>22</v>
      </c>
      <c r="F37" s="8">
        <v>45960.743842592594</v>
      </c>
      <c r="G37" s="7">
        <v>2</v>
      </c>
      <c r="H37" s="7">
        <v>5</v>
      </c>
      <c r="I37" s="7">
        <v>3</v>
      </c>
      <c r="J37" s="7">
        <v>5</v>
      </c>
      <c r="K37" s="7">
        <v>4</v>
      </c>
      <c r="L37" s="7">
        <v>4</v>
      </c>
      <c r="M37" s="7">
        <v>3</v>
      </c>
      <c r="N37" s="7">
        <v>2</v>
      </c>
      <c r="O37" s="7">
        <v>4</v>
      </c>
      <c r="P37" s="7">
        <v>4</v>
      </c>
      <c r="Q37" s="7">
        <v>4</v>
      </c>
      <c r="R37" s="7">
        <f t="shared" si="1"/>
        <v>32</v>
      </c>
      <c r="S37" s="7">
        <f t="shared" si="2"/>
        <v>12</v>
      </c>
      <c r="T37" s="7">
        <f t="shared" si="3"/>
        <v>12</v>
      </c>
      <c r="U37" s="7">
        <f t="shared" si="4"/>
        <v>9</v>
      </c>
      <c r="V37" s="7">
        <f t="shared" si="5"/>
        <v>5</v>
      </c>
      <c r="W37" s="7">
        <v>3</v>
      </c>
      <c r="X37" s="7">
        <v>4</v>
      </c>
      <c r="Y37" s="7">
        <v>7</v>
      </c>
      <c r="Z37" s="7">
        <v>2</v>
      </c>
      <c r="AA37" s="7">
        <v>3</v>
      </c>
      <c r="AB37" s="7">
        <v>4</v>
      </c>
      <c r="AC37" s="7">
        <v>9</v>
      </c>
      <c r="AD37" s="7">
        <v>3</v>
      </c>
      <c r="AE37" s="7">
        <v>5</v>
      </c>
      <c r="AF37" s="7">
        <v>3</v>
      </c>
      <c r="AG37" s="7">
        <v>5</v>
      </c>
      <c r="AH37" s="7">
        <v>8</v>
      </c>
      <c r="AI37" s="7">
        <v>10</v>
      </c>
      <c r="AJ37" s="7">
        <v>2</v>
      </c>
      <c r="AK37" s="7">
        <v>6</v>
      </c>
      <c r="AL37" s="7">
        <v>4</v>
      </c>
      <c r="AM37" s="7">
        <v>3</v>
      </c>
      <c r="AN37" s="7">
        <v>9</v>
      </c>
      <c r="AO37" s="7">
        <v>1</v>
      </c>
      <c r="AP37" s="7">
        <v>7</v>
      </c>
      <c r="AQ37" s="7">
        <v>59</v>
      </c>
    </row>
    <row r="38" spans="2:43" x14ac:dyDescent="0.25">
      <c r="B38" s="7">
        <v>40804</v>
      </c>
      <c r="C38" s="7">
        <v>0</v>
      </c>
      <c r="D38" s="7">
        <v>2004</v>
      </c>
      <c r="E38" s="7">
        <f t="shared" si="0"/>
        <v>21</v>
      </c>
      <c r="F38" s="8">
        <v>45958.472372685188</v>
      </c>
      <c r="G38" s="7">
        <v>2</v>
      </c>
      <c r="H38" s="7">
        <v>4</v>
      </c>
      <c r="I38" s="7">
        <v>4</v>
      </c>
      <c r="J38" s="7">
        <v>5</v>
      </c>
      <c r="K38" s="7">
        <v>2</v>
      </c>
      <c r="L38" s="7">
        <v>4</v>
      </c>
      <c r="M38" s="7">
        <v>2</v>
      </c>
      <c r="N38" s="7">
        <v>1</v>
      </c>
      <c r="O38" s="7">
        <v>4</v>
      </c>
      <c r="P38" s="7">
        <v>4</v>
      </c>
      <c r="Q38" s="7">
        <v>4</v>
      </c>
      <c r="R38" s="7">
        <f t="shared" si="1"/>
        <v>31</v>
      </c>
      <c r="S38" s="7">
        <f t="shared" si="2"/>
        <v>11</v>
      </c>
      <c r="T38" s="7">
        <f t="shared" si="3"/>
        <v>10</v>
      </c>
      <c r="U38" s="7">
        <f t="shared" si="4"/>
        <v>8</v>
      </c>
      <c r="V38" s="7">
        <f t="shared" si="5"/>
        <v>5</v>
      </c>
      <c r="W38" s="7">
        <v>15</v>
      </c>
      <c r="X38" s="7">
        <v>3</v>
      </c>
      <c r="Y38" s="7">
        <v>2</v>
      </c>
      <c r="Z38" s="7">
        <v>6</v>
      </c>
      <c r="AA38" s="7">
        <v>4</v>
      </c>
      <c r="AB38" s="7">
        <v>8</v>
      </c>
      <c r="AC38" s="7">
        <v>9</v>
      </c>
      <c r="AD38" s="7">
        <v>5</v>
      </c>
      <c r="AE38" s="7">
        <v>2</v>
      </c>
      <c r="AF38" s="7">
        <v>4</v>
      </c>
      <c r="AG38" s="7">
        <v>4</v>
      </c>
      <c r="AH38" s="7">
        <v>10</v>
      </c>
      <c r="AI38" s="7">
        <v>7</v>
      </c>
      <c r="AJ38" s="7">
        <v>3</v>
      </c>
      <c r="AK38" s="7">
        <v>8</v>
      </c>
      <c r="AL38" s="7">
        <v>9</v>
      </c>
      <c r="AM38" s="7">
        <v>6</v>
      </c>
      <c r="AN38" s="7">
        <v>1</v>
      </c>
      <c r="AO38" s="7">
        <v>2</v>
      </c>
      <c r="AP38" s="7">
        <v>5</v>
      </c>
      <c r="AQ38" s="7">
        <v>59</v>
      </c>
    </row>
    <row r="39" spans="2:43" x14ac:dyDescent="0.25">
      <c r="B39" s="7">
        <v>43079</v>
      </c>
      <c r="C39" s="7">
        <v>0</v>
      </c>
      <c r="D39" s="7">
        <v>2004</v>
      </c>
      <c r="E39" s="7">
        <f t="shared" si="0"/>
        <v>21</v>
      </c>
      <c r="F39" s="8">
        <v>45961.777222222219</v>
      </c>
      <c r="G39" s="7">
        <v>2</v>
      </c>
      <c r="H39" s="7">
        <v>2</v>
      </c>
      <c r="I39" s="7">
        <v>5</v>
      </c>
      <c r="J39" s="7">
        <v>2</v>
      </c>
      <c r="K39" s="7">
        <v>4</v>
      </c>
      <c r="L39" s="7">
        <v>4</v>
      </c>
      <c r="M39" s="7">
        <v>2</v>
      </c>
      <c r="N39" s="7">
        <v>2</v>
      </c>
      <c r="O39" s="7">
        <v>2</v>
      </c>
      <c r="P39" s="7">
        <v>4</v>
      </c>
      <c r="Q39" s="7">
        <v>4</v>
      </c>
      <c r="R39" s="7">
        <f t="shared" si="1"/>
        <v>25</v>
      </c>
      <c r="S39" s="7">
        <f t="shared" si="2"/>
        <v>8</v>
      </c>
      <c r="T39" s="7">
        <f t="shared" si="3"/>
        <v>10</v>
      </c>
      <c r="U39" s="7">
        <f t="shared" si="4"/>
        <v>6</v>
      </c>
      <c r="V39" s="7">
        <f t="shared" si="5"/>
        <v>7</v>
      </c>
      <c r="W39" s="7">
        <v>12</v>
      </c>
      <c r="X39" s="7">
        <v>5</v>
      </c>
      <c r="Y39" s="7">
        <v>5</v>
      </c>
      <c r="Z39" s="7">
        <v>9</v>
      </c>
      <c r="AA39" s="7">
        <v>4</v>
      </c>
      <c r="AB39" s="7">
        <v>6</v>
      </c>
      <c r="AC39" s="7">
        <v>8</v>
      </c>
      <c r="AD39" s="7">
        <v>9</v>
      </c>
      <c r="AE39" s="7">
        <v>9</v>
      </c>
      <c r="AF39" s="7">
        <v>3</v>
      </c>
      <c r="AG39" s="7">
        <v>5</v>
      </c>
      <c r="AH39" s="7">
        <v>2</v>
      </c>
      <c r="AI39" s="7">
        <v>8</v>
      </c>
      <c r="AJ39" s="7">
        <v>4</v>
      </c>
      <c r="AK39" s="7">
        <v>3</v>
      </c>
      <c r="AL39" s="7">
        <v>6</v>
      </c>
      <c r="AM39" s="7">
        <v>10</v>
      </c>
      <c r="AN39" s="7">
        <v>7</v>
      </c>
      <c r="AO39" s="7">
        <v>1</v>
      </c>
      <c r="AP39" s="7">
        <v>9</v>
      </c>
      <c r="AQ39" s="7">
        <v>59</v>
      </c>
    </row>
    <row r="40" spans="2:43" x14ac:dyDescent="0.25">
      <c r="B40" s="7">
        <v>45420</v>
      </c>
      <c r="C40" s="7">
        <v>0</v>
      </c>
      <c r="D40" s="7">
        <v>2001</v>
      </c>
      <c r="E40" s="7">
        <f t="shared" si="0"/>
        <v>24</v>
      </c>
      <c r="F40" s="8">
        <v>45968.561122685183</v>
      </c>
      <c r="G40" s="7">
        <v>2</v>
      </c>
      <c r="H40" s="7">
        <v>2</v>
      </c>
      <c r="I40" s="7">
        <v>4</v>
      </c>
      <c r="J40" s="7">
        <v>3</v>
      </c>
      <c r="K40" s="7">
        <v>4</v>
      </c>
      <c r="L40" s="7">
        <v>4</v>
      </c>
      <c r="M40" s="7">
        <v>2</v>
      </c>
      <c r="N40" s="7">
        <v>4</v>
      </c>
      <c r="O40" s="7">
        <v>4</v>
      </c>
      <c r="P40" s="7">
        <v>4</v>
      </c>
      <c r="Q40" s="7">
        <v>4</v>
      </c>
      <c r="R40" s="7">
        <f t="shared" si="1"/>
        <v>27</v>
      </c>
      <c r="S40" s="7">
        <f t="shared" si="2"/>
        <v>9</v>
      </c>
      <c r="T40" s="7">
        <f t="shared" si="3"/>
        <v>12</v>
      </c>
      <c r="U40" s="7">
        <f t="shared" si="4"/>
        <v>6</v>
      </c>
      <c r="V40" s="7">
        <f t="shared" si="5"/>
        <v>8</v>
      </c>
      <c r="W40" s="7">
        <v>3</v>
      </c>
      <c r="X40" s="7">
        <v>4</v>
      </c>
      <c r="Y40" s="7">
        <v>6</v>
      </c>
      <c r="Z40" s="7">
        <v>6</v>
      </c>
      <c r="AA40" s="7">
        <v>4</v>
      </c>
      <c r="AB40" s="7">
        <v>7</v>
      </c>
      <c r="AC40" s="7">
        <v>15</v>
      </c>
      <c r="AD40" s="7">
        <v>4</v>
      </c>
      <c r="AE40" s="7">
        <v>2</v>
      </c>
      <c r="AF40" s="7">
        <v>3</v>
      </c>
      <c r="AG40" s="7">
        <v>3</v>
      </c>
      <c r="AH40" s="7">
        <v>5</v>
      </c>
      <c r="AI40" s="7">
        <v>6</v>
      </c>
      <c r="AJ40" s="7">
        <v>4</v>
      </c>
      <c r="AK40" s="7">
        <v>8</v>
      </c>
      <c r="AL40" s="7">
        <v>2</v>
      </c>
      <c r="AM40" s="7">
        <v>1</v>
      </c>
      <c r="AN40" s="7">
        <v>7</v>
      </c>
      <c r="AO40" s="7">
        <v>10</v>
      </c>
      <c r="AP40" s="7">
        <v>9</v>
      </c>
      <c r="AQ40" s="7">
        <v>58</v>
      </c>
    </row>
    <row r="41" spans="2:43" x14ac:dyDescent="0.25">
      <c r="B41" s="7">
        <v>45871</v>
      </c>
      <c r="C41" s="7">
        <v>0</v>
      </c>
      <c r="D41" s="7">
        <v>1985</v>
      </c>
      <c r="E41" s="7">
        <f t="shared" si="0"/>
        <v>40</v>
      </c>
      <c r="F41" s="8">
        <v>45970.577592592592</v>
      </c>
      <c r="G41" s="7">
        <v>2</v>
      </c>
      <c r="H41" s="7">
        <v>5</v>
      </c>
      <c r="I41" s="7">
        <v>4</v>
      </c>
      <c r="J41" s="7">
        <v>4</v>
      </c>
      <c r="K41" s="7">
        <v>3</v>
      </c>
      <c r="L41" s="7">
        <v>4</v>
      </c>
      <c r="M41" s="7">
        <v>4</v>
      </c>
      <c r="N41" s="7">
        <v>2</v>
      </c>
      <c r="O41" s="7">
        <v>5</v>
      </c>
      <c r="P41" s="7">
        <v>4</v>
      </c>
      <c r="Q41" s="7">
        <v>4</v>
      </c>
      <c r="R41" s="7">
        <f t="shared" si="1"/>
        <v>34</v>
      </c>
      <c r="S41" s="7">
        <f t="shared" si="2"/>
        <v>12</v>
      </c>
      <c r="T41" s="7">
        <f t="shared" si="3"/>
        <v>12</v>
      </c>
      <c r="U41" s="7">
        <f t="shared" si="4"/>
        <v>9</v>
      </c>
      <c r="V41" s="7">
        <f t="shared" si="5"/>
        <v>6</v>
      </c>
      <c r="W41" s="7">
        <v>5</v>
      </c>
      <c r="X41" s="7">
        <v>4</v>
      </c>
      <c r="Y41" s="7">
        <v>6</v>
      </c>
      <c r="Z41" s="7">
        <v>3</v>
      </c>
      <c r="AA41" s="7">
        <v>4</v>
      </c>
      <c r="AB41" s="7">
        <v>3</v>
      </c>
      <c r="AC41" s="7">
        <v>15</v>
      </c>
      <c r="AD41" s="7">
        <v>2</v>
      </c>
      <c r="AE41" s="7">
        <v>12</v>
      </c>
      <c r="AF41" s="7">
        <v>3</v>
      </c>
      <c r="AG41" s="7">
        <v>6</v>
      </c>
      <c r="AH41" s="7">
        <v>7</v>
      </c>
      <c r="AI41" s="7">
        <v>5</v>
      </c>
      <c r="AJ41" s="7">
        <v>10</v>
      </c>
      <c r="AK41" s="7">
        <v>9</v>
      </c>
      <c r="AL41" s="7">
        <v>3</v>
      </c>
      <c r="AM41" s="7">
        <v>2</v>
      </c>
      <c r="AN41" s="7">
        <v>8</v>
      </c>
      <c r="AO41" s="7">
        <v>4</v>
      </c>
      <c r="AP41" s="7">
        <v>1</v>
      </c>
      <c r="AQ41" s="7">
        <v>57</v>
      </c>
    </row>
    <row r="42" spans="2:43" x14ac:dyDescent="0.25">
      <c r="B42" s="7">
        <v>45438</v>
      </c>
      <c r="C42" s="7">
        <v>0</v>
      </c>
      <c r="D42" s="7">
        <v>1974</v>
      </c>
      <c r="E42" s="7">
        <f t="shared" si="0"/>
        <v>51</v>
      </c>
      <c r="F42" s="8">
        <v>45968.593831018516</v>
      </c>
      <c r="G42" s="7">
        <v>2</v>
      </c>
      <c r="H42" s="7">
        <v>4</v>
      </c>
      <c r="I42" s="7">
        <v>5</v>
      </c>
      <c r="J42" s="7">
        <v>4</v>
      </c>
      <c r="K42" s="7">
        <v>3</v>
      </c>
      <c r="L42" s="7">
        <v>5</v>
      </c>
      <c r="M42" s="7">
        <v>4</v>
      </c>
      <c r="N42" s="7">
        <v>2</v>
      </c>
      <c r="O42" s="7">
        <v>4</v>
      </c>
      <c r="P42" s="7">
        <v>3</v>
      </c>
      <c r="Q42" s="7">
        <v>4</v>
      </c>
      <c r="R42" s="7">
        <f t="shared" si="1"/>
        <v>33</v>
      </c>
      <c r="S42" s="7">
        <f t="shared" si="2"/>
        <v>12</v>
      </c>
      <c r="T42" s="7">
        <f t="shared" si="3"/>
        <v>10</v>
      </c>
      <c r="U42" s="7">
        <f t="shared" si="4"/>
        <v>9</v>
      </c>
      <c r="V42" s="7">
        <f t="shared" si="5"/>
        <v>7</v>
      </c>
      <c r="W42" s="7">
        <v>15</v>
      </c>
      <c r="X42" s="7">
        <v>7</v>
      </c>
      <c r="Y42" s="7">
        <v>11</v>
      </c>
      <c r="Z42" s="7">
        <v>11</v>
      </c>
      <c r="AA42" s="7">
        <v>7</v>
      </c>
      <c r="AB42" s="7">
        <v>14</v>
      </c>
      <c r="AC42" s="7">
        <v>22</v>
      </c>
      <c r="AD42" s="7">
        <v>8</v>
      </c>
      <c r="AE42" s="7">
        <v>5</v>
      </c>
      <c r="AF42" s="7">
        <v>9</v>
      </c>
      <c r="AG42" s="7">
        <v>1</v>
      </c>
      <c r="AH42" s="7">
        <v>8</v>
      </c>
      <c r="AI42" s="7">
        <v>4</v>
      </c>
      <c r="AJ42" s="7">
        <v>9</v>
      </c>
      <c r="AK42" s="7">
        <v>6</v>
      </c>
      <c r="AL42" s="7">
        <v>10</v>
      </c>
      <c r="AM42" s="7">
        <v>2</v>
      </c>
      <c r="AN42" s="7">
        <v>7</v>
      </c>
      <c r="AO42" s="7">
        <v>5</v>
      </c>
      <c r="AP42" s="7">
        <v>3</v>
      </c>
      <c r="AQ42" s="7">
        <v>56</v>
      </c>
    </row>
    <row r="43" spans="2:43" x14ac:dyDescent="0.25">
      <c r="B43" s="7">
        <v>45999</v>
      </c>
      <c r="C43" s="7">
        <v>0</v>
      </c>
      <c r="D43" s="7">
        <v>1974</v>
      </c>
      <c r="E43" s="7">
        <f t="shared" si="0"/>
        <v>51</v>
      </c>
      <c r="F43" s="8">
        <v>45971.404456018521</v>
      </c>
      <c r="G43" s="7">
        <v>2</v>
      </c>
      <c r="H43" s="7">
        <v>4</v>
      </c>
      <c r="I43" s="7">
        <v>4</v>
      </c>
      <c r="J43" s="7">
        <v>5</v>
      </c>
      <c r="K43" s="7">
        <v>4</v>
      </c>
      <c r="L43" s="7">
        <v>4</v>
      </c>
      <c r="M43" s="7">
        <v>4</v>
      </c>
      <c r="N43" s="7">
        <v>4</v>
      </c>
      <c r="O43" s="7">
        <v>2</v>
      </c>
      <c r="P43" s="7">
        <v>4</v>
      </c>
      <c r="Q43" s="7">
        <v>4</v>
      </c>
      <c r="R43" s="7">
        <f t="shared" si="1"/>
        <v>31</v>
      </c>
      <c r="S43" s="7">
        <f t="shared" si="2"/>
        <v>13</v>
      </c>
      <c r="T43" s="7">
        <f t="shared" si="3"/>
        <v>10</v>
      </c>
      <c r="U43" s="7">
        <f t="shared" si="4"/>
        <v>8</v>
      </c>
      <c r="V43" s="7">
        <f t="shared" si="5"/>
        <v>8</v>
      </c>
      <c r="W43" s="7">
        <v>11</v>
      </c>
      <c r="X43" s="7">
        <v>3</v>
      </c>
      <c r="Y43" s="7">
        <v>5</v>
      </c>
      <c r="Z43" s="7">
        <v>7</v>
      </c>
      <c r="AA43" s="7">
        <v>3</v>
      </c>
      <c r="AB43" s="7">
        <v>3</v>
      </c>
      <c r="AC43" s="7">
        <v>7</v>
      </c>
      <c r="AD43" s="7">
        <v>3</v>
      </c>
      <c r="AE43" s="7">
        <v>6</v>
      </c>
      <c r="AF43" s="7">
        <v>2</v>
      </c>
      <c r="AG43" s="7">
        <v>3</v>
      </c>
      <c r="AH43" s="7">
        <v>8</v>
      </c>
      <c r="AI43" s="7">
        <v>10</v>
      </c>
      <c r="AJ43" s="7">
        <v>1</v>
      </c>
      <c r="AK43" s="7">
        <v>5</v>
      </c>
      <c r="AL43" s="7">
        <v>6</v>
      </c>
      <c r="AM43" s="7">
        <v>2</v>
      </c>
      <c r="AN43" s="7">
        <v>4</v>
      </c>
      <c r="AO43" s="7">
        <v>7</v>
      </c>
      <c r="AP43" s="7">
        <v>9</v>
      </c>
      <c r="AQ43" s="7">
        <v>56</v>
      </c>
    </row>
    <row r="44" spans="2:43" x14ac:dyDescent="0.25">
      <c r="B44" s="7">
        <v>46509</v>
      </c>
      <c r="C44" s="7">
        <v>0</v>
      </c>
      <c r="D44" s="7">
        <v>1990</v>
      </c>
      <c r="E44" s="7">
        <f t="shared" si="0"/>
        <v>35</v>
      </c>
      <c r="F44" s="8">
        <v>45973.690127314818</v>
      </c>
      <c r="G44" s="7">
        <v>2</v>
      </c>
      <c r="H44" s="7">
        <v>4</v>
      </c>
      <c r="I44" s="7">
        <v>3</v>
      </c>
      <c r="J44" s="7">
        <v>4</v>
      </c>
      <c r="K44" s="7">
        <v>4</v>
      </c>
      <c r="L44" s="7">
        <v>4</v>
      </c>
      <c r="M44" s="7">
        <v>3</v>
      </c>
      <c r="N44" s="7">
        <v>4</v>
      </c>
      <c r="O44" s="7">
        <v>4</v>
      </c>
      <c r="P44" s="7">
        <v>4</v>
      </c>
      <c r="Q44" s="7">
        <v>3</v>
      </c>
      <c r="R44" s="7">
        <f t="shared" si="1"/>
        <v>29</v>
      </c>
      <c r="S44" s="7">
        <f t="shared" si="2"/>
        <v>10</v>
      </c>
      <c r="T44" s="7">
        <f t="shared" si="3"/>
        <v>12</v>
      </c>
      <c r="U44" s="7">
        <f t="shared" si="4"/>
        <v>8</v>
      </c>
      <c r="V44" s="7">
        <f t="shared" si="5"/>
        <v>7</v>
      </c>
      <c r="W44" s="7">
        <v>2</v>
      </c>
      <c r="X44" s="7">
        <v>3</v>
      </c>
      <c r="Y44" s="7">
        <v>2</v>
      </c>
      <c r="Z44" s="7">
        <v>3</v>
      </c>
      <c r="AA44" s="7">
        <v>3</v>
      </c>
      <c r="AB44" s="7">
        <v>2</v>
      </c>
      <c r="AC44" s="7">
        <v>4</v>
      </c>
      <c r="AD44" s="7">
        <v>13</v>
      </c>
      <c r="AE44" s="7">
        <v>2</v>
      </c>
      <c r="AF44" s="7">
        <v>3</v>
      </c>
      <c r="AG44" s="7">
        <v>3</v>
      </c>
      <c r="AH44" s="7">
        <v>4</v>
      </c>
      <c r="AI44" s="7">
        <v>5</v>
      </c>
      <c r="AJ44" s="7">
        <v>6</v>
      </c>
      <c r="AK44" s="7">
        <v>10</v>
      </c>
      <c r="AL44" s="7">
        <v>8</v>
      </c>
      <c r="AM44" s="7">
        <v>9</v>
      </c>
      <c r="AN44" s="7">
        <v>2</v>
      </c>
      <c r="AO44" s="7">
        <v>7</v>
      </c>
      <c r="AP44" s="7">
        <v>1</v>
      </c>
      <c r="AQ44" s="7">
        <v>56</v>
      </c>
    </row>
    <row r="45" spans="2:43" x14ac:dyDescent="0.25">
      <c r="B45" s="7">
        <v>43855</v>
      </c>
      <c r="C45" s="7">
        <v>0</v>
      </c>
      <c r="D45" s="7">
        <v>1975</v>
      </c>
      <c r="E45" s="7">
        <f t="shared" si="0"/>
        <v>50</v>
      </c>
      <c r="F45" s="8">
        <v>45964.419791666667</v>
      </c>
      <c r="G45" s="7">
        <v>2</v>
      </c>
      <c r="H45" s="7">
        <v>4</v>
      </c>
      <c r="I45" s="7">
        <v>3</v>
      </c>
      <c r="J45" s="7">
        <v>4</v>
      </c>
      <c r="K45" s="7">
        <v>4</v>
      </c>
      <c r="L45" s="7">
        <v>4</v>
      </c>
      <c r="M45" s="7">
        <v>4</v>
      </c>
      <c r="N45" s="7">
        <v>4</v>
      </c>
      <c r="O45" s="7">
        <v>3</v>
      </c>
      <c r="P45" s="7">
        <v>4</v>
      </c>
      <c r="Q45" s="7">
        <v>4</v>
      </c>
      <c r="R45" s="7">
        <f t="shared" si="1"/>
        <v>30</v>
      </c>
      <c r="S45" s="7">
        <f t="shared" si="2"/>
        <v>12</v>
      </c>
      <c r="T45" s="7">
        <f t="shared" si="3"/>
        <v>11</v>
      </c>
      <c r="U45" s="7">
        <f t="shared" si="4"/>
        <v>8</v>
      </c>
      <c r="V45" s="7">
        <f t="shared" si="5"/>
        <v>7</v>
      </c>
      <c r="W45" s="7">
        <v>2</v>
      </c>
      <c r="X45" s="7">
        <v>4</v>
      </c>
      <c r="Y45" s="7">
        <v>5</v>
      </c>
      <c r="Z45" s="7">
        <v>2</v>
      </c>
      <c r="AA45" s="7">
        <v>4</v>
      </c>
      <c r="AB45" s="7">
        <v>3</v>
      </c>
      <c r="AC45" s="7">
        <v>4</v>
      </c>
      <c r="AD45" s="7">
        <v>6</v>
      </c>
      <c r="AE45" s="7">
        <v>3</v>
      </c>
      <c r="AF45" s="7">
        <v>2</v>
      </c>
      <c r="AG45" s="7">
        <v>3</v>
      </c>
      <c r="AH45" s="7">
        <v>7</v>
      </c>
      <c r="AI45" s="7">
        <v>1</v>
      </c>
      <c r="AJ45" s="7">
        <v>4</v>
      </c>
      <c r="AK45" s="7">
        <v>5</v>
      </c>
      <c r="AL45" s="7">
        <v>2</v>
      </c>
      <c r="AM45" s="7">
        <v>10</v>
      </c>
      <c r="AN45" s="7">
        <v>8</v>
      </c>
      <c r="AO45" s="7">
        <v>6</v>
      </c>
      <c r="AP45" s="7">
        <v>9</v>
      </c>
      <c r="AQ45" s="7">
        <v>55</v>
      </c>
    </row>
    <row r="46" spans="2:43" x14ac:dyDescent="0.25">
      <c r="B46" s="7">
        <v>41087</v>
      </c>
      <c r="C46" s="7">
        <v>0</v>
      </c>
      <c r="D46" s="7">
        <v>1981</v>
      </c>
      <c r="E46" s="7">
        <f t="shared" si="0"/>
        <v>44</v>
      </c>
      <c r="F46" s="8">
        <v>45958.97934027778</v>
      </c>
      <c r="G46" s="7">
        <v>2</v>
      </c>
      <c r="H46" s="7">
        <v>4</v>
      </c>
      <c r="I46" s="7">
        <v>4</v>
      </c>
      <c r="J46" s="7">
        <v>4</v>
      </c>
      <c r="K46" s="7">
        <v>3</v>
      </c>
      <c r="L46" s="7">
        <v>4</v>
      </c>
      <c r="M46" s="7">
        <v>4</v>
      </c>
      <c r="N46" s="7">
        <v>4</v>
      </c>
      <c r="O46" s="7">
        <v>3</v>
      </c>
      <c r="P46" s="7">
        <v>4</v>
      </c>
      <c r="Q46" s="7">
        <v>3</v>
      </c>
      <c r="R46" s="7">
        <f t="shared" si="1"/>
        <v>30</v>
      </c>
      <c r="S46" s="7">
        <f t="shared" si="2"/>
        <v>11</v>
      </c>
      <c r="T46" s="7">
        <f t="shared" si="3"/>
        <v>10</v>
      </c>
      <c r="U46" s="7">
        <f t="shared" si="4"/>
        <v>8</v>
      </c>
      <c r="V46" s="7">
        <f t="shared" si="5"/>
        <v>8</v>
      </c>
      <c r="W46" s="7">
        <v>2</v>
      </c>
      <c r="X46" s="7">
        <v>3</v>
      </c>
      <c r="Y46" s="7">
        <v>6</v>
      </c>
      <c r="Z46" s="7">
        <v>3</v>
      </c>
      <c r="AA46" s="7">
        <v>2</v>
      </c>
      <c r="AB46" s="7">
        <v>6</v>
      </c>
      <c r="AC46" s="7">
        <v>4</v>
      </c>
      <c r="AD46" s="7">
        <v>4</v>
      </c>
      <c r="AE46" s="7">
        <v>2</v>
      </c>
      <c r="AF46" s="7">
        <v>7</v>
      </c>
      <c r="AG46" s="7">
        <v>10</v>
      </c>
      <c r="AH46" s="7">
        <v>8</v>
      </c>
      <c r="AI46" s="7">
        <v>2</v>
      </c>
      <c r="AJ46" s="7">
        <v>9</v>
      </c>
      <c r="AK46" s="7">
        <v>4</v>
      </c>
      <c r="AL46" s="7">
        <v>1</v>
      </c>
      <c r="AM46" s="7">
        <v>7</v>
      </c>
      <c r="AN46" s="7">
        <v>5</v>
      </c>
      <c r="AO46" s="7">
        <v>3</v>
      </c>
      <c r="AP46" s="7">
        <v>6</v>
      </c>
      <c r="AQ46" s="7">
        <v>55</v>
      </c>
    </row>
    <row r="47" spans="2:43" x14ac:dyDescent="0.25">
      <c r="B47" s="7">
        <v>40697</v>
      </c>
      <c r="C47" s="7">
        <v>0</v>
      </c>
      <c r="D47" s="7">
        <v>2001</v>
      </c>
      <c r="E47" s="7">
        <f t="shared" si="0"/>
        <v>24</v>
      </c>
      <c r="F47" s="8">
        <v>45958.362847222219</v>
      </c>
      <c r="G47" s="7">
        <v>2</v>
      </c>
      <c r="H47" s="7">
        <v>3</v>
      </c>
      <c r="I47" s="7">
        <v>4</v>
      </c>
      <c r="J47" s="7">
        <v>3</v>
      </c>
      <c r="K47" s="7">
        <v>3</v>
      </c>
      <c r="L47" s="7">
        <v>4</v>
      </c>
      <c r="M47" s="7">
        <v>3</v>
      </c>
      <c r="N47" s="7">
        <v>3</v>
      </c>
      <c r="O47" s="7">
        <v>4</v>
      </c>
      <c r="P47" s="7">
        <v>5</v>
      </c>
      <c r="Q47" s="7">
        <v>4</v>
      </c>
      <c r="R47" s="7">
        <f t="shared" si="1"/>
        <v>30</v>
      </c>
      <c r="S47" s="7">
        <f t="shared" si="2"/>
        <v>10</v>
      </c>
      <c r="T47" s="7">
        <f t="shared" si="3"/>
        <v>12</v>
      </c>
      <c r="U47" s="7">
        <f t="shared" si="4"/>
        <v>7</v>
      </c>
      <c r="V47" s="7">
        <f t="shared" si="5"/>
        <v>7</v>
      </c>
      <c r="W47" s="7">
        <v>2</v>
      </c>
      <c r="X47" s="7">
        <v>2</v>
      </c>
      <c r="Y47" s="7">
        <v>3</v>
      </c>
      <c r="Z47" s="7">
        <v>4</v>
      </c>
      <c r="AA47" s="7">
        <v>3</v>
      </c>
      <c r="AB47" s="7">
        <v>4</v>
      </c>
      <c r="AC47" s="7">
        <v>4</v>
      </c>
      <c r="AD47" s="7">
        <v>3</v>
      </c>
      <c r="AE47" s="7">
        <v>3</v>
      </c>
      <c r="AF47" s="7">
        <v>1</v>
      </c>
      <c r="AG47" s="7">
        <v>5</v>
      </c>
      <c r="AH47" s="7">
        <v>7</v>
      </c>
      <c r="AI47" s="7">
        <v>10</v>
      </c>
      <c r="AJ47" s="7">
        <v>2</v>
      </c>
      <c r="AK47" s="7">
        <v>8</v>
      </c>
      <c r="AL47" s="7">
        <v>4</v>
      </c>
      <c r="AM47" s="7">
        <v>9</v>
      </c>
      <c r="AN47" s="7">
        <v>1</v>
      </c>
      <c r="AO47" s="7">
        <v>6</v>
      </c>
      <c r="AP47" s="7">
        <v>3</v>
      </c>
      <c r="AQ47" s="7">
        <v>55</v>
      </c>
    </row>
    <row r="48" spans="2:43" x14ac:dyDescent="0.25">
      <c r="B48" s="7">
        <v>40964</v>
      </c>
      <c r="C48" s="7">
        <v>0</v>
      </c>
      <c r="D48" s="7">
        <v>2003</v>
      </c>
      <c r="E48" s="7">
        <f t="shared" si="0"/>
        <v>22</v>
      </c>
      <c r="F48" s="8">
        <v>45964.629108796296</v>
      </c>
      <c r="G48" s="7">
        <v>2</v>
      </c>
      <c r="H48" s="7">
        <v>4</v>
      </c>
      <c r="I48" s="7">
        <v>5</v>
      </c>
      <c r="J48" s="7">
        <v>5</v>
      </c>
      <c r="K48" s="7">
        <v>3</v>
      </c>
      <c r="L48" s="7">
        <v>5</v>
      </c>
      <c r="M48" s="7">
        <v>2</v>
      </c>
      <c r="N48" s="7">
        <v>2</v>
      </c>
      <c r="O48" s="7">
        <v>4</v>
      </c>
      <c r="P48" s="7">
        <v>5</v>
      </c>
      <c r="Q48" s="7">
        <v>4</v>
      </c>
      <c r="R48" s="7">
        <f t="shared" si="1"/>
        <v>34</v>
      </c>
      <c r="S48" s="7">
        <f t="shared" si="2"/>
        <v>11</v>
      </c>
      <c r="T48" s="7">
        <f t="shared" si="3"/>
        <v>12</v>
      </c>
      <c r="U48" s="7">
        <f t="shared" si="4"/>
        <v>9</v>
      </c>
      <c r="V48" s="7">
        <f t="shared" si="5"/>
        <v>7</v>
      </c>
      <c r="W48" s="7">
        <v>2</v>
      </c>
      <c r="X48" s="7">
        <v>3</v>
      </c>
      <c r="Y48" s="7">
        <v>5</v>
      </c>
      <c r="Z48" s="7">
        <v>4</v>
      </c>
      <c r="AA48" s="7">
        <v>3</v>
      </c>
      <c r="AB48" s="7">
        <v>5</v>
      </c>
      <c r="AC48" s="7">
        <v>7</v>
      </c>
      <c r="AD48" s="7">
        <v>3</v>
      </c>
      <c r="AE48" s="7">
        <v>2</v>
      </c>
      <c r="AF48" s="7">
        <v>4</v>
      </c>
      <c r="AG48" s="7">
        <v>7</v>
      </c>
      <c r="AH48" s="7">
        <v>2</v>
      </c>
      <c r="AI48" s="7">
        <v>5</v>
      </c>
      <c r="AJ48" s="7">
        <v>3</v>
      </c>
      <c r="AK48" s="7">
        <v>8</v>
      </c>
      <c r="AL48" s="7">
        <v>6</v>
      </c>
      <c r="AM48" s="7">
        <v>9</v>
      </c>
      <c r="AN48" s="7">
        <v>4</v>
      </c>
      <c r="AO48" s="7">
        <v>10</v>
      </c>
      <c r="AP48" s="7">
        <v>1</v>
      </c>
      <c r="AQ48" s="7">
        <v>55</v>
      </c>
    </row>
    <row r="49" spans="2:43" x14ac:dyDescent="0.25">
      <c r="B49" s="7">
        <v>45502</v>
      </c>
      <c r="C49" s="7">
        <v>0</v>
      </c>
      <c r="D49" s="7">
        <v>2006</v>
      </c>
      <c r="E49" s="7">
        <f t="shared" si="0"/>
        <v>19</v>
      </c>
      <c r="F49" s="8">
        <v>45968.705289351848</v>
      </c>
      <c r="G49" s="7">
        <v>2</v>
      </c>
      <c r="H49" s="7">
        <v>4</v>
      </c>
      <c r="I49" s="7">
        <v>3</v>
      </c>
      <c r="J49" s="7">
        <v>5</v>
      </c>
      <c r="K49" s="7">
        <v>4</v>
      </c>
      <c r="L49" s="7">
        <v>4</v>
      </c>
      <c r="M49" s="7">
        <v>4</v>
      </c>
      <c r="N49" s="7">
        <v>2</v>
      </c>
      <c r="O49" s="7">
        <v>3</v>
      </c>
      <c r="P49" s="7">
        <v>4</v>
      </c>
      <c r="Q49" s="7">
        <v>4</v>
      </c>
      <c r="R49" s="7">
        <f t="shared" si="1"/>
        <v>31</v>
      </c>
      <c r="S49" s="7">
        <f t="shared" si="2"/>
        <v>13</v>
      </c>
      <c r="T49" s="7">
        <f t="shared" si="3"/>
        <v>11</v>
      </c>
      <c r="U49" s="7">
        <f t="shared" si="4"/>
        <v>8</v>
      </c>
      <c r="V49" s="7">
        <f t="shared" si="5"/>
        <v>5</v>
      </c>
      <c r="W49" s="7">
        <v>3</v>
      </c>
      <c r="X49" s="7">
        <v>7</v>
      </c>
      <c r="Y49" s="7">
        <v>11</v>
      </c>
      <c r="Z49" s="7">
        <v>8</v>
      </c>
      <c r="AA49" s="7">
        <v>5</v>
      </c>
      <c r="AB49" s="7">
        <v>6</v>
      </c>
      <c r="AC49" s="7">
        <v>17</v>
      </c>
      <c r="AD49" s="7">
        <v>3</v>
      </c>
      <c r="AE49" s="7">
        <v>7</v>
      </c>
      <c r="AF49" s="7">
        <v>5</v>
      </c>
      <c r="AG49" s="7">
        <v>8</v>
      </c>
      <c r="AH49" s="7">
        <v>5</v>
      </c>
      <c r="AI49" s="7">
        <v>9</v>
      </c>
      <c r="AJ49" s="7">
        <v>2</v>
      </c>
      <c r="AK49" s="7">
        <v>10</v>
      </c>
      <c r="AL49" s="7">
        <v>4</v>
      </c>
      <c r="AM49" s="7">
        <v>3</v>
      </c>
      <c r="AN49" s="7">
        <v>6</v>
      </c>
      <c r="AO49" s="7">
        <v>7</v>
      </c>
      <c r="AP49" s="7">
        <v>1</v>
      </c>
      <c r="AQ49" s="7">
        <v>55</v>
      </c>
    </row>
    <row r="50" spans="2:43" x14ac:dyDescent="0.25">
      <c r="B50" s="7">
        <v>41499</v>
      </c>
      <c r="C50" s="7">
        <v>0</v>
      </c>
      <c r="D50" s="7">
        <v>2002</v>
      </c>
      <c r="E50" s="7">
        <f t="shared" si="0"/>
        <v>23</v>
      </c>
      <c r="F50" s="8">
        <v>45959.619606481479</v>
      </c>
      <c r="G50" s="7">
        <v>2</v>
      </c>
      <c r="H50" s="7">
        <v>3</v>
      </c>
      <c r="I50" s="7">
        <v>5</v>
      </c>
      <c r="J50" s="7">
        <v>5</v>
      </c>
      <c r="K50" s="7">
        <v>2</v>
      </c>
      <c r="L50" s="7">
        <v>4</v>
      </c>
      <c r="M50" s="7">
        <v>2</v>
      </c>
      <c r="N50" s="7">
        <v>1</v>
      </c>
      <c r="O50" s="7">
        <v>2</v>
      </c>
      <c r="P50" s="7">
        <v>4</v>
      </c>
      <c r="Q50" s="7">
        <v>2</v>
      </c>
      <c r="R50" s="7">
        <f t="shared" si="1"/>
        <v>27</v>
      </c>
      <c r="S50" s="7">
        <f t="shared" si="2"/>
        <v>9</v>
      </c>
      <c r="T50" s="7">
        <f t="shared" si="3"/>
        <v>8</v>
      </c>
      <c r="U50" s="7">
        <f t="shared" si="4"/>
        <v>7</v>
      </c>
      <c r="V50" s="7">
        <f t="shared" si="5"/>
        <v>6</v>
      </c>
      <c r="W50" s="7">
        <v>4</v>
      </c>
      <c r="X50" s="7">
        <v>4</v>
      </c>
      <c r="Y50" s="7">
        <v>3</v>
      </c>
      <c r="Z50" s="7">
        <v>3</v>
      </c>
      <c r="AA50" s="7">
        <v>2</v>
      </c>
      <c r="AB50" s="7">
        <v>2</v>
      </c>
      <c r="AC50" s="7">
        <v>23</v>
      </c>
      <c r="AD50" s="7">
        <v>4</v>
      </c>
      <c r="AE50" s="7">
        <v>2</v>
      </c>
      <c r="AF50" s="7">
        <v>2</v>
      </c>
      <c r="AG50" s="7">
        <v>5</v>
      </c>
      <c r="AH50" s="7">
        <v>8</v>
      </c>
      <c r="AI50" s="7">
        <v>7</v>
      </c>
      <c r="AJ50" s="7">
        <v>9</v>
      </c>
      <c r="AK50" s="7">
        <v>10</v>
      </c>
      <c r="AL50" s="7">
        <v>6</v>
      </c>
      <c r="AM50" s="7">
        <v>4</v>
      </c>
      <c r="AN50" s="7">
        <v>2</v>
      </c>
      <c r="AO50" s="7">
        <v>1</v>
      </c>
      <c r="AP50" s="7">
        <v>3</v>
      </c>
      <c r="AQ50" s="7">
        <v>54</v>
      </c>
    </row>
    <row r="51" spans="2:43" x14ac:dyDescent="0.25">
      <c r="B51" s="7">
        <v>41661</v>
      </c>
      <c r="C51" s="7">
        <v>0</v>
      </c>
      <c r="D51" s="7">
        <v>2003</v>
      </c>
      <c r="E51" s="7">
        <f t="shared" si="0"/>
        <v>22</v>
      </c>
      <c r="F51" s="8">
        <v>45959.718935185185</v>
      </c>
      <c r="G51" s="7">
        <v>2</v>
      </c>
      <c r="H51" s="7">
        <v>4</v>
      </c>
      <c r="I51" s="7">
        <v>4</v>
      </c>
      <c r="J51" s="7">
        <v>5</v>
      </c>
      <c r="K51" s="7">
        <v>4</v>
      </c>
      <c r="L51" s="7">
        <v>4</v>
      </c>
      <c r="M51" s="7">
        <v>4</v>
      </c>
      <c r="N51" s="7">
        <v>4</v>
      </c>
      <c r="O51" s="7">
        <v>3</v>
      </c>
      <c r="P51" s="7">
        <v>3</v>
      </c>
      <c r="Q51" s="7">
        <v>4</v>
      </c>
      <c r="R51" s="7">
        <f t="shared" si="1"/>
        <v>31</v>
      </c>
      <c r="S51" s="7">
        <f t="shared" si="2"/>
        <v>13</v>
      </c>
      <c r="T51" s="7">
        <f t="shared" si="3"/>
        <v>10</v>
      </c>
      <c r="U51" s="7">
        <f t="shared" si="4"/>
        <v>8</v>
      </c>
      <c r="V51" s="7">
        <f t="shared" si="5"/>
        <v>8</v>
      </c>
      <c r="W51" s="7">
        <v>28</v>
      </c>
      <c r="X51" s="7">
        <v>4</v>
      </c>
      <c r="Y51" s="7">
        <v>3</v>
      </c>
      <c r="Z51" s="7">
        <v>158</v>
      </c>
      <c r="AA51" s="7">
        <v>3</v>
      </c>
      <c r="AB51" s="7">
        <v>3</v>
      </c>
      <c r="AC51" s="7">
        <v>9</v>
      </c>
      <c r="AD51" s="7">
        <v>7</v>
      </c>
      <c r="AE51" s="7">
        <v>4</v>
      </c>
      <c r="AF51" s="7">
        <v>1</v>
      </c>
      <c r="AG51" s="7">
        <v>8</v>
      </c>
      <c r="AH51" s="7">
        <v>6</v>
      </c>
      <c r="AI51" s="7">
        <v>7</v>
      </c>
      <c r="AJ51" s="7">
        <v>5</v>
      </c>
      <c r="AK51" s="7">
        <v>1</v>
      </c>
      <c r="AL51" s="7">
        <v>4</v>
      </c>
      <c r="AM51" s="7">
        <v>2</v>
      </c>
      <c r="AN51" s="7">
        <v>9</v>
      </c>
      <c r="AO51" s="7">
        <v>3</v>
      </c>
      <c r="AP51" s="7">
        <v>10</v>
      </c>
      <c r="AQ51" s="7">
        <v>54</v>
      </c>
    </row>
    <row r="52" spans="2:43" x14ac:dyDescent="0.25">
      <c r="B52" s="7">
        <v>45263</v>
      </c>
      <c r="C52" s="7">
        <v>0</v>
      </c>
      <c r="D52" s="7">
        <v>2005</v>
      </c>
      <c r="E52" s="7">
        <f t="shared" si="0"/>
        <v>20</v>
      </c>
      <c r="F52" s="8">
        <v>45967.872048611112</v>
      </c>
      <c r="G52" s="7">
        <v>2</v>
      </c>
      <c r="H52" s="7">
        <v>2</v>
      </c>
      <c r="I52" s="7">
        <v>4</v>
      </c>
      <c r="J52" s="7">
        <v>4</v>
      </c>
      <c r="K52" s="7">
        <v>4</v>
      </c>
      <c r="L52" s="7">
        <v>5</v>
      </c>
      <c r="M52" s="7">
        <v>4</v>
      </c>
      <c r="N52" s="7">
        <v>3</v>
      </c>
      <c r="O52" s="7">
        <v>4</v>
      </c>
      <c r="P52" s="7">
        <v>5</v>
      </c>
      <c r="Q52" s="7">
        <v>4</v>
      </c>
      <c r="R52" s="7">
        <f t="shared" si="1"/>
        <v>32</v>
      </c>
      <c r="S52" s="7">
        <f t="shared" si="2"/>
        <v>12</v>
      </c>
      <c r="T52" s="7">
        <f t="shared" si="3"/>
        <v>13</v>
      </c>
      <c r="U52" s="7">
        <f t="shared" si="4"/>
        <v>7</v>
      </c>
      <c r="V52" s="7">
        <f t="shared" si="5"/>
        <v>7</v>
      </c>
      <c r="W52" s="7">
        <v>6</v>
      </c>
      <c r="X52" s="7">
        <v>3</v>
      </c>
      <c r="Y52" s="7">
        <v>3</v>
      </c>
      <c r="Z52" s="7">
        <v>4</v>
      </c>
      <c r="AA52" s="7">
        <v>3</v>
      </c>
      <c r="AB52" s="7">
        <v>3</v>
      </c>
      <c r="AC52" s="7">
        <v>4</v>
      </c>
      <c r="AD52" s="7">
        <v>6</v>
      </c>
      <c r="AE52" s="7">
        <v>2</v>
      </c>
      <c r="AF52" s="7">
        <v>3</v>
      </c>
      <c r="AG52" s="7">
        <v>2</v>
      </c>
      <c r="AH52" s="7">
        <v>9</v>
      </c>
      <c r="AI52" s="7">
        <v>4</v>
      </c>
      <c r="AJ52" s="7">
        <v>8</v>
      </c>
      <c r="AK52" s="7">
        <v>10</v>
      </c>
      <c r="AL52" s="7">
        <v>5</v>
      </c>
      <c r="AM52" s="7">
        <v>6</v>
      </c>
      <c r="AN52" s="7">
        <v>3</v>
      </c>
      <c r="AO52" s="7">
        <v>7</v>
      </c>
      <c r="AP52" s="7">
        <v>1</v>
      </c>
      <c r="AQ52" s="7">
        <v>54</v>
      </c>
    </row>
    <row r="53" spans="2:43" x14ac:dyDescent="0.25">
      <c r="B53" s="7">
        <v>42809</v>
      </c>
      <c r="C53" s="7">
        <v>0</v>
      </c>
      <c r="D53" s="7">
        <v>1973</v>
      </c>
      <c r="E53" s="7">
        <f t="shared" si="0"/>
        <v>52</v>
      </c>
      <c r="F53" s="8">
        <v>45961.4924537037</v>
      </c>
      <c r="G53" s="7">
        <v>2</v>
      </c>
      <c r="H53" s="7">
        <v>4</v>
      </c>
      <c r="I53" s="7">
        <v>4</v>
      </c>
      <c r="J53" s="7">
        <v>3</v>
      </c>
      <c r="K53" s="7">
        <v>5</v>
      </c>
      <c r="L53" s="7">
        <v>4</v>
      </c>
      <c r="M53" s="7">
        <v>4</v>
      </c>
      <c r="N53" s="7">
        <v>2</v>
      </c>
      <c r="O53" s="7">
        <v>4</v>
      </c>
      <c r="P53" s="7">
        <v>4</v>
      </c>
      <c r="Q53" s="7">
        <v>4</v>
      </c>
      <c r="R53" s="7">
        <f t="shared" si="1"/>
        <v>31</v>
      </c>
      <c r="S53" s="7">
        <f t="shared" si="2"/>
        <v>11</v>
      </c>
      <c r="T53" s="7">
        <f t="shared" si="3"/>
        <v>13</v>
      </c>
      <c r="U53" s="7">
        <f t="shared" si="4"/>
        <v>8</v>
      </c>
      <c r="V53" s="7">
        <f t="shared" si="5"/>
        <v>6</v>
      </c>
      <c r="W53" s="7">
        <v>15</v>
      </c>
      <c r="X53" s="7">
        <v>6</v>
      </c>
      <c r="Y53" s="7">
        <v>24</v>
      </c>
      <c r="Z53" s="7">
        <v>15</v>
      </c>
      <c r="AA53" s="7">
        <v>7</v>
      </c>
      <c r="AB53" s="7">
        <v>7</v>
      </c>
      <c r="AC53" s="7">
        <v>19</v>
      </c>
      <c r="AD53" s="7">
        <v>10</v>
      </c>
      <c r="AE53" s="7">
        <v>5</v>
      </c>
      <c r="AF53" s="7">
        <v>15</v>
      </c>
      <c r="AG53" s="7">
        <v>3</v>
      </c>
      <c r="AH53" s="7">
        <v>5</v>
      </c>
      <c r="AI53" s="7">
        <v>1</v>
      </c>
      <c r="AJ53" s="7">
        <v>9</v>
      </c>
      <c r="AK53" s="7">
        <v>7</v>
      </c>
      <c r="AL53" s="7">
        <v>10</v>
      </c>
      <c r="AM53" s="7">
        <v>4</v>
      </c>
      <c r="AN53" s="7">
        <v>8</v>
      </c>
      <c r="AO53" s="7">
        <v>6</v>
      </c>
      <c r="AP53" s="7">
        <v>2</v>
      </c>
      <c r="AQ53" s="7">
        <v>53</v>
      </c>
    </row>
    <row r="54" spans="2:43" x14ac:dyDescent="0.25">
      <c r="B54" s="7">
        <v>42464</v>
      </c>
      <c r="C54" s="7">
        <v>0</v>
      </c>
      <c r="D54" s="7">
        <v>1977</v>
      </c>
      <c r="E54" s="7">
        <f t="shared" si="0"/>
        <v>48</v>
      </c>
      <c r="F54" s="8">
        <v>45960.593622685185</v>
      </c>
      <c r="G54" s="7">
        <v>2</v>
      </c>
      <c r="H54" s="7">
        <v>5</v>
      </c>
      <c r="I54" s="7">
        <v>5</v>
      </c>
      <c r="J54" s="7">
        <v>5</v>
      </c>
      <c r="K54" s="7">
        <v>4</v>
      </c>
      <c r="L54" s="7">
        <v>2</v>
      </c>
      <c r="M54" s="7">
        <v>4</v>
      </c>
      <c r="N54" s="7">
        <v>4</v>
      </c>
      <c r="O54" s="7">
        <v>4</v>
      </c>
      <c r="P54" s="7">
        <v>4</v>
      </c>
      <c r="Q54" s="7">
        <v>4</v>
      </c>
      <c r="R54" s="7">
        <f t="shared" si="1"/>
        <v>33</v>
      </c>
      <c r="S54" s="7">
        <f t="shared" si="2"/>
        <v>13</v>
      </c>
      <c r="T54" s="7">
        <f t="shared" si="3"/>
        <v>12</v>
      </c>
      <c r="U54" s="7">
        <f t="shared" si="4"/>
        <v>7</v>
      </c>
      <c r="V54" s="7">
        <f t="shared" si="5"/>
        <v>9</v>
      </c>
      <c r="W54" s="7">
        <v>3</v>
      </c>
      <c r="X54" s="7">
        <v>6</v>
      </c>
      <c r="Y54" s="7">
        <v>5</v>
      </c>
      <c r="Z54" s="7">
        <v>6</v>
      </c>
      <c r="AA54" s="7">
        <v>8</v>
      </c>
      <c r="AB54" s="7">
        <v>7</v>
      </c>
      <c r="AC54" s="7">
        <v>20</v>
      </c>
      <c r="AD54" s="7">
        <v>7</v>
      </c>
      <c r="AE54" s="7">
        <v>3</v>
      </c>
      <c r="AF54" s="7">
        <v>3</v>
      </c>
      <c r="AG54" s="7">
        <v>7</v>
      </c>
      <c r="AH54" s="7">
        <v>3</v>
      </c>
      <c r="AI54" s="7">
        <v>5</v>
      </c>
      <c r="AJ54" s="7">
        <v>10</v>
      </c>
      <c r="AK54" s="7">
        <v>8</v>
      </c>
      <c r="AL54" s="7">
        <v>4</v>
      </c>
      <c r="AM54" s="7">
        <v>1</v>
      </c>
      <c r="AN54" s="7">
        <v>2</v>
      </c>
      <c r="AO54" s="7">
        <v>9</v>
      </c>
      <c r="AP54" s="7">
        <v>6</v>
      </c>
      <c r="AQ54" s="7">
        <v>53</v>
      </c>
    </row>
    <row r="55" spans="2:43" x14ac:dyDescent="0.25">
      <c r="B55" s="7">
        <v>40854</v>
      </c>
      <c r="C55" s="7">
        <v>0</v>
      </c>
      <c r="D55" s="7">
        <v>1983</v>
      </c>
      <c r="E55" s="7">
        <f t="shared" si="0"/>
        <v>42</v>
      </c>
      <c r="F55" s="8">
        <v>45962.741516203707</v>
      </c>
      <c r="G55" s="7">
        <v>2</v>
      </c>
      <c r="H55" s="7">
        <v>4</v>
      </c>
      <c r="I55" s="7">
        <v>3</v>
      </c>
      <c r="J55" s="7">
        <v>4</v>
      </c>
      <c r="K55" s="7">
        <v>4</v>
      </c>
      <c r="L55" s="7">
        <v>4</v>
      </c>
      <c r="M55" s="7">
        <v>3</v>
      </c>
      <c r="N55" s="7">
        <v>4</v>
      </c>
      <c r="O55" s="7">
        <v>4</v>
      </c>
      <c r="P55" s="7">
        <v>4</v>
      </c>
      <c r="Q55" s="7">
        <v>4</v>
      </c>
      <c r="R55" s="7">
        <f t="shared" si="1"/>
        <v>30</v>
      </c>
      <c r="S55" s="7">
        <f t="shared" si="2"/>
        <v>11</v>
      </c>
      <c r="T55" s="7">
        <f t="shared" si="3"/>
        <v>12</v>
      </c>
      <c r="U55" s="7">
        <f t="shared" si="4"/>
        <v>8</v>
      </c>
      <c r="V55" s="7">
        <f t="shared" si="5"/>
        <v>7</v>
      </c>
      <c r="W55" s="7">
        <v>3</v>
      </c>
      <c r="X55" s="7">
        <v>5</v>
      </c>
      <c r="Y55" s="7">
        <v>3</v>
      </c>
      <c r="Z55" s="7">
        <v>3</v>
      </c>
      <c r="AA55" s="7">
        <v>2</v>
      </c>
      <c r="AB55" s="7">
        <v>3</v>
      </c>
      <c r="AC55" s="7">
        <v>4</v>
      </c>
      <c r="AD55" s="7">
        <v>2</v>
      </c>
      <c r="AE55" s="7">
        <v>2</v>
      </c>
      <c r="AF55" s="7">
        <v>2</v>
      </c>
      <c r="AG55" s="7">
        <v>1</v>
      </c>
      <c r="AH55" s="7">
        <v>7</v>
      </c>
      <c r="AI55" s="7">
        <v>10</v>
      </c>
      <c r="AJ55" s="7">
        <v>6</v>
      </c>
      <c r="AK55" s="7">
        <v>2</v>
      </c>
      <c r="AL55" s="7">
        <v>3</v>
      </c>
      <c r="AM55" s="7">
        <v>5</v>
      </c>
      <c r="AN55" s="7">
        <v>4</v>
      </c>
      <c r="AO55" s="7">
        <v>8</v>
      </c>
      <c r="AP55" s="7">
        <v>9</v>
      </c>
      <c r="AQ55" s="7">
        <v>53</v>
      </c>
    </row>
    <row r="56" spans="2:43" x14ac:dyDescent="0.25">
      <c r="B56" s="7">
        <v>44631</v>
      </c>
      <c r="C56" s="7">
        <v>0</v>
      </c>
      <c r="D56" s="7">
        <v>1971</v>
      </c>
      <c r="E56" s="7">
        <f t="shared" si="0"/>
        <v>54</v>
      </c>
      <c r="F56" s="8">
        <v>45965.796574074076</v>
      </c>
      <c r="G56" s="7">
        <v>2</v>
      </c>
      <c r="H56" s="7">
        <v>4</v>
      </c>
      <c r="I56" s="7">
        <v>4</v>
      </c>
      <c r="J56" s="7">
        <v>4</v>
      </c>
      <c r="K56" s="7">
        <v>3</v>
      </c>
      <c r="L56" s="7">
        <v>4</v>
      </c>
      <c r="M56" s="7">
        <v>4</v>
      </c>
      <c r="N56" s="7">
        <v>4</v>
      </c>
      <c r="O56" s="7">
        <v>3</v>
      </c>
      <c r="P56" s="7">
        <v>4</v>
      </c>
      <c r="Q56" s="7">
        <v>4</v>
      </c>
      <c r="R56" s="7">
        <f t="shared" si="1"/>
        <v>31</v>
      </c>
      <c r="S56" s="7">
        <f t="shared" si="2"/>
        <v>12</v>
      </c>
      <c r="T56" s="7">
        <f t="shared" si="3"/>
        <v>10</v>
      </c>
      <c r="U56" s="7">
        <f t="shared" si="4"/>
        <v>8</v>
      </c>
      <c r="V56" s="7">
        <f t="shared" si="5"/>
        <v>8</v>
      </c>
      <c r="W56" s="7">
        <v>1</v>
      </c>
      <c r="X56" s="7">
        <v>9</v>
      </c>
      <c r="Y56" s="7">
        <v>3</v>
      </c>
      <c r="Z56" s="7">
        <v>6</v>
      </c>
      <c r="AA56" s="7">
        <v>2</v>
      </c>
      <c r="AB56" s="7">
        <v>2</v>
      </c>
      <c r="AC56" s="7">
        <v>6</v>
      </c>
      <c r="AD56" s="7">
        <v>2</v>
      </c>
      <c r="AE56" s="7">
        <v>2</v>
      </c>
      <c r="AF56" s="7">
        <v>2</v>
      </c>
      <c r="AG56" s="7">
        <v>5</v>
      </c>
      <c r="AH56" s="7">
        <v>6</v>
      </c>
      <c r="AI56" s="7">
        <v>8</v>
      </c>
      <c r="AJ56" s="7">
        <v>7</v>
      </c>
      <c r="AK56" s="7">
        <v>4</v>
      </c>
      <c r="AL56" s="7">
        <v>3</v>
      </c>
      <c r="AM56" s="7">
        <v>1</v>
      </c>
      <c r="AN56" s="7">
        <v>9</v>
      </c>
      <c r="AO56" s="7">
        <v>10</v>
      </c>
      <c r="AP56" s="7">
        <v>2</v>
      </c>
      <c r="AQ56" s="7">
        <v>52</v>
      </c>
    </row>
    <row r="57" spans="2:43" x14ac:dyDescent="0.25">
      <c r="B57" s="7">
        <v>40933</v>
      </c>
      <c r="C57" s="7">
        <v>0</v>
      </c>
      <c r="D57" s="7">
        <v>2004</v>
      </c>
      <c r="E57" s="7">
        <f t="shared" si="0"/>
        <v>21</v>
      </c>
      <c r="F57" s="8">
        <v>45958.650370370371</v>
      </c>
      <c r="G57" s="7">
        <v>2</v>
      </c>
      <c r="H57" s="7">
        <v>4</v>
      </c>
      <c r="I57" s="7">
        <v>5</v>
      </c>
      <c r="J57" s="7">
        <v>4</v>
      </c>
      <c r="K57" s="7">
        <v>4</v>
      </c>
      <c r="L57" s="7">
        <v>3</v>
      </c>
      <c r="M57" s="7">
        <v>3</v>
      </c>
      <c r="N57" s="7">
        <v>3</v>
      </c>
      <c r="O57" s="7">
        <v>4</v>
      </c>
      <c r="P57" s="7">
        <v>4</v>
      </c>
      <c r="Q57" s="7">
        <v>4</v>
      </c>
      <c r="R57" s="7">
        <f t="shared" si="1"/>
        <v>31</v>
      </c>
      <c r="S57" s="7">
        <f t="shared" si="2"/>
        <v>11</v>
      </c>
      <c r="T57" s="7">
        <f t="shared" si="3"/>
        <v>12</v>
      </c>
      <c r="U57" s="7">
        <f t="shared" si="4"/>
        <v>7</v>
      </c>
      <c r="V57" s="7">
        <f t="shared" si="5"/>
        <v>8</v>
      </c>
      <c r="W57" s="7">
        <v>4</v>
      </c>
      <c r="X57" s="7">
        <v>5</v>
      </c>
      <c r="Y57" s="7">
        <v>6</v>
      </c>
      <c r="Z57" s="7">
        <v>3</v>
      </c>
      <c r="AA57" s="7">
        <v>12</v>
      </c>
      <c r="AB57" s="7">
        <v>9</v>
      </c>
      <c r="AC57" s="7">
        <v>10</v>
      </c>
      <c r="AD57" s="7">
        <v>8</v>
      </c>
      <c r="AE57" s="7">
        <v>5</v>
      </c>
      <c r="AF57" s="7">
        <v>5</v>
      </c>
      <c r="AG57" s="7">
        <v>2</v>
      </c>
      <c r="AH57" s="7">
        <v>8</v>
      </c>
      <c r="AI57" s="7">
        <v>6</v>
      </c>
      <c r="AJ57" s="7">
        <v>4</v>
      </c>
      <c r="AK57" s="7">
        <v>3</v>
      </c>
      <c r="AL57" s="7">
        <v>10</v>
      </c>
      <c r="AM57" s="7">
        <v>5</v>
      </c>
      <c r="AN57" s="7">
        <v>9</v>
      </c>
      <c r="AO57" s="7">
        <v>7</v>
      </c>
      <c r="AP57" s="7">
        <v>1</v>
      </c>
      <c r="AQ57" s="7">
        <v>52</v>
      </c>
    </row>
    <row r="58" spans="2:43" x14ac:dyDescent="0.25">
      <c r="B58" s="7">
        <v>45828</v>
      </c>
      <c r="C58" s="7">
        <v>0</v>
      </c>
      <c r="D58" s="7">
        <v>1980</v>
      </c>
      <c r="E58" s="7">
        <f t="shared" si="0"/>
        <v>45</v>
      </c>
      <c r="F58" s="8">
        <v>45970.397604166668</v>
      </c>
      <c r="G58" s="7">
        <v>2</v>
      </c>
      <c r="H58" s="7">
        <v>4</v>
      </c>
      <c r="I58" s="7">
        <v>5</v>
      </c>
      <c r="J58" s="7">
        <v>2</v>
      </c>
      <c r="K58" s="7">
        <v>4</v>
      </c>
      <c r="L58" s="7">
        <v>4</v>
      </c>
      <c r="M58" s="7">
        <v>3</v>
      </c>
      <c r="N58" s="7">
        <v>4</v>
      </c>
      <c r="O58" s="7">
        <v>4</v>
      </c>
      <c r="P58" s="7">
        <v>4</v>
      </c>
      <c r="Q58" s="7">
        <v>4</v>
      </c>
      <c r="R58" s="7">
        <f t="shared" si="1"/>
        <v>30</v>
      </c>
      <c r="S58" s="7">
        <f t="shared" si="2"/>
        <v>9</v>
      </c>
      <c r="T58" s="7">
        <f t="shared" si="3"/>
        <v>12</v>
      </c>
      <c r="U58" s="7">
        <f t="shared" si="4"/>
        <v>8</v>
      </c>
      <c r="V58" s="7">
        <f t="shared" si="5"/>
        <v>9</v>
      </c>
      <c r="W58" s="7">
        <v>2</v>
      </c>
      <c r="X58" s="7">
        <v>7</v>
      </c>
      <c r="Y58" s="7">
        <v>4</v>
      </c>
      <c r="Z58" s="7">
        <v>5</v>
      </c>
      <c r="AA58" s="7">
        <v>5</v>
      </c>
      <c r="AB58" s="7">
        <v>9</v>
      </c>
      <c r="AC58" s="7">
        <v>8</v>
      </c>
      <c r="AD58" s="7">
        <v>6</v>
      </c>
      <c r="AE58" s="7">
        <v>2</v>
      </c>
      <c r="AF58" s="7">
        <v>3</v>
      </c>
      <c r="AG58" s="7">
        <v>4</v>
      </c>
      <c r="AH58" s="7">
        <v>5</v>
      </c>
      <c r="AI58" s="7">
        <v>2</v>
      </c>
      <c r="AJ58" s="7">
        <v>1</v>
      </c>
      <c r="AK58" s="7">
        <v>6</v>
      </c>
      <c r="AL58" s="7">
        <v>10</v>
      </c>
      <c r="AM58" s="7">
        <v>9</v>
      </c>
      <c r="AN58" s="7">
        <v>3</v>
      </c>
      <c r="AO58" s="7">
        <v>8</v>
      </c>
      <c r="AP58" s="7">
        <v>7</v>
      </c>
      <c r="AQ58" s="7">
        <v>51</v>
      </c>
    </row>
    <row r="59" spans="2:43" x14ac:dyDescent="0.25">
      <c r="B59" s="7">
        <v>41364</v>
      </c>
      <c r="C59" s="7">
        <v>0</v>
      </c>
      <c r="D59" s="7">
        <v>2002</v>
      </c>
      <c r="E59" s="7">
        <f t="shared" si="0"/>
        <v>23</v>
      </c>
      <c r="F59" s="8">
        <v>45971.432511574072</v>
      </c>
      <c r="G59" s="7">
        <v>2</v>
      </c>
      <c r="H59" s="7">
        <v>4</v>
      </c>
      <c r="I59" s="7">
        <v>4</v>
      </c>
      <c r="J59" s="7">
        <v>5</v>
      </c>
      <c r="K59" s="7">
        <v>4</v>
      </c>
      <c r="L59" s="7">
        <v>4</v>
      </c>
      <c r="M59" s="7">
        <v>2</v>
      </c>
      <c r="N59" s="7">
        <v>2</v>
      </c>
      <c r="O59" s="7">
        <v>4</v>
      </c>
      <c r="P59" s="7">
        <v>4</v>
      </c>
      <c r="Q59" s="7">
        <v>4</v>
      </c>
      <c r="R59" s="7">
        <f t="shared" si="1"/>
        <v>31</v>
      </c>
      <c r="S59" s="7">
        <f t="shared" si="2"/>
        <v>11</v>
      </c>
      <c r="T59" s="7">
        <f t="shared" si="3"/>
        <v>12</v>
      </c>
      <c r="U59" s="7">
        <f t="shared" si="4"/>
        <v>8</v>
      </c>
      <c r="V59" s="7">
        <f t="shared" si="5"/>
        <v>6</v>
      </c>
      <c r="W59" s="7">
        <v>3</v>
      </c>
      <c r="X59" s="7">
        <v>6</v>
      </c>
      <c r="Y59" s="7">
        <v>3</v>
      </c>
      <c r="Z59" s="7">
        <v>3</v>
      </c>
      <c r="AA59" s="7">
        <v>3</v>
      </c>
      <c r="AB59" s="7">
        <v>5</v>
      </c>
      <c r="AC59" s="7">
        <v>15</v>
      </c>
      <c r="AD59" s="7">
        <v>3</v>
      </c>
      <c r="AE59" s="7">
        <v>2</v>
      </c>
      <c r="AF59" s="7">
        <v>2</v>
      </c>
      <c r="AG59" s="7">
        <v>9</v>
      </c>
      <c r="AH59" s="7">
        <v>10</v>
      </c>
      <c r="AI59" s="7">
        <v>7</v>
      </c>
      <c r="AJ59" s="7">
        <v>5</v>
      </c>
      <c r="AK59" s="7">
        <v>1</v>
      </c>
      <c r="AL59" s="7">
        <v>8</v>
      </c>
      <c r="AM59" s="7">
        <v>3</v>
      </c>
      <c r="AN59" s="7">
        <v>6</v>
      </c>
      <c r="AO59" s="7">
        <v>4</v>
      </c>
      <c r="AP59" s="7">
        <v>2</v>
      </c>
      <c r="AQ59" s="7">
        <v>51</v>
      </c>
    </row>
    <row r="60" spans="2:43" x14ac:dyDescent="0.25">
      <c r="B60" s="7">
        <v>45774</v>
      </c>
      <c r="C60" s="7">
        <v>0</v>
      </c>
      <c r="D60" s="7">
        <v>2002</v>
      </c>
      <c r="E60" s="7">
        <f t="shared" si="0"/>
        <v>23</v>
      </c>
      <c r="F60" s="8">
        <v>45969.829965277779</v>
      </c>
      <c r="G60" s="7">
        <v>2</v>
      </c>
      <c r="H60" s="7">
        <v>4</v>
      </c>
      <c r="I60" s="7">
        <v>4</v>
      </c>
      <c r="J60" s="7">
        <v>5</v>
      </c>
      <c r="K60" s="7">
        <v>2</v>
      </c>
      <c r="L60" s="7">
        <v>4</v>
      </c>
      <c r="M60" s="7">
        <v>3</v>
      </c>
      <c r="N60" s="7">
        <v>2</v>
      </c>
      <c r="O60" s="7">
        <v>2</v>
      </c>
      <c r="P60" s="7">
        <v>2</v>
      </c>
      <c r="Q60" s="7">
        <v>3</v>
      </c>
      <c r="R60" s="7">
        <f t="shared" si="1"/>
        <v>27</v>
      </c>
      <c r="S60" s="7">
        <f t="shared" si="2"/>
        <v>11</v>
      </c>
      <c r="T60" s="7">
        <f t="shared" si="3"/>
        <v>6</v>
      </c>
      <c r="U60" s="7">
        <f t="shared" si="4"/>
        <v>8</v>
      </c>
      <c r="V60" s="7">
        <f t="shared" si="5"/>
        <v>6</v>
      </c>
      <c r="W60" s="7">
        <v>11</v>
      </c>
      <c r="X60" s="7">
        <v>3</v>
      </c>
      <c r="Y60" s="7">
        <v>3</v>
      </c>
      <c r="Z60" s="7">
        <v>2</v>
      </c>
      <c r="AA60" s="7">
        <v>3</v>
      </c>
      <c r="AB60" s="7">
        <v>5</v>
      </c>
      <c r="AC60" s="7">
        <v>17</v>
      </c>
      <c r="AD60" s="7">
        <v>2</v>
      </c>
      <c r="AE60" s="7">
        <v>2</v>
      </c>
      <c r="AF60" s="7">
        <v>4</v>
      </c>
      <c r="AG60" s="7">
        <v>3</v>
      </c>
      <c r="AH60" s="7">
        <v>6</v>
      </c>
      <c r="AI60" s="7">
        <v>9</v>
      </c>
      <c r="AJ60" s="7">
        <v>10</v>
      </c>
      <c r="AK60" s="7">
        <v>1</v>
      </c>
      <c r="AL60" s="7">
        <v>7</v>
      </c>
      <c r="AM60" s="7">
        <v>4</v>
      </c>
      <c r="AN60" s="7">
        <v>2</v>
      </c>
      <c r="AO60" s="7">
        <v>5</v>
      </c>
      <c r="AP60" s="7">
        <v>8</v>
      </c>
      <c r="AQ60" s="7">
        <v>51</v>
      </c>
    </row>
    <row r="61" spans="2:43" x14ac:dyDescent="0.25">
      <c r="B61" s="7">
        <v>41111</v>
      </c>
      <c r="C61" s="7">
        <v>0</v>
      </c>
      <c r="D61" s="7">
        <v>2005</v>
      </c>
      <c r="E61" s="7">
        <f t="shared" si="0"/>
        <v>20</v>
      </c>
      <c r="F61" s="8">
        <v>45959.339004629626</v>
      </c>
      <c r="G61" s="7">
        <v>2</v>
      </c>
      <c r="H61" s="7">
        <v>4</v>
      </c>
      <c r="I61" s="7">
        <v>4</v>
      </c>
      <c r="J61" s="7">
        <v>4</v>
      </c>
      <c r="K61" s="7">
        <v>5</v>
      </c>
      <c r="L61" s="7">
        <v>4</v>
      </c>
      <c r="M61" s="7">
        <v>4</v>
      </c>
      <c r="N61" s="7">
        <v>4</v>
      </c>
      <c r="O61" s="7">
        <v>5</v>
      </c>
      <c r="P61" s="7">
        <v>4</v>
      </c>
      <c r="Q61" s="7">
        <v>3</v>
      </c>
      <c r="R61" s="7">
        <f t="shared" si="1"/>
        <v>32</v>
      </c>
      <c r="S61" s="7">
        <f t="shared" si="2"/>
        <v>11</v>
      </c>
      <c r="T61" s="7">
        <f t="shared" si="3"/>
        <v>14</v>
      </c>
      <c r="U61" s="7">
        <f t="shared" si="4"/>
        <v>8</v>
      </c>
      <c r="V61" s="7">
        <f t="shared" si="5"/>
        <v>8</v>
      </c>
      <c r="W61" s="7">
        <v>2</v>
      </c>
      <c r="X61" s="7">
        <v>3</v>
      </c>
      <c r="Y61" s="7">
        <v>4</v>
      </c>
      <c r="Z61" s="7">
        <v>3</v>
      </c>
      <c r="AA61" s="7">
        <v>2</v>
      </c>
      <c r="AB61" s="7">
        <v>19</v>
      </c>
      <c r="AC61" s="7">
        <v>5</v>
      </c>
      <c r="AD61" s="7">
        <v>2</v>
      </c>
      <c r="AE61" s="7">
        <v>3</v>
      </c>
      <c r="AF61" s="7">
        <v>4</v>
      </c>
      <c r="AG61" s="7">
        <v>9</v>
      </c>
      <c r="AH61" s="7">
        <v>4</v>
      </c>
      <c r="AI61" s="7">
        <v>5</v>
      </c>
      <c r="AJ61" s="7">
        <v>1</v>
      </c>
      <c r="AK61" s="7">
        <v>7</v>
      </c>
      <c r="AL61" s="7">
        <v>10</v>
      </c>
      <c r="AM61" s="7">
        <v>6</v>
      </c>
      <c r="AN61" s="7">
        <v>3</v>
      </c>
      <c r="AO61" s="7">
        <v>2</v>
      </c>
      <c r="AP61" s="7">
        <v>8</v>
      </c>
      <c r="AQ61" s="7">
        <v>51</v>
      </c>
    </row>
    <row r="62" spans="2:43" x14ac:dyDescent="0.25">
      <c r="B62" s="7">
        <v>42675</v>
      </c>
      <c r="C62" s="7">
        <v>0</v>
      </c>
      <c r="D62" s="7">
        <v>2006</v>
      </c>
      <c r="E62" s="7">
        <f t="shared" si="0"/>
        <v>19</v>
      </c>
      <c r="F62" s="8">
        <v>45960.863958333335</v>
      </c>
      <c r="G62" s="7">
        <v>2</v>
      </c>
      <c r="H62" s="7">
        <v>4</v>
      </c>
      <c r="I62" s="7">
        <v>4</v>
      </c>
      <c r="J62" s="7">
        <v>4</v>
      </c>
      <c r="K62" s="7">
        <v>4</v>
      </c>
      <c r="L62" s="7">
        <v>4</v>
      </c>
      <c r="M62" s="7">
        <v>2</v>
      </c>
      <c r="N62" s="7">
        <v>3</v>
      </c>
      <c r="O62" s="7">
        <v>4</v>
      </c>
      <c r="P62" s="7">
        <v>4</v>
      </c>
      <c r="Q62" s="7">
        <v>3</v>
      </c>
      <c r="R62" s="7">
        <f t="shared" si="1"/>
        <v>29</v>
      </c>
      <c r="S62" s="7">
        <f t="shared" si="2"/>
        <v>9</v>
      </c>
      <c r="T62" s="7">
        <f t="shared" si="3"/>
        <v>12</v>
      </c>
      <c r="U62" s="7">
        <f t="shared" si="4"/>
        <v>8</v>
      </c>
      <c r="V62" s="7">
        <f t="shared" si="5"/>
        <v>7</v>
      </c>
      <c r="W62" s="7">
        <v>4</v>
      </c>
      <c r="X62" s="7">
        <v>4</v>
      </c>
      <c r="Y62" s="7">
        <v>3</v>
      </c>
      <c r="Z62" s="7">
        <v>6</v>
      </c>
      <c r="AA62" s="7">
        <v>5</v>
      </c>
      <c r="AB62" s="7">
        <v>7</v>
      </c>
      <c r="AC62" s="7">
        <v>8</v>
      </c>
      <c r="AD62" s="7">
        <v>4</v>
      </c>
      <c r="AE62" s="7">
        <v>6</v>
      </c>
      <c r="AF62" s="7">
        <v>3</v>
      </c>
      <c r="AG62" s="7">
        <v>1</v>
      </c>
      <c r="AH62" s="7">
        <v>8</v>
      </c>
      <c r="AI62" s="7">
        <v>9</v>
      </c>
      <c r="AJ62" s="7">
        <v>5</v>
      </c>
      <c r="AK62" s="7">
        <v>2</v>
      </c>
      <c r="AL62" s="7">
        <v>6</v>
      </c>
      <c r="AM62" s="7">
        <v>4</v>
      </c>
      <c r="AN62" s="7">
        <v>3</v>
      </c>
      <c r="AO62" s="7">
        <v>7</v>
      </c>
      <c r="AP62" s="7">
        <v>10</v>
      </c>
      <c r="AQ62" s="7">
        <v>51</v>
      </c>
    </row>
    <row r="63" spans="2:43" x14ac:dyDescent="0.25">
      <c r="B63" s="7">
        <v>44327</v>
      </c>
      <c r="C63" s="7">
        <v>0</v>
      </c>
      <c r="D63" s="7">
        <v>1977</v>
      </c>
      <c r="E63" s="7">
        <f t="shared" si="0"/>
        <v>48</v>
      </c>
      <c r="F63" s="8">
        <v>45965.493101851855</v>
      </c>
      <c r="G63" s="7">
        <v>2</v>
      </c>
      <c r="H63" s="7">
        <v>3</v>
      </c>
      <c r="I63" s="7">
        <v>4</v>
      </c>
      <c r="J63" s="7">
        <v>4</v>
      </c>
      <c r="K63" s="7">
        <v>4</v>
      </c>
      <c r="L63" s="7">
        <v>4</v>
      </c>
      <c r="M63" s="7">
        <v>4</v>
      </c>
      <c r="N63" s="7">
        <v>3</v>
      </c>
      <c r="O63" s="7">
        <v>4</v>
      </c>
      <c r="P63" s="7">
        <v>3</v>
      </c>
      <c r="Q63" s="7">
        <v>4</v>
      </c>
      <c r="R63" s="7">
        <f t="shared" si="1"/>
        <v>30</v>
      </c>
      <c r="S63" s="7">
        <f t="shared" si="2"/>
        <v>12</v>
      </c>
      <c r="T63" s="7">
        <f t="shared" si="3"/>
        <v>11</v>
      </c>
      <c r="U63" s="7">
        <f t="shared" si="4"/>
        <v>7</v>
      </c>
      <c r="V63" s="7">
        <f t="shared" si="5"/>
        <v>7</v>
      </c>
      <c r="W63" s="7">
        <v>3</v>
      </c>
      <c r="X63" s="7">
        <v>4</v>
      </c>
      <c r="Y63" s="7">
        <v>7</v>
      </c>
      <c r="Z63" s="7">
        <v>4</v>
      </c>
      <c r="AA63" s="7">
        <v>3</v>
      </c>
      <c r="AB63" s="7">
        <v>8</v>
      </c>
      <c r="AC63" s="7">
        <v>13</v>
      </c>
      <c r="AD63" s="7">
        <v>5</v>
      </c>
      <c r="AE63" s="7">
        <v>5</v>
      </c>
      <c r="AF63" s="7">
        <v>3</v>
      </c>
      <c r="AG63" s="7">
        <v>9</v>
      </c>
      <c r="AH63" s="7">
        <v>6</v>
      </c>
      <c r="AI63" s="7">
        <v>1</v>
      </c>
      <c r="AJ63" s="7">
        <v>2</v>
      </c>
      <c r="AK63" s="7">
        <v>7</v>
      </c>
      <c r="AL63" s="7">
        <v>10</v>
      </c>
      <c r="AM63" s="7">
        <v>4</v>
      </c>
      <c r="AN63" s="7">
        <v>8</v>
      </c>
      <c r="AO63" s="7">
        <v>3</v>
      </c>
      <c r="AP63" s="7">
        <v>5</v>
      </c>
      <c r="AQ63" s="7">
        <v>50</v>
      </c>
    </row>
    <row r="64" spans="2:43" x14ac:dyDescent="0.25">
      <c r="B64" s="7">
        <v>44303</v>
      </c>
      <c r="C64" s="7">
        <v>0</v>
      </c>
      <c r="D64" s="7">
        <v>1987</v>
      </c>
      <c r="E64" s="7">
        <f t="shared" si="0"/>
        <v>38</v>
      </c>
      <c r="F64" s="8">
        <v>45965.442673611113</v>
      </c>
      <c r="G64" s="7">
        <v>2</v>
      </c>
      <c r="H64" s="7">
        <v>4</v>
      </c>
      <c r="I64" s="7">
        <v>3</v>
      </c>
      <c r="J64" s="7">
        <v>4</v>
      </c>
      <c r="K64" s="7">
        <v>4</v>
      </c>
      <c r="L64" s="7">
        <v>4</v>
      </c>
      <c r="M64" s="7">
        <v>3</v>
      </c>
      <c r="N64" s="7">
        <v>3</v>
      </c>
      <c r="O64" s="7">
        <v>4</v>
      </c>
      <c r="P64" s="7">
        <v>4</v>
      </c>
      <c r="Q64" s="7">
        <v>4</v>
      </c>
      <c r="R64" s="7">
        <f t="shared" si="1"/>
        <v>30</v>
      </c>
      <c r="S64" s="7">
        <f t="shared" si="2"/>
        <v>11</v>
      </c>
      <c r="T64" s="7">
        <f t="shared" si="3"/>
        <v>12</v>
      </c>
      <c r="U64" s="7">
        <f t="shared" si="4"/>
        <v>8</v>
      </c>
      <c r="V64" s="7">
        <f t="shared" si="5"/>
        <v>6</v>
      </c>
      <c r="W64" s="7">
        <v>4</v>
      </c>
      <c r="X64" s="7">
        <v>5</v>
      </c>
      <c r="Y64" s="7">
        <v>2</v>
      </c>
      <c r="Z64" s="7">
        <v>3</v>
      </c>
      <c r="AA64" s="7">
        <v>2</v>
      </c>
      <c r="AB64" s="7">
        <v>5</v>
      </c>
      <c r="AC64" s="7">
        <v>5</v>
      </c>
      <c r="AD64" s="7">
        <v>4</v>
      </c>
      <c r="AE64" s="7">
        <v>4</v>
      </c>
      <c r="AF64" s="7">
        <v>2</v>
      </c>
      <c r="AG64" s="7">
        <v>6</v>
      </c>
      <c r="AH64" s="7">
        <v>8</v>
      </c>
      <c r="AI64" s="7">
        <v>2</v>
      </c>
      <c r="AJ64" s="7">
        <v>10</v>
      </c>
      <c r="AK64" s="7">
        <v>9</v>
      </c>
      <c r="AL64" s="7">
        <v>4</v>
      </c>
      <c r="AM64" s="7">
        <v>5</v>
      </c>
      <c r="AN64" s="7">
        <v>1</v>
      </c>
      <c r="AO64" s="7">
        <v>3</v>
      </c>
      <c r="AP64" s="7">
        <v>7</v>
      </c>
      <c r="AQ64" s="7">
        <v>50</v>
      </c>
    </row>
    <row r="65" spans="2:43" x14ac:dyDescent="0.25">
      <c r="B65" s="7">
        <v>41459</v>
      </c>
      <c r="C65" s="7">
        <v>0</v>
      </c>
      <c r="D65" s="7">
        <v>1993</v>
      </c>
      <c r="E65" s="7">
        <f t="shared" si="0"/>
        <v>32</v>
      </c>
      <c r="F65" s="8">
        <v>45964.724328703705</v>
      </c>
      <c r="G65" s="7">
        <v>2</v>
      </c>
      <c r="H65" s="7">
        <v>4</v>
      </c>
      <c r="I65" s="7">
        <v>4</v>
      </c>
      <c r="J65" s="7">
        <v>4</v>
      </c>
      <c r="K65" s="7">
        <v>3</v>
      </c>
      <c r="L65" s="7">
        <v>4</v>
      </c>
      <c r="M65" s="7">
        <v>4</v>
      </c>
      <c r="N65" s="7">
        <v>3</v>
      </c>
      <c r="O65" s="7">
        <v>4</v>
      </c>
      <c r="P65" s="7">
        <v>4</v>
      </c>
      <c r="Q65" s="7">
        <v>3</v>
      </c>
      <c r="R65" s="7">
        <f t="shared" si="1"/>
        <v>31</v>
      </c>
      <c r="S65" s="7">
        <f t="shared" si="2"/>
        <v>11</v>
      </c>
      <c r="T65" s="7">
        <f t="shared" si="3"/>
        <v>11</v>
      </c>
      <c r="U65" s="7">
        <f t="shared" si="4"/>
        <v>8</v>
      </c>
      <c r="V65" s="7">
        <f t="shared" si="5"/>
        <v>7</v>
      </c>
      <c r="W65" s="7">
        <v>2</v>
      </c>
      <c r="X65" s="7">
        <v>4</v>
      </c>
      <c r="Y65" s="7">
        <v>3</v>
      </c>
      <c r="Z65" s="7">
        <v>2</v>
      </c>
      <c r="AA65" s="7">
        <v>4</v>
      </c>
      <c r="AB65" s="7">
        <v>3</v>
      </c>
      <c r="AC65" s="7">
        <v>5</v>
      </c>
      <c r="AD65" s="7">
        <v>3</v>
      </c>
      <c r="AE65" s="7">
        <v>1</v>
      </c>
      <c r="AF65" s="7">
        <v>5</v>
      </c>
      <c r="AG65" s="7">
        <v>9</v>
      </c>
      <c r="AH65" s="7">
        <v>5</v>
      </c>
      <c r="AI65" s="7">
        <v>7</v>
      </c>
      <c r="AJ65" s="7">
        <v>6</v>
      </c>
      <c r="AK65" s="7">
        <v>2</v>
      </c>
      <c r="AL65" s="7">
        <v>10</v>
      </c>
      <c r="AM65" s="7">
        <v>4</v>
      </c>
      <c r="AN65" s="7">
        <v>8</v>
      </c>
      <c r="AO65" s="7">
        <v>3</v>
      </c>
      <c r="AP65" s="7">
        <v>1</v>
      </c>
      <c r="AQ65" s="7">
        <v>49</v>
      </c>
    </row>
    <row r="66" spans="2:43" x14ac:dyDescent="0.25">
      <c r="B66" s="7">
        <v>44988</v>
      </c>
      <c r="C66" s="7">
        <v>0</v>
      </c>
      <c r="D66" s="7">
        <v>2001</v>
      </c>
      <c r="E66" s="7">
        <f t="shared" si="0"/>
        <v>24</v>
      </c>
      <c r="F66" s="8">
        <v>45967.440335648149</v>
      </c>
      <c r="G66" s="7">
        <v>2</v>
      </c>
      <c r="H66" s="7">
        <v>4</v>
      </c>
      <c r="I66" s="7">
        <v>4</v>
      </c>
      <c r="J66" s="7">
        <v>4</v>
      </c>
      <c r="K66" s="7">
        <v>4</v>
      </c>
      <c r="L66" s="7">
        <v>4</v>
      </c>
      <c r="M66" s="7">
        <v>3</v>
      </c>
      <c r="N66" s="7">
        <v>2</v>
      </c>
      <c r="O66" s="7">
        <v>4</v>
      </c>
      <c r="P66" s="7">
        <v>3</v>
      </c>
      <c r="Q66" s="7">
        <v>4</v>
      </c>
      <c r="R66" s="7">
        <f t="shared" si="1"/>
        <v>30</v>
      </c>
      <c r="S66" s="7">
        <f t="shared" si="2"/>
        <v>11</v>
      </c>
      <c r="T66" s="7">
        <f t="shared" si="3"/>
        <v>11</v>
      </c>
      <c r="U66" s="7">
        <f t="shared" si="4"/>
        <v>8</v>
      </c>
      <c r="V66" s="7">
        <f t="shared" si="5"/>
        <v>6</v>
      </c>
      <c r="W66" s="7">
        <v>2</v>
      </c>
      <c r="X66" s="7">
        <v>2</v>
      </c>
      <c r="Y66" s="7">
        <v>2</v>
      </c>
      <c r="Z66" s="7">
        <v>2</v>
      </c>
      <c r="AA66" s="7">
        <v>2</v>
      </c>
      <c r="AB66" s="7">
        <v>5</v>
      </c>
      <c r="AC66" s="7">
        <v>6</v>
      </c>
      <c r="AD66" s="7">
        <v>4</v>
      </c>
      <c r="AE66" s="7">
        <v>6</v>
      </c>
      <c r="AF66" s="7">
        <v>2</v>
      </c>
      <c r="AG66" s="7">
        <v>8</v>
      </c>
      <c r="AH66" s="7">
        <v>6</v>
      </c>
      <c r="AI66" s="7">
        <v>7</v>
      </c>
      <c r="AJ66" s="7">
        <v>9</v>
      </c>
      <c r="AK66" s="7">
        <v>2</v>
      </c>
      <c r="AL66" s="7">
        <v>5</v>
      </c>
      <c r="AM66" s="7">
        <v>10</v>
      </c>
      <c r="AN66" s="7">
        <v>1</v>
      </c>
      <c r="AO66" s="7">
        <v>4</v>
      </c>
      <c r="AP66" s="7">
        <v>3</v>
      </c>
      <c r="AQ66" s="7">
        <v>49</v>
      </c>
    </row>
    <row r="67" spans="2:43" x14ac:dyDescent="0.25">
      <c r="B67" s="7">
        <v>41596</v>
      </c>
      <c r="C67" s="7">
        <v>0</v>
      </c>
      <c r="D67" s="7">
        <v>2003</v>
      </c>
      <c r="E67" s="7">
        <f t="shared" ref="E67:E130" si="6">2025-D67</f>
        <v>22</v>
      </c>
      <c r="F67" s="8">
        <v>45959.684074074074</v>
      </c>
      <c r="G67" s="7">
        <v>2</v>
      </c>
      <c r="H67" s="7">
        <v>4</v>
      </c>
      <c r="I67" s="7">
        <v>4</v>
      </c>
      <c r="J67" s="7">
        <v>4</v>
      </c>
      <c r="K67" s="7">
        <v>3</v>
      </c>
      <c r="L67" s="7">
        <v>4</v>
      </c>
      <c r="M67" s="7">
        <v>4</v>
      </c>
      <c r="N67" s="7">
        <v>2</v>
      </c>
      <c r="O67" s="7">
        <v>3</v>
      </c>
      <c r="P67" s="7">
        <v>4</v>
      </c>
      <c r="Q67" s="7">
        <v>3</v>
      </c>
      <c r="R67" s="7">
        <f t="shared" ref="R67:R130" si="7">SUM(H67:Q67)-K67-N67</f>
        <v>30</v>
      </c>
      <c r="S67" s="7">
        <f t="shared" ref="S67:S130" si="8">SUM(J67,M67,Q67)</f>
        <v>11</v>
      </c>
      <c r="T67" s="7">
        <f t="shared" ref="T67:T130" si="9">SUM(K67,O67:P67)</f>
        <v>10</v>
      </c>
      <c r="U67" s="7">
        <f t="shared" ref="U67:U130" si="10">SUM(H67,L67)</f>
        <v>8</v>
      </c>
      <c r="V67" s="7">
        <f t="shared" si="5"/>
        <v>6</v>
      </c>
      <c r="W67" s="7">
        <v>8</v>
      </c>
      <c r="X67" s="7">
        <v>3</v>
      </c>
      <c r="Y67" s="7">
        <v>3</v>
      </c>
      <c r="Z67" s="7">
        <v>7</v>
      </c>
      <c r="AA67" s="7">
        <v>3</v>
      </c>
      <c r="AB67" s="7">
        <v>21</v>
      </c>
      <c r="AC67" s="7">
        <v>6</v>
      </c>
      <c r="AD67" s="7">
        <v>8</v>
      </c>
      <c r="AE67" s="7">
        <v>5</v>
      </c>
      <c r="AF67" s="7">
        <v>7</v>
      </c>
      <c r="AG67" s="7">
        <v>9</v>
      </c>
      <c r="AH67" s="7">
        <v>1</v>
      </c>
      <c r="AI67" s="7">
        <v>8</v>
      </c>
      <c r="AJ67" s="7">
        <v>3</v>
      </c>
      <c r="AK67" s="7">
        <v>7</v>
      </c>
      <c r="AL67" s="7">
        <v>5</v>
      </c>
      <c r="AM67" s="7">
        <v>2</v>
      </c>
      <c r="AN67" s="7">
        <v>6</v>
      </c>
      <c r="AO67" s="7">
        <v>4</v>
      </c>
      <c r="AP67" s="7">
        <v>10</v>
      </c>
      <c r="AQ67" s="7">
        <v>49</v>
      </c>
    </row>
    <row r="68" spans="2:43" x14ac:dyDescent="0.25">
      <c r="B68" s="7">
        <v>41026</v>
      </c>
      <c r="C68" s="7">
        <v>0</v>
      </c>
      <c r="D68" s="7">
        <v>1997</v>
      </c>
      <c r="E68" s="7">
        <f t="shared" si="6"/>
        <v>28</v>
      </c>
      <c r="F68" s="8">
        <v>45977.55673611111</v>
      </c>
      <c r="G68" s="7">
        <v>2</v>
      </c>
      <c r="H68" s="7">
        <v>2</v>
      </c>
      <c r="I68" s="7">
        <v>2</v>
      </c>
      <c r="J68" s="7">
        <v>3</v>
      </c>
      <c r="K68" s="7">
        <v>2</v>
      </c>
      <c r="L68" s="7">
        <v>4</v>
      </c>
      <c r="M68" s="7">
        <v>1</v>
      </c>
      <c r="N68" s="7">
        <v>2</v>
      </c>
      <c r="O68" s="7">
        <v>1</v>
      </c>
      <c r="P68" s="7">
        <v>5</v>
      </c>
      <c r="Q68" s="7">
        <v>4</v>
      </c>
      <c r="R68" s="7">
        <f t="shared" si="7"/>
        <v>22</v>
      </c>
      <c r="S68" s="7">
        <f t="shared" si="8"/>
        <v>8</v>
      </c>
      <c r="T68" s="7">
        <f t="shared" si="9"/>
        <v>8</v>
      </c>
      <c r="U68" s="7">
        <f t="shared" si="10"/>
        <v>6</v>
      </c>
      <c r="V68" s="7">
        <f t="shared" ref="V68:V131" si="11">I68+N68</f>
        <v>4</v>
      </c>
      <c r="W68" s="7">
        <v>14</v>
      </c>
      <c r="X68" s="7">
        <v>6</v>
      </c>
      <c r="Y68" s="7">
        <v>5</v>
      </c>
      <c r="Z68" s="7">
        <v>5</v>
      </c>
      <c r="AA68" s="7">
        <v>2</v>
      </c>
      <c r="AB68" s="7">
        <v>64</v>
      </c>
      <c r="AC68" s="7">
        <v>8</v>
      </c>
      <c r="AD68" s="7">
        <v>6</v>
      </c>
      <c r="AE68" s="7">
        <v>4</v>
      </c>
      <c r="AF68" s="7">
        <v>3</v>
      </c>
      <c r="AG68" s="7">
        <v>4</v>
      </c>
      <c r="AH68" s="7">
        <v>7</v>
      </c>
      <c r="AI68" s="7">
        <v>10</v>
      </c>
      <c r="AJ68" s="7">
        <v>1</v>
      </c>
      <c r="AK68" s="7">
        <v>6</v>
      </c>
      <c r="AL68" s="7">
        <v>3</v>
      </c>
      <c r="AM68" s="7">
        <v>9</v>
      </c>
      <c r="AN68" s="7">
        <v>8</v>
      </c>
      <c r="AO68" s="7">
        <v>2</v>
      </c>
      <c r="AP68" s="7">
        <v>5</v>
      </c>
      <c r="AQ68" s="7">
        <v>48</v>
      </c>
    </row>
    <row r="69" spans="2:43" x14ac:dyDescent="0.25">
      <c r="B69" s="7">
        <v>45281</v>
      </c>
      <c r="C69" s="7">
        <v>0</v>
      </c>
      <c r="D69" s="7">
        <v>1980</v>
      </c>
      <c r="E69" s="7">
        <f t="shared" si="6"/>
        <v>45</v>
      </c>
      <c r="F69" s="8">
        <v>45967.902939814812</v>
      </c>
      <c r="G69" s="7">
        <v>2</v>
      </c>
      <c r="H69" s="7">
        <v>4</v>
      </c>
      <c r="I69" s="7">
        <v>5</v>
      </c>
      <c r="J69" s="7">
        <v>5</v>
      </c>
      <c r="K69" s="7">
        <v>4</v>
      </c>
      <c r="L69" s="7">
        <v>4</v>
      </c>
      <c r="M69" s="7">
        <v>4</v>
      </c>
      <c r="N69" s="7">
        <v>1</v>
      </c>
      <c r="O69" s="7">
        <v>5</v>
      </c>
      <c r="P69" s="7">
        <v>5</v>
      </c>
      <c r="Q69" s="7">
        <v>4</v>
      </c>
      <c r="R69" s="7">
        <f t="shared" si="7"/>
        <v>36</v>
      </c>
      <c r="S69" s="7">
        <f t="shared" si="8"/>
        <v>13</v>
      </c>
      <c r="T69" s="7">
        <f t="shared" si="9"/>
        <v>14</v>
      </c>
      <c r="U69" s="7">
        <f t="shared" si="10"/>
        <v>8</v>
      </c>
      <c r="V69" s="7">
        <f t="shared" si="11"/>
        <v>6</v>
      </c>
      <c r="W69" s="7">
        <v>3</v>
      </c>
      <c r="X69" s="7">
        <v>3</v>
      </c>
      <c r="Y69" s="7">
        <v>2</v>
      </c>
      <c r="Z69" s="7">
        <v>3</v>
      </c>
      <c r="AA69" s="7">
        <v>3</v>
      </c>
      <c r="AB69" s="7">
        <v>8</v>
      </c>
      <c r="AC69" s="7">
        <v>5</v>
      </c>
      <c r="AD69" s="7">
        <v>3</v>
      </c>
      <c r="AE69" s="7">
        <v>2</v>
      </c>
      <c r="AF69" s="7">
        <v>4</v>
      </c>
      <c r="AG69" s="7">
        <v>9</v>
      </c>
      <c r="AH69" s="7">
        <v>3</v>
      </c>
      <c r="AI69" s="7">
        <v>6</v>
      </c>
      <c r="AJ69" s="7">
        <v>4</v>
      </c>
      <c r="AK69" s="7">
        <v>5</v>
      </c>
      <c r="AL69" s="7">
        <v>10</v>
      </c>
      <c r="AM69" s="7">
        <v>8</v>
      </c>
      <c r="AN69" s="7">
        <v>7</v>
      </c>
      <c r="AO69" s="7">
        <v>2</v>
      </c>
      <c r="AP69" s="7">
        <v>1</v>
      </c>
      <c r="AQ69" s="7">
        <v>47</v>
      </c>
    </row>
    <row r="70" spans="2:43" x14ac:dyDescent="0.25">
      <c r="B70" s="7">
        <v>40708</v>
      </c>
      <c r="C70" s="7">
        <v>0</v>
      </c>
      <c r="D70" s="7">
        <v>2002</v>
      </c>
      <c r="E70" s="7">
        <f t="shared" si="6"/>
        <v>23</v>
      </c>
      <c r="F70" s="8">
        <v>45961.619247685187</v>
      </c>
      <c r="G70" s="7">
        <v>2</v>
      </c>
      <c r="H70" s="7">
        <v>4</v>
      </c>
      <c r="I70" s="7">
        <v>4</v>
      </c>
      <c r="J70" s="7">
        <v>4</v>
      </c>
      <c r="K70" s="7">
        <v>4</v>
      </c>
      <c r="L70" s="7">
        <v>5</v>
      </c>
      <c r="M70" s="7">
        <v>3</v>
      </c>
      <c r="N70" s="7">
        <v>2</v>
      </c>
      <c r="O70" s="7">
        <v>4</v>
      </c>
      <c r="P70" s="7">
        <v>4</v>
      </c>
      <c r="Q70" s="7">
        <v>4</v>
      </c>
      <c r="R70" s="7">
        <f t="shared" si="7"/>
        <v>32</v>
      </c>
      <c r="S70" s="7">
        <f t="shared" si="8"/>
        <v>11</v>
      </c>
      <c r="T70" s="7">
        <f t="shared" si="9"/>
        <v>12</v>
      </c>
      <c r="U70" s="7">
        <f t="shared" si="10"/>
        <v>9</v>
      </c>
      <c r="V70" s="7">
        <f t="shared" si="11"/>
        <v>6</v>
      </c>
      <c r="W70" s="7">
        <v>4</v>
      </c>
      <c r="X70" s="7">
        <v>8</v>
      </c>
      <c r="Y70" s="7">
        <v>2</v>
      </c>
      <c r="Z70" s="7">
        <v>2</v>
      </c>
      <c r="AA70" s="7">
        <v>24</v>
      </c>
      <c r="AB70" s="7">
        <v>5</v>
      </c>
      <c r="AC70" s="7">
        <v>5</v>
      </c>
      <c r="AD70" s="7">
        <v>2</v>
      </c>
      <c r="AE70" s="7">
        <v>5</v>
      </c>
      <c r="AF70" s="7">
        <v>2</v>
      </c>
      <c r="AG70" s="7">
        <v>10</v>
      </c>
      <c r="AH70" s="7">
        <v>5</v>
      </c>
      <c r="AI70" s="7">
        <v>7</v>
      </c>
      <c r="AJ70" s="7">
        <v>8</v>
      </c>
      <c r="AK70" s="7">
        <v>1</v>
      </c>
      <c r="AL70" s="7">
        <v>2</v>
      </c>
      <c r="AM70" s="7">
        <v>4</v>
      </c>
      <c r="AN70" s="7">
        <v>9</v>
      </c>
      <c r="AO70" s="7">
        <v>3</v>
      </c>
      <c r="AP70" s="7">
        <v>6</v>
      </c>
      <c r="AQ70" s="7">
        <v>47</v>
      </c>
    </row>
    <row r="71" spans="2:43" x14ac:dyDescent="0.25">
      <c r="B71" s="7">
        <v>46115</v>
      </c>
      <c r="C71" s="7">
        <v>0</v>
      </c>
      <c r="D71" s="7">
        <v>2001</v>
      </c>
      <c r="E71" s="7">
        <f t="shared" si="6"/>
        <v>24</v>
      </c>
      <c r="F71" s="8">
        <v>45971.760162037041</v>
      </c>
      <c r="G71" s="7">
        <v>2</v>
      </c>
      <c r="H71" s="7">
        <v>2</v>
      </c>
      <c r="I71" s="7">
        <v>4</v>
      </c>
      <c r="J71" s="7">
        <v>2</v>
      </c>
      <c r="K71" s="7">
        <v>3</v>
      </c>
      <c r="L71" s="7">
        <v>4</v>
      </c>
      <c r="M71" s="7">
        <v>2</v>
      </c>
      <c r="N71" s="7">
        <v>2</v>
      </c>
      <c r="O71" s="7">
        <v>4</v>
      </c>
      <c r="P71" s="7">
        <v>4</v>
      </c>
      <c r="Q71" s="7">
        <v>4</v>
      </c>
      <c r="R71" s="7">
        <f t="shared" si="7"/>
        <v>26</v>
      </c>
      <c r="S71" s="7">
        <f t="shared" si="8"/>
        <v>8</v>
      </c>
      <c r="T71" s="7">
        <f t="shared" si="9"/>
        <v>11</v>
      </c>
      <c r="U71" s="7">
        <f t="shared" si="10"/>
        <v>6</v>
      </c>
      <c r="V71" s="7">
        <f t="shared" si="11"/>
        <v>6</v>
      </c>
      <c r="W71" s="7">
        <v>3</v>
      </c>
      <c r="X71" s="7">
        <v>5</v>
      </c>
      <c r="Y71" s="7">
        <v>4</v>
      </c>
      <c r="Z71" s="7">
        <v>3</v>
      </c>
      <c r="AA71" s="7">
        <v>4</v>
      </c>
      <c r="AB71" s="7">
        <v>4</v>
      </c>
      <c r="AC71" s="7">
        <v>15</v>
      </c>
      <c r="AD71" s="7">
        <v>7</v>
      </c>
      <c r="AE71" s="7">
        <v>2</v>
      </c>
      <c r="AF71" s="7">
        <v>4</v>
      </c>
      <c r="AG71" s="7">
        <v>6</v>
      </c>
      <c r="AH71" s="7">
        <v>2</v>
      </c>
      <c r="AI71" s="7">
        <v>3</v>
      </c>
      <c r="AJ71" s="7">
        <v>10</v>
      </c>
      <c r="AK71" s="7">
        <v>5</v>
      </c>
      <c r="AL71" s="7">
        <v>4</v>
      </c>
      <c r="AM71" s="7">
        <v>9</v>
      </c>
      <c r="AN71" s="7">
        <v>1</v>
      </c>
      <c r="AO71" s="7">
        <v>8</v>
      </c>
      <c r="AP71" s="7">
        <v>7</v>
      </c>
      <c r="AQ71" s="7">
        <v>46</v>
      </c>
    </row>
    <row r="72" spans="2:43" x14ac:dyDescent="0.25">
      <c r="B72" s="7">
        <v>40979</v>
      </c>
      <c r="C72" s="7">
        <v>0</v>
      </c>
      <c r="D72" s="7">
        <v>2002</v>
      </c>
      <c r="E72" s="7">
        <f t="shared" si="6"/>
        <v>23</v>
      </c>
      <c r="F72" s="8">
        <v>45958.729328703703</v>
      </c>
      <c r="G72" s="7">
        <v>2</v>
      </c>
      <c r="H72" s="7">
        <v>3</v>
      </c>
      <c r="I72" s="7">
        <v>5</v>
      </c>
      <c r="J72" s="7">
        <v>4</v>
      </c>
      <c r="K72" s="7">
        <v>3</v>
      </c>
      <c r="L72" s="7">
        <v>5</v>
      </c>
      <c r="M72" s="7">
        <v>4</v>
      </c>
      <c r="N72" s="7">
        <v>3</v>
      </c>
      <c r="O72" s="7">
        <v>4</v>
      </c>
      <c r="P72" s="7">
        <v>5</v>
      </c>
      <c r="Q72" s="7">
        <v>4</v>
      </c>
      <c r="R72" s="7">
        <f t="shared" si="7"/>
        <v>34</v>
      </c>
      <c r="S72" s="7">
        <f t="shared" si="8"/>
        <v>12</v>
      </c>
      <c r="T72" s="7">
        <f t="shared" si="9"/>
        <v>12</v>
      </c>
      <c r="U72" s="7">
        <f t="shared" si="10"/>
        <v>8</v>
      </c>
      <c r="V72" s="7">
        <f t="shared" si="11"/>
        <v>8</v>
      </c>
      <c r="W72" s="7">
        <v>8</v>
      </c>
      <c r="X72" s="7">
        <v>4</v>
      </c>
      <c r="Y72" s="7">
        <v>2</v>
      </c>
      <c r="Z72" s="7">
        <v>2</v>
      </c>
      <c r="AA72" s="7">
        <v>17</v>
      </c>
      <c r="AB72" s="7">
        <v>7</v>
      </c>
      <c r="AC72" s="7">
        <v>25</v>
      </c>
      <c r="AD72" s="7">
        <v>6</v>
      </c>
      <c r="AE72" s="7">
        <v>2</v>
      </c>
      <c r="AF72" s="7">
        <v>2</v>
      </c>
      <c r="AG72" s="7">
        <v>1</v>
      </c>
      <c r="AH72" s="7">
        <v>4</v>
      </c>
      <c r="AI72" s="7">
        <v>10</v>
      </c>
      <c r="AJ72" s="7">
        <v>6</v>
      </c>
      <c r="AK72" s="7">
        <v>7</v>
      </c>
      <c r="AL72" s="7">
        <v>3</v>
      </c>
      <c r="AM72" s="7">
        <v>5</v>
      </c>
      <c r="AN72" s="7">
        <v>2</v>
      </c>
      <c r="AO72" s="7">
        <v>9</v>
      </c>
      <c r="AP72" s="7">
        <v>8</v>
      </c>
      <c r="AQ72" s="7">
        <v>46</v>
      </c>
    </row>
    <row r="73" spans="2:43" x14ac:dyDescent="0.25">
      <c r="B73" s="7">
        <v>43244</v>
      </c>
      <c r="C73" s="7">
        <v>0</v>
      </c>
      <c r="D73" s="7">
        <v>2003</v>
      </c>
      <c r="E73" s="7">
        <f t="shared" si="6"/>
        <v>22</v>
      </c>
      <c r="F73" s="8">
        <v>45962.455405092594</v>
      </c>
      <c r="G73" s="7">
        <v>2</v>
      </c>
      <c r="H73" s="7">
        <v>4</v>
      </c>
      <c r="I73" s="7">
        <v>4</v>
      </c>
      <c r="J73" s="7">
        <v>4</v>
      </c>
      <c r="K73" s="7">
        <v>3</v>
      </c>
      <c r="L73" s="7">
        <v>4</v>
      </c>
      <c r="M73" s="7">
        <v>2</v>
      </c>
      <c r="N73" s="7">
        <v>1</v>
      </c>
      <c r="O73" s="7">
        <v>4</v>
      </c>
      <c r="P73" s="7">
        <v>3</v>
      </c>
      <c r="Q73" s="7">
        <v>3</v>
      </c>
      <c r="R73" s="7">
        <f t="shared" si="7"/>
        <v>28</v>
      </c>
      <c r="S73" s="7">
        <f t="shared" si="8"/>
        <v>9</v>
      </c>
      <c r="T73" s="7">
        <f t="shared" si="9"/>
        <v>10</v>
      </c>
      <c r="U73" s="7">
        <f t="shared" si="10"/>
        <v>8</v>
      </c>
      <c r="V73" s="7">
        <f t="shared" si="11"/>
        <v>5</v>
      </c>
      <c r="W73" s="7">
        <v>4</v>
      </c>
      <c r="X73" s="7">
        <v>3</v>
      </c>
      <c r="Y73" s="7">
        <v>3</v>
      </c>
      <c r="Z73" s="7">
        <v>4</v>
      </c>
      <c r="AA73" s="7">
        <v>5</v>
      </c>
      <c r="AB73" s="7">
        <v>5</v>
      </c>
      <c r="AC73" s="7">
        <v>8</v>
      </c>
      <c r="AD73" s="7">
        <v>4</v>
      </c>
      <c r="AE73" s="7">
        <v>2</v>
      </c>
      <c r="AF73" s="7">
        <v>1</v>
      </c>
      <c r="AG73" s="7">
        <v>9</v>
      </c>
      <c r="AH73" s="7">
        <v>4</v>
      </c>
      <c r="AI73" s="7">
        <v>8</v>
      </c>
      <c r="AJ73" s="7">
        <v>10</v>
      </c>
      <c r="AK73" s="7">
        <v>1</v>
      </c>
      <c r="AL73" s="7">
        <v>3</v>
      </c>
      <c r="AM73" s="7">
        <v>7</v>
      </c>
      <c r="AN73" s="7">
        <v>2</v>
      </c>
      <c r="AO73" s="7">
        <v>5</v>
      </c>
      <c r="AP73" s="7">
        <v>6</v>
      </c>
      <c r="AQ73" s="7">
        <v>46</v>
      </c>
    </row>
    <row r="74" spans="2:43" x14ac:dyDescent="0.25">
      <c r="B74" s="7">
        <v>42784</v>
      </c>
      <c r="C74" s="7">
        <v>0</v>
      </c>
      <c r="D74" s="7">
        <v>2001</v>
      </c>
      <c r="E74" s="7">
        <f t="shared" si="6"/>
        <v>24</v>
      </c>
      <c r="F74" s="8">
        <v>45961.44667824074</v>
      </c>
      <c r="G74" s="7">
        <v>2</v>
      </c>
      <c r="H74" s="7">
        <v>4</v>
      </c>
      <c r="I74" s="7">
        <v>4</v>
      </c>
      <c r="J74" s="7">
        <v>5</v>
      </c>
      <c r="K74" s="7">
        <v>4</v>
      </c>
      <c r="L74" s="7">
        <v>5</v>
      </c>
      <c r="M74" s="7">
        <v>2</v>
      </c>
      <c r="N74" s="7">
        <v>4</v>
      </c>
      <c r="O74" s="7">
        <v>4</v>
      </c>
      <c r="P74" s="7">
        <v>5</v>
      </c>
      <c r="Q74" s="7">
        <v>4</v>
      </c>
      <c r="R74" s="7">
        <f t="shared" si="7"/>
        <v>33</v>
      </c>
      <c r="S74" s="7">
        <f t="shared" si="8"/>
        <v>11</v>
      </c>
      <c r="T74" s="7">
        <f t="shared" si="9"/>
        <v>13</v>
      </c>
      <c r="U74" s="7">
        <f t="shared" si="10"/>
        <v>9</v>
      </c>
      <c r="V74" s="7">
        <f t="shared" si="11"/>
        <v>8</v>
      </c>
      <c r="W74" s="7">
        <v>3</v>
      </c>
      <c r="X74" s="7">
        <v>31</v>
      </c>
      <c r="Y74" s="7">
        <v>4</v>
      </c>
      <c r="Z74" s="7">
        <v>4</v>
      </c>
      <c r="AA74" s="7">
        <v>4</v>
      </c>
      <c r="AB74" s="7">
        <v>4</v>
      </c>
      <c r="AC74" s="7">
        <v>14</v>
      </c>
      <c r="AD74" s="7">
        <v>2</v>
      </c>
      <c r="AE74" s="7">
        <v>2</v>
      </c>
      <c r="AF74" s="7">
        <v>2</v>
      </c>
      <c r="AG74" s="7">
        <v>10</v>
      </c>
      <c r="AH74" s="7">
        <v>6</v>
      </c>
      <c r="AI74" s="7">
        <v>8</v>
      </c>
      <c r="AJ74" s="7">
        <v>4</v>
      </c>
      <c r="AK74" s="7">
        <v>1</v>
      </c>
      <c r="AL74" s="7">
        <v>7</v>
      </c>
      <c r="AM74" s="7">
        <v>5</v>
      </c>
      <c r="AN74" s="7">
        <v>9</v>
      </c>
      <c r="AO74" s="7">
        <v>3</v>
      </c>
      <c r="AP74" s="7">
        <v>2</v>
      </c>
      <c r="AQ74" s="7">
        <v>44</v>
      </c>
    </row>
    <row r="75" spans="2:43" x14ac:dyDescent="0.25">
      <c r="B75" s="7">
        <v>40923</v>
      </c>
      <c r="C75" s="7">
        <v>0</v>
      </c>
      <c r="D75" s="7">
        <v>2002</v>
      </c>
      <c r="E75" s="7">
        <f t="shared" si="6"/>
        <v>23</v>
      </c>
      <c r="F75" s="8">
        <v>45958.64167824074</v>
      </c>
      <c r="G75" s="7">
        <v>2</v>
      </c>
      <c r="H75" s="7">
        <v>2</v>
      </c>
      <c r="I75" s="7">
        <v>4</v>
      </c>
      <c r="J75" s="7">
        <v>4</v>
      </c>
      <c r="K75" s="7">
        <v>3</v>
      </c>
      <c r="L75" s="7">
        <v>4</v>
      </c>
      <c r="M75" s="7">
        <v>1</v>
      </c>
      <c r="N75" s="7">
        <v>2</v>
      </c>
      <c r="O75" s="7">
        <v>3</v>
      </c>
      <c r="P75" s="7">
        <v>4</v>
      </c>
      <c r="Q75" s="7">
        <v>4</v>
      </c>
      <c r="R75" s="7">
        <f t="shared" si="7"/>
        <v>26</v>
      </c>
      <c r="S75" s="7">
        <f t="shared" si="8"/>
        <v>9</v>
      </c>
      <c r="T75" s="7">
        <f t="shared" si="9"/>
        <v>10</v>
      </c>
      <c r="U75" s="7">
        <f t="shared" si="10"/>
        <v>6</v>
      </c>
      <c r="V75" s="7">
        <f t="shared" si="11"/>
        <v>6</v>
      </c>
      <c r="W75" s="7">
        <v>3</v>
      </c>
      <c r="X75" s="7">
        <v>3</v>
      </c>
      <c r="Y75" s="7">
        <v>3</v>
      </c>
      <c r="Z75" s="7">
        <v>4</v>
      </c>
      <c r="AA75" s="7">
        <v>2</v>
      </c>
      <c r="AB75" s="7">
        <v>3</v>
      </c>
      <c r="AC75" s="7">
        <v>8</v>
      </c>
      <c r="AD75" s="7">
        <v>2</v>
      </c>
      <c r="AE75" s="7">
        <v>1</v>
      </c>
      <c r="AF75" s="7">
        <v>3</v>
      </c>
      <c r="AG75" s="7">
        <v>3</v>
      </c>
      <c r="AH75" s="7">
        <v>10</v>
      </c>
      <c r="AI75" s="7">
        <v>7</v>
      </c>
      <c r="AJ75" s="7">
        <v>1</v>
      </c>
      <c r="AK75" s="7">
        <v>9</v>
      </c>
      <c r="AL75" s="7">
        <v>4</v>
      </c>
      <c r="AM75" s="7">
        <v>2</v>
      </c>
      <c r="AN75" s="7">
        <v>8</v>
      </c>
      <c r="AO75" s="7">
        <v>6</v>
      </c>
      <c r="AP75" s="7">
        <v>5</v>
      </c>
      <c r="AQ75" s="7">
        <v>44</v>
      </c>
    </row>
    <row r="76" spans="2:43" x14ac:dyDescent="0.25">
      <c r="B76" s="7">
        <v>45464</v>
      </c>
      <c r="C76" s="7">
        <v>0</v>
      </c>
      <c r="D76" s="7">
        <v>2002</v>
      </c>
      <c r="E76" s="7">
        <f t="shared" si="6"/>
        <v>23</v>
      </c>
      <c r="F76" s="8">
        <v>45968.645196759258</v>
      </c>
      <c r="G76" s="7">
        <v>2</v>
      </c>
      <c r="H76" s="7">
        <v>4</v>
      </c>
      <c r="I76" s="7">
        <v>4</v>
      </c>
      <c r="J76" s="7">
        <v>4</v>
      </c>
      <c r="K76" s="7">
        <v>4</v>
      </c>
      <c r="L76" s="7">
        <v>4</v>
      </c>
      <c r="M76" s="7">
        <v>3</v>
      </c>
      <c r="N76" s="7">
        <v>3</v>
      </c>
      <c r="O76" s="7">
        <v>4</v>
      </c>
      <c r="P76" s="7">
        <v>4</v>
      </c>
      <c r="Q76" s="7">
        <v>4</v>
      </c>
      <c r="R76" s="7">
        <f t="shared" si="7"/>
        <v>31</v>
      </c>
      <c r="S76" s="7">
        <f t="shared" si="8"/>
        <v>11</v>
      </c>
      <c r="T76" s="7">
        <f t="shared" si="9"/>
        <v>12</v>
      </c>
      <c r="U76" s="7">
        <f t="shared" si="10"/>
        <v>8</v>
      </c>
      <c r="V76" s="7">
        <f t="shared" si="11"/>
        <v>7</v>
      </c>
      <c r="W76" s="7">
        <v>2</v>
      </c>
      <c r="X76" s="7">
        <v>4</v>
      </c>
      <c r="Y76" s="7">
        <v>2</v>
      </c>
      <c r="Z76" s="7">
        <v>5</v>
      </c>
      <c r="AA76" s="7">
        <v>13</v>
      </c>
      <c r="AB76" s="7">
        <v>3</v>
      </c>
      <c r="AC76" s="7">
        <v>6</v>
      </c>
      <c r="AD76" s="7">
        <v>2</v>
      </c>
      <c r="AE76" s="7">
        <v>2</v>
      </c>
      <c r="AF76" s="7">
        <v>3</v>
      </c>
      <c r="AG76" s="7">
        <v>2</v>
      </c>
      <c r="AH76" s="7">
        <v>4</v>
      </c>
      <c r="AI76" s="7">
        <v>7</v>
      </c>
      <c r="AJ76" s="7">
        <v>3</v>
      </c>
      <c r="AK76" s="7">
        <v>1</v>
      </c>
      <c r="AL76" s="7">
        <v>10</v>
      </c>
      <c r="AM76" s="7">
        <v>5</v>
      </c>
      <c r="AN76" s="7">
        <v>9</v>
      </c>
      <c r="AO76" s="7">
        <v>8</v>
      </c>
      <c r="AP76" s="7">
        <v>6</v>
      </c>
      <c r="AQ76" s="7">
        <v>44</v>
      </c>
    </row>
    <row r="77" spans="2:43" x14ac:dyDescent="0.25">
      <c r="B77" s="7">
        <v>42559</v>
      </c>
      <c r="C77" s="7">
        <v>0</v>
      </c>
      <c r="D77" s="7">
        <v>1975</v>
      </c>
      <c r="E77" s="7">
        <f t="shared" si="6"/>
        <v>50</v>
      </c>
      <c r="F77" s="8">
        <v>45960.66505787037</v>
      </c>
      <c r="G77" s="7">
        <v>2</v>
      </c>
      <c r="H77" s="7">
        <v>4</v>
      </c>
      <c r="I77" s="7">
        <v>4</v>
      </c>
      <c r="J77" s="7">
        <v>5</v>
      </c>
      <c r="K77" s="7">
        <v>4</v>
      </c>
      <c r="L77" s="7">
        <v>4</v>
      </c>
      <c r="M77" s="7">
        <v>4</v>
      </c>
      <c r="N77" s="7">
        <v>2</v>
      </c>
      <c r="O77" s="7">
        <v>4</v>
      </c>
      <c r="P77" s="7">
        <v>4</v>
      </c>
      <c r="Q77" s="7">
        <v>4</v>
      </c>
      <c r="R77" s="7">
        <f t="shared" si="7"/>
        <v>33</v>
      </c>
      <c r="S77" s="7">
        <f t="shared" si="8"/>
        <v>13</v>
      </c>
      <c r="T77" s="7">
        <f t="shared" si="9"/>
        <v>12</v>
      </c>
      <c r="U77" s="7">
        <f t="shared" si="10"/>
        <v>8</v>
      </c>
      <c r="V77" s="7">
        <f t="shared" si="11"/>
        <v>6</v>
      </c>
      <c r="W77" s="7">
        <v>5</v>
      </c>
      <c r="X77" s="7">
        <v>3</v>
      </c>
      <c r="Y77" s="7">
        <v>6</v>
      </c>
      <c r="Z77" s="7">
        <v>92</v>
      </c>
      <c r="AA77" s="7">
        <v>4</v>
      </c>
      <c r="AB77" s="7">
        <v>4</v>
      </c>
      <c r="AC77" s="7">
        <v>17</v>
      </c>
      <c r="AD77" s="7">
        <v>4</v>
      </c>
      <c r="AE77" s="7">
        <v>3</v>
      </c>
      <c r="AF77" s="7">
        <v>2</v>
      </c>
      <c r="AG77" s="7">
        <v>7</v>
      </c>
      <c r="AH77" s="7">
        <v>5</v>
      </c>
      <c r="AI77" s="7">
        <v>2</v>
      </c>
      <c r="AJ77" s="7">
        <v>1</v>
      </c>
      <c r="AK77" s="7">
        <v>3</v>
      </c>
      <c r="AL77" s="7">
        <v>6</v>
      </c>
      <c r="AM77" s="7">
        <v>10</v>
      </c>
      <c r="AN77" s="7">
        <v>9</v>
      </c>
      <c r="AO77" s="7">
        <v>8</v>
      </c>
      <c r="AP77" s="7">
        <v>4</v>
      </c>
      <c r="AQ77" s="7">
        <v>43</v>
      </c>
    </row>
    <row r="78" spans="2:43" x14ac:dyDescent="0.25">
      <c r="B78" s="7">
        <v>41185</v>
      </c>
      <c r="C78" s="7">
        <v>0</v>
      </c>
      <c r="D78" s="7">
        <v>2005</v>
      </c>
      <c r="E78" s="7">
        <f t="shared" si="6"/>
        <v>20</v>
      </c>
      <c r="F78" s="8">
        <v>45959.44872685185</v>
      </c>
      <c r="G78" s="7">
        <v>2</v>
      </c>
      <c r="H78" s="7">
        <v>4</v>
      </c>
      <c r="I78" s="7">
        <v>3</v>
      </c>
      <c r="J78" s="7">
        <v>5</v>
      </c>
      <c r="K78" s="7">
        <v>2</v>
      </c>
      <c r="L78" s="7">
        <v>4</v>
      </c>
      <c r="M78" s="7">
        <v>2</v>
      </c>
      <c r="N78" s="7">
        <v>2</v>
      </c>
      <c r="O78" s="7">
        <v>3</v>
      </c>
      <c r="P78" s="7">
        <v>3</v>
      </c>
      <c r="Q78" s="7">
        <v>3</v>
      </c>
      <c r="R78" s="7">
        <f t="shared" si="7"/>
        <v>27</v>
      </c>
      <c r="S78" s="7">
        <f t="shared" si="8"/>
        <v>10</v>
      </c>
      <c r="T78" s="7">
        <f t="shared" si="9"/>
        <v>8</v>
      </c>
      <c r="U78" s="7">
        <f t="shared" si="10"/>
        <v>8</v>
      </c>
      <c r="V78" s="7">
        <f t="shared" si="11"/>
        <v>5</v>
      </c>
      <c r="W78" s="7">
        <v>4</v>
      </c>
      <c r="X78" s="7">
        <v>4</v>
      </c>
      <c r="Y78" s="7">
        <v>4</v>
      </c>
      <c r="Z78" s="7">
        <v>2</v>
      </c>
      <c r="AA78" s="7">
        <v>4</v>
      </c>
      <c r="AB78" s="7">
        <v>17</v>
      </c>
      <c r="AC78" s="7">
        <v>6</v>
      </c>
      <c r="AD78" s="7">
        <v>2</v>
      </c>
      <c r="AE78" s="7">
        <v>3</v>
      </c>
      <c r="AF78" s="7">
        <v>4</v>
      </c>
      <c r="AG78" s="7">
        <v>6</v>
      </c>
      <c r="AH78" s="7">
        <v>2</v>
      </c>
      <c r="AI78" s="7">
        <v>4</v>
      </c>
      <c r="AJ78" s="7">
        <v>3</v>
      </c>
      <c r="AK78" s="7">
        <v>8</v>
      </c>
      <c r="AL78" s="7">
        <v>1</v>
      </c>
      <c r="AM78" s="7">
        <v>5</v>
      </c>
      <c r="AN78" s="7">
        <v>9</v>
      </c>
      <c r="AO78" s="7">
        <v>7</v>
      </c>
      <c r="AP78" s="7">
        <v>10</v>
      </c>
      <c r="AQ78" s="7">
        <v>42</v>
      </c>
    </row>
    <row r="79" spans="2:43" x14ac:dyDescent="0.25">
      <c r="B79" s="7">
        <v>45741</v>
      </c>
      <c r="C79" s="7">
        <v>0</v>
      </c>
      <c r="D79" s="7">
        <v>1979</v>
      </c>
      <c r="E79" s="7">
        <f t="shared" si="6"/>
        <v>46</v>
      </c>
      <c r="F79" s="8">
        <v>45969.691608796296</v>
      </c>
      <c r="G79" s="7">
        <v>2</v>
      </c>
      <c r="H79" s="7">
        <v>3</v>
      </c>
      <c r="I79" s="7">
        <v>5</v>
      </c>
      <c r="J79" s="7">
        <v>4</v>
      </c>
      <c r="K79" s="7">
        <v>4</v>
      </c>
      <c r="L79" s="7">
        <v>5</v>
      </c>
      <c r="M79" s="7">
        <v>4</v>
      </c>
      <c r="N79" s="7">
        <v>3</v>
      </c>
      <c r="O79" s="7">
        <v>4</v>
      </c>
      <c r="P79" s="7">
        <v>4</v>
      </c>
      <c r="Q79" s="7">
        <v>4</v>
      </c>
      <c r="R79" s="7">
        <f t="shared" si="7"/>
        <v>33</v>
      </c>
      <c r="S79" s="7">
        <f t="shared" si="8"/>
        <v>12</v>
      </c>
      <c r="T79" s="7">
        <f t="shared" si="9"/>
        <v>12</v>
      </c>
      <c r="U79" s="7">
        <f t="shared" si="10"/>
        <v>8</v>
      </c>
      <c r="V79" s="7">
        <f t="shared" si="11"/>
        <v>8</v>
      </c>
      <c r="W79" s="7">
        <v>13</v>
      </c>
      <c r="X79" s="7">
        <v>8</v>
      </c>
      <c r="Y79" s="7">
        <v>9</v>
      </c>
      <c r="Z79" s="7">
        <v>4</v>
      </c>
      <c r="AA79" s="7">
        <v>33</v>
      </c>
      <c r="AB79" s="7">
        <v>5</v>
      </c>
      <c r="AC79" s="7">
        <v>12</v>
      </c>
      <c r="AD79" s="7">
        <v>5</v>
      </c>
      <c r="AE79" s="7">
        <v>2</v>
      </c>
      <c r="AF79" s="7">
        <v>4</v>
      </c>
      <c r="AG79" s="7">
        <v>6</v>
      </c>
      <c r="AH79" s="7">
        <v>1</v>
      </c>
      <c r="AI79" s="7">
        <v>9</v>
      </c>
      <c r="AJ79" s="7">
        <v>3</v>
      </c>
      <c r="AK79" s="7">
        <v>7</v>
      </c>
      <c r="AL79" s="7">
        <v>8</v>
      </c>
      <c r="AM79" s="7">
        <v>10</v>
      </c>
      <c r="AN79" s="7">
        <v>2</v>
      </c>
      <c r="AO79" s="7">
        <v>5</v>
      </c>
      <c r="AP79" s="7">
        <v>4</v>
      </c>
      <c r="AQ79" s="7">
        <v>41</v>
      </c>
    </row>
    <row r="80" spans="2:43" x14ac:dyDescent="0.25">
      <c r="B80" s="7">
        <v>45656</v>
      </c>
      <c r="C80" s="7">
        <v>0</v>
      </c>
      <c r="D80" s="7">
        <v>1998</v>
      </c>
      <c r="E80" s="7">
        <f t="shared" si="6"/>
        <v>27</v>
      </c>
      <c r="F80" s="8">
        <v>45969.411145833335</v>
      </c>
      <c r="G80" s="7">
        <v>2</v>
      </c>
      <c r="H80" s="7">
        <v>4</v>
      </c>
      <c r="I80" s="7">
        <v>5</v>
      </c>
      <c r="J80" s="7">
        <v>3</v>
      </c>
      <c r="K80" s="7">
        <v>4</v>
      </c>
      <c r="L80" s="7">
        <v>4</v>
      </c>
      <c r="M80" s="7">
        <v>4</v>
      </c>
      <c r="N80" s="7">
        <v>3</v>
      </c>
      <c r="O80" s="7">
        <v>4</v>
      </c>
      <c r="P80" s="7">
        <v>5</v>
      </c>
      <c r="Q80" s="7">
        <v>4</v>
      </c>
      <c r="R80" s="7">
        <f t="shared" si="7"/>
        <v>33</v>
      </c>
      <c r="S80" s="7">
        <f t="shared" si="8"/>
        <v>11</v>
      </c>
      <c r="T80" s="7">
        <f t="shared" si="9"/>
        <v>13</v>
      </c>
      <c r="U80" s="7">
        <f t="shared" si="10"/>
        <v>8</v>
      </c>
      <c r="V80" s="7">
        <f t="shared" si="11"/>
        <v>8</v>
      </c>
      <c r="W80" s="7">
        <v>13</v>
      </c>
      <c r="X80" s="7">
        <v>6</v>
      </c>
      <c r="Y80" s="7">
        <v>10</v>
      </c>
      <c r="Z80" s="7">
        <v>4</v>
      </c>
      <c r="AA80" s="7">
        <v>8</v>
      </c>
      <c r="AB80" s="7">
        <v>11</v>
      </c>
      <c r="AC80" s="7">
        <v>20</v>
      </c>
      <c r="AD80" s="7">
        <v>9</v>
      </c>
      <c r="AE80" s="7">
        <v>5</v>
      </c>
      <c r="AF80" s="7">
        <v>3</v>
      </c>
      <c r="AG80" s="7">
        <v>1</v>
      </c>
      <c r="AH80" s="7">
        <v>3</v>
      </c>
      <c r="AI80" s="7">
        <v>7</v>
      </c>
      <c r="AJ80" s="7">
        <v>6</v>
      </c>
      <c r="AK80" s="7">
        <v>5</v>
      </c>
      <c r="AL80" s="7">
        <v>4</v>
      </c>
      <c r="AM80" s="7">
        <v>8</v>
      </c>
      <c r="AN80" s="7">
        <v>10</v>
      </c>
      <c r="AO80" s="7">
        <v>2</v>
      </c>
      <c r="AP80" s="7">
        <v>9</v>
      </c>
      <c r="AQ80" s="7">
        <v>41</v>
      </c>
    </row>
    <row r="81" spans="2:43" x14ac:dyDescent="0.25">
      <c r="B81" s="7">
        <v>42129</v>
      </c>
      <c r="C81" s="7">
        <v>0</v>
      </c>
      <c r="D81" s="7">
        <v>2002</v>
      </c>
      <c r="E81" s="7">
        <f t="shared" si="6"/>
        <v>23</v>
      </c>
      <c r="F81" s="8">
        <v>45959.941018518519</v>
      </c>
      <c r="G81" s="7">
        <v>2</v>
      </c>
      <c r="H81" s="7">
        <v>4</v>
      </c>
      <c r="I81" s="7">
        <v>4</v>
      </c>
      <c r="J81" s="7">
        <v>4</v>
      </c>
      <c r="K81" s="7">
        <v>5</v>
      </c>
      <c r="L81" s="7">
        <v>5</v>
      </c>
      <c r="M81" s="7">
        <v>3</v>
      </c>
      <c r="N81" s="7">
        <v>2</v>
      </c>
      <c r="O81" s="7">
        <v>5</v>
      </c>
      <c r="P81" s="7">
        <v>5</v>
      </c>
      <c r="Q81" s="7">
        <v>4</v>
      </c>
      <c r="R81" s="7">
        <f t="shared" si="7"/>
        <v>34</v>
      </c>
      <c r="S81" s="7">
        <f t="shared" si="8"/>
        <v>11</v>
      </c>
      <c r="T81" s="7">
        <f t="shared" si="9"/>
        <v>15</v>
      </c>
      <c r="U81" s="7">
        <f t="shared" si="10"/>
        <v>9</v>
      </c>
      <c r="V81" s="7">
        <f t="shared" si="11"/>
        <v>6</v>
      </c>
      <c r="W81" s="7">
        <v>4</v>
      </c>
      <c r="X81" s="7">
        <v>6</v>
      </c>
      <c r="Y81" s="7">
        <v>6</v>
      </c>
      <c r="Z81" s="7">
        <v>5</v>
      </c>
      <c r="AA81" s="7">
        <v>5</v>
      </c>
      <c r="AB81" s="7">
        <v>5</v>
      </c>
      <c r="AC81" s="7">
        <v>7</v>
      </c>
      <c r="AD81" s="7">
        <v>2</v>
      </c>
      <c r="AE81" s="7">
        <v>2</v>
      </c>
      <c r="AF81" s="7">
        <v>8</v>
      </c>
      <c r="AG81" s="7">
        <v>6</v>
      </c>
      <c r="AH81" s="7">
        <v>2</v>
      </c>
      <c r="AI81" s="7">
        <v>1</v>
      </c>
      <c r="AJ81" s="7">
        <v>5</v>
      </c>
      <c r="AK81" s="7">
        <v>8</v>
      </c>
      <c r="AL81" s="7">
        <v>10</v>
      </c>
      <c r="AM81" s="7">
        <v>3</v>
      </c>
      <c r="AN81" s="7">
        <v>9</v>
      </c>
      <c r="AO81" s="7">
        <v>7</v>
      </c>
      <c r="AP81" s="7">
        <v>4</v>
      </c>
      <c r="AQ81" s="7">
        <v>41</v>
      </c>
    </row>
    <row r="82" spans="2:43" x14ac:dyDescent="0.25">
      <c r="B82" s="7">
        <v>41785</v>
      </c>
      <c r="C82" s="7">
        <v>0</v>
      </c>
      <c r="D82" s="7">
        <v>2000</v>
      </c>
      <c r="E82" s="7">
        <f t="shared" si="6"/>
        <v>25</v>
      </c>
      <c r="F82" s="8">
        <v>45959.794965277775</v>
      </c>
      <c r="G82" s="7">
        <v>2</v>
      </c>
      <c r="H82" s="7">
        <v>4</v>
      </c>
      <c r="I82" s="7">
        <v>3</v>
      </c>
      <c r="J82" s="7">
        <v>4</v>
      </c>
      <c r="K82" s="7">
        <v>2</v>
      </c>
      <c r="L82" s="7">
        <v>2</v>
      </c>
      <c r="M82" s="7">
        <v>3</v>
      </c>
      <c r="N82" s="7">
        <v>3</v>
      </c>
      <c r="O82" s="7">
        <v>3</v>
      </c>
      <c r="P82" s="7">
        <v>2</v>
      </c>
      <c r="Q82" s="7">
        <v>3</v>
      </c>
      <c r="R82" s="7">
        <f t="shared" si="7"/>
        <v>24</v>
      </c>
      <c r="S82" s="7">
        <f t="shared" si="8"/>
        <v>10</v>
      </c>
      <c r="T82" s="7">
        <f t="shared" si="9"/>
        <v>7</v>
      </c>
      <c r="U82" s="7">
        <f t="shared" si="10"/>
        <v>6</v>
      </c>
      <c r="V82" s="7">
        <f t="shared" si="11"/>
        <v>6</v>
      </c>
      <c r="W82" s="7">
        <v>4</v>
      </c>
      <c r="X82" s="7">
        <v>10</v>
      </c>
      <c r="Y82" s="7">
        <v>2</v>
      </c>
      <c r="Z82" s="7">
        <v>3</v>
      </c>
      <c r="AA82" s="7">
        <v>2</v>
      </c>
      <c r="AB82" s="7">
        <v>5</v>
      </c>
      <c r="AC82" s="7">
        <v>5</v>
      </c>
      <c r="AD82" s="7">
        <v>19</v>
      </c>
      <c r="AE82" s="7">
        <v>3</v>
      </c>
      <c r="AF82" s="7">
        <v>2</v>
      </c>
      <c r="AG82" s="7">
        <v>1</v>
      </c>
      <c r="AH82" s="7">
        <v>2</v>
      </c>
      <c r="AI82" s="7">
        <v>7</v>
      </c>
      <c r="AJ82" s="7">
        <v>5</v>
      </c>
      <c r="AK82" s="7">
        <v>4</v>
      </c>
      <c r="AL82" s="7">
        <v>9</v>
      </c>
      <c r="AM82" s="7">
        <v>6</v>
      </c>
      <c r="AN82" s="7">
        <v>3</v>
      </c>
      <c r="AO82" s="7">
        <v>10</v>
      </c>
      <c r="AP82" s="7">
        <v>8</v>
      </c>
      <c r="AQ82" s="7">
        <v>39</v>
      </c>
    </row>
    <row r="83" spans="2:43" x14ac:dyDescent="0.25">
      <c r="B83" s="7">
        <v>42044</v>
      </c>
      <c r="C83" s="7">
        <v>0</v>
      </c>
      <c r="D83" s="7">
        <v>2001</v>
      </c>
      <c r="E83" s="7">
        <f t="shared" si="6"/>
        <v>24</v>
      </c>
      <c r="F83" s="8">
        <v>45959.900682870371</v>
      </c>
      <c r="G83" s="7">
        <v>2</v>
      </c>
      <c r="H83" s="7">
        <v>4</v>
      </c>
      <c r="I83" s="7">
        <v>5</v>
      </c>
      <c r="J83" s="7">
        <v>4</v>
      </c>
      <c r="K83" s="7">
        <v>4</v>
      </c>
      <c r="L83" s="7">
        <v>4</v>
      </c>
      <c r="M83" s="7">
        <v>4</v>
      </c>
      <c r="N83" s="7">
        <v>3</v>
      </c>
      <c r="O83" s="7">
        <v>4</v>
      </c>
      <c r="P83" s="7">
        <v>4</v>
      </c>
      <c r="Q83" s="7">
        <v>4</v>
      </c>
      <c r="R83" s="7">
        <f t="shared" si="7"/>
        <v>33</v>
      </c>
      <c r="S83" s="7">
        <f t="shared" si="8"/>
        <v>12</v>
      </c>
      <c r="T83" s="7">
        <f t="shared" si="9"/>
        <v>12</v>
      </c>
      <c r="U83" s="7">
        <f t="shared" si="10"/>
        <v>8</v>
      </c>
      <c r="V83" s="7">
        <f t="shared" si="11"/>
        <v>8</v>
      </c>
      <c r="W83" s="7">
        <v>2</v>
      </c>
      <c r="X83" s="7">
        <v>2</v>
      </c>
      <c r="Y83" s="7">
        <v>2</v>
      </c>
      <c r="Z83" s="7">
        <v>2</v>
      </c>
      <c r="AA83" s="7">
        <v>2</v>
      </c>
      <c r="AB83" s="7">
        <v>1</v>
      </c>
      <c r="AC83" s="7">
        <v>12</v>
      </c>
      <c r="AD83" s="7">
        <v>2</v>
      </c>
      <c r="AE83" s="7">
        <v>1</v>
      </c>
      <c r="AF83" s="7">
        <v>2</v>
      </c>
      <c r="AG83" s="7">
        <v>4</v>
      </c>
      <c r="AH83" s="7">
        <v>3</v>
      </c>
      <c r="AI83" s="7">
        <v>6</v>
      </c>
      <c r="AJ83" s="7">
        <v>8</v>
      </c>
      <c r="AK83" s="7">
        <v>2</v>
      </c>
      <c r="AL83" s="7">
        <v>5</v>
      </c>
      <c r="AM83" s="7">
        <v>1</v>
      </c>
      <c r="AN83" s="7">
        <v>10</v>
      </c>
      <c r="AO83" s="7">
        <v>7</v>
      </c>
      <c r="AP83" s="7">
        <v>9</v>
      </c>
      <c r="AQ83" s="7">
        <v>39</v>
      </c>
    </row>
    <row r="84" spans="2:43" x14ac:dyDescent="0.25">
      <c r="B84" s="7">
        <v>40754</v>
      </c>
      <c r="C84" s="7">
        <v>0</v>
      </c>
      <c r="D84" s="7">
        <v>2002</v>
      </c>
      <c r="E84" s="7">
        <f t="shared" si="6"/>
        <v>23</v>
      </c>
      <c r="F84" s="8">
        <v>45959.605300925927</v>
      </c>
      <c r="G84" s="7">
        <v>2</v>
      </c>
      <c r="H84" s="7">
        <v>4</v>
      </c>
      <c r="I84" s="7">
        <v>5</v>
      </c>
      <c r="J84" s="7">
        <v>5</v>
      </c>
      <c r="K84" s="7">
        <v>4</v>
      </c>
      <c r="L84" s="7">
        <v>5</v>
      </c>
      <c r="M84" s="7">
        <v>2</v>
      </c>
      <c r="N84" s="7">
        <v>3</v>
      </c>
      <c r="O84" s="7">
        <v>4</v>
      </c>
      <c r="P84" s="7">
        <v>5</v>
      </c>
      <c r="Q84" s="7">
        <v>5</v>
      </c>
      <c r="R84" s="7">
        <f t="shared" si="7"/>
        <v>35</v>
      </c>
      <c r="S84" s="7">
        <f t="shared" si="8"/>
        <v>12</v>
      </c>
      <c r="T84" s="7">
        <f t="shared" si="9"/>
        <v>13</v>
      </c>
      <c r="U84" s="7">
        <f t="shared" si="10"/>
        <v>9</v>
      </c>
      <c r="V84" s="7">
        <f t="shared" si="11"/>
        <v>8</v>
      </c>
      <c r="W84" s="7">
        <v>35</v>
      </c>
      <c r="X84" s="7">
        <v>4</v>
      </c>
      <c r="Y84" s="7">
        <v>6</v>
      </c>
      <c r="Z84" s="7">
        <v>4</v>
      </c>
      <c r="AA84" s="7">
        <v>9</v>
      </c>
      <c r="AB84" s="7">
        <v>14</v>
      </c>
      <c r="AC84" s="7">
        <v>12</v>
      </c>
      <c r="AD84" s="7">
        <v>4</v>
      </c>
      <c r="AE84" s="7">
        <v>3</v>
      </c>
      <c r="AF84" s="7">
        <v>6</v>
      </c>
      <c r="AG84" s="7">
        <v>1</v>
      </c>
      <c r="AH84" s="7">
        <v>10</v>
      </c>
      <c r="AI84" s="7">
        <v>3</v>
      </c>
      <c r="AJ84" s="7">
        <v>9</v>
      </c>
      <c r="AK84" s="7">
        <v>2</v>
      </c>
      <c r="AL84" s="7">
        <v>5</v>
      </c>
      <c r="AM84" s="7">
        <v>6</v>
      </c>
      <c r="AN84" s="7">
        <v>4</v>
      </c>
      <c r="AO84" s="7">
        <v>8</v>
      </c>
      <c r="AP84" s="7">
        <v>7</v>
      </c>
      <c r="AQ84" s="7">
        <v>34</v>
      </c>
    </row>
    <row r="85" spans="2:43" x14ac:dyDescent="0.25">
      <c r="B85" s="7">
        <v>43335</v>
      </c>
      <c r="C85" s="7">
        <v>0</v>
      </c>
      <c r="D85" s="7">
        <v>2006</v>
      </c>
      <c r="E85" s="7">
        <f t="shared" si="6"/>
        <v>19</v>
      </c>
      <c r="F85" s="8">
        <v>45962.556840277779</v>
      </c>
      <c r="G85" s="7">
        <v>2</v>
      </c>
      <c r="H85" s="7">
        <v>1</v>
      </c>
      <c r="I85" s="7">
        <v>1</v>
      </c>
      <c r="J85" s="7">
        <v>5</v>
      </c>
      <c r="K85" s="7">
        <v>3</v>
      </c>
      <c r="L85" s="7">
        <v>2</v>
      </c>
      <c r="M85" s="7">
        <v>4</v>
      </c>
      <c r="N85" s="7">
        <v>1</v>
      </c>
      <c r="O85" s="7">
        <v>2</v>
      </c>
      <c r="P85" s="7">
        <v>2</v>
      </c>
      <c r="Q85" s="7">
        <v>4</v>
      </c>
      <c r="R85" s="7">
        <f t="shared" si="7"/>
        <v>21</v>
      </c>
      <c r="S85" s="7">
        <f t="shared" si="8"/>
        <v>13</v>
      </c>
      <c r="T85" s="7">
        <f t="shared" si="9"/>
        <v>7</v>
      </c>
      <c r="U85" s="7">
        <f t="shared" si="10"/>
        <v>3</v>
      </c>
      <c r="V85" s="7">
        <f t="shared" si="11"/>
        <v>2</v>
      </c>
      <c r="W85" s="7">
        <v>4</v>
      </c>
      <c r="X85" s="7">
        <v>6</v>
      </c>
      <c r="Y85" s="7">
        <v>5</v>
      </c>
      <c r="Z85" s="7">
        <v>5</v>
      </c>
      <c r="AA85" s="7">
        <v>4</v>
      </c>
      <c r="AB85" s="7">
        <v>6</v>
      </c>
      <c r="AC85" s="7">
        <v>10</v>
      </c>
      <c r="AD85" s="7">
        <v>5</v>
      </c>
      <c r="AE85" s="7">
        <v>2</v>
      </c>
      <c r="AF85" s="7">
        <v>3</v>
      </c>
      <c r="AG85" s="7">
        <v>1</v>
      </c>
      <c r="AH85" s="7">
        <v>7</v>
      </c>
      <c r="AI85" s="7">
        <v>3</v>
      </c>
      <c r="AJ85" s="7">
        <v>6</v>
      </c>
      <c r="AK85" s="7">
        <v>4</v>
      </c>
      <c r="AL85" s="7">
        <v>10</v>
      </c>
      <c r="AM85" s="7">
        <v>9</v>
      </c>
      <c r="AN85" s="7">
        <v>5</v>
      </c>
      <c r="AO85" s="7">
        <v>2</v>
      </c>
      <c r="AP85" s="7">
        <v>8</v>
      </c>
      <c r="AQ85" s="7">
        <v>32</v>
      </c>
    </row>
    <row r="86" spans="2:43" x14ac:dyDescent="0.25">
      <c r="B86" s="7">
        <v>43741</v>
      </c>
      <c r="C86" s="7">
        <v>0</v>
      </c>
      <c r="D86" s="7">
        <v>1999</v>
      </c>
      <c r="E86" s="7">
        <f t="shared" si="6"/>
        <v>26</v>
      </c>
      <c r="F86" s="8">
        <v>45964.005011574074</v>
      </c>
      <c r="G86" s="7">
        <v>2</v>
      </c>
      <c r="H86" s="7">
        <v>5</v>
      </c>
      <c r="I86" s="7">
        <v>4</v>
      </c>
      <c r="J86" s="7">
        <v>4</v>
      </c>
      <c r="K86" s="7">
        <v>4</v>
      </c>
      <c r="L86" s="7">
        <v>5</v>
      </c>
      <c r="M86" s="7">
        <v>4</v>
      </c>
      <c r="N86" s="7">
        <v>3</v>
      </c>
      <c r="O86" s="7">
        <v>4</v>
      </c>
      <c r="P86" s="7">
        <v>5</v>
      </c>
      <c r="Q86" s="7">
        <v>4</v>
      </c>
      <c r="R86" s="7">
        <f t="shared" si="7"/>
        <v>35</v>
      </c>
      <c r="S86" s="7">
        <f t="shared" si="8"/>
        <v>12</v>
      </c>
      <c r="T86" s="7">
        <f t="shared" si="9"/>
        <v>13</v>
      </c>
      <c r="U86" s="7">
        <f t="shared" si="10"/>
        <v>10</v>
      </c>
      <c r="V86" s="7">
        <f t="shared" si="11"/>
        <v>7</v>
      </c>
      <c r="W86" s="7">
        <v>13</v>
      </c>
      <c r="X86" s="7">
        <v>6</v>
      </c>
      <c r="Y86" s="7">
        <v>4</v>
      </c>
      <c r="Z86" s="7">
        <v>7</v>
      </c>
      <c r="AA86" s="7">
        <v>4</v>
      </c>
      <c r="AB86" s="7">
        <v>5</v>
      </c>
      <c r="AC86" s="7">
        <v>8</v>
      </c>
      <c r="AD86" s="7">
        <v>7</v>
      </c>
      <c r="AE86" s="7">
        <v>5</v>
      </c>
      <c r="AF86" s="7">
        <v>3</v>
      </c>
      <c r="AG86" s="7">
        <v>1</v>
      </c>
      <c r="AH86" s="7">
        <v>9</v>
      </c>
      <c r="AI86" s="7">
        <v>5</v>
      </c>
      <c r="AJ86" s="7">
        <v>10</v>
      </c>
      <c r="AK86" s="7">
        <v>8</v>
      </c>
      <c r="AL86" s="7">
        <v>4</v>
      </c>
      <c r="AM86" s="7">
        <v>6</v>
      </c>
      <c r="AN86" s="7">
        <v>2</v>
      </c>
      <c r="AO86" s="7">
        <v>7</v>
      </c>
      <c r="AP86" s="7">
        <v>3</v>
      </c>
      <c r="AQ86" s="7">
        <v>30</v>
      </c>
    </row>
    <row r="87" spans="2:43" x14ac:dyDescent="0.25">
      <c r="B87" s="7">
        <v>40902</v>
      </c>
      <c r="C87" s="7">
        <v>0</v>
      </c>
      <c r="D87" s="7">
        <v>2003</v>
      </c>
      <c r="E87" s="7">
        <f t="shared" si="6"/>
        <v>22</v>
      </c>
      <c r="F87" s="8">
        <v>45958.615949074076</v>
      </c>
      <c r="G87" s="7">
        <v>2</v>
      </c>
      <c r="H87" s="7">
        <v>2</v>
      </c>
      <c r="I87" s="7">
        <v>4</v>
      </c>
      <c r="J87" s="7">
        <v>4</v>
      </c>
      <c r="K87" s="7">
        <v>2</v>
      </c>
      <c r="L87" s="7">
        <v>4</v>
      </c>
      <c r="M87" s="7">
        <v>2</v>
      </c>
      <c r="N87" s="7">
        <v>4</v>
      </c>
      <c r="O87" s="7">
        <v>2</v>
      </c>
      <c r="P87" s="7">
        <v>2</v>
      </c>
      <c r="Q87" s="7">
        <v>2</v>
      </c>
      <c r="R87" s="7">
        <f t="shared" si="7"/>
        <v>22</v>
      </c>
      <c r="S87" s="7">
        <f t="shared" si="8"/>
        <v>8</v>
      </c>
      <c r="T87" s="7">
        <f t="shared" si="9"/>
        <v>6</v>
      </c>
      <c r="U87" s="7">
        <f t="shared" si="10"/>
        <v>6</v>
      </c>
      <c r="V87" s="7">
        <f t="shared" si="11"/>
        <v>8</v>
      </c>
      <c r="W87" s="7">
        <v>3</v>
      </c>
      <c r="X87" s="7">
        <v>5</v>
      </c>
      <c r="Y87" s="7">
        <v>6</v>
      </c>
      <c r="Z87" s="7">
        <v>5</v>
      </c>
      <c r="AA87" s="7">
        <v>4</v>
      </c>
      <c r="AB87" s="7">
        <v>7</v>
      </c>
      <c r="AC87" s="7">
        <v>4</v>
      </c>
      <c r="AD87" s="7">
        <v>3</v>
      </c>
      <c r="AE87" s="7">
        <v>2</v>
      </c>
      <c r="AF87" s="7">
        <v>1</v>
      </c>
      <c r="AG87" s="7">
        <v>8</v>
      </c>
      <c r="AH87" s="7">
        <v>4</v>
      </c>
      <c r="AI87" s="7">
        <v>6</v>
      </c>
      <c r="AJ87" s="7">
        <v>5</v>
      </c>
      <c r="AK87" s="7">
        <v>7</v>
      </c>
      <c r="AL87" s="7">
        <v>1</v>
      </c>
      <c r="AM87" s="7">
        <v>3</v>
      </c>
      <c r="AN87" s="7">
        <v>2</v>
      </c>
      <c r="AO87" s="7">
        <v>9</v>
      </c>
      <c r="AP87" s="7">
        <v>10</v>
      </c>
      <c r="AQ87" s="7">
        <v>29</v>
      </c>
    </row>
    <row r="88" spans="2:43" x14ac:dyDescent="0.25">
      <c r="B88" s="7">
        <v>40955</v>
      </c>
      <c r="C88" s="7">
        <v>0</v>
      </c>
      <c r="D88" s="7">
        <v>2003</v>
      </c>
      <c r="E88" s="7">
        <f t="shared" si="6"/>
        <v>22</v>
      </c>
      <c r="F88" s="8">
        <v>45958.702569444446</v>
      </c>
      <c r="G88" s="7">
        <v>2</v>
      </c>
      <c r="H88" s="7">
        <v>3</v>
      </c>
      <c r="I88" s="7">
        <v>5</v>
      </c>
      <c r="J88" s="7">
        <v>5</v>
      </c>
      <c r="K88" s="7">
        <v>5</v>
      </c>
      <c r="L88" s="7">
        <v>5</v>
      </c>
      <c r="M88" s="7">
        <v>4</v>
      </c>
      <c r="N88" s="7">
        <v>5</v>
      </c>
      <c r="O88" s="7">
        <v>4</v>
      </c>
      <c r="P88" s="7">
        <v>4</v>
      </c>
      <c r="Q88" s="7">
        <v>4</v>
      </c>
      <c r="R88" s="7">
        <f t="shared" si="7"/>
        <v>34</v>
      </c>
      <c r="S88" s="7">
        <f t="shared" si="8"/>
        <v>13</v>
      </c>
      <c r="T88" s="7">
        <f t="shared" si="9"/>
        <v>13</v>
      </c>
      <c r="U88" s="7">
        <f t="shared" si="10"/>
        <v>8</v>
      </c>
      <c r="V88" s="7">
        <f t="shared" si="11"/>
        <v>10</v>
      </c>
      <c r="W88" s="7">
        <v>43</v>
      </c>
      <c r="X88" s="7">
        <v>8</v>
      </c>
      <c r="Y88" s="7">
        <v>2</v>
      </c>
      <c r="Z88" s="7">
        <v>3</v>
      </c>
      <c r="AA88" s="7">
        <v>4</v>
      </c>
      <c r="AB88" s="7">
        <v>5</v>
      </c>
      <c r="AC88" s="7">
        <v>9</v>
      </c>
      <c r="AD88" s="7">
        <v>8</v>
      </c>
      <c r="AE88" s="7">
        <v>4</v>
      </c>
      <c r="AF88" s="7">
        <v>2</v>
      </c>
      <c r="AG88" s="7">
        <v>4</v>
      </c>
      <c r="AH88" s="7">
        <v>1</v>
      </c>
      <c r="AI88" s="7">
        <v>6</v>
      </c>
      <c r="AJ88" s="7">
        <v>10</v>
      </c>
      <c r="AK88" s="7">
        <v>7</v>
      </c>
      <c r="AL88" s="7">
        <v>5</v>
      </c>
      <c r="AM88" s="7">
        <v>9</v>
      </c>
      <c r="AN88" s="7">
        <v>3</v>
      </c>
      <c r="AO88" s="7">
        <v>2</v>
      </c>
      <c r="AP88" s="7">
        <v>8</v>
      </c>
      <c r="AQ88" s="7">
        <v>25</v>
      </c>
    </row>
    <row r="89" spans="2:43" x14ac:dyDescent="0.25">
      <c r="B89" s="7">
        <v>42162</v>
      </c>
      <c r="C89" s="7">
        <v>0</v>
      </c>
      <c r="D89" s="7">
        <v>1999</v>
      </c>
      <c r="E89" s="7">
        <f t="shared" si="6"/>
        <v>26</v>
      </c>
      <c r="F89" s="8">
        <v>45960.031736111108</v>
      </c>
      <c r="G89" s="7">
        <v>2</v>
      </c>
      <c r="H89" s="7">
        <v>4</v>
      </c>
      <c r="I89" s="7">
        <v>5</v>
      </c>
      <c r="J89" s="7">
        <v>4</v>
      </c>
      <c r="K89" s="7">
        <v>4</v>
      </c>
      <c r="L89" s="7">
        <v>4</v>
      </c>
      <c r="M89" s="7">
        <v>4</v>
      </c>
      <c r="N89" s="7">
        <v>4</v>
      </c>
      <c r="O89" s="7">
        <v>4</v>
      </c>
      <c r="P89" s="7">
        <v>5</v>
      </c>
      <c r="Q89" s="7">
        <v>5</v>
      </c>
      <c r="R89" s="7">
        <f t="shared" si="7"/>
        <v>35</v>
      </c>
      <c r="S89" s="7">
        <f t="shared" si="8"/>
        <v>13</v>
      </c>
      <c r="T89" s="7">
        <f t="shared" si="9"/>
        <v>13</v>
      </c>
      <c r="U89" s="7">
        <f t="shared" si="10"/>
        <v>8</v>
      </c>
      <c r="V89" s="7">
        <f t="shared" si="11"/>
        <v>9</v>
      </c>
      <c r="W89" s="7">
        <v>3</v>
      </c>
      <c r="X89" s="7">
        <v>3</v>
      </c>
      <c r="Y89" s="7">
        <v>2</v>
      </c>
      <c r="Z89" s="7">
        <v>3</v>
      </c>
      <c r="AA89" s="7">
        <v>3</v>
      </c>
      <c r="AB89" s="7">
        <v>3</v>
      </c>
      <c r="AC89" s="7">
        <v>11</v>
      </c>
      <c r="AD89" s="7">
        <v>6</v>
      </c>
      <c r="AE89" s="7">
        <v>2</v>
      </c>
      <c r="AF89" s="7">
        <v>1</v>
      </c>
      <c r="AG89" s="7">
        <v>6</v>
      </c>
      <c r="AH89" s="7">
        <v>1</v>
      </c>
      <c r="AI89" s="7">
        <v>3</v>
      </c>
      <c r="AJ89" s="7">
        <v>2</v>
      </c>
      <c r="AK89" s="7">
        <v>9</v>
      </c>
      <c r="AL89" s="7">
        <v>4</v>
      </c>
      <c r="AM89" s="7">
        <v>7</v>
      </c>
      <c r="AN89" s="7">
        <v>8</v>
      </c>
      <c r="AO89" s="7">
        <v>5</v>
      </c>
      <c r="AP89" s="7">
        <v>10</v>
      </c>
      <c r="AQ89" s="7">
        <v>23</v>
      </c>
    </row>
    <row r="90" spans="2:43" x14ac:dyDescent="0.25">
      <c r="B90" s="7">
        <v>44170</v>
      </c>
      <c r="C90" s="7">
        <v>0</v>
      </c>
      <c r="D90" s="7">
        <v>2004</v>
      </c>
      <c r="E90" s="7">
        <f t="shared" si="6"/>
        <v>21</v>
      </c>
      <c r="F90" s="8">
        <v>45965.927476851852</v>
      </c>
      <c r="G90" s="7">
        <v>2</v>
      </c>
      <c r="H90" s="7">
        <v>4</v>
      </c>
      <c r="I90" s="7">
        <v>4</v>
      </c>
      <c r="J90" s="7">
        <v>5</v>
      </c>
      <c r="K90" s="7">
        <v>5</v>
      </c>
      <c r="L90" s="7">
        <v>5</v>
      </c>
      <c r="M90" s="7">
        <v>4</v>
      </c>
      <c r="N90" s="7">
        <v>4</v>
      </c>
      <c r="O90" s="7">
        <v>5</v>
      </c>
      <c r="P90" s="7">
        <v>5</v>
      </c>
      <c r="Q90" s="7">
        <v>3</v>
      </c>
      <c r="R90" s="7">
        <f t="shared" si="7"/>
        <v>35</v>
      </c>
      <c r="S90" s="7">
        <f t="shared" si="8"/>
        <v>12</v>
      </c>
      <c r="T90" s="7">
        <f t="shared" si="9"/>
        <v>15</v>
      </c>
      <c r="U90" s="7">
        <f t="shared" si="10"/>
        <v>9</v>
      </c>
      <c r="V90" s="7">
        <f t="shared" si="11"/>
        <v>8</v>
      </c>
      <c r="W90" s="7">
        <v>3</v>
      </c>
      <c r="X90" s="7">
        <v>2</v>
      </c>
      <c r="Y90" s="7">
        <v>2</v>
      </c>
      <c r="Z90" s="7">
        <v>2</v>
      </c>
      <c r="AA90" s="7">
        <v>2</v>
      </c>
      <c r="AB90" s="7">
        <v>2</v>
      </c>
      <c r="AC90" s="7">
        <v>13</v>
      </c>
      <c r="AD90" s="7">
        <v>4</v>
      </c>
      <c r="AE90" s="7">
        <v>1</v>
      </c>
      <c r="AF90" s="7">
        <v>2</v>
      </c>
      <c r="AG90" s="7">
        <v>5</v>
      </c>
      <c r="AH90" s="7">
        <v>10</v>
      </c>
      <c r="AI90" s="7">
        <v>4</v>
      </c>
      <c r="AJ90" s="7">
        <v>9</v>
      </c>
      <c r="AK90" s="7">
        <v>6</v>
      </c>
      <c r="AL90" s="7">
        <v>3</v>
      </c>
      <c r="AM90" s="7">
        <v>1</v>
      </c>
      <c r="AN90" s="7">
        <v>2</v>
      </c>
      <c r="AO90" s="7">
        <v>7</v>
      </c>
      <c r="AP90" s="7">
        <v>8</v>
      </c>
      <c r="AQ90" s="7">
        <v>22</v>
      </c>
    </row>
    <row r="91" spans="2:43" x14ac:dyDescent="0.25">
      <c r="B91" s="7">
        <v>41008</v>
      </c>
      <c r="C91" s="7">
        <v>0</v>
      </c>
      <c r="D91" s="7">
        <v>1989</v>
      </c>
      <c r="E91" s="7">
        <f t="shared" si="6"/>
        <v>36</v>
      </c>
      <c r="F91" s="8">
        <v>45970.871805555558</v>
      </c>
      <c r="G91" s="7">
        <v>2</v>
      </c>
      <c r="H91" s="7">
        <v>5</v>
      </c>
      <c r="I91" s="7">
        <v>5</v>
      </c>
      <c r="J91" s="7">
        <v>5</v>
      </c>
      <c r="K91" s="7">
        <v>4</v>
      </c>
      <c r="L91" s="7">
        <v>5</v>
      </c>
      <c r="M91" s="7">
        <v>4</v>
      </c>
      <c r="N91" s="7">
        <v>4</v>
      </c>
      <c r="O91" s="7">
        <v>4</v>
      </c>
      <c r="P91" s="7">
        <v>4</v>
      </c>
      <c r="Q91" s="7">
        <v>5</v>
      </c>
      <c r="R91" s="7">
        <f t="shared" si="7"/>
        <v>37</v>
      </c>
      <c r="S91" s="7">
        <f t="shared" si="8"/>
        <v>14</v>
      </c>
      <c r="T91" s="7">
        <f t="shared" si="9"/>
        <v>12</v>
      </c>
      <c r="U91" s="7">
        <f t="shared" si="10"/>
        <v>10</v>
      </c>
      <c r="V91" s="7">
        <f t="shared" si="11"/>
        <v>9</v>
      </c>
      <c r="W91" s="7">
        <v>4</v>
      </c>
      <c r="X91" s="7">
        <v>29</v>
      </c>
      <c r="Y91" s="7">
        <v>7</v>
      </c>
      <c r="Z91" s="7">
        <v>2</v>
      </c>
      <c r="AA91" s="7">
        <v>9</v>
      </c>
      <c r="AB91" s="7">
        <v>11</v>
      </c>
      <c r="AC91" s="7">
        <v>19</v>
      </c>
      <c r="AD91" s="7">
        <v>2</v>
      </c>
      <c r="AE91" s="7">
        <v>7</v>
      </c>
      <c r="AF91" s="7">
        <v>7</v>
      </c>
      <c r="AG91" s="7">
        <v>5</v>
      </c>
      <c r="AH91" s="7">
        <v>6</v>
      </c>
      <c r="AI91" s="7">
        <v>10</v>
      </c>
      <c r="AJ91" s="7">
        <v>3</v>
      </c>
      <c r="AK91" s="7">
        <v>8</v>
      </c>
      <c r="AL91" s="7">
        <v>9</v>
      </c>
      <c r="AM91" s="7">
        <v>2</v>
      </c>
      <c r="AN91" s="7">
        <v>4</v>
      </c>
      <c r="AO91" s="7">
        <v>1</v>
      </c>
      <c r="AP91" s="7">
        <v>7</v>
      </c>
      <c r="AQ91" s="7">
        <v>5</v>
      </c>
    </row>
    <row r="92" spans="2:43" x14ac:dyDescent="0.25">
      <c r="B92" s="7">
        <v>45053</v>
      </c>
      <c r="C92" s="7">
        <v>0</v>
      </c>
      <c r="D92" s="7">
        <v>1990</v>
      </c>
      <c r="E92" s="7">
        <f t="shared" si="6"/>
        <v>35</v>
      </c>
      <c r="F92" s="8">
        <v>45967.606932870367</v>
      </c>
      <c r="G92" s="7">
        <v>2</v>
      </c>
      <c r="H92" s="7">
        <v>5</v>
      </c>
      <c r="I92" s="7">
        <v>5</v>
      </c>
      <c r="J92" s="7">
        <v>5</v>
      </c>
      <c r="K92" s="7">
        <v>4</v>
      </c>
      <c r="L92" s="7">
        <v>5</v>
      </c>
      <c r="M92" s="7">
        <v>4</v>
      </c>
      <c r="N92" s="7">
        <v>4</v>
      </c>
      <c r="O92" s="7">
        <v>5</v>
      </c>
      <c r="P92" s="7">
        <v>5</v>
      </c>
      <c r="Q92" s="7">
        <v>5</v>
      </c>
      <c r="R92" s="7">
        <f t="shared" si="7"/>
        <v>39</v>
      </c>
      <c r="S92" s="7">
        <f t="shared" si="8"/>
        <v>14</v>
      </c>
      <c r="T92" s="7">
        <f t="shared" si="9"/>
        <v>14</v>
      </c>
      <c r="U92" s="7">
        <f t="shared" si="10"/>
        <v>10</v>
      </c>
      <c r="V92" s="7">
        <f t="shared" si="11"/>
        <v>9</v>
      </c>
      <c r="W92" s="7">
        <v>6</v>
      </c>
      <c r="X92" s="7">
        <v>5</v>
      </c>
      <c r="Y92" s="7">
        <v>4</v>
      </c>
      <c r="Z92" s="7">
        <v>3</v>
      </c>
      <c r="AA92" s="7">
        <v>3</v>
      </c>
      <c r="AB92" s="7">
        <v>4</v>
      </c>
      <c r="AC92" s="7">
        <v>7</v>
      </c>
      <c r="AD92" s="7">
        <v>3</v>
      </c>
      <c r="AE92" s="7">
        <v>3</v>
      </c>
      <c r="AF92" s="7">
        <v>2</v>
      </c>
      <c r="AG92" s="7">
        <v>7</v>
      </c>
      <c r="AH92" s="7">
        <v>9</v>
      </c>
      <c r="AI92" s="7">
        <v>8</v>
      </c>
      <c r="AJ92" s="7">
        <v>4</v>
      </c>
      <c r="AK92" s="7">
        <v>5</v>
      </c>
      <c r="AL92" s="7">
        <v>3</v>
      </c>
      <c r="AM92" s="7">
        <v>6</v>
      </c>
      <c r="AN92" s="7">
        <v>2</v>
      </c>
      <c r="AO92" s="7">
        <v>1</v>
      </c>
      <c r="AP92" s="7">
        <v>10</v>
      </c>
      <c r="AQ92" s="7">
        <v>5</v>
      </c>
    </row>
    <row r="93" spans="2:43" x14ac:dyDescent="0.25">
      <c r="B93" s="7">
        <v>44919</v>
      </c>
      <c r="C93" s="7">
        <v>0</v>
      </c>
      <c r="D93" s="7">
        <v>1997</v>
      </c>
      <c r="E93" s="7">
        <f t="shared" si="6"/>
        <v>28</v>
      </c>
      <c r="F93" s="8">
        <v>45976.624942129631</v>
      </c>
      <c r="G93" s="7">
        <v>2</v>
      </c>
      <c r="H93" s="7">
        <v>4</v>
      </c>
      <c r="I93" s="7">
        <v>5</v>
      </c>
      <c r="J93" s="7">
        <v>4</v>
      </c>
      <c r="K93" s="7">
        <v>5</v>
      </c>
      <c r="L93" s="7">
        <v>5</v>
      </c>
      <c r="M93" s="7">
        <v>4</v>
      </c>
      <c r="N93" s="7">
        <v>4</v>
      </c>
      <c r="O93" s="7">
        <v>5</v>
      </c>
      <c r="P93" s="7">
        <v>5</v>
      </c>
      <c r="Q93" s="7">
        <v>4</v>
      </c>
      <c r="R93" s="7">
        <f t="shared" si="7"/>
        <v>36</v>
      </c>
      <c r="S93" s="7">
        <f t="shared" si="8"/>
        <v>12</v>
      </c>
      <c r="T93" s="7">
        <f t="shared" si="9"/>
        <v>15</v>
      </c>
      <c r="U93" s="7">
        <f t="shared" si="10"/>
        <v>9</v>
      </c>
      <c r="V93" s="7">
        <f t="shared" si="11"/>
        <v>9</v>
      </c>
      <c r="W93" s="7">
        <v>3</v>
      </c>
      <c r="X93" s="7">
        <v>2</v>
      </c>
      <c r="Y93" s="7">
        <v>3</v>
      </c>
      <c r="Z93" s="7">
        <v>3</v>
      </c>
      <c r="AA93" s="7">
        <v>3</v>
      </c>
      <c r="AB93" s="7">
        <v>5</v>
      </c>
      <c r="AC93" s="7">
        <v>6</v>
      </c>
      <c r="AD93" s="7">
        <v>2</v>
      </c>
      <c r="AE93" s="7">
        <v>2</v>
      </c>
      <c r="AF93" s="7">
        <v>2</v>
      </c>
      <c r="AG93" s="7">
        <v>6</v>
      </c>
      <c r="AH93" s="7">
        <v>4</v>
      </c>
      <c r="AI93" s="7">
        <v>5</v>
      </c>
      <c r="AJ93" s="7">
        <v>10</v>
      </c>
      <c r="AK93" s="7">
        <v>3</v>
      </c>
      <c r="AL93" s="7">
        <v>1</v>
      </c>
      <c r="AM93" s="7">
        <v>2</v>
      </c>
      <c r="AN93" s="7">
        <v>8</v>
      </c>
      <c r="AO93" s="7">
        <v>9</v>
      </c>
      <c r="AP93" s="7">
        <v>7</v>
      </c>
      <c r="AQ93" s="7">
        <v>5</v>
      </c>
    </row>
    <row r="94" spans="2:43" x14ac:dyDescent="0.25">
      <c r="B94" s="7">
        <v>42200</v>
      </c>
      <c r="C94" s="7">
        <v>0</v>
      </c>
      <c r="D94" s="7">
        <v>2002</v>
      </c>
      <c r="E94" s="7">
        <f t="shared" si="6"/>
        <v>23</v>
      </c>
      <c r="F94" s="8">
        <v>45960.27306712963</v>
      </c>
      <c r="G94" s="7">
        <v>2</v>
      </c>
      <c r="H94" s="7">
        <v>4</v>
      </c>
      <c r="I94" s="7">
        <v>5</v>
      </c>
      <c r="J94" s="7">
        <v>5</v>
      </c>
      <c r="K94" s="7">
        <v>5</v>
      </c>
      <c r="L94" s="7">
        <v>5</v>
      </c>
      <c r="M94" s="7">
        <v>5</v>
      </c>
      <c r="N94" s="7">
        <v>2</v>
      </c>
      <c r="O94" s="7">
        <v>5</v>
      </c>
      <c r="P94" s="7">
        <v>4</v>
      </c>
      <c r="Q94" s="7">
        <v>5</v>
      </c>
      <c r="R94" s="7">
        <f t="shared" si="7"/>
        <v>38</v>
      </c>
      <c r="S94" s="7">
        <f t="shared" si="8"/>
        <v>15</v>
      </c>
      <c r="T94" s="7">
        <f t="shared" si="9"/>
        <v>14</v>
      </c>
      <c r="U94" s="7">
        <f t="shared" si="10"/>
        <v>9</v>
      </c>
      <c r="V94" s="7">
        <f t="shared" si="11"/>
        <v>7</v>
      </c>
      <c r="W94" s="7">
        <v>2</v>
      </c>
      <c r="X94" s="7">
        <v>2</v>
      </c>
      <c r="Y94" s="7">
        <v>3</v>
      </c>
      <c r="Z94" s="7">
        <v>2</v>
      </c>
      <c r="AA94" s="7">
        <v>5</v>
      </c>
      <c r="AB94" s="7">
        <v>3</v>
      </c>
      <c r="AC94" s="7">
        <v>5</v>
      </c>
      <c r="AD94" s="7">
        <v>5</v>
      </c>
      <c r="AE94" s="7">
        <v>1</v>
      </c>
      <c r="AF94" s="7">
        <v>3</v>
      </c>
      <c r="AG94" s="7">
        <v>3</v>
      </c>
      <c r="AH94" s="7">
        <v>4</v>
      </c>
      <c r="AI94" s="7">
        <v>1</v>
      </c>
      <c r="AJ94" s="7">
        <v>2</v>
      </c>
      <c r="AK94" s="7">
        <v>8</v>
      </c>
      <c r="AL94" s="7">
        <v>6</v>
      </c>
      <c r="AM94" s="7">
        <v>10</v>
      </c>
      <c r="AN94" s="7">
        <v>5</v>
      </c>
      <c r="AO94" s="7">
        <v>9</v>
      </c>
      <c r="AP94" s="7">
        <v>7</v>
      </c>
      <c r="AQ94" s="7">
        <v>5</v>
      </c>
    </row>
    <row r="95" spans="2:43" x14ac:dyDescent="0.25">
      <c r="B95" s="7">
        <v>43756</v>
      </c>
      <c r="C95" s="7">
        <v>0</v>
      </c>
      <c r="D95" s="7">
        <v>2004</v>
      </c>
      <c r="E95" s="7">
        <f t="shared" si="6"/>
        <v>21</v>
      </c>
      <c r="F95" s="8">
        <v>45964.337870370371</v>
      </c>
      <c r="G95" s="7">
        <v>2</v>
      </c>
      <c r="H95" s="7">
        <v>2</v>
      </c>
      <c r="I95" s="7">
        <v>4</v>
      </c>
      <c r="J95" s="7">
        <v>2</v>
      </c>
      <c r="K95" s="7">
        <v>1</v>
      </c>
      <c r="L95" s="7">
        <v>4</v>
      </c>
      <c r="M95" s="7">
        <v>2</v>
      </c>
      <c r="N95" s="7">
        <v>2</v>
      </c>
      <c r="O95" s="7">
        <v>2</v>
      </c>
      <c r="P95" s="7">
        <v>3</v>
      </c>
      <c r="Q95" s="7">
        <v>1</v>
      </c>
      <c r="R95" s="7">
        <f t="shared" si="7"/>
        <v>20</v>
      </c>
      <c r="S95" s="7">
        <f t="shared" si="8"/>
        <v>5</v>
      </c>
      <c r="T95" s="7">
        <f t="shared" si="9"/>
        <v>6</v>
      </c>
      <c r="U95" s="7">
        <f t="shared" si="10"/>
        <v>6</v>
      </c>
      <c r="V95" s="7">
        <f t="shared" si="11"/>
        <v>6</v>
      </c>
      <c r="W95" s="7">
        <v>7</v>
      </c>
      <c r="X95" s="7">
        <v>6</v>
      </c>
      <c r="Y95" s="7">
        <v>5</v>
      </c>
      <c r="Z95" s="7">
        <v>8</v>
      </c>
      <c r="AA95" s="7">
        <v>6</v>
      </c>
      <c r="AB95" s="7">
        <v>5</v>
      </c>
      <c r="AC95" s="7">
        <v>12</v>
      </c>
      <c r="AD95" s="7">
        <v>3</v>
      </c>
      <c r="AE95" s="7">
        <v>4</v>
      </c>
      <c r="AF95" s="7">
        <v>3</v>
      </c>
      <c r="AG95" s="7">
        <v>9</v>
      </c>
      <c r="AH95" s="7">
        <v>6</v>
      </c>
      <c r="AI95" s="7">
        <v>7</v>
      </c>
      <c r="AJ95" s="7">
        <v>1</v>
      </c>
      <c r="AK95" s="7">
        <v>4</v>
      </c>
      <c r="AL95" s="7">
        <v>5</v>
      </c>
      <c r="AM95" s="7">
        <v>2</v>
      </c>
      <c r="AN95" s="7">
        <v>3</v>
      </c>
      <c r="AO95" s="7">
        <v>8</v>
      </c>
      <c r="AP95" s="7">
        <v>10</v>
      </c>
      <c r="AQ95" s="7">
        <v>5</v>
      </c>
    </row>
    <row r="96" spans="2:43" x14ac:dyDescent="0.25">
      <c r="B96" s="7">
        <v>45923</v>
      </c>
      <c r="C96" s="7">
        <v>0</v>
      </c>
      <c r="D96" s="7">
        <v>1999</v>
      </c>
      <c r="E96" s="7">
        <f t="shared" si="6"/>
        <v>26</v>
      </c>
      <c r="F96" s="8">
        <v>45970.809004629627</v>
      </c>
      <c r="G96" s="7">
        <v>2</v>
      </c>
      <c r="H96" s="7">
        <v>4</v>
      </c>
      <c r="I96" s="7">
        <v>4</v>
      </c>
      <c r="J96" s="7">
        <v>4</v>
      </c>
      <c r="K96" s="7">
        <v>2</v>
      </c>
      <c r="L96" s="7">
        <v>5</v>
      </c>
      <c r="M96" s="7">
        <v>4</v>
      </c>
      <c r="N96" s="7">
        <v>4</v>
      </c>
      <c r="O96" s="7">
        <v>2</v>
      </c>
      <c r="P96" s="7">
        <v>2</v>
      </c>
      <c r="Q96" s="7">
        <v>4</v>
      </c>
      <c r="R96" s="7">
        <f t="shared" si="7"/>
        <v>29</v>
      </c>
      <c r="S96" s="7">
        <f t="shared" si="8"/>
        <v>12</v>
      </c>
      <c r="T96" s="7">
        <f t="shared" si="9"/>
        <v>6</v>
      </c>
      <c r="U96" s="7">
        <f t="shared" si="10"/>
        <v>9</v>
      </c>
      <c r="V96" s="7">
        <f t="shared" si="11"/>
        <v>8</v>
      </c>
      <c r="W96" s="7">
        <v>11</v>
      </c>
      <c r="X96" s="7">
        <v>4</v>
      </c>
      <c r="Y96" s="7">
        <v>4</v>
      </c>
      <c r="Z96" s="7">
        <v>5</v>
      </c>
      <c r="AA96" s="7">
        <v>5</v>
      </c>
      <c r="AB96" s="7">
        <v>6</v>
      </c>
      <c r="AC96" s="7">
        <v>8</v>
      </c>
      <c r="AD96" s="7">
        <v>3</v>
      </c>
      <c r="AE96" s="7">
        <v>6</v>
      </c>
      <c r="AF96" s="7">
        <v>6</v>
      </c>
      <c r="AG96" s="7">
        <v>1</v>
      </c>
      <c r="AH96" s="7">
        <v>4</v>
      </c>
      <c r="AI96" s="7">
        <v>5</v>
      </c>
      <c r="AJ96" s="7">
        <v>6</v>
      </c>
      <c r="AK96" s="7">
        <v>3</v>
      </c>
      <c r="AL96" s="7">
        <v>7</v>
      </c>
      <c r="AM96" s="7">
        <v>9</v>
      </c>
      <c r="AN96" s="7">
        <v>10</v>
      </c>
      <c r="AO96" s="7">
        <v>8</v>
      </c>
      <c r="AP96" s="7">
        <v>2</v>
      </c>
      <c r="AQ96" s="7">
        <v>79</v>
      </c>
    </row>
    <row r="97" spans="2:43" x14ac:dyDescent="0.25">
      <c r="B97" s="7">
        <v>44654</v>
      </c>
      <c r="C97" s="7">
        <v>0</v>
      </c>
      <c r="D97" s="7">
        <v>1992</v>
      </c>
      <c r="E97" s="7">
        <f t="shared" si="6"/>
        <v>33</v>
      </c>
      <c r="F97" s="8">
        <v>45965.852662037039</v>
      </c>
      <c r="G97" s="7">
        <v>2</v>
      </c>
      <c r="H97" s="7">
        <v>4</v>
      </c>
      <c r="I97" s="7">
        <v>4</v>
      </c>
      <c r="J97" s="7">
        <v>3</v>
      </c>
      <c r="K97" s="7">
        <v>2</v>
      </c>
      <c r="L97" s="7">
        <v>5</v>
      </c>
      <c r="M97" s="7">
        <v>2</v>
      </c>
      <c r="N97" s="7">
        <v>2</v>
      </c>
      <c r="O97" s="7">
        <v>2</v>
      </c>
      <c r="P97" s="7">
        <v>4</v>
      </c>
      <c r="Q97" s="7">
        <v>4</v>
      </c>
      <c r="R97" s="7">
        <f t="shared" si="7"/>
        <v>28</v>
      </c>
      <c r="S97" s="7">
        <f t="shared" si="8"/>
        <v>9</v>
      </c>
      <c r="T97" s="7">
        <f t="shared" si="9"/>
        <v>8</v>
      </c>
      <c r="U97" s="7">
        <f t="shared" si="10"/>
        <v>9</v>
      </c>
      <c r="V97" s="7">
        <f t="shared" si="11"/>
        <v>6</v>
      </c>
      <c r="W97" s="7">
        <v>3</v>
      </c>
      <c r="X97" s="7">
        <v>3</v>
      </c>
      <c r="Y97" s="7">
        <v>4</v>
      </c>
      <c r="Z97" s="7">
        <v>3</v>
      </c>
      <c r="AA97" s="7">
        <v>2</v>
      </c>
      <c r="AB97" s="7">
        <v>2</v>
      </c>
      <c r="AC97" s="7">
        <v>6</v>
      </c>
      <c r="AD97" s="7">
        <v>3</v>
      </c>
      <c r="AE97" s="7">
        <v>4</v>
      </c>
      <c r="AF97" s="7">
        <v>2</v>
      </c>
      <c r="AG97" s="7">
        <v>2</v>
      </c>
      <c r="AH97" s="7">
        <v>8</v>
      </c>
      <c r="AI97" s="7">
        <v>10</v>
      </c>
      <c r="AJ97" s="7">
        <v>9</v>
      </c>
      <c r="AK97" s="7">
        <v>7</v>
      </c>
      <c r="AL97" s="7">
        <v>3</v>
      </c>
      <c r="AM97" s="7">
        <v>4</v>
      </c>
      <c r="AN97" s="7">
        <v>5</v>
      </c>
      <c r="AO97" s="7">
        <v>1</v>
      </c>
      <c r="AP97" s="7">
        <v>6</v>
      </c>
      <c r="AQ97" s="7">
        <v>62</v>
      </c>
    </row>
    <row r="98" spans="2:43" x14ac:dyDescent="0.25">
      <c r="B98" s="7">
        <v>46000</v>
      </c>
      <c r="C98" s="7">
        <v>0</v>
      </c>
      <c r="D98" s="7">
        <v>1987</v>
      </c>
      <c r="E98" s="7">
        <f t="shared" si="6"/>
        <v>38</v>
      </c>
      <c r="F98" s="8">
        <v>45971.384398148148</v>
      </c>
      <c r="G98" s="7">
        <v>2</v>
      </c>
      <c r="H98" s="7">
        <v>4</v>
      </c>
      <c r="I98" s="7">
        <v>5</v>
      </c>
      <c r="J98" s="7">
        <v>4</v>
      </c>
      <c r="K98" s="7">
        <v>5</v>
      </c>
      <c r="L98" s="7">
        <v>4</v>
      </c>
      <c r="M98" s="7">
        <v>4</v>
      </c>
      <c r="N98" s="7">
        <v>5</v>
      </c>
      <c r="O98" s="7">
        <v>5</v>
      </c>
      <c r="P98" s="7">
        <v>5</v>
      </c>
      <c r="Q98" s="7">
        <v>5</v>
      </c>
      <c r="R98" s="7">
        <f t="shared" si="7"/>
        <v>36</v>
      </c>
      <c r="S98" s="7">
        <f t="shared" si="8"/>
        <v>13</v>
      </c>
      <c r="T98" s="7">
        <f t="shared" si="9"/>
        <v>15</v>
      </c>
      <c r="U98" s="7">
        <f t="shared" si="10"/>
        <v>8</v>
      </c>
      <c r="V98" s="7">
        <f t="shared" si="11"/>
        <v>10</v>
      </c>
      <c r="W98" s="7">
        <v>2</v>
      </c>
      <c r="X98" s="7">
        <v>3</v>
      </c>
      <c r="Y98" s="7">
        <v>3</v>
      </c>
      <c r="Z98" s="7">
        <v>2</v>
      </c>
      <c r="AA98" s="7">
        <v>8</v>
      </c>
      <c r="AB98" s="7">
        <v>2</v>
      </c>
      <c r="AC98" s="7">
        <v>14</v>
      </c>
      <c r="AD98" s="7">
        <v>3</v>
      </c>
      <c r="AE98" s="7">
        <v>2</v>
      </c>
      <c r="AF98" s="7">
        <v>2</v>
      </c>
      <c r="AG98" s="7">
        <v>8</v>
      </c>
      <c r="AH98" s="7">
        <v>3</v>
      </c>
      <c r="AI98" s="7">
        <v>4</v>
      </c>
      <c r="AJ98" s="7">
        <v>7</v>
      </c>
      <c r="AK98" s="7">
        <v>1</v>
      </c>
      <c r="AL98" s="7">
        <v>5</v>
      </c>
      <c r="AM98" s="7">
        <v>2</v>
      </c>
      <c r="AN98" s="7">
        <v>9</v>
      </c>
      <c r="AO98" s="7">
        <v>10</v>
      </c>
      <c r="AP98" s="7">
        <v>6</v>
      </c>
      <c r="AQ98" s="7">
        <v>5</v>
      </c>
    </row>
    <row r="99" spans="2:43" x14ac:dyDescent="0.25">
      <c r="B99" s="7">
        <v>45966</v>
      </c>
      <c r="C99" s="7">
        <v>0</v>
      </c>
      <c r="D99" s="7">
        <v>1997</v>
      </c>
      <c r="E99" s="7">
        <f t="shared" si="6"/>
        <v>28</v>
      </c>
      <c r="F99" s="8">
        <v>45970.929745370369</v>
      </c>
      <c r="G99" s="7">
        <v>3</v>
      </c>
      <c r="H99" s="7">
        <v>5</v>
      </c>
      <c r="I99" s="7">
        <v>2</v>
      </c>
      <c r="J99" s="7">
        <v>5</v>
      </c>
      <c r="K99" s="7">
        <v>2</v>
      </c>
      <c r="L99" s="7">
        <v>4</v>
      </c>
      <c r="M99" s="7">
        <v>2</v>
      </c>
      <c r="N99" s="7">
        <v>4</v>
      </c>
      <c r="O99" s="7">
        <v>2</v>
      </c>
      <c r="P99" s="7">
        <v>5</v>
      </c>
      <c r="Q99" s="7">
        <v>1</v>
      </c>
      <c r="R99" s="7">
        <f t="shared" si="7"/>
        <v>26</v>
      </c>
      <c r="S99" s="7">
        <f t="shared" si="8"/>
        <v>8</v>
      </c>
      <c r="T99" s="7">
        <f t="shared" si="9"/>
        <v>9</v>
      </c>
      <c r="U99" s="7">
        <f t="shared" si="10"/>
        <v>9</v>
      </c>
      <c r="V99" s="7">
        <f t="shared" si="11"/>
        <v>6</v>
      </c>
      <c r="W99" s="7">
        <v>3</v>
      </c>
      <c r="X99" s="7">
        <v>10</v>
      </c>
      <c r="Y99" s="7">
        <v>3</v>
      </c>
      <c r="Z99" s="7">
        <v>3</v>
      </c>
      <c r="AA99" s="7">
        <v>3</v>
      </c>
      <c r="AB99" s="7">
        <v>3</v>
      </c>
      <c r="AC99" s="7">
        <v>7</v>
      </c>
      <c r="AD99" s="7">
        <v>2</v>
      </c>
      <c r="AE99" s="7">
        <v>2</v>
      </c>
      <c r="AF99" s="7">
        <v>3</v>
      </c>
      <c r="AG99" s="7">
        <v>8</v>
      </c>
      <c r="AH99" s="7">
        <v>2</v>
      </c>
      <c r="AI99" s="7">
        <v>1</v>
      </c>
      <c r="AJ99" s="7">
        <v>7</v>
      </c>
      <c r="AK99" s="7">
        <v>10</v>
      </c>
      <c r="AL99" s="7">
        <v>6</v>
      </c>
      <c r="AM99" s="7">
        <v>4</v>
      </c>
      <c r="AN99" s="7">
        <v>9</v>
      </c>
      <c r="AO99" s="7">
        <v>5</v>
      </c>
      <c r="AP99" s="7">
        <v>3</v>
      </c>
      <c r="AQ99" s="7">
        <v>95</v>
      </c>
    </row>
    <row r="100" spans="2:43" x14ac:dyDescent="0.25">
      <c r="B100" s="7">
        <v>44905</v>
      </c>
      <c r="C100" s="7">
        <v>0</v>
      </c>
      <c r="D100" s="7">
        <v>2003</v>
      </c>
      <c r="E100" s="7">
        <f t="shared" si="6"/>
        <v>22</v>
      </c>
      <c r="F100" s="8">
        <v>45966.770775462966</v>
      </c>
      <c r="G100" s="7">
        <v>3</v>
      </c>
      <c r="H100" s="7">
        <v>2</v>
      </c>
      <c r="I100" s="7">
        <v>4</v>
      </c>
      <c r="J100" s="7">
        <v>5</v>
      </c>
      <c r="K100" s="7">
        <v>4</v>
      </c>
      <c r="L100" s="7">
        <v>5</v>
      </c>
      <c r="M100" s="7">
        <v>2</v>
      </c>
      <c r="N100" s="7">
        <v>2</v>
      </c>
      <c r="O100" s="7">
        <v>2</v>
      </c>
      <c r="P100" s="7">
        <v>5</v>
      </c>
      <c r="Q100" s="7">
        <v>3</v>
      </c>
      <c r="R100" s="7">
        <f t="shared" si="7"/>
        <v>28</v>
      </c>
      <c r="S100" s="7">
        <f t="shared" si="8"/>
        <v>10</v>
      </c>
      <c r="T100" s="7">
        <f t="shared" si="9"/>
        <v>11</v>
      </c>
      <c r="U100" s="7">
        <f t="shared" si="10"/>
        <v>7</v>
      </c>
      <c r="V100" s="7">
        <f t="shared" si="11"/>
        <v>6</v>
      </c>
      <c r="W100" s="7">
        <v>3</v>
      </c>
      <c r="X100" s="7">
        <v>2</v>
      </c>
      <c r="Y100" s="7">
        <v>4</v>
      </c>
      <c r="Z100" s="7">
        <v>2</v>
      </c>
      <c r="AA100" s="7">
        <v>2</v>
      </c>
      <c r="AB100" s="7">
        <v>3</v>
      </c>
      <c r="AC100" s="7">
        <v>5</v>
      </c>
      <c r="AD100" s="7">
        <v>4</v>
      </c>
      <c r="AE100" s="7">
        <v>2</v>
      </c>
      <c r="AF100" s="7">
        <v>2</v>
      </c>
      <c r="AG100" s="7">
        <v>8</v>
      </c>
      <c r="AH100" s="7">
        <v>4</v>
      </c>
      <c r="AI100" s="7">
        <v>1</v>
      </c>
      <c r="AJ100" s="7">
        <v>5</v>
      </c>
      <c r="AK100" s="7">
        <v>7</v>
      </c>
      <c r="AL100" s="7">
        <v>3</v>
      </c>
      <c r="AM100" s="7">
        <v>2</v>
      </c>
      <c r="AN100" s="7">
        <v>10</v>
      </c>
      <c r="AO100" s="7">
        <v>6</v>
      </c>
      <c r="AP100" s="7">
        <v>9</v>
      </c>
      <c r="AQ100" s="7">
        <v>75</v>
      </c>
    </row>
    <row r="101" spans="2:43" x14ac:dyDescent="0.25">
      <c r="B101" s="7">
        <v>43680</v>
      </c>
      <c r="C101" s="7">
        <v>0</v>
      </c>
      <c r="D101" s="7">
        <v>1975</v>
      </c>
      <c r="E101" s="7">
        <f t="shared" si="6"/>
        <v>50</v>
      </c>
      <c r="F101" s="8">
        <v>45963.834907407407</v>
      </c>
      <c r="G101" s="7">
        <v>3</v>
      </c>
      <c r="H101" s="7">
        <v>4</v>
      </c>
      <c r="I101" s="7">
        <v>4</v>
      </c>
      <c r="J101" s="7">
        <v>4</v>
      </c>
      <c r="K101" s="7">
        <v>1</v>
      </c>
      <c r="L101" s="7">
        <v>5</v>
      </c>
      <c r="M101" s="7">
        <v>2</v>
      </c>
      <c r="N101" s="7">
        <v>3</v>
      </c>
      <c r="O101" s="7">
        <v>5</v>
      </c>
      <c r="P101" s="7">
        <v>5</v>
      </c>
      <c r="Q101" s="7">
        <v>4</v>
      </c>
      <c r="R101" s="7">
        <f t="shared" si="7"/>
        <v>33</v>
      </c>
      <c r="S101" s="7">
        <f t="shared" si="8"/>
        <v>10</v>
      </c>
      <c r="T101" s="7">
        <f t="shared" si="9"/>
        <v>11</v>
      </c>
      <c r="U101" s="7">
        <f t="shared" si="10"/>
        <v>9</v>
      </c>
      <c r="V101" s="7">
        <f t="shared" si="11"/>
        <v>7</v>
      </c>
      <c r="W101" s="7">
        <v>1</v>
      </c>
      <c r="X101" s="7">
        <v>38</v>
      </c>
      <c r="Y101" s="7">
        <v>14</v>
      </c>
      <c r="Z101" s="7">
        <v>22</v>
      </c>
      <c r="AA101" s="7">
        <v>7</v>
      </c>
      <c r="AB101" s="7">
        <v>63</v>
      </c>
      <c r="AC101" s="7">
        <v>24</v>
      </c>
      <c r="AD101" s="7">
        <v>6</v>
      </c>
      <c r="AE101" s="7">
        <v>5</v>
      </c>
      <c r="AF101" s="7">
        <v>4</v>
      </c>
      <c r="AG101" s="7">
        <v>2</v>
      </c>
      <c r="AH101" s="7">
        <v>1</v>
      </c>
      <c r="AI101" s="7">
        <v>7</v>
      </c>
      <c r="AJ101" s="7">
        <v>4</v>
      </c>
      <c r="AK101" s="7">
        <v>6</v>
      </c>
      <c r="AL101" s="7">
        <v>3</v>
      </c>
      <c r="AM101" s="7">
        <v>5</v>
      </c>
      <c r="AN101" s="7">
        <v>10</v>
      </c>
      <c r="AO101" s="7">
        <v>8</v>
      </c>
      <c r="AP101" s="7">
        <v>9</v>
      </c>
      <c r="AQ101" s="7">
        <v>69</v>
      </c>
    </row>
    <row r="102" spans="2:43" x14ac:dyDescent="0.25">
      <c r="B102" s="7">
        <v>46437</v>
      </c>
      <c r="C102" s="7">
        <v>0</v>
      </c>
      <c r="D102" s="7">
        <v>1998</v>
      </c>
      <c r="E102" s="7">
        <f t="shared" si="6"/>
        <v>27</v>
      </c>
      <c r="F102" s="8">
        <v>45972.999976851854</v>
      </c>
      <c r="G102" s="7">
        <v>3</v>
      </c>
      <c r="H102" s="7">
        <v>3</v>
      </c>
      <c r="I102" s="7">
        <v>4</v>
      </c>
      <c r="J102" s="7">
        <v>5</v>
      </c>
      <c r="K102" s="7">
        <v>4</v>
      </c>
      <c r="L102" s="7">
        <v>2</v>
      </c>
      <c r="M102" s="7">
        <v>4</v>
      </c>
      <c r="N102" s="7">
        <v>3</v>
      </c>
      <c r="O102" s="7">
        <v>4</v>
      </c>
      <c r="P102" s="7">
        <v>2</v>
      </c>
      <c r="Q102" s="7">
        <v>2</v>
      </c>
      <c r="R102" s="7">
        <f t="shared" si="7"/>
        <v>26</v>
      </c>
      <c r="S102" s="7">
        <f t="shared" si="8"/>
        <v>11</v>
      </c>
      <c r="T102" s="7">
        <f t="shared" si="9"/>
        <v>10</v>
      </c>
      <c r="U102" s="7">
        <f t="shared" si="10"/>
        <v>5</v>
      </c>
      <c r="V102" s="7">
        <f t="shared" si="11"/>
        <v>7</v>
      </c>
      <c r="W102" s="7">
        <v>3</v>
      </c>
      <c r="X102" s="7">
        <v>3</v>
      </c>
      <c r="Y102" s="7">
        <v>6</v>
      </c>
      <c r="Z102" s="7">
        <v>6</v>
      </c>
      <c r="AA102" s="7">
        <v>3</v>
      </c>
      <c r="AB102" s="7">
        <v>4</v>
      </c>
      <c r="AC102" s="7">
        <v>5</v>
      </c>
      <c r="AD102" s="7">
        <v>3</v>
      </c>
      <c r="AE102" s="7">
        <v>3</v>
      </c>
      <c r="AF102" s="7">
        <v>2</v>
      </c>
      <c r="AG102" s="7">
        <v>7</v>
      </c>
      <c r="AH102" s="7">
        <v>9</v>
      </c>
      <c r="AI102" s="7">
        <v>1</v>
      </c>
      <c r="AJ102" s="7">
        <v>2</v>
      </c>
      <c r="AK102" s="7">
        <v>8</v>
      </c>
      <c r="AL102" s="7">
        <v>10</v>
      </c>
      <c r="AM102" s="7">
        <v>3</v>
      </c>
      <c r="AN102" s="7">
        <v>6</v>
      </c>
      <c r="AO102" s="7">
        <v>4</v>
      </c>
      <c r="AP102" s="7">
        <v>5</v>
      </c>
      <c r="AQ102" s="7">
        <v>69</v>
      </c>
    </row>
    <row r="103" spans="2:43" x14ac:dyDescent="0.25">
      <c r="B103" s="7">
        <v>44253</v>
      </c>
      <c r="C103" s="7">
        <v>0</v>
      </c>
      <c r="D103" s="7">
        <v>1999</v>
      </c>
      <c r="E103" s="7">
        <f t="shared" si="6"/>
        <v>26</v>
      </c>
      <c r="F103" s="8">
        <v>45965.355798611112</v>
      </c>
      <c r="G103" s="7">
        <v>3</v>
      </c>
      <c r="H103" s="7">
        <v>1</v>
      </c>
      <c r="I103" s="7">
        <v>3</v>
      </c>
      <c r="J103" s="7">
        <v>5</v>
      </c>
      <c r="K103" s="7">
        <v>5</v>
      </c>
      <c r="L103" s="7">
        <v>4</v>
      </c>
      <c r="M103" s="7">
        <v>4</v>
      </c>
      <c r="N103" s="7">
        <v>2</v>
      </c>
      <c r="O103" s="7">
        <v>4</v>
      </c>
      <c r="P103" s="7">
        <v>4</v>
      </c>
      <c r="Q103" s="7">
        <v>4</v>
      </c>
      <c r="R103" s="7">
        <f t="shared" si="7"/>
        <v>29</v>
      </c>
      <c r="S103" s="7">
        <f t="shared" si="8"/>
        <v>13</v>
      </c>
      <c r="T103" s="7">
        <f t="shared" si="9"/>
        <v>13</v>
      </c>
      <c r="U103" s="7">
        <f t="shared" si="10"/>
        <v>5</v>
      </c>
      <c r="V103" s="7">
        <f t="shared" si="11"/>
        <v>5</v>
      </c>
      <c r="W103" s="7">
        <v>4</v>
      </c>
      <c r="X103" s="7">
        <v>3</v>
      </c>
      <c r="Y103" s="7">
        <v>3</v>
      </c>
      <c r="Z103" s="7">
        <v>3</v>
      </c>
      <c r="AA103" s="7">
        <v>2</v>
      </c>
      <c r="AB103" s="7">
        <v>5</v>
      </c>
      <c r="AC103" s="7">
        <v>8</v>
      </c>
      <c r="AD103" s="7">
        <v>3</v>
      </c>
      <c r="AE103" s="7">
        <v>2</v>
      </c>
      <c r="AF103" s="7">
        <v>3</v>
      </c>
      <c r="AG103" s="7">
        <v>1</v>
      </c>
      <c r="AH103" s="7">
        <v>9</v>
      </c>
      <c r="AI103" s="7">
        <v>3</v>
      </c>
      <c r="AJ103" s="7">
        <v>8</v>
      </c>
      <c r="AK103" s="7">
        <v>2</v>
      </c>
      <c r="AL103" s="7">
        <v>5</v>
      </c>
      <c r="AM103" s="7">
        <v>6</v>
      </c>
      <c r="AN103" s="7">
        <v>10</v>
      </c>
      <c r="AO103" s="7">
        <v>4</v>
      </c>
      <c r="AP103" s="7">
        <v>7</v>
      </c>
      <c r="AQ103" s="7">
        <v>67</v>
      </c>
    </row>
    <row r="104" spans="2:43" x14ac:dyDescent="0.25">
      <c r="B104" s="7">
        <v>43624</v>
      </c>
      <c r="C104" s="7">
        <v>0</v>
      </c>
      <c r="D104" s="7">
        <v>2006</v>
      </c>
      <c r="E104" s="7">
        <f t="shared" si="6"/>
        <v>19</v>
      </c>
      <c r="F104" s="8">
        <v>45963.758159722223</v>
      </c>
      <c r="G104" s="7">
        <v>3</v>
      </c>
      <c r="H104" s="7">
        <v>4</v>
      </c>
      <c r="I104" s="7">
        <v>5</v>
      </c>
      <c r="J104" s="7">
        <v>2</v>
      </c>
      <c r="K104" s="7">
        <v>2</v>
      </c>
      <c r="L104" s="7">
        <v>3</v>
      </c>
      <c r="M104" s="7">
        <v>4</v>
      </c>
      <c r="N104" s="7">
        <v>3</v>
      </c>
      <c r="O104" s="7">
        <v>3</v>
      </c>
      <c r="P104" s="7">
        <v>4</v>
      </c>
      <c r="Q104" s="7">
        <v>4</v>
      </c>
      <c r="R104" s="7">
        <f t="shared" si="7"/>
        <v>29</v>
      </c>
      <c r="S104" s="7">
        <f t="shared" si="8"/>
        <v>10</v>
      </c>
      <c r="T104" s="7">
        <f t="shared" si="9"/>
        <v>9</v>
      </c>
      <c r="U104" s="7">
        <f t="shared" si="10"/>
        <v>7</v>
      </c>
      <c r="V104" s="7">
        <f t="shared" si="11"/>
        <v>8</v>
      </c>
      <c r="W104" s="7">
        <v>5</v>
      </c>
      <c r="X104" s="7">
        <v>4</v>
      </c>
      <c r="Y104" s="7">
        <v>4</v>
      </c>
      <c r="Z104" s="7">
        <v>5</v>
      </c>
      <c r="AA104" s="7">
        <v>3</v>
      </c>
      <c r="AB104" s="7">
        <v>3</v>
      </c>
      <c r="AC104" s="7">
        <v>9</v>
      </c>
      <c r="AD104" s="7">
        <v>3</v>
      </c>
      <c r="AE104" s="7">
        <v>4</v>
      </c>
      <c r="AF104" s="7">
        <v>3</v>
      </c>
      <c r="AG104" s="7">
        <v>3</v>
      </c>
      <c r="AH104" s="7">
        <v>8</v>
      </c>
      <c r="AI104" s="7">
        <v>5</v>
      </c>
      <c r="AJ104" s="7">
        <v>1</v>
      </c>
      <c r="AK104" s="7">
        <v>7</v>
      </c>
      <c r="AL104" s="7">
        <v>9</v>
      </c>
      <c r="AM104" s="7">
        <v>10</v>
      </c>
      <c r="AN104" s="7">
        <v>4</v>
      </c>
      <c r="AO104" s="7">
        <v>6</v>
      </c>
      <c r="AP104" s="7">
        <v>2</v>
      </c>
      <c r="AQ104" s="7">
        <v>67</v>
      </c>
    </row>
    <row r="105" spans="2:43" x14ac:dyDescent="0.25">
      <c r="B105" s="7">
        <v>46416</v>
      </c>
      <c r="C105" s="7">
        <v>0</v>
      </c>
      <c r="D105" s="7">
        <v>2003</v>
      </c>
      <c r="E105" s="7">
        <f t="shared" si="6"/>
        <v>22</v>
      </c>
      <c r="F105" s="8">
        <v>45972.991736111115</v>
      </c>
      <c r="G105" s="7">
        <v>3</v>
      </c>
      <c r="H105" s="7">
        <v>5</v>
      </c>
      <c r="I105" s="7">
        <v>4</v>
      </c>
      <c r="J105" s="7">
        <v>5</v>
      </c>
      <c r="K105" s="7">
        <v>4</v>
      </c>
      <c r="L105" s="7">
        <v>4</v>
      </c>
      <c r="M105" s="7">
        <v>3</v>
      </c>
      <c r="N105" s="7">
        <v>3</v>
      </c>
      <c r="O105" s="7">
        <v>3</v>
      </c>
      <c r="P105" s="7">
        <v>3</v>
      </c>
      <c r="Q105" s="7">
        <v>3</v>
      </c>
      <c r="R105" s="7">
        <f t="shared" si="7"/>
        <v>30</v>
      </c>
      <c r="S105" s="7">
        <f t="shared" si="8"/>
        <v>11</v>
      </c>
      <c r="T105" s="7">
        <f t="shared" si="9"/>
        <v>10</v>
      </c>
      <c r="U105" s="7">
        <f t="shared" si="10"/>
        <v>9</v>
      </c>
      <c r="V105" s="7">
        <f t="shared" si="11"/>
        <v>7</v>
      </c>
      <c r="W105" s="7">
        <v>2</v>
      </c>
      <c r="X105" s="7">
        <v>5</v>
      </c>
      <c r="Y105" s="7">
        <v>5</v>
      </c>
      <c r="Z105" s="7">
        <v>8</v>
      </c>
      <c r="AA105" s="7">
        <v>5</v>
      </c>
      <c r="AB105" s="7">
        <v>7</v>
      </c>
      <c r="AC105" s="7">
        <v>16</v>
      </c>
      <c r="AD105" s="7">
        <v>5</v>
      </c>
      <c r="AE105" s="7">
        <v>3</v>
      </c>
      <c r="AF105" s="7">
        <v>5</v>
      </c>
      <c r="AG105" s="7">
        <v>8</v>
      </c>
      <c r="AH105" s="7">
        <v>6</v>
      </c>
      <c r="AI105" s="7">
        <v>1</v>
      </c>
      <c r="AJ105" s="7">
        <v>2</v>
      </c>
      <c r="AK105" s="7">
        <v>3</v>
      </c>
      <c r="AL105" s="7">
        <v>5</v>
      </c>
      <c r="AM105" s="7">
        <v>4</v>
      </c>
      <c r="AN105" s="7">
        <v>10</v>
      </c>
      <c r="AO105" s="7">
        <v>9</v>
      </c>
      <c r="AP105" s="7">
        <v>7</v>
      </c>
      <c r="AQ105" s="7">
        <v>64</v>
      </c>
    </row>
    <row r="106" spans="2:43" x14ac:dyDescent="0.25">
      <c r="B106" s="7">
        <v>46792</v>
      </c>
      <c r="C106" s="7">
        <v>0</v>
      </c>
      <c r="D106" s="7">
        <v>2003</v>
      </c>
      <c r="E106" s="7">
        <f t="shared" si="6"/>
        <v>22</v>
      </c>
      <c r="F106" s="8">
        <v>45977.83934027778</v>
      </c>
      <c r="G106" s="7">
        <v>3</v>
      </c>
      <c r="H106" s="7">
        <v>4</v>
      </c>
      <c r="I106" s="7">
        <v>4</v>
      </c>
      <c r="J106" s="7">
        <v>3</v>
      </c>
      <c r="K106" s="7">
        <v>3</v>
      </c>
      <c r="L106" s="7">
        <v>4</v>
      </c>
      <c r="M106" s="7">
        <v>2</v>
      </c>
      <c r="N106" s="7">
        <v>2</v>
      </c>
      <c r="O106" s="7">
        <v>5</v>
      </c>
      <c r="P106" s="7">
        <v>4</v>
      </c>
      <c r="Q106" s="7">
        <v>3</v>
      </c>
      <c r="R106" s="7">
        <f t="shared" si="7"/>
        <v>29</v>
      </c>
      <c r="S106" s="7">
        <f t="shared" si="8"/>
        <v>8</v>
      </c>
      <c r="T106" s="7">
        <f t="shared" si="9"/>
        <v>12</v>
      </c>
      <c r="U106" s="7">
        <f t="shared" si="10"/>
        <v>8</v>
      </c>
      <c r="V106" s="7">
        <f t="shared" si="11"/>
        <v>6</v>
      </c>
      <c r="W106" s="7">
        <v>7</v>
      </c>
      <c r="X106" s="7">
        <v>5</v>
      </c>
      <c r="Y106" s="7">
        <v>6</v>
      </c>
      <c r="Z106" s="7">
        <v>4</v>
      </c>
      <c r="AA106" s="7">
        <v>7</v>
      </c>
      <c r="AB106" s="7">
        <v>6</v>
      </c>
      <c r="AC106" s="7">
        <v>9</v>
      </c>
      <c r="AD106" s="7">
        <v>12</v>
      </c>
      <c r="AE106" s="7">
        <v>4</v>
      </c>
      <c r="AF106" s="7">
        <v>3</v>
      </c>
      <c r="AG106" s="7">
        <v>6</v>
      </c>
      <c r="AH106" s="7">
        <v>5</v>
      </c>
      <c r="AI106" s="7">
        <v>9</v>
      </c>
      <c r="AJ106" s="7">
        <v>8</v>
      </c>
      <c r="AK106" s="7">
        <v>7</v>
      </c>
      <c r="AL106" s="7">
        <v>1</v>
      </c>
      <c r="AM106" s="7">
        <v>2</v>
      </c>
      <c r="AN106" s="7">
        <v>4</v>
      </c>
      <c r="AO106" s="7">
        <v>10</v>
      </c>
      <c r="AP106" s="7">
        <v>3</v>
      </c>
      <c r="AQ106" s="7">
        <v>62</v>
      </c>
    </row>
    <row r="107" spans="2:43" x14ac:dyDescent="0.25">
      <c r="B107" s="7">
        <v>42110</v>
      </c>
      <c r="C107" s="7">
        <v>0</v>
      </c>
      <c r="D107" s="7">
        <v>1972</v>
      </c>
      <c r="E107" s="7">
        <f t="shared" si="6"/>
        <v>53</v>
      </c>
      <c r="F107" s="8">
        <v>45959.962164351855</v>
      </c>
      <c r="G107" s="7">
        <v>3</v>
      </c>
      <c r="H107" s="7">
        <v>2</v>
      </c>
      <c r="I107" s="7">
        <v>4</v>
      </c>
      <c r="J107" s="7">
        <v>4</v>
      </c>
      <c r="K107" s="7">
        <v>4</v>
      </c>
      <c r="L107" s="7">
        <v>5</v>
      </c>
      <c r="M107" s="7">
        <v>2</v>
      </c>
      <c r="N107" s="7">
        <v>2</v>
      </c>
      <c r="O107" s="7">
        <v>4</v>
      </c>
      <c r="P107" s="7">
        <v>3</v>
      </c>
      <c r="Q107" s="7">
        <v>4</v>
      </c>
      <c r="R107" s="7">
        <f t="shared" si="7"/>
        <v>28</v>
      </c>
      <c r="S107" s="7">
        <f t="shared" si="8"/>
        <v>10</v>
      </c>
      <c r="T107" s="7">
        <f t="shared" si="9"/>
        <v>11</v>
      </c>
      <c r="U107" s="7">
        <f t="shared" si="10"/>
        <v>7</v>
      </c>
      <c r="V107" s="7">
        <f t="shared" si="11"/>
        <v>6</v>
      </c>
      <c r="W107" s="7">
        <v>4</v>
      </c>
      <c r="X107" s="7">
        <v>11</v>
      </c>
      <c r="Y107" s="7">
        <v>6</v>
      </c>
      <c r="Z107" s="7">
        <v>8</v>
      </c>
      <c r="AA107" s="7">
        <v>3</v>
      </c>
      <c r="AB107" s="7">
        <v>4</v>
      </c>
      <c r="AC107" s="7">
        <v>7</v>
      </c>
      <c r="AD107" s="7">
        <v>8</v>
      </c>
      <c r="AE107" s="7">
        <v>4</v>
      </c>
      <c r="AF107" s="7">
        <v>5</v>
      </c>
      <c r="AG107" s="7">
        <v>6</v>
      </c>
      <c r="AH107" s="7">
        <v>2</v>
      </c>
      <c r="AI107" s="7">
        <v>8</v>
      </c>
      <c r="AJ107" s="7">
        <v>1</v>
      </c>
      <c r="AK107" s="7">
        <v>10</v>
      </c>
      <c r="AL107" s="7">
        <v>9</v>
      </c>
      <c r="AM107" s="7">
        <v>4</v>
      </c>
      <c r="AN107" s="7">
        <v>3</v>
      </c>
      <c r="AO107" s="7">
        <v>5</v>
      </c>
      <c r="AP107" s="7">
        <v>7</v>
      </c>
      <c r="AQ107" s="7">
        <v>61</v>
      </c>
    </row>
    <row r="108" spans="2:43" x14ac:dyDescent="0.25">
      <c r="B108" s="7">
        <v>41171</v>
      </c>
      <c r="C108" s="7">
        <v>0</v>
      </c>
      <c r="D108" s="7">
        <v>2003</v>
      </c>
      <c r="E108" s="7">
        <f t="shared" si="6"/>
        <v>22</v>
      </c>
      <c r="F108" s="8">
        <v>45959.453379629631</v>
      </c>
      <c r="G108" s="7">
        <v>3</v>
      </c>
      <c r="H108" s="7">
        <v>4</v>
      </c>
      <c r="I108" s="7">
        <v>4</v>
      </c>
      <c r="J108" s="7">
        <v>5</v>
      </c>
      <c r="K108" s="7">
        <v>3</v>
      </c>
      <c r="L108" s="7">
        <v>2</v>
      </c>
      <c r="M108" s="7">
        <v>4</v>
      </c>
      <c r="N108" s="7">
        <v>2</v>
      </c>
      <c r="O108" s="7">
        <v>3</v>
      </c>
      <c r="P108" s="7">
        <v>4</v>
      </c>
      <c r="Q108" s="7">
        <v>4</v>
      </c>
      <c r="R108" s="7">
        <f t="shared" si="7"/>
        <v>30</v>
      </c>
      <c r="S108" s="7">
        <f t="shared" si="8"/>
        <v>13</v>
      </c>
      <c r="T108" s="7">
        <f t="shared" si="9"/>
        <v>10</v>
      </c>
      <c r="U108" s="7">
        <f t="shared" si="10"/>
        <v>6</v>
      </c>
      <c r="V108" s="7">
        <f t="shared" si="11"/>
        <v>6</v>
      </c>
      <c r="W108" s="7">
        <v>3</v>
      </c>
      <c r="X108" s="7">
        <v>3</v>
      </c>
      <c r="Y108" s="7">
        <v>3</v>
      </c>
      <c r="Z108" s="7">
        <v>3</v>
      </c>
      <c r="AA108" s="7">
        <v>4</v>
      </c>
      <c r="AB108" s="7">
        <v>8</v>
      </c>
      <c r="AC108" s="7">
        <v>8</v>
      </c>
      <c r="AD108" s="7">
        <v>4</v>
      </c>
      <c r="AE108" s="7">
        <v>2</v>
      </c>
      <c r="AF108" s="7">
        <v>3</v>
      </c>
      <c r="AG108" s="7">
        <v>10</v>
      </c>
      <c r="AH108" s="7">
        <v>3</v>
      </c>
      <c r="AI108" s="7">
        <v>9</v>
      </c>
      <c r="AJ108" s="7">
        <v>6</v>
      </c>
      <c r="AK108" s="7">
        <v>2</v>
      </c>
      <c r="AL108" s="7">
        <v>1</v>
      </c>
      <c r="AM108" s="7">
        <v>4</v>
      </c>
      <c r="AN108" s="7">
        <v>5</v>
      </c>
      <c r="AO108" s="7">
        <v>7</v>
      </c>
      <c r="AP108" s="7">
        <v>8</v>
      </c>
      <c r="AQ108" s="7">
        <v>60</v>
      </c>
    </row>
    <row r="109" spans="2:43" x14ac:dyDescent="0.25">
      <c r="B109" s="7">
        <v>42863</v>
      </c>
      <c r="C109" s="7">
        <v>0</v>
      </c>
      <c r="D109" s="7">
        <v>2003</v>
      </c>
      <c r="E109" s="7">
        <f t="shared" si="6"/>
        <v>22</v>
      </c>
      <c r="F109" s="8">
        <v>45961.583310185182</v>
      </c>
      <c r="G109" s="7">
        <v>3</v>
      </c>
      <c r="H109" s="7">
        <v>4</v>
      </c>
      <c r="I109" s="7">
        <v>4</v>
      </c>
      <c r="J109" s="7">
        <v>5</v>
      </c>
      <c r="K109" s="7">
        <v>4</v>
      </c>
      <c r="L109" s="7">
        <v>4</v>
      </c>
      <c r="M109" s="7">
        <v>2</v>
      </c>
      <c r="N109" s="7">
        <v>2</v>
      </c>
      <c r="O109" s="7">
        <v>4</v>
      </c>
      <c r="P109" s="7">
        <v>5</v>
      </c>
      <c r="Q109" s="7">
        <v>3</v>
      </c>
      <c r="R109" s="7">
        <f t="shared" si="7"/>
        <v>31</v>
      </c>
      <c r="S109" s="7">
        <f t="shared" si="8"/>
        <v>10</v>
      </c>
      <c r="T109" s="7">
        <f t="shared" si="9"/>
        <v>13</v>
      </c>
      <c r="U109" s="7">
        <f t="shared" si="10"/>
        <v>8</v>
      </c>
      <c r="V109" s="7">
        <f t="shared" si="11"/>
        <v>6</v>
      </c>
      <c r="W109" s="7">
        <v>4</v>
      </c>
      <c r="X109" s="7">
        <v>3</v>
      </c>
      <c r="Y109" s="7">
        <v>7</v>
      </c>
      <c r="Z109" s="7">
        <v>5</v>
      </c>
      <c r="AA109" s="7">
        <v>3</v>
      </c>
      <c r="AB109" s="7">
        <v>60</v>
      </c>
      <c r="AC109" s="7">
        <v>5</v>
      </c>
      <c r="AD109" s="7">
        <v>75</v>
      </c>
      <c r="AE109" s="7">
        <v>3</v>
      </c>
      <c r="AF109" s="7">
        <v>2</v>
      </c>
      <c r="AG109" s="7">
        <v>10</v>
      </c>
      <c r="AH109" s="7">
        <v>4</v>
      </c>
      <c r="AI109" s="7">
        <v>1</v>
      </c>
      <c r="AJ109" s="7">
        <v>3</v>
      </c>
      <c r="AK109" s="7">
        <v>9</v>
      </c>
      <c r="AL109" s="7">
        <v>5</v>
      </c>
      <c r="AM109" s="7">
        <v>8</v>
      </c>
      <c r="AN109" s="7">
        <v>6</v>
      </c>
      <c r="AO109" s="7">
        <v>7</v>
      </c>
      <c r="AP109" s="7">
        <v>2</v>
      </c>
      <c r="AQ109" s="7">
        <v>59</v>
      </c>
    </row>
    <row r="110" spans="2:43" x14ac:dyDescent="0.25">
      <c r="B110" s="7">
        <v>46691</v>
      </c>
      <c r="C110" s="7">
        <v>0</v>
      </c>
      <c r="D110" s="7">
        <v>1985</v>
      </c>
      <c r="E110" s="7">
        <f t="shared" si="6"/>
        <v>40</v>
      </c>
      <c r="F110" s="8">
        <v>45976.572604166664</v>
      </c>
      <c r="G110" s="7">
        <v>3</v>
      </c>
      <c r="H110" s="7">
        <v>3</v>
      </c>
      <c r="I110" s="7">
        <v>4</v>
      </c>
      <c r="J110" s="7">
        <v>4</v>
      </c>
      <c r="K110" s="7">
        <v>3</v>
      </c>
      <c r="L110" s="7">
        <v>3</v>
      </c>
      <c r="M110" s="7">
        <v>2</v>
      </c>
      <c r="N110" s="7">
        <v>2</v>
      </c>
      <c r="O110" s="7">
        <v>4</v>
      </c>
      <c r="P110" s="7">
        <v>5</v>
      </c>
      <c r="Q110" s="7">
        <v>3</v>
      </c>
      <c r="R110" s="7">
        <f t="shared" si="7"/>
        <v>28</v>
      </c>
      <c r="S110" s="7">
        <f t="shared" si="8"/>
        <v>9</v>
      </c>
      <c r="T110" s="7">
        <f t="shared" si="9"/>
        <v>12</v>
      </c>
      <c r="U110" s="7">
        <f t="shared" si="10"/>
        <v>6</v>
      </c>
      <c r="V110" s="7">
        <f t="shared" si="11"/>
        <v>6</v>
      </c>
      <c r="W110" s="7">
        <v>4</v>
      </c>
      <c r="X110" s="7">
        <v>10</v>
      </c>
      <c r="Y110" s="7">
        <v>3</v>
      </c>
      <c r="Z110" s="7">
        <v>3</v>
      </c>
      <c r="AA110" s="7">
        <v>5</v>
      </c>
      <c r="AB110" s="7">
        <v>4</v>
      </c>
      <c r="AC110" s="7">
        <v>63</v>
      </c>
      <c r="AD110" s="7">
        <v>15</v>
      </c>
      <c r="AE110" s="7">
        <v>3</v>
      </c>
      <c r="AF110" s="7">
        <v>3</v>
      </c>
      <c r="AG110" s="7">
        <v>5</v>
      </c>
      <c r="AH110" s="7">
        <v>2</v>
      </c>
      <c r="AI110" s="7">
        <v>6</v>
      </c>
      <c r="AJ110" s="7">
        <v>4</v>
      </c>
      <c r="AK110" s="7">
        <v>9</v>
      </c>
      <c r="AL110" s="7">
        <v>3</v>
      </c>
      <c r="AM110" s="7">
        <v>10</v>
      </c>
      <c r="AN110" s="7">
        <v>1</v>
      </c>
      <c r="AO110" s="7">
        <v>8</v>
      </c>
      <c r="AP110" s="7">
        <v>7</v>
      </c>
      <c r="AQ110" s="7">
        <v>58</v>
      </c>
    </row>
    <row r="111" spans="2:43" x14ac:dyDescent="0.25">
      <c r="B111" s="7">
        <v>46712</v>
      </c>
      <c r="C111" s="7">
        <v>0</v>
      </c>
      <c r="D111" s="7">
        <v>1978</v>
      </c>
      <c r="E111" s="7">
        <f t="shared" si="6"/>
        <v>47</v>
      </c>
      <c r="F111" s="8">
        <v>45976.779872685183</v>
      </c>
      <c r="G111" s="7">
        <v>3</v>
      </c>
      <c r="H111" s="7">
        <v>2</v>
      </c>
      <c r="I111" s="7">
        <v>4</v>
      </c>
      <c r="J111" s="7">
        <v>3</v>
      </c>
      <c r="K111" s="7">
        <v>3</v>
      </c>
      <c r="L111" s="7">
        <v>4</v>
      </c>
      <c r="M111" s="7">
        <v>2</v>
      </c>
      <c r="N111" s="7">
        <v>2</v>
      </c>
      <c r="O111" s="7">
        <v>4</v>
      </c>
      <c r="P111" s="7">
        <v>5</v>
      </c>
      <c r="Q111" s="7">
        <v>3</v>
      </c>
      <c r="R111" s="7">
        <f t="shared" si="7"/>
        <v>27</v>
      </c>
      <c r="S111" s="7">
        <f t="shared" si="8"/>
        <v>8</v>
      </c>
      <c r="T111" s="7">
        <f t="shared" si="9"/>
        <v>12</v>
      </c>
      <c r="U111" s="7">
        <f t="shared" si="10"/>
        <v>6</v>
      </c>
      <c r="V111" s="7">
        <f t="shared" si="11"/>
        <v>6</v>
      </c>
      <c r="W111" s="7">
        <v>3</v>
      </c>
      <c r="X111" s="7">
        <v>5</v>
      </c>
      <c r="Y111" s="7">
        <v>6</v>
      </c>
      <c r="Z111" s="7">
        <v>5</v>
      </c>
      <c r="AA111" s="7">
        <v>4</v>
      </c>
      <c r="AB111" s="7">
        <v>10</v>
      </c>
      <c r="AC111" s="7">
        <v>9</v>
      </c>
      <c r="AD111" s="7">
        <v>4</v>
      </c>
      <c r="AE111" s="7">
        <v>8</v>
      </c>
      <c r="AF111" s="7">
        <v>6</v>
      </c>
      <c r="AG111" s="7">
        <v>5</v>
      </c>
      <c r="AH111" s="7">
        <v>3</v>
      </c>
      <c r="AI111" s="7">
        <v>2</v>
      </c>
      <c r="AJ111" s="7">
        <v>6</v>
      </c>
      <c r="AK111" s="7">
        <v>4</v>
      </c>
      <c r="AL111" s="7">
        <v>8</v>
      </c>
      <c r="AM111" s="7">
        <v>9</v>
      </c>
      <c r="AN111" s="7">
        <v>10</v>
      </c>
      <c r="AO111" s="7">
        <v>1</v>
      </c>
      <c r="AP111" s="7">
        <v>7</v>
      </c>
      <c r="AQ111" s="7">
        <v>57</v>
      </c>
    </row>
    <row r="112" spans="2:43" x14ac:dyDescent="0.25">
      <c r="B112" s="7">
        <v>42179</v>
      </c>
      <c r="C112" s="7">
        <v>0</v>
      </c>
      <c r="D112" s="7">
        <v>1988</v>
      </c>
      <c r="E112" s="7">
        <f t="shared" si="6"/>
        <v>37</v>
      </c>
      <c r="F112" s="8">
        <v>45960.043865740743</v>
      </c>
      <c r="G112" s="7">
        <v>3</v>
      </c>
      <c r="H112" s="7">
        <v>3</v>
      </c>
      <c r="I112" s="7">
        <v>4</v>
      </c>
      <c r="J112" s="7">
        <v>4</v>
      </c>
      <c r="K112" s="7">
        <v>5</v>
      </c>
      <c r="L112" s="7">
        <v>4</v>
      </c>
      <c r="M112" s="7">
        <v>4</v>
      </c>
      <c r="N112" s="7">
        <v>2</v>
      </c>
      <c r="O112" s="7">
        <v>5</v>
      </c>
      <c r="P112" s="7">
        <v>4</v>
      </c>
      <c r="Q112" s="7">
        <v>4</v>
      </c>
      <c r="R112" s="7">
        <f t="shared" si="7"/>
        <v>32</v>
      </c>
      <c r="S112" s="7">
        <f t="shared" si="8"/>
        <v>12</v>
      </c>
      <c r="T112" s="7">
        <f t="shared" si="9"/>
        <v>14</v>
      </c>
      <c r="U112" s="7">
        <f t="shared" si="10"/>
        <v>7</v>
      </c>
      <c r="V112" s="7">
        <f t="shared" si="11"/>
        <v>6</v>
      </c>
      <c r="W112" s="7">
        <v>7</v>
      </c>
      <c r="X112" s="7">
        <v>3</v>
      </c>
      <c r="Y112" s="7">
        <v>3</v>
      </c>
      <c r="Z112" s="7">
        <v>6</v>
      </c>
      <c r="AA112" s="7">
        <v>9</v>
      </c>
      <c r="AB112" s="7">
        <v>27</v>
      </c>
      <c r="AC112" s="7">
        <v>9</v>
      </c>
      <c r="AD112" s="7">
        <v>4</v>
      </c>
      <c r="AE112" s="7">
        <v>3</v>
      </c>
      <c r="AF112" s="7">
        <v>3</v>
      </c>
      <c r="AG112" s="7">
        <v>6</v>
      </c>
      <c r="AH112" s="7">
        <v>10</v>
      </c>
      <c r="AI112" s="7">
        <v>5</v>
      </c>
      <c r="AJ112" s="7">
        <v>1</v>
      </c>
      <c r="AK112" s="7">
        <v>2</v>
      </c>
      <c r="AL112" s="7">
        <v>8</v>
      </c>
      <c r="AM112" s="7">
        <v>9</v>
      </c>
      <c r="AN112" s="7">
        <v>3</v>
      </c>
      <c r="AO112" s="7">
        <v>4</v>
      </c>
      <c r="AP112" s="7">
        <v>7</v>
      </c>
      <c r="AQ112" s="7">
        <v>56</v>
      </c>
    </row>
    <row r="113" spans="2:43" x14ac:dyDescent="0.25">
      <c r="B113" s="7">
        <v>44745</v>
      </c>
      <c r="C113" s="7">
        <v>0</v>
      </c>
      <c r="D113" s="7">
        <v>1986</v>
      </c>
      <c r="E113" s="7">
        <f t="shared" si="6"/>
        <v>39</v>
      </c>
      <c r="F113" s="8">
        <v>45966.406284722223</v>
      </c>
      <c r="G113" s="7">
        <v>3</v>
      </c>
      <c r="H113" s="7">
        <v>4</v>
      </c>
      <c r="I113" s="7">
        <v>5</v>
      </c>
      <c r="J113" s="7">
        <v>4</v>
      </c>
      <c r="K113" s="7">
        <v>4</v>
      </c>
      <c r="L113" s="7">
        <v>4</v>
      </c>
      <c r="M113" s="7">
        <v>2</v>
      </c>
      <c r="N113" s="7">
        <v>3</v>
      </c>
      <c r="O113" s="7">
        <v>4</v>
      </c>
      <c r="P113" s="7">
        <v>4</v>
      </c>
      <c r="Q113" s="7">
        <v>3</v>
      </c>
      <c r="R113" s="7">
        <f t="shared" si="7"/>
        <v>30</v>
      </c>
      <c r="S113" s="7">
        <f t="shared" si="8"/>
        <v>9</v>
      </c>
      <c r="T113" s="7">
        <f t="shared" si="9"/>
        <v>12</v>
      </c>
      <c r="U113" s="7">
        <f t="shared" si="10"/>
        <v>8</v>
      </c>
      <c r="V113" s="7">
        <f t="shared" si="11"/>
        <v>8</v>
      </c>
      <c r="W113" s="7">
        <v>5</v>
      </c>
      <c r="X113" s="7">
        <v>6</v>
      </c>
      <c r="Y113" s="7">
        <v>4</v>
      </c>
      <c r="Z113" s="7">
        <v>5</v>
      </c>
      <c r="AA113" s="7">
        <v>8</v>
      </c>
      <c r="AB113" s="7">
        <v>5</v>
      </c>
      <c r="AC113" s="7">
        <v>9</v>
      </c>
      <c r="AD113" s="7">
        <v>7</v>
      </c>
      <c r="AE113" s="7">
        <v>4</v>
      </c>
      <c r="AF113" s="7">
        <v>4</v>
      </c>
      <c r="AG113" s="7">
        <v>8</v>
      </c>
      <c r="AH113" s="7">
        <v>6</v>
      </c>
      <c r="AI113" s="7">
        <v>7</v>
      </c>
      <c r="AJ113" s="7">
        <v>2</v>
      </c>
      <c r="AK113" s="7">
        <v>3</v>
      </c>
      <c r="AL113" s="7">
        <v>1</v>
      </c>
      <c r="AM113" s="7">
        <v>5</v>
      </c>
      <c r="AN113" s="7">
        <v>4</v>
      </c>
      <c r="AO113" s="7">
        <v>9</v>
      </c>
      <c r="AP113" s="7">
        <v>10</v>
      </c>
      <c r="AQ113" s="7">
        <v>55</v>
      </c>
    </row>
    <row r="114" spans="2:43" x14ac:dyDescent="0.25">
      <c r="B114" s="7">
        <v>43272</v>
      </c>
      <c r="C114" s="7">
        <v>0</v>
      </c>
      <c r="D114" s="7">
        <v>1994</v>
      </c>
      <c r="E114" s="7">
        <f t="shared" si="6"/>
        <v>31</v>
      </c>
      <c r="F114" s="8">
        <v>45962.713472222225</v>
      </c>
      <c r="G114" s="7">
        <v>3</v>
      </c>
      <c r="H114" s="7">
        <v>3</v>
      </c>
      <c r="I114" s="7">
        <v>4</v>
      </c>
      <c r="J114" s="7">
        <v>4</v>
      </c>
      <c r="K114" s="7">
        <v>4</v>
      </c>
      <c r="L114" s="7">
        <v>4</v>
      </c>
      <c r="M114" s="7">
        <v>3</v>
      </c>
      <c r="N114" s="7">
        <v>2</v>
      </c>
      <c r="O114" s="7">
        <v>3</v>
      </c>
      <c r="P114" s="7">
        <v>5</v>
      </c>
      <c r="Q114" s="7">
        <v>4</v>
      </c>
      <c r="R114" s="7">
        <f t="shared" si="7"/>
        <v>30</v>
      </c>
      <c r="S114" s="7">
        <f t="shared" si="8"/>
        <v>11</v>
      </c>
      <c r="T114" s="7">
        <f t="shared" si="9"/>
        <v>12</v>
      </c>
      <c r="U114" s="7">
        <f t="shared" si="10"/>
        <v>7</v>
      </c>
      <c r="V114" s="7">
        <f t="shared" si="11"/>
        <v>6</v>
      </c>
      <c r="W114" s="7">
        <v>36</v>
      </c>
      <c r="X114" s="7">
        <v>7</v>
      </c>
      <c r="Y114" s="7">
        <v>4</v>
      </c>
      <c r="Z114" s="7">
        <v>3</v>
      </c>
      <c r="AA114" s="7">
        <v>92</v>
      </c>
      <c r="AB114" s="7">
        <v>5</v>
      </c>
      <c r="AC114" s="7">
        <v>8</v>
      </c>
      <c r="AD114" s="7">
        <v>6</v>
      </c>
      <c r="AE114" s="7">
        <v>4</v>
      </c>
      <c r="AF114" s="7">
        <v>4</v>
      </c>
      <c r="AG114" s="7">
        <v>9</v>
      </c>
      <c r="AH114" s="7">
        <v>5</v>
      </c>
      <c r="AI114" s="7">
        <v>10</v>
      </c>
      <c r="AJ114" s="7">
        <v>4</v>
      </c>
      <c r="AK114" s="7">
        <v>1</v>
      </c>
      <c r="AL114" s="7">
        <v>8</v>
      </c>
      <c r="AM114" s="7">
        <v>6</v>
      </c>
      <c r="AN114" s="7">
        <v>7</v>
      </c>
      <c r="AO114" s="7">
        <v>3</v>
      </c>
      <c r="AP114" s="7">
        <v>2</v>
      </c>
      <c r="AQ114" s="7">
        <v>55</v>
      </c>
    </row>
    <row r="115" spans="2:43" x14ac:dyDescent="0.25">
      <c r="B115" s="7">
        <v>44208</v>
      </c>
      <c r="C115" s="7">
        <v>0</v>
      </c>
      <c r="D115" s="7">
        <v>2002</v>
      </c>
      <c r="E115" s="7">
        <f t="shared" si="6"/>
        <v>23</v>
      </c>
      <c r="F115" s="8">
        <v>45965.349247685182</v>
      </c>
      <c r="G115" s="7">
        <v>3</v>
      </c>
      <c r="H115" s="7">
        <v>2</v>
      </c>
      <c r="I115" s="7">
        <v>4</v>
      </c>
      <c r="J115" s="7">
        <v>3</v>
      </c>
      <c r="K115" s="7">
        <v>4</v>
      </c>
      <c r="L115" s="7">
        <v>4</v>
      </c>
      <c r="M115" s="7">
        <v>4</v>
      </c>
      <c r="N115" s="7">
        <v>2</v>
      </c>
      <c r="O115" s="7">
        <v>4</v>
      </c>
      <c r="P115" s="7">
        <v>4</v>
      </c>
      <c r="Q115" s="7">
        <v>4</v>
      </c>
      <c r="R115" s="7">
        <f t="shared" si="7"/>
        <v>29</v>
      </c>
      <c r="S115" s="7">
        <f t="shared" si="8"/>
        <v>11</v>
      </c>
      <c r="T115" s="7">
        <f t="shared" si="9"/>
        <v>12</v>
      </c>
      <c r="U115" s="7">
        <f t="shared" si="10"/>
        <v>6</v>
      </c>
      <c r="V115" s="7">
        <f t="shared" si="11"/>
        <v>6</v>
      </c>
      <c r="W115" s="7">
        <v>5</v>
      </c>
      <c r="X115" s="7">
        <v>5</v>
      </c>
      <c r="Y115" s="7">
        <v>13</v>
      </c>
      <c r="Z115" s="7">
        <v>7</v>
      </c>
      <c r="AA115" s="7">
        <v>7</v>
      </c>
      <c r="AB115" s="7">
        <v>13</v>
      </c>
      <c r="AC115" s="7">
        <v>7</v>
      </c>
      <c r="AD115" s="7">
        <v>8</v>
      </c>
      <c r="AE115" s="7">
        <v>6</v>
      </c>
      <c r="AF115" s="7">
        <v>3</v>
      </c>
      <c r="AG115" s="7">
        <v>8</v>
      </c>
      <c r="AH115" s="7">
        <v>9</v>
      </c>
      <c r="AI115" s="7">
        <v>2</v>
      </c>
      <c r="AJ115" s="7">
        <v>4</v>
      </c>
      <c r="AK115" s="7">
        <v>10</v>
      </c>
      <c r="AL115" s="7">
        <v>1</v>
      </c>
      <c r="AM115" s="7">
        <v>5</v>
      </c>
      <c r="AN115" s="7">
        <v>7</v>
      </c>
      <c r="AO115" s="7">
        <v>3</v>
      </c>
      <c r="AP115" s="7">
        <v>6</v>
      </c>
      <c r="AQ115" s="7">
        <v>53</v>
      </c>
    </row>
    <row r="116" spans="2:43" x14ac:dyDescent="0.25">
      <c r="B116" s="7">
        <v>41169</v>
      </c>
      <c r="C116" s="7">
        <v>0</v>
      </c>
      <c r="D116" s="7">
        <v>2004</v>
      </c>
      <c r="E116" s="7">
        <f t="shared" si="6"/>
        <v>21</v>
      </c>
      <c r="F116" s="8">
        <v>45959.438171296293</v>
      </c>
      <c r="G116" s="7">
        <v>3</v>
      </c>
      <c r="H116" s="7">
        <v>4</v>
      </c>
      <c r="I116" s="7">
        <v>4</v>
      </c>
      <c r="J116" s="7">
        <v>4</v>
      </c>
      <c r="K116" s="7">
        <v>4</v>
      </c>
      <c r="L116" s="7">
        <v>3</v>
      </c>
      <c r="M116" s="7">
        <v>1</v>
      </c>
      <c r="N116" s="7">
        <v>2</v>
      </c>
      <c r="O116" s="7">
        <v>4</v>
      </c>
      <c r="P116" s="7">
        <v>4</v>
      </c>
      <c r="Q116" s="7">
        <v>4</v>
      </c>
      <c r="R116" s="7">
        <f t="shared" si="7"/>
        <v>28</v>
      </c>
      <c r="S116" s="7">
        <f t="shared" si="8"/>
        <v>9</v>
      </c>
      <c r="T116" s="7">
        <f t="shared" si="9"/>
        <v>12</v>
      </c>
      <c r="U116" s="7">
        <f t="shared" si="10"/>
        <v>7</v>
      </c>
      <c r="V116" s="7">
        <f t="shared" si="11"/>
        <v>6</v>
      </c>
      <c r="W116" s="7">
        <v>3</v>
      </c>
      <c r="X116" s="7">
        <v>4</v>
      </c>
      <c r="Y116" s="7">
        <v>3</v>
      </c>
      <c r="Z116" s="7">
        <v>3</v>
      </c>
      <c r="AA116" s="7">
        <v>4</v>
      </c>
      <c r="AB116" s="7">
        <v>7</v>
      </c>
      <c r="AC116" s="7">
        <v>8</v>
      </c>
      <c r="AD116" s="7">
        <v>4</v>
      </c>
      <c r="AE116" s="7">
        <v>6</v>
      </c>
      <c r="AF116" s="7">
        <v>4</v>
      </c>
      <c r="AG116" s="7">
        <v>7</v>
      </c>
      <c r="AH116" s="7">
        <v>3</v>
      </c>
      <c r="AI116" s="7">
        <v>10</v>
      </c>
      <c r="AJ116" s="7">
        <v>2</v>
      </c>
      <c r="AK116" s="7">
        <v>9</v>
      </c>
      <c r="AL116" s="7">
        <v>1</v>
      </c>
      <c r="AM116" s="7">
        <v>8</v>
      </c>
      <c r="AN116" s="7">
        <v>6</v>
      </c>
      <c r="AO116" s="7">
        <v>4</v>
      </c>
      <c r="AP116" s="7">
        <v>5</v>
      </c>
      <c r="AQ116" s="7">
        <v>53</v>
      </c>
    </row>
    <row r="117" spans="2:43" x14ac:dyDescent="0.25">
      <c r="B117" s="7">
        <v>41006</v>
      </c>
      <c r="C117" s="7">
        <v>0</v>
      </c>
      <c r="D117" s="7">
        <v>1992</v>
      </c>
      <c r="E117" s="7">
        <f t="shared" si="6"/>
        <v>33</v>
      </c>
      <c r="F117" s="8">
        <v>45958.766863425924</v>
      </c>
      <c r="G117" s="7">
        <v>3</v>
      </c>
      <c r="H117" s="7">
        <v>4</v>
      </c>
      <c r="I117" s="7">
        <v>3</v>
      </c>
      <c r="J117" s="7">
        <v>4</v>
      </c>
      <c r="K117" s="7">
        <v>4</v>
      </c>
      <c r="L117" s="7">
        <v>5</v>
      </c>
      <c r="M117" s="7">
        <v>3</v>
      </c>
      <c r="N117" s="7">
        <v>4</v>
      </c>
      <c r="O117" s="7">
        <v>4</v>
      </c>
      <c r="P117" s="7">
        <v>5</v>
      </c>
      <c r="Q117" s="7">
        <v>4</v>
      </c>
      <c r="R117" s="7">
        <f t="shared" si="7"/>
        <v>32</v>
      </c>
      <c r="S117" s="7">
        <f t="shared" si="8"/>
        <v>11</v>
      </c>
      <c r="T117" s="7">
        <f t="shared" si="9"/>
        <v>13</v>
      </c>
      <c r="U117" s="7">
        <f t="shared" si="10"/>
        <v>9</v>
      </c>
      <c r="V117" s="7">
        <f t="shared" si="11"/>
        <v>7</v>
      </c>
      <c r="W117" s="7">
        <v>3</v>
      </c>
      <c r="X117" s="7">
        <v>5</v>
      </c>
      <c r="Y117" s="7">
        <v>8</v>
      </c>
      <c r="Z117" s="7">
        <v>5</v>
      </c>
      <c r="AA117" s="7">
        <v>5</v>
      </c>
      <c r="AB117" s="7">
        <v>13</v>
      </c>
      <c r="AC117" s="7">
        <v>7</v>
      </c>
      <c r="AD117" s="7">
        <v>3</v>
      </c>
      <c r="AE117" s="7">
        <v>2</v>
      </c>
      <c r="AF117" s="7">
        <v>4</v>
      </c>
      <c r="AG117" s="7">
        <v>10</v>
      </c>
      <c r="AH117" s="7">
        <v>3</v>
      </c>
      <c r="AI117" s="7">
        <v>5</v>
      </c>
      <c r="AJ117" s="7">
        <v>9</v>
      </c>
      <c r="AK117" s="7">
        <v>1</v>
      </c>
      <c r="AL117" s="7">
        <v>8</v>
      </c>
      <c r="AM117" s="7">
        <v>7</v>
      </c>
      <c r="AN117" s="7">
        <v>4</v>
      </c>
      <c r="AO117" s="7">
        <v>2</v>
      </c>
      <c r="AP117" s="7">
        <v>6</v>
      </c>
      <c r="AQ117" s="7">
        <v>52</v>
      </c>
    </row>
    <row r="118" spans="2:43" x14ac:dyDescent="0.25">
      <c r="B118" s="7">
        <v>44366</v>
      </c>
      <c r="C118" s="7">
        <v>0</v>
      </c>
      <c r="D118" s="7">
        <v>2002</v>
      </c>
      <c r="E118" s="7">
        <f t="shared" si="6"/>
        <v>23</v>
      </c>
      <c r="F118" s="8">
        <v>45965.486145833333</v>
      </c>
      <c r="G118" s="7">
        <v>3</v>
      </c>
      <c r="H118" s="7">
        <v>3</v>
      </c>
      <c r="I118" s="7">
        <v>4</v>
      </c>
      <c r="J118" s="7">
        <v>4</v>
      </c>
      <c r="K118" s="7">
        <v>4</v>
      </c>
      <c r="L118" s="7">
        <v>5</v>
      </c>
      <c r="M118" s="7">
        <v>3</v>
      </c>
      <c r="N118" s="7">
        <v>3</v>
      </c>
      <c r="O118" s="7">
        <v>4</v>
      </c>
      <c r="P118" s="7">
        <v>5</v>
      </c>
      <c r="Q118" s="7">
        <v>4</v>
      </c>
      <c r="R118" s="7">
        <f t="shared" si="7"/>
        <v>32</v>
      </c>
      <c r="S118" s="7">
        <f t="shared" si="8"/>
        <v>11</v>
      </c>
      <c r="T118" s="7">
        <f t="shared" si="9"/>
        <v>13</v>
      </c>
      <c r="U118" s="7">
        <f t="shared" si="10"/>
        <v>8</v>
      </c>
      <c r="V118" s="7">
        <f t="shared" si="11"/>
        <v>7</v>
      </c>
      <c r="W118" s="7">
        <v>2</v>
      </c>
      <c r="X118" s="7">
        <v>3</v>
      </c>
      <c r="Y118" s="7">
        <v>5</v>
      </c>
      <c r="Z118" s="7">
        <v>4</v>
      </c>
      <c r="AA118" s="7">
        <v>2</v>
      </c>
      <c r="AB118" s="7">
        <v>3</v>
      </c>
      <c r="AC118" s="7">
        <v>5</v>
      </c>
      <c r="AD118" s="7">
        <v>3</v>
      </c>
      <c r="AE118" s="7">
        <v>4</v>
      </c>
      <c r="AF118" s="7">
        <v>3</v>
      </c>
      <c r="AG118" s="7">
        <v>9</v>
      </c>
      <c r="AH118" s="7">
        <v>8</v>
      </c>
      <c r="AI118" s="7">
        <v>6</v>
      </c>
      <c r="AJ118" s="7">
        <v>10</v>
      </c>
      <c r="AK118" s="7">
        <v>5</v>
      </c>
      <c r="AL118" s="7">
        <v>4</v>
      </c>
      <c r="AM118" s="7">
        <v>2</v>
      </c>
      <c r="AN118" s="7">
        <v>7</v>
      </c>
      <c r="AO118" s="7">
        <v>1</v>
      </c>
      <c r="AP118" s="7">
        <v>3</v>
      </c>
      <c r="AQ118" s="7">
        <v>48</v>
      </c>
    </row>
    <row r="119" spans="2:43" x14ac:dyDescent="0.25">
      <c r="B119" s="7">
        <v>46220</v>
      </c>
      <c r="C119" s="7">
        <v>0</v>
      </c>
      <c r="D119" s="7">
        <v>2001</v>
      </c>
      <c r="E119" s="7">
        <f t="shared" si="6"/>
        <v>24</v>
      </c>
      <c r="F119" s="8">
        <v>45973.605266203704</v>
      </c>
      <c r="G119" s="7">
        <v>3</v>
      </c>
      <c r="H119" s="7">
        <v>2</v>
      </c>
      <c r="I119" s="7">
        <v>4</v>
      </c>
      <c r="J119" s="7">
        <v>3</v>
      </c>
      <c r="K119" s="7">
        <v>3</v>
      </c>
      <c r="L119" s="7">
        <v>3</v>
      </c>
      <c r="M119" s="7">
        <v>3</v>
      </c>
      <c r="N119" s="7">
        <v>3</v>
      </c>
      <c r="O119" s="7">
        <v>4</v>
      </c>
      <c r="P119" s="7">
        <v>4</v>
      </c>
      <c r="Q119" s="7">
        <v>3</v>
      </c>
      <c r="R119" s="7">
        <f t="shared" si="7"/>
        <v>26</v>
      </c>
      <c r="S119" s="7">
        <f t="shared" si="8"/>
        <v>9</v>
      </c>
      <c r="T119" s="7">
        <f t="shared" si="9"/>
        <v>11</v>
      </c>
      <c r="U119" s="7">
        <f t="shared" si="10"/>
        <v>5</v>
      </c>
      <c r="V119" s="7">
        <f t="shared" si="11"/>
        <v>7</v>
      </c>
      <c r="W119" s="7">
        <v>6</v>
      </c>
      <c r="X119" s="7">
        <v>8</v>
      </c>
      <c r="Y119" s="7">
        <v>5</v>
      </c>
      <c r="Z119" s="7">
        <v>4</v>
      </c>
      <c r="AA119" s="7">
        <v>2</v>
      </c>
      <c r="AB119" s="7">
        <v>3</v>
      </c>
      <c r="AC119" s="7">
        <v>6</v>
      </c>
      <c r="AD119" s="7">
        <v>5</v>
      </c>
      <c r="AE119" s="7">
        <v>2</v>
      </c>
      <c r="AF119" s="7">
        <v>3</v>
      </c>
      <c r="AG119" s="7">
        <v>5</v>
      </c>
      <c r="AH119" s="7">
        <v>3</v>
      </c>
      <c r="AI119" s="7">
        <v>10</v>
      </c>
      <c r="AJ119" s="7">
        <v>7</v>
      </c>
      <c r="AK119" s="7">
        <v>6</v>
      </c>
      <c r="AL119" s="7">
        <v>9</v>
      </c>
      <c r="AM119" s="7">
        <v>1</v>
      </c>
      <c r="AN119" s="7">
        <v>2</v>
      </c>
      <c r="AO119" s="7">
        <v>4</v>
      </c>
      <c r="AP119" s="7">
        <v>8</v>
      </c>
      <c r="AQ119" s="7">
        <v>46</v>
      </c>
    </row>
    <row r="120" spans="2:43" x14ac:dyDescent="0.25">
      <c r="B120" s="7">
        <v>45137</v>
      </c>
      <c r="C120" s="7">
        <v>0</v>
      </c>
      <c r="D120" s="7">
        <v>2002</v>
      </c>
      <c r="E120" s="7">
        <f t="shared" si="6"/>
        <v>23</v>
      </c>
      <c r="F120" s="8">
        <v>45967.687488425923</v>
      </c>
      <c r="G120" s="7">
        <v>3</v>
      </c>
      <c r="H120" s="7">
        <v>3</v>
      </c>
      <c r="I120" s="7">
        <v>5</v>
      </c>
      <c r="J120" s="7">
        <v>4</v>
      </c>
      <c r="K120" s="7">
        <v>4</v>
      </c>
      <c r="L120" s="7">
        <v>5</v>
      </c>
      <c r="M120" s="7">
        <v>4</v>
      </c>
      <c r="N120" s="7">
        <v>2</v>
      </c>
      <c r="O120" s="7">
        <v>4</v>
      </c>
      <c r="P120" s="7">
        <v>4</v>
      </c>
      <c r="Q120" s="7">
        <v>4</v>
      </c>
      <c r="R120" s="7">
        <f t="shared" si="7"/>
        <v>33</v>
      </c>
      <c r="S120" s="7">
        <f t="shared" si="8"/>
        <v>12</v>
      </c>
      <c r="T120" s="7">
        <f t="shared" si="9"/>
        <v>12</v>
      </c>
      <c r="U120" s="7">
        <f t="shared" si="10"/>
        <v>8</v>
      </c>
      <c r="V120" s="7">
        <f t="shared" si="11"/>
        <v>7</v>
      </c>
      <c r="W120" s="7">
        <v>6</v>
      </c>
      <c r="X120" s="7">
        <v>5</v>
      </c>
      <c r="Y120" s="7">
        <v>4</v>
      </c>
      <c r="Z120" s="7">
        <v>2</v>
      </c>
      <c r="AA120" s="7">
        <v>8</v>
      </c>
      <c r="AB120" s="7">
        <v>6</v>
      </c>
      <c r="AC120" s="7">
        <v>5</v>
      </c>
      <c r="AD120" s="7">
        <v>4</v>
      </c>
      <c r="AE120" s="7">
        <v>3</v>
      </c>
      <c r="AF120" s="7">
        <v>5</v>
      </c>
      <c r="AG120" s="7">
        <v>2</v>
      </c>
      <c r="AH120" s="7">
        <v>1</v>
      </c>
      <c r="AI120" s="7">
        <v>3</v>
      </c>
      <c r="AJ120" s="7">
        <v>5</v>
      </c>
      <c r="AK120" s="7">
        <v>6</v>
      </c>
      <c r="AL120" s="7">
        <v>10</v>
      </c>
      <c r="AM120" s="7">
        <v>7</v>
      </c>
      <c r="AN120" s="7">
        <v>8</v>
      </c>
      <c r="AO120" s="7">
        <v>4</v>
      </c>
      <c r="AP120" s="7">
        <v>9</v>
      </c>
      <c r="AQ120" s="7">
        <v>46</v>
      </c>
    </row>
    <row r="121" spans="2:43" x14ac:dyDescent="0.25">
      <c r="B121" s="7">
        <v>45484</v>
      </c>
      <c r="C121" s="7">
        <v>0</v>
      </c>
      <c r="D121" s="7">
        <v>2002</v>
      </c>
      <c r="E121" s="7">
        <f t="shared" si="6"/>
        <v>23</v>
      </c>
      <c r="F121" s="8">
        <v>45968.673032407409</v>
      </c>
      <c r="G121" s="7">
        <v>3</v>
      </c>
      <c r="H121" s="7">
        <v>2</v>
      </c>
      <c r="I121" s="7">
        <v>4</v>
      </c>
      <c r="J121" s="7">
        <v>4</v>
      </c>
      <c r="K121" s="7">
        <v>4</v>
      </c>
      <c r="L121" s="7">
        <v>3</v>
      </c>
      <c r="M121" s="7">
        <v>2</v>
      </c>
      <c r="N121" s="7">
        <v>2</v>
      </c>
      <c r="O121" s="7">
        <v>4</v>
      </c>
      <c r="P121" s="7">
        <v>4</v>
      </c>
      <c r="Q121" s="7">
        <v>1</v>
      </c>
      <c r="R121" s="7">
        <f t="shared" si="7"/>
        <v>24</v>
      </c>
      <c r="S121" s="7">
        <f t="shared" si="8"/>
        <v>7</v>
      </c>
      <c r="T121" s="7">
        <f t="shared" si="9"/>
        <v>12</v>
      </c>
      <c r="U121" s="7">
        <f t="shared" si="10"/>
        <v>5</v>
      </c>
      <c r="V121" s="7">
        <f t="shared" si="11"/>
        <v>6</v>
      </c>
      <c r="W121" s="7">
        <v>6</v>
      </c>
      <c r="X121" s="7">
        <v>7</v>
      </c>
      <c r="Y121" s="7">
        <v>10</v>
      </c>
      <c r="Z121" s="7">
        <v>3</v>
      </c>
      <c r="AA121" s="7">
        <v>21</v>
      </c>
      <c r="AB121" s="7">
        <v>5</v>
      </c>
      <c r="AC121" s="7">
        <v>11</v>
      </c>
      <c r="AD121" s="7">
        <v>4</v>
      </c>
      <c r="AE121" s="7">
        <v>7</v>
      </c>
      <c r="AF121" s="7">
        <v>8</v>
      </c>
      <c r="AG121" s="7">
        <v>6</v>
      </c>
      <c r="AH121" s="7">
        <v>2</v>
      </c>
      <c r="AI121" s="7">
        <v>9</v>
      </c>
      <c r="AJ121" s="7">
        <v>10</v>
      </c>
      <c r="AK121" s="7">
        <v>1</v>
      </c>
      <c r="AL121" s="7">
        <v>3</v>
      </c>
      <c r="AM121" s="7">
        <v>4</v>
      </c>
      <c r="AN121" s="7">
        <v>8</v>
      </c>
      <c r="AO121" s="7">
        <v>5</v>
      </c>
      <c r="AP121" s="7">
        <v>7</v>
      </c>
      <c r="AQ121" s="7">
        <v>46</v>
      </c>
    </row>
    <row r="122" spans="2:43" x14ac:dyDescent="0.25">
      <c r="B122" s="7">
        <v>40702</v>
      </c>
      <c r="C122" s="7">
        <v>0</v>
      </c>
      <c r="D122" s="7">
        <v>2003</v>
      </c>
      <c r="E122" s="7">
        <f t="shared" si="6"/>
        <v>22</v>
      </c>
      <c r="F122" s="8">
        <v>45958.459120370368</v>
      </c>
      <c r="G122" s="7">
        <v>3</v>
      </c>
      <c r="H122" s="7">
        <v>1</v>
      </c>
      <c r="I122" s="7">
        <v>2</v>
      </c>
      <c r="J122" s="7">
        <v>4</v>
      </c>
      <c r="K122" s="7">
        <v>4</v>
      </c>
      <c r="L122" s="7">
        <v>3</v>
      </c>
      <c r="M122" s="7">
        <v>3</v>
      </c>
      <c r="N122" s="7">
        <v>2</v>
      </c>
      <c r="O122" s="7">
        <v>3</v>
      </c>
      <c r="P122" s="7">
        <v>4</v>
      </c>
      <c r="Q122" s="7">
        <v>3</v>
      </c>
      <c r="R122" s="7">
        <f t="shared" si="7"/>
        <v>23</v>
      </c>
      <c r="S122" s="7">
        <f t="shared" si="8"/>
        <v>10</v>
      </c>
      <c r="T122" s="7">
        <f t="shared" si="9"/>
        <v>11</v>
      </c>
      <c r="U122" s="7">
        <f t="shared" si="10"/>
        <v>4</v>
      </c>
      <c r="V122" s="7">
        <f t="shared" si="11"/>
        <v>4</v>
      </c>
      <c r="W122" s="7">
        <v>3</v>
      </c>
      <c r="X122" s="7">
        <v>6</v>
      </c>
      <c r="Y122" s="7">
        <v>4</v>
      </c>
      <c r="Z122" s="7">
        <v>6</v>
      </c>
      <c r="AA122" s="7">
        <v>7</v>
      </c>
      <c r="AB122" s="7">
        <v>5</v>
      </c>
      <c r="AC122" s="7">
        <v>6</v>
      </c>
      <c r="AD122" s="7">
        <v>4</v>
      </c>
      <c r="AE122" s="7">
        <v>4</v>
      </c>
      <c r="AF122" s="7">
        <v>3</v>
      </c>
      <c r="AG122" s="7">
        <v>3</v>
      </c>
      <c r="AH122" s="7">
        <v>8</v>
      </c>
      <c r="AI122" s="7">
        <v>7</v>
      </c>
      <c r="AJ122" s="7">
        <v>1</v>
      </c>
      <c r="AK122" s="7">
        <v>10</v>
      </c>
      <c r="AL122" s="7">
        <v>4</v>
      </c>
      <c r="AM122" s="7">
        <v>9</v>
      </c>
      <c r="AN122" s="7">
        <v>5</v>
      </c>
      <c r="AO122" s="7">
        <v>2</v>
      </c>
      <c r="AP122" s="7">
        <v>6</v>
      </c>
      <c r="AQ122" s="7">
        <v>41</v>
      </c>
    </row>
    <row r="123" spans="2:43" x14ac:dyDescent="0.25">
      <c r="B123" s="7">
        <v>45418</v>
      </c>
      <c r="C123" s="7">
        <v>0</v>
      </c>
      <c r="D123" s="7">
        <v>2006</v>
      </c>
      <c r="E123" s="7">
        <f t="shared" si="6"/>
        <v>19</v>
      </c>
      <c r="F123" s="8">
        <v>45968.559884259259</v>
      </c>
      <c r="G123" s="7">
        <v>3</v>
      </c>
      <c r="H123" s="7">
        <v>2</v>
      </c>
      <c r="I123" s="7">
        <v>4</v>
      </c>
      <c r="J123" s="7">
        <v>4</v>
      </c>
      <c r="K123" s="7">
        <v>4</v>
      </c>
      <c r="L123" s="7">
        <v>2</v>
      </c>
      <c r="M123" s="7">
        <v>2</v>
      </c>
      <c r="N123" s="7">
        <v>2</v>
      </c>
      <c r="O123" s="7">
        <v>4</v>
      </c>
      <c r="P123" s="7">
        <v>3</v>
      </c>
      <c r="Q123" s="7">
        <v>3</v>
      </c>
      <c r="R123" s="7">
        <f t="shared" si="7"/>
        <v>24</v>
      </c>
      <c r="S123" s="7">
        <f t="shared" si="8"/>
        <v>9</v>
      </c>
      <c r="T123" s="7">
        <f t="shared" si="9"/>
        <v>11</v>
      </c>
      <c r="U123" s="7">
        <f t="shared" si="10"/>
        <v>4</v>
      </c>
      <c r="V123" s="7">
        <f t="shared" si="11"/>
        <v>6</v>
      </c>
      <c r="W123" s="7">
        <v>19</v>
      </c>
      <c r="X123" s="7">
        <v>11</v>
      </c>
      <c r="Y123" s="7">
        <v>4</v>
      </c>
      <c r="Z123" s="7">
        <v>12</v>
      </c>
      <c r="AA123" s="7">
        <v>7</v>
      </c>
      <c r="AB123" s="7">
        <v>7</v>
      </c>
      <c r="AC123" s="7">
        <v>10</v>
      </c>
      <c r="AD123" s="7">
        <v>6</v>
      </c>
      <c r="AE123" s="7">
        <v>6</v>
      </c>
      <c r="AF123" s="7">
        <v>5</v>
      </c>
      <c r="AG123" s="7">
        <v>1</v>
      </c>
      <c r="AH123" s="7">
        <v>8</v>
      </c>
      <c r="AI123" s="7">
        <v>4</v>
      </c>
      <c r="AJ123" s="7">
        <v>2</v>
      </c>
      <c r="AK123" s="7">
        <v>3</v>
      </c>
      <c r="AL123" s="7">
        <v>6</v>
      </c>
      <c r="AM123" s="7">
        <v>7</v>
      </c>
      <c r="AN123" s="7">
        <v>10</v>
      </c>
      <c r="AO123" s="7">
        <v>5</v>
      </c>
      <c r="AP123" s="7">
        <v>9</v>
      </c>
      <c r="AQ123" s="7">
        <v>41</v>
      </c>
    </row>
    <row r="124" spans="2:43" x14ac:dyDescent="0.25">
      <c r="B124" s="7">
        <v>41105</v>
      </c>
      <c r="C124" s="7">
        <v>0</v>
      </c>
      <c r="D124" s="7">
        <v>1981</v>
      </c>
      <c r="E124" s="7">
        <f t="shared" si="6"/>
        <v>44</v>
      </c>
      <c r="F124" s="8">
        <v>45959.319502314815</v>
      </c>
      <c r="G124" s="7">
        <v>3</v>
      </c>
      <c r="H124" s="7">
        <v>1</v>
      </c>
      <c r="I124" s="7">
        <v>3</v>
      </c>
      <c r="J124" s="7">
        <v>5</v>
      </c>
      <c r="K124" s="7">
        <v>2</v>
      </c>
      <c r="L124" s="7">
        <v>4</v>
      </c>
      <c r="M124" s="7">
        <v>1</v>
      </c>
      <c r="N124" s="7">
        <v>3</v>
      </c>
      <c r="O124" s="7">
        <v>3</v>
      </c>
      <c r="P124" s="7">
        <v>4</v>
      </c>
      <c r="Q124" s="7">
        <v>2</v>
      </c>
      <c r="R124" s="7">
        <f t="shared" si="7"/>
        <v>23</v>
      </c>
      <c r="S124" s="7">
        <f t="shared" si="8"/>
        <v>8</v>
      </c>
      <c r="T124" s="7">
        <f t="shared" si="9"/>
        <v>9</v>
      </c>
      <c r="U124" s="7">
        <f t="shared" si="10"/>
        <v>5</v>
      </c>
      <c r="V124" s="7">
        <f t="shared" si="11"/>
        <v>6</v>
      </c>
      <c r="W124" s="7">
        <v>4</v>
      </c>
      <c r="X124" s="7">
        <v>5</v>
      </c>
      <c r="Y124" s="7">
        <v>4</v>
      </c>
      <c r="Z124" s="7">
        <v>3</v>
      </c>
      <c r="AA124" s="7">
        <v>7</v>
      </c>
      <c r="AB124" s="7">
        <v>3</v>
      </c>
      <c r="AC124" s="7">
        <v>7</v>
      </c>
      <c r="AD124" s="7">
        <v>4</v>
      </c>
      <c r="AE124" s="7">
        <v>3</v>
      </c>
      <c r="AF124" s="7">
        <v>3</v>
      </c>
      <c r="AG124" s="7">
        <v>5</v>
      </c>
      <c r="AH124" s="7">
        <v>6</v>
      </c>
      <c r="AI124" s="7">
        <v>10</v>
      </c>
      <c r="AJ124" s="7">
        <v>7</v>
      </c>
      <c r="AK124" s="7">
        <v>9</v>
      </c>
      <c r="AL124" s="7">
        <v>3</v>
      </c>
      <c r="AM124" s="7">
        <v>1</v>
      </c>
      <c r="AN124" s="7">
        <v>8</v>
      </c>
      <c r="AO124" s="7">
        <v>4</v>
      </c>
      <c r="AP124" s="7">
        <v>2</v>
      </c>
      <c r="AQ124" s="7">
        <v>40</v>
      </c>
    </row>
    <row r="125" spans="2:43" x14ac:dyDescent="0.25">
      <c r="B125" s="7">
        <v>42002</v>
      </c>
      <c r="C125" s="7">
        <v>0</v>
      </c>
      <c r="D125" s="7">
        <v>2005</v>
      </c>
      <c r="E125" s="7">
        <f t="shared" si="6"/>
        <v>20</v>
      </c>
      <c r="F125" s="8">
        <v>45959.884363425925</v>
      </c>
      <c r="G125" s="7">
        <v>3</v>
      </c>
      <c r="H125" s="7">
        <v>4</v>
      </c>
      <c r="I125" s="7">
        <v>4</v>
      </c>
      <c r="J125" s="7">
        <v>4</v>
      </c>
      <c r="K125" s="7">
        <v>4</v>
      </c>
      <c r="L125" s="7">
        <v>2</v>
      </c>
      <c r="M125" s="7">
        <v>2</v>
      </c>
      <c r="N125" s="7">
        <v>2</v>
      </c>
      <c r="O125" s="7">
        <v>2</v>
      </c>
      <c r="P125" s="7">
        <v>3</v>
      </c>
      <c r="Q125" s="7">
        <v>2</v>
      </c>
      <c r="R125" s="7">
        <f t="shared" si="7"/>
        <v>23</v>
      </c>
      <c r="S125" s="7">
        <f t="shared" si="8"/>
        <v>8</v>
      </c>
      <c r="T125" s="7">
        <f t="shared" si="9"/>
        <v>9</v>
      </c>
      <c r="U125" s="7">
        <f t="shared" si="10"/>
        <v>6</v>
      </c>
      <c r="V125" s="7">
        <f t="shared" si="11"/>
        <v>6</v>
      </c>
      <c r="W125" s="7">
        <v>5</v>
      </c>
      <c r="X125" s="7">
        <v>3</v>
      </c>
      <c r="Y125" s="7">
        <v>4</v>
      </c>
      <c r="Z125" s="7">
        <v>2</v>
      </c>
      <c r="AA125" s="7">
        <v>3</v>
      </c>
      <c r="AB125" s="7">
        <v>2</v>
      </c>
      <c r="AC125" s="7">
        <v>6</v>
      </c>
      <c r="AD125" s="7">
        <v>4</v>
      </c>
      <c r="AE125" s="7">
        <v>4</v>
      </c>
      <c r="AF125" s="7">
        <v>5</v>
      </c>
      <c r="AG125" s="7">
        <v>6</v>
      </c>
      <c r="AH125" s="7">
        <v>10</v>
      </c>
      <c r="AI125" s="7">
        <v>1</v>
      </c>
      <c r="AJ125" s="7">
        <v>9</v>
      </c>
      <c r="AK125" s="7">
        <v>7</v>
      </c>
      <c r="AL125" s="7">
        <v>8</v>
      </c>
      <c r="AM125" s="7">
        <v>4</v>
      </c>
      <c r="AN125" s="7">
        <v>3</v>
      </c>
      <c r="AO125" s="7">
        <v>2</v>
      </c>
      <c r="AP125" s="7">
        <v>5</v>
      </c>
      <c r="AQ125" s="7">
        <v>36</v>
      </c>
    </row>
    <row r="126" spans="2:43" x14ac:dyDescent="0.25">
      <c r="B126" s="7">
        <v>44186</v>
      </c>
      <c r="C126" s="7">
        <v>0</v>
      </c>
      <c r="D126" s="7">
        <v>2002</v>
      </c>
      <c r="E126" s="7">
        <f t="shared" si="6"/>
        <v>23</v>
      </c>
      <c r="F126" s="8">
        <v>45964.903715277775</v>
      </c>
      <c r="G126" s="7">
        <v>3</v>
      </c>
      <c r="H126" s="7">
        <v>2</v>
      </c>
      <c r="I126" s="7">
        <v>4</v>
      </c>
      <c r="J126" s="7">
        <v>4</v>
      </c>
      <c r="K126" s="7">
        <v>3</v>
      </c>
      <c r="L126" s="7">
        <v>4</v>
      </c>
      <c r="M126" s="7">
        <v>3</v>
      </c>
      <c r="N126" s="7">
        <v>2</v>
      </c>
      <c r="O126" s="7">
        <v>3</v>
      </c>
      <c r="P126" s="7">
        <v>1</v>
      </c>
      <c r="Q126" s="7">
        <v>2</v>
      </c>
      <c r="R126" s="7">
        <f t="shared" si="7"/>
        <v>23</v>
      </c>
      <c r="S126" s="7">
        <f t="shared" si="8"/>
        <v>9</v>
      </c>
      <c r="T126" s="7">
        <f t="shared" si="9"/>
        <v>7</v>
      </c>
      <c r="U126" s="7">
        <f t="shared" si="10"/>
        <v>6</v>
      </c>
      <c r="V126" s="7">
        <f t="shared" si="11"/>
        <v>6</v>
      </c>
      <c r="W126" s="7">
        <v>3</v>
      </c>
      <c r="X126" s="7">
        <v>14</v>
      </c>
      <c r="Y126" s="7">
        <v>6</v>
      </c>
      <c r="Z126" s="7">
        <v>6</v>
      </c>
      <c r="AA126" s="7">
        <v>3</v>
      </c>
      <c r="AB126" s="7">
        <v>5</v>
      </c>
      <c r="AC126" s="7">
        <v>5</v>
      </c>
      <c r="AD126" s="7">
        <v>5</v>
      </c>
      <c r="AE126" s="7">
        <v>5</v>
      </c>
      <c r="AF126" s="7">
        <v>1</v>
      </c>
      <c r="AG126" s="7">
        <v>9</v>
      </c>
      <c r="AH126" s="7">
        <v>1</v>
      </c>
      <c r="AI126" s="7">
        <v>6</v>
      </c>
      <c r="AJ126" s="7">
        <v>2</v>
      </c>
      <c r="AK126" s="7">
        <v>7</v>
      </c>
      <c r="AL126" s="7">
        <v>8</v>
      </c>
      <c r="AM126" s="7">
        <v>4</v>
      </c>
      <c r="AN126" s="7">
        <v>5</v>
      </c>
      <c r="AO126" s="7">
        <v>10</v>
      </c>
      <c r="AP126" s="7">
        <v>3</v>
      </c>
      <c r="AQ126" s="7">
        <v>30</v>
      </c>
    </row>
    <row r="127" spans="2:43" x14ac:dyDescent="0.25">
      <c r="B127" s="7">
        <v>40994</v>
      </c>
      <c r="C127" s="7">
        <v>0</v>
      </c>
      <c r="D127" s="7">
        <v>1995</v>
      </c>
      <c r="E127" s="7">
        <f t="shared" si="6"/>
        <v>30</v>
      </c>
      <c r="F127" s="8">
        <v>45958.744039351855</v>
      </c>
      <c r="G127" s="7">
        <v>3</v>
      </c>
      <c r="H127" s="7">
        <v>3</v>
      </c>
      <c r="I127" s="7">
        <v>3</v>
      </c>
      <c r="J127" s="7">
        <v>4</v>
      </c>
      <c r="K127" s="7">
        <v>2</v>
      </c>
      <c r="L127" s="7">
        <v>1</v>
      </c>
      <c r="M127" s="7">
        <v>3</v>
      </c>
      <c r="N127" s="7">
        <v>3</v>
      </c>
      <c r="O127" s="7">
        <v>1</v>
      </c>
      <c r="P127" s="7">
        <v>4</v>
      </c>
      <c r="Q127" s="7">
        <v>1</v>
      </c>
      <c r="R127" s="7">
        <f t="shared" si="7"/>
        <v>20</v>
      </c>
      <c r="S127" s="7">
        <f t="shared" si="8"/>
        <v>8</v>
      </c>
      <c r="T127" s="7">
        <f t="shared" si="9"/>
        <v>7</v>
      </c>
      <c r="U127" s="7">
        <f t="shared" si="10"/>
        <v>4</v>
      </c>
      <c r="V127" s="7">
        <f t="shared" si="11"/>
        <v>6</v>
      </c>
      <c r="W127" s="7">
        <v>6</v>
      </c>
      <c r="X127" s="7">
        <v>3</v>
      </c>
      <c r="Y127" s="7">
        <v>5</v>
      </c>
      <c r="Z127" s="7">
        <v>4</v>
      </c>
      <c r="AA127" s="7">
        <v>4</v>
      </c>
      <c r="AB127" s="7">
        <v>3</v>
      </c>
      <c r="AC127" s="7">
        <v>8</v>
      </c>
      <c r="AD127" s="7">
        <v>5</v>
      </c>
      <c r="AE127" s="7">
        <v>3</v>
      </c>
      <c r="AF127" s="7">
        <v>2</v>
      </c>
      <c r="AG127" s="7">
        <v>10</v>
      </c>
      <c r="AH127" s="7">
        <v>6</v>
      </c>
      <c r="AI127" s="7">
        <v>1</v>
      </c>
      <c r="AJ127" s="7">
        <v>7</v>
      </c>
      <c r="AK127" s="7">
        <v>2</v>
      </c>
      <c r="AL127" s="7">
        <v>8</v>
      </c>
      <c r="AM127" s="7">
        <v>5</v>
      </c>
      <c r="AN127" s="7">
        <v>9</v>
      </c>
      <c r="AO127" s="7">
        <v>3</v>
      </c>
      <c r="AP127" s="7">
        <v>4</v>
      </c>
      <c r="AQ127" s="7">
        <v>28</v>
      </c>
    </row>
    <row r="128" spans="2:43" x14ac:dyDescent="0.25">
      <c r="B128" s="7">
        <v>41752</v>
      </c>
      <c r="C128" s="7">
        <v>0</v>
      </c>
      <c r="D128" s="7">
        <v>2002</v>
      </c>
      <c r="E128" s="7">
        <f t="shared" si="6"/>
        <v>23</v>
      </c>
      <c r="F128" s="8">
        <v>45959.785509259258</v>
      </c>
      <c r="G128" s="7">
        <v>3</v>
      </c>
      <c r="H128" s="7">
        <v>4</v>
      </c>
      <c r="I128" s="7">
        <v>2</v>
      </c>
      <c r="J128" s="7">
        <v>2</v>
      </c>
      <c r="K128" s="7">
        <v>3</v>
      </c>
      <c r="L128" s="7">
        <v>2</v>
      </c>
      <c r="M128" s="7">
        <v>4</v>
      </c>
      <c r="N128" s="7">
        <v>2</v>
      </c>
      <c r="O128" s="7">
        <v>2</v>
      </c>
      <c r="P128" s="7">
        <v>2</v>
      </c>
      <c r="Q128" s="7">
        <v>3</v>
      </c>
      <c r="R128" s="7">
        <f t="shared" si="7"/>
        <v>21</v>
      </c>
      <c r="S128" s="7">
        <f t="shared" si="8"/>
        <v>9</v>
      </c>
      <c r="T128" s="7">
        <f t="shared" si="9"/>
        <v>7</v>
      </c>
      <c r="U128" s="7">
        <f t="shared" si="10"/>
        <v>6</v>
      </c>
      <c r="V128" s="7">
        <f t="shared" si="11"/>
        <v>4</v>
      </c>
      <c r="W128" s="7">
        <v>2</v>
      </c>
      <c r="X128" s="7">
        <v>3</v>
      </c>
      <c r="Y128" s="7">
        <v>2</v>
      </c>
      <c r="Z128" s="7">
        <v>3</v>
      </c>
      <c r="AA128" s="7">
        <v>2</v>
      </c>
      <c r="AB128" s="7">
        <v>3</v>
      </c>
      <c r="AC128" s="7">
        <v>25</v>
      </c>
      <c r="AD128" s="7">
        <v>4</v>
      </c>
      <c r="AE128" s="7">
        <v>3</v>
      </c>
      <c r="AF128" s="7">
        <v>1</v>
      </c>
      <c r="AG128" s="7">
        <v>3</v>
      </c>
      <c r="AH128" s="7">
        <v>8</v>
      </c>
      <c r="AI128" s="7">
        <v>4</v>
      </c>
      <c r="AJ128" s="7">
        <v>2</v>
      </c>
      <c r="AK128" s="7">
        <v>7</v>
      </c>
      <c r="AL128" s="7">
        <v>5</v>
      </c>
      <c r="AM128" s="7">
        <v>6</v>
      </c>
      <c r="AN128" s="7">
        <v>9</v>
      </c>
      <c r="AO128" s="7">
        <v>1</v>
      </c>
      <c r="AP128" s="7">
        <v>10</v>
      </c>
      <c r="AQ128" s="7">
        <v>28</v>
      </c>
    </row>
    <row r="129" spans="2:43" x14ac:dyDescent="0.25">
      <c r="B129" s="7">
        <v>41152</v>
      </c>
      <c r="C129" s="7">
        <v>0</v>
      </c>
      <c r="D129" s="7">
        <v>1998</v>
      </c>
      <c r="E129" s="7">
        <f t="shared" si="6"/>
        <v>27</v>
      </c>
      <c r="F129" s="8">
        <v>45959.432326388887</v>
      </c>
      <c r="G129" s="7">
        <v>3</v>
      </c>
      <c r="H129" s="7">
        <v>2</v>
      </c>
      <c r="I129" s="7">
        <v>2</v>
      </c>
      <c r="J129" s="7">
        <v>4</v>
      </c>
      <c r="K129" s="7">
        <v>4</v>
      </c>
      <c r="L129" s="7">
        <v>3</v>
      </c>
      <c r="M129" s="7">
        <v>2</v>
      </c>
      <c r="N129" s="7">
        <v>2</v>
      </c>
      <c r="O129" s="7">
        <v>3</v>
      </c>
      <c r="P129" s="7">
        <v>4</v>
      </c>
      <c r="Q129" s="7">
        <v>2</v>
      </c>
      <c r="R129" s="7">
        <f t="shared" si="7"/>
        <v>22</v>
      </c>
      <c r="S129" s="7">
        <f t="shared" si="8"/>
        <v>8</v>
      </c>
      <c r="T129" s="7">
        <f t="shared" si="9"/>
        <v>11</v>
      </c>
      <c r="U129" s="7">
        <f t="shared" si="10"/>
        <v>5</v>
      </c>
      <c r="V129" s="7">
        <f t="shared" si="11"/>
        <v>4</v>
      </c>
      <c r="W129" s="7">
        <v>3</v>
      </c>
      <c r="X129" s="7">
        <v>12</v>
      </c>
      <c r="Y129" s="7">
        <v>4</v>
      </c>
      <c r="Z129" s="7">
        <v>6</v>
      </c>
      <c r="AA129" s="7">
        <v>9</v>
      </c>
      <c r="AB129" s="7">
        <v>4</v>
      </c>
      <c r="AC129" s="7">
        <v>15</v>
      </c>
      <c r="AD129" s="7">
        <v>6</v>
      </c>
      <c r="AE129" s="7">
        <v>4</v>
      </c>
      <c r="AF129" s="7">
        <v>2</v>
      </c>
      <c r="AG129" s="7">
        <v>9</v>
      </c>
      <c r="AH129" s="7">
        <v>3</v>
      </c>
      <c r="AI129" s="7">
        <v>6</v>
      </c>
      <c r="AJ129" s="7">
        <v>5</v>
      </c>
      <c r="AK129" s="7">
        <v>1</v>
      </c>
      <c r="AL129" s="7">
        <v>8</v>
      </c>
      <c r="AM129" s="7">
        <v>4</v>
      </c>
      <c r="AN129" s="7">
        <v>10</v>
      </c>
      <c r="AO129" s="7">
        <v>2</v>
      </c>
      <c r="AP129" s="7">
        <v>7</v>
      </c>
      <c r="AQ129" s="7">
        <v>27</v>
      </c>
    </row>
    <row r="130" spans="2:43" x14ac:dyDescent="0.25">
      <c r="B130" s="7">
        <v>46377</v>
      </c>
      <c r="C130" s="7">
        <v>0</v>
      </c>
      <c r="D130" s="7">
        <v>2005</v>
      </c>
      <c r="E130" s="7">
        <f t="shared" si="6"/>
        <v>20</v>
      </c>
      <c r="F130" s="8">
        <v>45972.958043981482</v>
      </c>
      <c r="G130" s="7">
        <v>3</v>
      </c>
      <c r="H130" s="7">
        <v>3</v>
      </c>
      <c r="I130" s="7">
        <v>4</v>
      </c>
      <c r="J130" s="7">
        <v>4</v>
      </c>
      <c r="K130" s="7">
        <v>3</v>
      </c>
      <c r="L130" s="7">
        <v>2</v>
      </c>
      <c r="M130" s="7">
        <v>3</v>
      </c>
      <c r="N130" s="7">
        <v>2</v>
      </c>
      <c r="O130" s="7">
        <v>3</v>
      </c>
      <c r="P130" s="7">
        <v>2</v>
      </c>
      <c r="Q130" s="7">
        <v>2</v>
      </c>
      <c r="R130" s="7">
        <f t="shared" si="7"/>
        <v>23</v>
      </c>
      <c r="S130" s="7">
        <f t="shared" si="8"/>
        <v>9</v>
      </c>
      <c r="T130" s="7">
        <f t="shared" si="9"/>
        <v>8</v>
      </c>
      <c r="U130" s="7">
        <f t="shared" si="10"/>
        <v>5</v>
      </c>
      <c r="V130" s="7">
        <f t="shared" si="11"/>
        <v>6</v>
      </c>
      <c r="W130" s="7">
        <v>3</v>
      </c>
      <c r="X130" s="7">
        <v>5</v>
      </c>
      <c r="Y130" s="7">
        <v>4</v>
      </c>
      <c r="Z130" s="7">
        <v>3</v>
      </c>
      <c r="AA130" s="7">
        <v>6</v>
      </c>
      <c r="AB130" s="7">
        <v>3</v>
      </c>
      <c r="AC130" s="7">
        <v>5</v>
      </c>
      <c r="AD130" s="7">
        <v>3</v>
      </c>
      <c r="AE130" s="7">
        <v>3</v>
      </c>
      <c r="AF130" s="7">
        <v>3</v>
      </c>
      <c r="AG130" s="7">
        <v>10</v>
      </c>
      <c r="AH130" s="7">
        <v>1</v>
      </c>
      <c r="AI130" s="7">
        <v>5</v>
      </c>
      <c r="AJ130" s="7">
        <v>2</v>
      </c>
      <c r="AK130" s="7">
        <v>8</v>
      </c>
      <c r="AL130" s="7">
        <v>9</v>
      </c>
      <c r="AM130" s="7">
        <v>7</v>
      </c>
      <c r="AN130" s="7">
        <v>3</v>
      </c>
      <c r="AO130" s="7">
        <v>6</v>
      </c>
      <c r="AP130" s="7">
        <v>4</v>
      </c>
      <c r="AQ130" s="7">
        <v>26</v>
      </c>
    </row>
    <row r="131" spans="2:43" x14ac:dyDescent="0.25">
      <c r="B131" s="7">
        <v>41432</v>
      </c>
      <c r="C131" s="7">
        <v>0</v>
      </c>
      <c r="D131" s="7">
        <v>2003</v>
      </c>
      <c r="E131" s="7">
        <f t="shared" ref="E131:E194" si="12">2025-D131</f>
        <v>22</v>
      </c>
      <c r="F131" s="8">
        <v>45960.362893518519</v>
      </c>
      <c r="G131" s="7">
        <v>3</v>
      </c>
      <c r="H131" s="7">
        <v>3</v>
      </c>
      <c r="I131" s="7">
        <v>3</v>
      </c>
      <c r="J131" s="7">
        <v>3</v>
      </c>
      <c r="K131" s="7">
        <v>3</v>
      </c>
      <c r="L131" s="7">
        <v>2</v>
      </c>
      <c r="M131" s="7">
        <v>3</v>
      </c>
      <c r="N131" s="7">
        <v>2</v>
      </c>
      <c r="O131" s="7">
        <v>2</v>
      </c>
      <c r="P131" s="7">
        <v>3</v>
      </c>
      <c r="Q131" s="7">
        <v>3</v>
      </c>
      <c r="R131" s="7">
        <f t="shared" ref="R131:R194" si="13">SUM(H131:Q131)-K131-N131</f>
        <v>22</v>
      </c>
      <c r="S131" s="7">
        <f t="shared" ref="S131:S194" si="14">SUM(J131,M131,Q131)</f>
        <v>9</v>
      </c>
      <c r="T131" s="7">
        <f t="shared" ref="T131:T194" si="15">SUM(K131,O131:P131)</f>
        <v>8</v>
      </c>
      <c r="U131" s="7">
        <f t="shared" ref="U131:U194" si="16">SUM(H131,L131)</f>
        <v>5</v>
      </c>
      <c r="V131" s="7">
        <f t="shared" si="11"/>
        <v>5</v>
      </c>
      <c r="W131" s="7">
        <v>3</v>
      </c>
      <c r="X131" s="7">
        <v>5</v>
      </c>
      <c r="Y131" s="7">
        <v>3</v>
      </c>
      <c r="Z131" s="7">
        <v>4</v>
      </c>
      <c r="AA131" s="7">
        <v>4</v>
      </c>
      <c r="AB131" s="7">
        <v>4</v>
      </c>
      <c r="AC131" s="7">
        <v>5</v>
      </c>
      <c r="AD131" s="7">
        <v>4</v>
      </c>
      <c r="AE131" s="7">
        <v>3</v>
      </c>
      <c r="AF131" s="7">
        <v>5</v>
      </c>
      <c r="AG131" s="7">
        <v>8</v>
      </c>
      <c r="AH131" s="7">
        <v>1</v>
      </c>
      <c r="AI131" s="7">
        <v>5</v>
      </c>
      <c r="AJ131" s="7">
        <v>3</v>
      </c>
      <c r="AK131" s="7">
        <v>4</v>
      </c>
      <c r="AL131" s="7">
        <v>7</v>
      </c>
      <c r="AM131" s="7">
        <v>2</v>
      </c>
      <c r="AN131" s="7">
        <v>10</v>
      </c>
      <c r="AO131" s="7">
        <v>6</v>
      </c>
      <c r="AP131" s="7">
        <v>9</v>
      </c>
      <c r="AQ131" s="7">
        <v>14</v>
      </c>
    </row>
    <row r="132" spans="2:43" x14ac:dyDescent="0.25">
      <c r="B132" s="7">
        <v>46498</v>
      </c>
      <c r="C132" s="7">
        <v>0</v>
      </c>
      <c r="D132" s="7">
        <v>2005</v>
      </c>
      <c r="E132" s="7">
        <f t="shared" si="12"/>
        <v>20</v>
      </c>
      <c r="F132" s="8">
        <v>45973.625092592592</v>
      </c>
      <c r="G132" s="7">
        <v>3</v>
      </c>
      <c r="H132" s="7">
        <v>2</v>
      </c>
      <c r="I132" s="7">
        <v>4</v>
      </c>
      <c r="J132" s="7">
        <v>2</v>
      </c>
      <c r="K132" s="7">
        <v>2</v>
      </c>
      <c r="L132" s="7">
        <v>2</v>
      </c>
      <c r="M132" s="7">
        <v>2</v>
      </c>
      <c r="N132" s="7">
        <v>2</v>
      </c>
      <c r="O132" s="7">
        <v>3</v>
      </c>
      <c r="P132" s="7">
        <v>4</v>
      </c>
      <c r="Q132" s="7">
        <v>3</v>
      </c>
      <c r="R132" s="7">
        <f t="shared" si="13"/>
        <v>22</v>
      </c>
      <c r="S132" s="7">
        <f t="shared" si="14"/>
        <v>7</v>
      </c>
      <c r="T132" s="7">
        <f t="shared" si="15"/>
        <v>9</v>
      </c>
      <c r="U132" s="7">
        <f t="shared" si="16"/>
        <v>4</v>
      </c>
      <c r="V132" s="7">
        <f t="shared" ref="V132:V195" si="17">I132+N132</f>
        <v>6</v>
      </c>
      <c r="W132" s="7">
        <v>3</v>
      </c>
      <c r="X132" s="7">
        <v>4</v>
      </c>
      <c r="Y132" s="7">
        <v>4</v>
      </c>
      <c r="Z132" s="7">
        <v>3</v>
      </c>
      <c r="AA132" s="7">
        <v>3</v>
      </c>
      <c r="AB132" s="7">
        <v>5</v>
      </c>
      <c r="AC132" s="7">
        <v>7</v>
      </c>
      <c r="AD132" s="7">
        <v>10</v>
      </c>
      <c r="AE132" s="7">
        <v>2</v>
      </c>
      <c r="AF132" s="7">
        <v>3</v>
      </c>
      <c r="AG132" s="7">
        <v>10</v>
      </c>
      <c r="AH132" s="7">
        <v>2</v>
      </c>
      <c r="AI132" s="7">
        <v>7</v>
      </c>
      <c r="AJ132" s="7">
        <v>9</v>
      </c>
      <c r="AK132" s="7">
        <v>6</v>
      </c>
      <c r="AL132" s="7">
        <v>3</v>
      </c>
      <c r="AM132" s="7">
        <v>8</v>
      </c>
      <c r="AN132" s="7">
        <v>1</v>
      </c>
      <c r="AO132" s="7">
        <v>5</v>
      </c>
      <c r="AP132" s="7">
        <v>4</v>
      </c>
      <c r="AQ132" s="7">
        <v>14</v>
      </c>
    </row>
    <row r="133" spans="2:43" x14ac:dyDescent="0.25">
      <c r="B133" s="7">
        <v>42662</v>
      </c>
      <c r="C133" s="7">
        <v>0</v>
      </c>
      <c r="D133" s="7">
        <v>2003</v>
      </c>
      <c r="E133" s="7">
        <f t="shared" si="12"/>
        <v>22</v>
      </c>
      <c r="F133" s="8">
        <v>45960.825659722221</v>
      </c>
      <c r="G133" s="7">
        <v>3</v>
      </c>
      <c r="H133" s="7">
        <v>3</v>
      </c>
      <c r="I133" s="7">
        <v>5</v>
      </c>
      <c r="J133" s="7">
        <v>4</v>
      </c>
      <c r="K133" s="7">
        <v>4</v>
      </c>
      <c r="L133" s="7">
        <v>5</v>
      </c>
      <c r="M133" s="7">
        <v>4</v>
      </c>
      <c r="N133" s="7">
        <v>4</v>
      </c>
      <c r="O133" s="7">
        <v>5</v>
      </c>
      <c r="P133" s="7">
        <v>5</v>
      </c>
      <c r="Q133" s="7">
        <v>5</v>
      </c>
      <c r="R133" s="7">
        <f t="shared" si="13"/>
        <v>36</v>
      </c>
      <c r="S133" s="7">
        <f t="shared" si="14"/>
        <v>13</v>
      </c>
      <c r="T133" s="7">
        <f t="shared" si="15"/>
        <v>14</v>
      </c>
      <c r="U133" s="7">
        <f t="shared" si="16"/>
        <v>8</v>
      </c>
      <c r="V133" s="7">
        <f t="shared" si="17"/>
        <v>9</v>
      </c>
      <c r="W133" s="7">
        <v>8</v>
      </c>
      <c r="X133" s="7">
        <v>6</v>
      </c>
      <c r="Y133" s="7">
        <v>6</v>
      </c>
      <c r="Z133" s="7">
        <v>6</v>
      </c>
      <c r="AA133" s="7">
        <v>4</v>
      </c>
      <c r="AB133" s="7">
        <v>8</v>
      </c>
      <c r="AC133" s="7">
        <v>10</v>
      </c>
      <c r="AD133" s="7">
        <v>6</v>
      </c>
      <c r="AE133" s="7">
        <v>3</v>
      </c>
      <c r="AF133" s="7">
        <v>5</v>
      </c>
      <c r="AG133" s="7">
        <v>7</v>
      </c>
      <c r="AH133" s="7">
        <v>4</v>
      </c>
      <c r="AI133" s="7">
        <v>8</v>
      </c>
      <c r="AJ133" s="7">
        <v>5</v>
      </c>
      <c r="AK133" s="7">
        <v>3</v>
      </c>
      <c r="AL133" s="7">
        <v>6</v>
      </c>
      <c r="AM133" s="7">
        <v>10</v>
      </c>
      <c r="AN133" s="7">
        <v>9</v>
      </c>
      <c r="AO133" s="7">
        <v>2</v>
      </c>
      <c r="AP133" s="7">
        <v>1</v>
      </c>
      <c r="AQ133" s="7">
        <v>10</v>
      </c>
    </row>
    <row r="134" spans="2:43" x14ac:dyDescent="0.25">
      <c r="B134" s="7">
        <v>44949</v>
      </c>
      <c r="C134" s="7">
        <v>0</v>
      </c>
      <c r="D134" s="7">
        <v>1980</v>
      </c>
      <c r="E134" s="7">
        <f t="shared" si="12"/>
        <v>45</v>
      </c>
      <c r="F134" s="8">
        <v>45967.108032407406</v>
      </c>
      <c r="G134" s="7">
        <v>3</v>
      </c>
      <c r="H134" s="7">
        <v>2</v>
      </c>
      <c r="I134" s="7">
        <v>2</v>
      </c>
      <c r="J134" s="7">
        <v>4</v>
      </c>
      <c r="K134" s="7">
        <v>3</v>
      </c>
      <c r="L134" s="7">
        <v>4</v>
      </c>
      <c r="M134" s="7">
        <v>2</v>
      </c>
      <c r="N134" s="7">
        <v>1</v>
      </c>
      <c r="O134" s="7">
        <v>2</v>
      </c>
      <c r="P134" s="7">
        <v>2</v>
      </c>
      <c r="Q134" s="7">
        <v>2</v>
      </c>
      <c r="R134" s="7">
        <f t="shared" si="13"/>
        <v>20</v>
      </c>
      <c r="S134" s="7">
        <f t="shared" si="14"/>
        <v>8</v>
      </c>
      <c r="T134" s="7">
        <f t="shared" si="15"/>
        <v>7</v>
      </c>
      <c r="U134" s="7">
        <f t="shared" si="16"/>
        <v>6</v>
      </c>
      <c r="V134" s="7">
        <f t="shared" si="17"/>
        <v>3</v>
      </c>
      <c r="W134" s="7">
        <v>5</v>
      </c>
      <c r="X134" s="7">
        <v>4</v>
      </c>
      <c r="Y134" s="7">
        <v>4</v>
      </c>
      <c r="Z134" s="7">
        <v>5</v>
      </c>
      <c r="AA134" s="7">
        <v>4</v>
      </c>
      <c r="AB134" s="7">
        <v>7</v>
      </c>
      <c r="AC134" s="7">
        <v>5</v>
      </c>
      <c r="AD134" s="7">
        <v>4</v>
      </c>
      <c r="AE134" s="7">
        <v>3</v>
      </c>
      <c r="AF134" s="7">
        <v>3</v>
      </c>
      <c r="AG134" s="7">
        <v>2</v>
      </c>
      <c r="AH134" s="7">
        <v>9</v>
      </c>
      <c r="AI134" s="7">
        <v>3</v>
      </c>
      <c r="AJ134" s="7">
        <v>4</v>
      </c>
      <c r="AK134" s="7">
        <v>7</v>
      </c>
      <c r="AL134" s="7">
        <v>6</v>
      </c>
      <c r="AM134" s="7">
        <v>1</v>
      </c>
      <c r="AN134" s="7">
        <v>8</v>
      </c>
      <c r="AO134" s="7">
        <v>5</v>
      </c>
      <c r="AP134" s="7">
        <v>10</v>
      </c>
      <c r="AQ134" s="7">
        <v>5</v>
      </c>
    </row>
    <row r="135" spans="2:43" x14ac:dyDescent="0.25">
      <c r="B135" s="7">
        <v>43742</v>
      </c>
      <c r="C135" s="7">
        <v>0</v>
      </c>
      <c r="D135" s="7">
        <v>2003</v>
      </c>
      <c r="E135" s="7">
        <f t="shared" si="12"/>
        <v>22</v>
      </c>
      <c r="F135" s="8">
        <v>45964.027858796297</v>
      </c>
      <c r="G135" s="7">
        <v>3</v>
      </c>
      <c r="H135" s="7">
        <v>1</v>
      </c>
      <c r="I135" s="7">
        <v>2</v>
      </c>
      <c r="J135" s="7">
        <v>4</v>
      </c>
      <c r="K135" s="7">
        <v>2</v>
      </c>
      <c r="L135" s="7">
        <v>1</v>
      </c>
      <c r="M135" s="7">
        <v>3</v>
      </c>
      <c r="N135" s="7">
        <v>1</v>
      </c>
      <c r="O135" s="7">
        <v>2</v>
      </c>
      <c r="P135" s="7">
        <v>1</v>
      </c>
      <c r="Q135" s="7">
        <v>3</v>
      </c>
      <c r="R135" s="7">
        <f t="shared" si="13"/>
        <v>17</v>
      </c>
      <c r="S135" s="7">
        <f t="shared" si="14"/>
        <v>10</v>
      </c>
      <c r="T135" s="7">
        <f t="shared" si="15"/>
        <v>5</v>
      </c>
      <c r="U135" s="7">
        <f t="shared" si="16"/>
        <v>2</v>
      </c>
      <c r="V135" s="7">
        <f t="shared" si="17"/>
        <v>3</v>
      </c>
      <c r="W135" s="7">
        <v>3</v>
      </c>
      <c r="X135" s="7">
        <v>3</v>
      </c>
      <c r="Y135" s="7">
        <v>3</v>
      </c>
      <c r="Z135" s="7">
        <v>2</v>
      </c>
      <c r="AA135" s="7">
        <v>3</v>
      </c>
      <c r="AB135" s="7">
        <v>3</v>
      </c>
      <c r="AC135" s="7">
        <v>4</v>
      </c>
      <c r="AD135" s="7">
        <v>4</v>
      </c>
      <c r="AE135" s="7">
        <v>2</v>
      </c>
      <c r="AF135" s="7">
        <v>3</v>
      </c>
      <c r="AG135" s="7">
        <v>10</v>
      </c>
      <c r="AH135" s="7">
        <v>6</v>
      </c>
      <c r="AI135" s="7">
        <v>1</v>
      </c>
      <c r="AJ135" s="7">
        <v>9</v>
      </c>
      <c r="AK135" s="7">
        <v>3</v>
      </c>
      <c r="AL135" s="7">
        <v>7</v>
      </c>
      <c r="AM135" s="7">
        <v>4</v>
      </c>
      <c r="AN135" s="7">
        <v>2</v>
      </c>
      <c r="AO135" s="7">
        <v>5</v>
      </c>
      <c r="AP135" s="7">
        <v>8</v>
      </c>
      <c r="AQ135" s="7">
        <v>5</v>
      </c>
    </row>
    <row r="136" spans="2:43" x14ac:dyDescent="0.25">
      <c r="B136" s="7">
        <v>43924</v>
      </c>
      <c r="C136" s="7">
        <v>0</v>
      </c>
      <c r="D136" s="7">
        <v>1976</v>
      </c>
      <c r="E136" s="7">
        <f t="shared" si="12"/>
        <v>49</v>
      </c>
      <c r="F136" s="8">
        <v>45964.514490740738</v>
      </c>
      <c r="G136" s="7">
        <v>3</v>
      </c>
      <c r="H136" s="7">
        <v>4</v>
      </c>
      <c r="I136" s="7">
        <v>5</v>
      </c>
      <c r="J136" s="7">
        <v>4</v>
      </c>
      <c r="K136" s="7">
        <v>4</v>
      </c>
      <c r="L136" s="7">
        <v>5</v>
      </c>
      <c r="M136" s="7">
        <v>4</v>
      </c>
      <c r="N136" s="7">
        <v>4</v>
      </c>
      <c r="O136" s="7">
        <v>3</v>
      </c>
      <c r="P136" s="7">
        <v>4</v>
      </c>
      <c r="Q136" s="7">
        <v>3</v>
      </c>
      <c r="R136" s="7">
        <f t="shared" si="13"/>
        <v>32</v>
      </c>
      <c r="S136" s="7">
        <f t="shared" si="14"/>
        <v>11</v>
      </c>
      <c r="T136" s="7">
        <f t="shared" si="15"/>
        <v>11</v>
      </c>
      <c r="U136" s="7">
        <f t="shared" si="16"/>
        <v>9</v>
      </c>
      <c r="V136" s="7">
        <f t="shared" si="17"/>
        <v>9</v>
      </c>
      <c r="W136" s="7">
        <v>6</v>
      </c>
      <c r="X136" s="7">
        <v>9</v>
      </c>
      <c r="Y136" s="7">
        <v>3</v>
      </c>
      <c r="Z136" s="7">
        <v>21</v>
      </c>
      <c r="AA136" s="7">
        <v>4</v>
      </c>
      <c r="AB136" s="7">
        <v>6</v>
      </c>
      <c r="AC136" s="7">
        <v>28</v>
      </c>
      <c r="AD136" s="7">
        <v>7</v>
      </c>
      <c r="AE136" s="7">
        <v>5</v>
      </c>
      <c r="AF136" s="7">
        <v>10</v>
      </c>
      <c r="AG136" s="7">
        <v>1</v>
      </c>
      <c r="AH136" s="7">
        <v>5</v>
      </c>
      <c r="AI136" s="7">
        <v>7</v>
      </c>
      <c r="AJ136" s="7">
        <v>6</v>
      </c>
      <c r="AK136" s="7">
        <v>10</v>
      </c>
      <c r="AL136" s="7">
        <v>9</v>
      </c>
      <c r="AM136" s="7">
        <v>4</v>
      </c>
      <c r="AN136" s="7">
        <v>8</v>
      </c>
      <c r="AO136" s="7">
        <v>2</v>
      </c>
      <c r="AP136" s="7">
        <v>3</v>
      </c>
      <c r="AQ136" s="7">
        <v>51</v>
      </c>
    </row>
    <row r="137" spans="2:43" x14ac:dyDescent="0.25">
      <c r="B137" s="7">
        <v>43944</v>
      </c>
      <c r="C137" s="7">
        <v>0</v>
      </c>
      <c r="D137" s="7">
        <v>1992</v>
      </c>
      <c r="E137" s="7">
        <f t="shared" si="12"/>
        <v>33</v>
      </c>
      <c r="F137" s="8">
        <v>45964.529942129629</v>
      </c>
      <c r="G137" s="7">
        <v>3</v>
      </c>
      <c r="H137" s="7">
        <v>3</v>
      </c>
      <c r="I137" s="7">
        <v>4</v>
      </c>
      <c r="J137" s="7">
        <v>3</v>
      </c>
      <c r="K137" s="7">
        <v>3</v>
      </c>
      <c r="L137" s="7">
        <v>4</v>
      </c>
      <c r="M137" s="7">
        <v>4</v>
      </c>
      <c r="N137" s="7">
        <v>2</v>
      </c>
      <c r="O137" s="7">
        <v>4</v>
      </c>
      <c r="P137" s="7">
        <v>3</v>
      </c>
      <c r="Q137" s="7">
        <v>4</v>
      </c>
      <c r="R137" s="7">
        <f t="shared" si="13"/>
        <v>29</v>
      </c>
      <c r="S137" s="7">
        <f t="shared" si="14"/>
        <v>11</v>
      </c>
      <c r="T137" s="7">
        <f t="shared" si="15"/>
        <v>10</v>
      </c>
      <c r="U137" s="7">
        <f t="shared" si="16"/>
        <v>7</v>
      </c>
      <c r="V137" s="7">
        <f t="shared" si="17"/>
        <v>6</v>
      </c>
      <c r="W137" s="7">
        <v>6</v>
      </c>
      <c r="X137" s="7">
        <v>3</v>
      </c>
      <c r="Y137" s="7">
        <v>5</v>
      </c>
      <c r="Z137" s="7">
        <v>4</v>
      </c>
      <c r="AA137" s="7">
        <v>4</v>
      </c>
      <c r="AB137" s="7">
        <v>7</v>
      </c>
      <c r="AC137" s="7">
        <v>6</v>
      </c>
      <c r="AD137" s="7">
        <v>2</v>
      </c>
      <c r="AE137" s="7">
        <v>3</v>
      </c>
      <c r="AF137" s="7">
        <v>2</v>
      </c>
      <c r="AG137" s="7">
        <v>10</v>
      </c>
      <c r="AH137" s="7">
        <v>7</v>
      </c>
      <c r="AI137" s="7">
        <v>8</v>
      </c>
      <c r="AJ137" s="7">
        <v>2</v>
      </c>
      <c r="AK137" s="7">
        <v>3</v>
      </c>
      <c r="AL137" s="7">
        <v>1</v>
      </c>
      <c r="AM137" s="7">
        <v>4</v>
      </c>
      <c r="AN137" s="7">
        <v>6</v>
      </c>
      <c r="AO137" s="7">
        <v>5</v>
      </c>
      <c r="AP137" s="7">
        <v>9</v>
      </c>
      <c r="AQ137" s="7">
        <v>50</v>
      </c>
    </row>
    <row r="138" spans="2:43" x14ac:dyDescent="0.25">
      <c r="B138" s="7">
        <v>44644</v>
      </c>
      <c r="C138" s="7">
        <v>0</v>
      </c>
      <c r="D138" s="7">
        <v>2003</v>
      </c>
      <c r="E138" s="7">
        <f t="shared" si="12"/>
        <v>22</v>
      </c>
      <c r="F138" s="8">
        <v>45965.817083333335</v>
      </c>
      <c r="G138" s="7">
        <v>4</v>
      </c>
      <c r="H138" s="7">
        <v>3</v>
      </c>
      <c r="I138" s="7">
        <v>4</v>
      </c>
      <c r="J138" s="7">
        <v>4</v>
      </c>
      <c r="K138" s="7">
        <v>4</v>
      </c>
      <c r="L138" s="7">
        <v>2</v>
      </c>
      <c r="M138" s="7">
        <v>2</v>
      </c>
      <c r="N138" s="7">
        <v>2</v>
      </c>
      <c r="O138" s="7">
        <v>5</v>
      </c>
      <c r="P138" s="7">
        <v>4</v>
      </c>
      <c r="Q138" s="7">
        <v>5</v>
      </c>
      <c r="R138" s="7">
        <f t="shared" si="13"/>
        <v>29</v>
      </c>
      <c r="S138" s="7">
        <f t="shared" si="14"/>
        <v>11</v>
      </c>
      <c r="T138" s="7">
        <f t="shared" si="15"/>
        <v>13</v>
      </c>
      <c r="U138" s="7">
        <f t="shared" si="16"/>
        <v>5</v>
      </c>
      <c r="V138" s="7">
        <f t="shared" si="17"/>
        <v>6</v>
      </c>
      <c r="W138" s="7">
        <v>4</v>
      </c>
      <c r="X138" s="7">
        <v>5</v>
      </c>
      <c r="Y138" s="7">
        <v>4</v>
      </c>
      <c r="Z138" s="7">
        <v>5</v>
      </c>
      <c r="AA138" s="7">
        <v>5</v>
      </c>
      <c r="AB138" s="7">
        <v>4</v>
      </c>
      <c r="AC138" s="7">
        <v>9</v>
      </c>
      <c r="AD138" s="7">
        <v>6</v>
      </c>
      <c r="AE138" s="7">
        <v>3</v>
      </c>
      <c r="AF138" s="7">
        <v>3</v>
      </c>
      <c r="AG138" s="7">
        <v>3</v>
      </c>
      <c r="AH138" s="7">
        <v>8</v>
      </c>
      <c r="AI138" s="7">
        <v>10</v>
      </c>
      <c r="AJ138" s="7">
        <v>9</v>
      </c>
      <c r="AK138" s="7">
        <v>6</v>
      </c>
      <c r="AL138" s="7">
        <v>2</v>
      </c>
      <c r="AM138" s="7">
        <v>7</v>
      </c>
      <c r="AN138" s="7">
        <v>4</v>
      </c>
      <c r="AO138" s="7">
        <v>5</v>
      </c>
      <c r="AP138" s="7">
        <v>1</v>
      </c>
      <c r="AQ138" s="7">
        <v>83</v>
      </c>
    </row>
    <row r="139" spans="2:43" x14ac:dyDescent="0.25">
      <c r="B139" s="7">
        <v>42879</v>
      </c>
      <c r="C139" s="7">
        <v>0</v>
      </c>
      <c r="D139" s="7">
        <v>2005</v>
      </c>
      <c r="E139" s="7">
        <f t="shared" si="12"/>
        <v>20</v>
      </c>
      <c r="F139" s="8">
        <v>45961.587500000001</v>
      </c>
      <c r="G139" s="7">
        <v>4</v>
      </c>
      <c r="H139" s="7">
        <v>2</v>
      </c>
      <c r="I139" s="7">
        <v>5</v>
      </c>
      <c r="J139" s="7">
        <v>2</v>
      </c>
      <c r="K139" s="7">
        <v>4</v>
      </c>
      <c r="L139" s="7">
        <v>4</v>
      </c>
      <c r="M139" s="7">
        <v>1</v>
      </c>
      <c r="N139" s="7">
        <v>3</v>
      </c>
      <c r="O139" s="7">
        <v>5</v>
      </c>
      <c r="P139" s="7">
        <v>5</v>
      </c>
      <c r="Q139" s="7">
        <v>5</v>
      </c>
      <c r="R139" s="7">
        <f t="shared" si="13"/>
        <v>29</v>
      </c>
      <c r="S139" s="7">
        <f t="shared" si="14"/>
        <v>8</v>
      </c>
      <c r="T139" s="7">
        <f t="shared" si="15"/>
        <v>14</v>
      </c>
      <c r="U139" s="7">
        <f t="shared" si="16"/>
        <v>6</v>
      </c>
      <c r="V139" s="7">
        <f t="shared" si="17"/>
        <v>8</v>
      </c>
      <c r="W139" s="7">
        <v>12</v>
      </c>
      <c r="X139" s="7">
        <v>3</v>
      </c>
      <c r="Y139" s="7">
        <v>7</v>
      </c>
      <c r="Z139" s="7">
        <v>7</v>
      </c>
      <c r="AA139" s="7">
        <v>7</v>
      </c>
      <c r="AB139" s="7">
        <v>3</v>
      </c>
      <c r="AC139" s="7">
        <v>15</v>
      </c>
      <c r="AD139" s="7">
        <v>3</v>
      </c>
      <c r="AE139" s="7">
        <v>1</v>
      </c>
      <c r="AF139" s="7">
        <v>2</v>
      </c>
      <c r="AG139" s="7">
        <v>6</v>
      </c>
      <c r="AH139" s="7">
        <v>5</v>
      </c>
      <c r="AI139" s="7">
        <v>2</v>
      </c>
      <c r="AJ139" s="7">
        <v>9</v>
      </c>
      <c r="AK139" s="7">
        <v>1</v>
      </c>
      <c r="AL139" s="7">
        <v>7</v>
      </c>
      <c r="AM139" s="7">
        <v>4</v>
      </c>
      <c r="AN139" s="7">
        <v>3</v>
      </c>
      <c r="AO139" s="7">
        <v>10</v>
      </c>
      <c r="AP139" s="7">
        <v>8</v>
      </c>
      <c r="AQ139" s="7">
        <v>79</v>
      </c>
    </row>
    <row r="140" spans="2:43" x14ac:dyDescent="0.25">
      <c r="B140" s="7">
        <v>45434</v>
      </c>
      <c r="C140" s="7">
        <v>0</v>
      </c>
      <c r="D140" s="7">
        <v>1996</v>
      </c>
      <c r="E140" s="7">
        <f t="shared" si="12"/>
        <v>29</v>
      </c>
      <c r="F140" s="8">
        <v>45968.586215277777</v>
      </c>
      <c r="G140" s="7">
        <v>4</v>
      </c>
      <c r="H140" s="7">
        <v>1</v>
      </c>
      <c r="I140" s="7">
        <v>5</v>
      </c>
      <c r="J140" s="7">
        <v>4</v>
      </c>
      <c r="K140" s="7">
        <v>3</v>
      </c>
      <c r="L140" s="7">
        <v>4</v>
      </c>
      <c r="M140" s="7">
        <v>2</v>
      </c>
      <c r="N140" s="7">
        <v>1</v>
      </c>
      <c r="O140" s="7">
        <v>4</v>
      </c>
      <c r="P140" s="7">
        <v>5</v>
      </c>
      <c r="Q140" s="7">
        <v>4</v>
      </c>
      <c r="R140" s="7">
        <f t="shared" si="13"/>
        <v>29</v>
      </c>
      <c r="S140" s="7">
        <f t="shared" si="14"/>
        <v>10</v>
      </c>
      <c r="T140" s="7">
        <f t="shared" si="15"/>
        <v>12</v>
      </c>
      <c r="U140" s="7">
        <f t="shared" si="16"/>
        <v>5</v>
      </c>
      <c r="V140" s="7">
        <f t="shared" si="17"/>
        <v>6</v>
      </c>
      <c r="W140" s="7">
        <v>3</v>
      </c>
      <c r="X140" s="7">
        <v>3</v>
      </c>
      <c r="Y140" s="7">
        <v>3</v>
      </c>
      <c r="Z140" s="7">
        <v>4</v>
      </c>
      <c r="AA140" s="7">
        <v>5</v>
      </c>
      <c r="AB140" s="7">
        <v>4</v>
      </c>
      <c r="AC140" s="7">
        <v>4</v>
      </c>
      <c r="AD140" s="7">
        <v>4</v>
      </c>
      <c r="AE140" s="7">
        <v>2</v>
      </c>
      <c r="AF140" s="7">
        <v>8</v>
      </c>
      <c r="AG140" s="7">
        <v>10</v>
      </c>
      <c r="AH140" s="7">
        <v>8</v>
      </c>
      <c r="AI140" s="7">
        <v>2</v>
      </c>
      <c r="AJ140" s="7">
        <v>4</v>
      </c>
      <c r="AK140" s="7">
        <v>1</v>
      </c>
      <c r="AL140" s="7">
        <v>5</v>
      </c>
      <c r="AM140" s="7">
        <v>7</v>
      </c>
      <c r="AN140" s="7">
        <v>9</v>
      </c>
      <c r="AO140" s="7">
        <v>3</v>
      </c>
      <c r="AP140" s="7">
        <v>6</v>
      </c>
      <c r="AQ140" s="7">
        <v>73</v>
      </c>
    </row>
    <row r="141" spans="2:43" x14ac:dyDescent="0.25">
      <c r="B141" s="7">
        <v>40898</v>
      </c>
      <c r="C141" s="7">
        <v>0</v>
      </c>
      <c r="D141" s="7">
        <v>1972</v>
      </c>
      <c r="E141" s="7">
        <f t="shared" si="12"/>
        <v>53</v>
      </c>
      <c r="F141" s="8">
        <v>45958.578622685185</v>
      </c>
      <c r="G141" s="7">
        <v>4</v>
      </c>
      <c r="H141" s="7">
        <v>3</v>
      </c>
      <c r="I141" s="7">
        <v>5</v>
      </c>
      <c r="J141" s="7">
        <v>4</v>
      </c>
      <c r="K141" s="7">
        <v>2</v>
      </c>
      <c r="L141" s="7">
        <v>4</v>
      </c>
      <c r="M141" s="7">
        <v>3</v>
      </c>
      <c r="N141" s="7">
        <v>1</v>
      </c>
      <c r="O141" s="7">
        <v>4</v>
      </c>
      <c r="P141" s="7">
        <v>5</v>
      </c>
      <c r="Q141" s="7">
        <v>4</v>
      </c>
      <c r="R141" s="7">
        <f t="shared" si="13"/>
        <v>32</v>
      </c>
      <c r="S141" s="7">
        <f t="shared" si="14"/>
        <v>11</v>
      </c>
      <c r="T141" s="7">
        <f t="shared" si="15"/>
        <v>11</v>
      </c>
      <c r="U141" s="7">
        <f t="shared" si="16"/>
        <v>7</v>
      </c>
      <c r="V141" s="7">
        <f t="shared" si="17"/>
        <v>6</v>
      </c>
      <c r="W141" s="7">
        <v>2</v>
      </c>
      <c r="X141" s="7">
        <v>2</v>
      </c>
      <c r="Y141" s="7">
        <v>2</v>
      </c>
      <c r="Z141" s="7">
        <v>3</v>
      </c>
      <c r="AA141" s="7">
        <v>3</v>
      </c>
      <c r="AB141" s="7">
        <v>7</v>
      </c>
      <c r="AC141" s="7">
        <v>7</v>
      </c>
      <c r="AD141" s="7">
        <v>3</v>
      </c>
      <c r="AE141" s="7">
        <v>2</v>
      </c>
      <c r="AF141" s="7">
        <v>5</v>
      </c>
      <c r="AG141" s="7">
        <v>7</v>
      </c>
      <c r="AH141" s="7">
        <v>6</v>
      </c>
      <c r="AI141" s="7">
        <v>10</v>
      </c>
      <c r="AJ141" s="7">
        <v>2</v>
      </c>
      <c r="AK141" s="7">
        <v>4</v>
      </c>
      <c r="AL141" s="7">
        <v>9</v>
      </c>
      <c r="AM141" s="7">
        <v>1</v>
      </c>
      <c r="AN141" s="7">
        <v>5</v>
      </c>
      <c r="AO141" s="7">
        <v>8</v>
      </c>
      <c r="AP141" s="7">
        <v>3</v>
      </c>
      <c r="AQ141" s="7">
        <v>72</v>
      </c>
    </row>
    <row r="142" spans="2:43" x14ac:dyDescent="0.25">
      <c r="B142" s="7">
        <v>41457</v>
      </c>
      <c r="C142" s="7">
        <v>0</v>
      </c>
      <c r="D142" s="7">
        <v>2004</v>
      </c>
      <c r="E142" s="7">
        <f t="shared" si="12"/>
        <v>21</v>
      </c>
      <c r="F142" s="8">
        <v>45959.605509259258</v>
      </c>
      <c r="G142" s="7">
        <v>4</v>
      </c>
      <c r="H142" s="7">
        <v>2</v>
      </c>
      <c r="I142" s="7">
        <v>5</v>
      </c>
      <c r="J142" s="7">
        <v>4</v>
      </c>
      <c r="K142" s="7">
        <v>2</v>
      </c>
      <c r="L142" s="7">
        <v>5</v>
      </c>
      <c r="M142" s="7">
        <v>2</v>
      </c>
      <c r="N142" s="7">
        <v>2</v>
      </c>
      <c r="O142" s="7">
        <v>4</v>
      </c>
      <c r="P142" s="7">
        <v>4</v>
      </c>
      <c r="Q142" s="7">
        <v>4</v>
      </c>
      <c r="R142" s="7">
        <f t="shared" si="13"/>
        <v>30</v>
      </c>
      <c r="S142" s="7">
        <f t="shared" si="14"/>
        <v>10</v>
      </c>
      <c r="T142" s="7">
        <f t="shared" si="15"/>
        <v>10</v>
      </c>
      <c r="U142" s="7">
        <f t="shared" si="16"/>
        <v>7</v>
      </c>
      <c r="V142" s="7">
        <f t="shared" si="17"/>
        <v>7</v>
      </c>
      <c r="W142" s="7">
        <v>2</v>
      </c>
      <c r="X142" s="7">
        <v>2</v>
      </c>
      <c r="Y142" s="7">
        <v>3</v>
      </c>
      <c r="Z142" s="7">
        <v>2</v>
      </c>
      <c r="AA142" s="7">
        <v>2</v>
      </c>
      <c r="AB142" s="7">
        <v>2</v>
      </c>
      <c r="AC142" s="7">
        <v>3</v>
      </c>
      <c r="AD142" s="7">
        <v>5</v>
      </c>
      <c r="AE142" s="7">
        <v>3</v>
      </c>
      <c r="AF142" s="7">
        <v>1</v>
      </c>
      <c r="AG142" s="7">
        <v>2</v>
      </c>
      <c r="AH142" s="7">
        <v>7</v>
      </c>
      <c r="AI142" s="7">
        <v>4</v>
      </c>
      <c r="AJ142" s="7">
        <v>10</v>
      </c>
      <c r="AK142" s="7">
        <v>6</v>
      </c>
      <c r="AL142" s="7">
        <v>3</v>
      </c>
      <c r="AM142" s="7">
        <v>5</v>
      </c>
      <c r="AN142" s="7">
        <v>1</v>
      </c>
      <c r="AO142" s="7">
        <v>9</v>
      </c>
      <c r="AP142" s="7">
        <v>8</v>
      </c>
      <c r="AQ142" s="7">
        <v>69</v>
      </c>
    </row>
    <row r="143" spans="2:43" x14ac:dyDescent="0.25">
      <c r="B143" s="7">
        <v>45951</v>
      </c>
      <c r="C143" s="7">
        <v>0</v>
      </c>
      <c r="D143" s="7">
        <v>1997</v>
      </c>
      <c r="E143" s="7">
        <f t="shared" si="12"/>
        <v>28</v>
      </c>
      <c r="F143" s="8">
        <v>45970.886759259258</v>
      </c>
      <c r="G143" s="7">
        <v>4</v>
      </c>
      <c r="H143" s="7">
        <v>2</v>
      </c>
      <c r="I143" s="7">
        <v>4</v>
      </c>
      <c r="J143" s="7">
        <v>4</v>
      </c>
      <c r="K143" s="7">
        <v>5</v>
      </c>
      <c r="L143" s="7">
        <v>4</v>
      </c>
      <c r="M143" s="7">
        <v>3</v>
      </c>
      <c r="N143" s="7">
        <v>3</v>
      </c>
      <c r="O143" s="7">
        <v>3</v>
      </c>
      <c r="P143" s="7">
        <v>3</v>
      </c>
      <c r="Q143" s="7">
        <v>3</v>
      </c>
      <c r="R143" s="7">
        <f t="shared" si="13"/>
        <v>26</v>
      </c>
      <c r="S143" s="7">
        <f t="shared" si="14"/>
        <v>10</v>
      </c>
      <c r="T143" s="7">
        <f t="shared" si="15"/>
        <v>11</v>
      </c>
      <c r="U143" s="7">
        <f t="shared" si="16"/>
        <v>6</v>
      </c>
      <c r="V143" s="7">
        <f t="shared" si="17"/>
        <v>7</v>
      </c>
      <c r="W143" s="7">
        <v>7</v>
      </c>
      <c r="X143" s="7">
        <v>3</v>
      </c>
      <c r="Y143" s="7">
        <v>3</v>
      </c>
      <c r="Z143" s="7">
        <v>7</v>
      </c>
      <c r="AA143" s="7">
        <v>6</v>
      </c>
      <c r="AB143" s="7">
        <v>4</v>
      </c>
      <c r="AC143" s="7">
        <v>10</v>
      </c>
      <c r="AD143" s="7">
        <v>7</v>
      </c>
      <c r="AE143" s="7">
        <v>8</v>
      </c>
      <c r="AF143" s="7">
        <v>5</v>
      </c>
      <c r="AG143" s="7">
        <v>8</v>
      </c>
      <c r="AH143" s="7">
        <v>9</v>
      </c>
      <c r="AI143" s="7">
        <v>10</v>
      </c>
      <c r="AJ143" s="7">
        <v>1</v>
      </c>
      <c r="AK143" s="7">
        <v>6</v>
      </c>
      <c r="AL143" s="7">
        <v>2</v>
      </c>
      <c r="AM143" s="7">
        <v>3</v>
      </c>
      <c r="AN143" s="7">
        <v>5</v>
      </c>
      <c r="AO143" s="7">
        <v>7</v>
      </c>
      <c r="AP143" s="7">
        <v>4</v>
      </c>
      <c r="AQ143" s="7">
        <v>66</v>
      </c>
    </row>
    <row r="144" spans="2:43" x14ac:dyDescent="0.25">
      <c r="B144" s="7">
        <v>46176</v>
      </c>
      <c r="C144" s="7">
        <v>0</v>
      </c>
      <c r="D144" s="7">
        <v>1989</v>
      </c>
      <c r="E144" s="7">
        <f t="shared" si="12"/>
        <v>36</v>
      </c>
      <c r="F144" s="8">
        <v>45972.44798611111</v>
      </c>
      <c r="G144" s="7">
        <v>4</v>
      </c>
      <c r="H144" s="7">
        <v>3</v>
      </c>
      <c r="I144" s="7">
        <v>5</v>
      </c>
      <c r="J144" s="7">
        <v>4</v>
      </c>
      <c r="K144" s="7">
        <v>4</v>
      </c>
      <c r="L144" s="7">
        <v>5</v>
      </c>
      <c r="M144" s="7">
        <v>3</v>
      </c>
      <c r="N144" s="7">
        <v>2</v>
      </c>
      <c r="O144" s="7">
        <v>2</v>
      </c>
      <c r="P144" s="7">
        <v>4</v>
      </c>
      <c r="Q144" s="7">
        <v>4</v>
      </c>
      <c r="R144" s="7">
        <f t="shared" si="13"/>
        <v>30</v>
      </c>
      <c r="S144" s="7">
        <f t="shared" si="14"/>
        <v>11</v>
      </c>
      <c r="T144" s="7">
        <f t="shared" si="15"/>
        <v>10</v>
      </c>
      <c r="U144" s="7">
        <f t="shared" si="16"/>
        <v>8</v>
      </c>
      <c r="V144" s="7">
        <f t="shared" si="17"/>
        <v>7</v>
      </c>
      <c r="W144" s="7">
        <v>4</v>
      </c>
      <c r="X144" s="7">
        <v>4</v>
      </c>
      <c r="Y144" s="7">
        <v>5</v>
      </c>
      <c r="Z144" s="7">
        <v>6</v>
      </c>
      <c r="AA144" s="7">
        <v>7</v>
      </c>
      <c r="AB144" s="7">
        <v>4</v>
      </c>
      <c r="AC144" s="7">
        <v>105</v>
      </c>
      <c r="AD144" s="7">
        <v>7</v>
      </c>
      <c r="AE144" s="7">
        <v>4</v>
      </c>
      <c r="AF144" s="7">
        <v>9</v>
      </c>
      <c r="AG144" s="7">
        <v>2</v>
      </c>
      <c r="AH144" s="7">
        <v>4</v>
      </c>
      <c r="AI144" s="7">
        <v>7</v>
      </c>
      <c r="AJ144" s="7">
        <v>9</v>
      </c>
      <c r="AK144" s="7">
        <v>5</v>
      </c>
      <c r="AL144" s="7">
        <v>6</v>
      </c>
      <c r="AM144" s="7">
        <v>1</v>
      </c>
      <c r="AN144" s="7">
        <v>8</v>
      </c>
      <c r="AO144" s="7">
        <v>10</v>
      </c>
      <c r="AP144" s="7">
        <v>3</v>
      </c>
      <c r="AQ144" s="7">
        <v>64</v>
      </c>
    </row>
    <row r="145" spans="2:43" x14ac:dyDescent="0.25">
      <c r="B145" s="7">
        <v>41662</v>
      </c>
      <c r="C145" s="7">
        <v>0</v>
      </c>
      <c r="D145" s="7">
        <v>2001</v>
      </c>
      <c r="E145" s="7">
        <f t="shared" si="12"/>
        <v>24</v>
      </c>
      <c r="F145" s="8">
        <v>45959.717719907407</v>
      </c>
      <c r="G145" s="7">
        <v>4</v>
      </c>
      <c r="H145" s="7">
        <v>4</v>
      </c>
      <c r="I145" s="7">
        <v>5</v>
      </c>
      <c r="J145" s="7">
        <v>3</v>
      </c>
      <c r="K145" s="7">
        <v>4</v>
      </c>
      <c r="L145" s="7">
        <v>5</v>
      </c>
      <c r="M145" s="7">
        <v>3</v>
      </c>
      <c r="N145" s="7">
        <v>2</v>
      </c>
      <c r="O145" s="7">
        <v>2</v>
      </c>
      <c r="P145" s="7">
        <v>4</v>
      </c>
      <c r="Q145" s="7">
        <v>4</v>
      </c>
      <c r="R145" s="7">
        <f t="shared" si="13"/>
        <v>30</v>
      </c>
      <c r="S145" s="7">
        <f t="shared" si="14"/>
        <v>10</v>
      </c>
      <c r="T145" s="7">
        <f t="shared" si="15"/>
        <v>10</v>
      </c>
      <c r="U145" s="7">
        <f t="shared" si="16"/>
        <v>9</v>
      </c>
      <c r="V145" s="7">
        <f t="shared" si="17"/>
        <v>7</v>
      </c>
      <c r="W145" s="7">
        <v>7</v>
      </c>
      <c r="X145" s="7">
        <v>14</v>
      </c>
      <c r="Y145" s="7">
        <v>8</v>
      </c>
      <c r="Z145" s="7">
        <v>5</v>
      </c>
      <c r="AA145" s="7">
        <v>6</v>
      </c>
      <c r="AB145" s="7">
        <v>7</v>
      </c>
      <c r="AC145" s="7">
        <v>10</v>
      </c>
      <c r="AD145" s="7">
        <v>4</v>
      </c>
      <c r="AE145" s="7">
        <v>5</v>
      </c>
      <c r="AF145" s="7">
        <v>4</v>
      </c>
      <c r="AG145" s="7">
        <v>3</v>
      </c>
      <c r="AH145" s="7">
        <v>1</v>
      </c>
      <c r="AI145" s="7">
        <v>2</v>
      </c>
      <c r="AJ145" s="7">
        <v>7</v>
      </c>
      <c r="AK145" s="7">
        <v>4</v>
      </c>
      <c r="AL145" s="7">
        <v>8</v>
      </c>
      <c r="AM145" s="7">
        <v>10</v>
      </c>
      <c r="AN145" s="7">
        <v>5</v>
      </c>
      <c r="AO145" s="7">
        <v>9</v>
      </c>
      <c r="AP145" s="7">
        <v>6</v>
      </c>
      <c r="AQ145" s="7">
        <v>64</v>
      </c>
    </row>
    <row r="146" spans="2:43" x14ac:dyDescent="0.25">
      <c r="B146" s="7">
        <v>42903</v>
      </c>
      <c r="C146" s="7">
        <v>0</v>
      </c>
      <c r="D146" s="7">
        <v>2002</v>
      </c>
      <c r="E146" s="7">
        <f t="shared" si="12"/>
        <v>23</v>
      </c>
      <c r="F146" s="8">
        <v>45961.61146990741</v>
      </c>
      <c r="G146" s="7">
        <v>4</v>
      </c>
      <c r="H146" s="7">
        <v>1</v>
      </c>
      <c r="I146" s="7">
        <v>4</v>
      </c>
      <c r="J146" s="7">
        <v>4</v>
      </c>
      <c r="K146" s="7">
        <v>4</v>
      </c>
      <c r="L146" s="7">
        <v>5</v>
      </c>
      <c r="M146" s="7">
        <v>4</v>
      </c>
      <c r="N146" s="7">
        <v>4</v>
      </c>
      <c r="O146" s="7">
        <v>3</v>
      </c>
      <c r="P146" s="7">
        <v>4</v>
      </c>
      <c r="Q146" s="7">
        <v>5</v>
      </c>
      <c r="R146" s="7">
        <f t="shared" si="13"/>
        <v>30</v>
      </c>
      <c r="S146" s="7">
        <f t="shared" si="14"/>
        <v>13</v>
      </c>
      <c r="T146" s="7">
        <f t="shared" si="15"/>
        <v>11</v>
      </c>
      <c r="U146" s="7">
        <f t="shared" si="16"/>
        <v>6</v>
      </c>
      <c r="V146" s="7">
        <f t="shared" si="17"/>
        <v>8</v>
      </c>
      <c r="W146" s="7">
        <v>3</v>
      </c>
      <c r="X146" s="7">
        <v>3</v>
      </c>
      <c r="Y146" s="7">
        <v>4</v>
      </c>
      <c r="Z146" s="7">
        <v>8</v>
      </c>
      <c r="AA146" s="7">
        <v>2</v>
      </c>
      <c r="AB146" s="7">
        <v>3</v>
      </c>
      <c r="AC146" s="7">
        <v>8</v>
      </c>
      <c r="AD146" s="7">
        <v>3</v>
      </c>
      <c r="AE146" s="7">
        <v>5</v>
      </c>
      <c r="AF146" s="7">
        <v>2</v>
      </c>
      <c r="AG146" s="7">
        <v>10</v>
      </c>
      <c r="AH146" s="7">
        <v>7</v>
      </c>
      <c r="AI146" s="7">
        <v>8</v>
      </c>
      <c r="AJ146" s="7">
        <v>1</v>
      </c>
      <c r="AK146" s="7">
        <v>9</v>
      </c>
      <c r="AL146" s="7">
        <v>6</v>
      </c>
      <c r="AM146" s="7">
        <v>5</v>
      </c>
      <c r="AN146" s="7">
        <v>3</v>
      </c>
      <c r="AO146" s="7">
        <v>2</v>
      </c>
      <c r="AP146" s="7">
        <v>4</v>
      </c>
      <c r="AQ146" s="7">
        <v>64</v>
      </c>
    </row>
    <row r="147" spans="2:43" x14ac:dyDescent="0.25">
      <c r="B147" s="7">
        <v>44933</v>
      </c>
      <c r="C147" s="7">
        <v>0</v>
      </c>
      <c r="D147" s="7">
        <v>2002</v>
      </c>
      <c r="E147" s="7">
        <f t="shared" si="12"/>
        <v>23</v>
      </c>
      <c r="F147" s="8">
        <v>45966.917361111111</v>
      </c>
      <c r="G147" s="7">
        <v>4</v>
      </c>
      <c r="H147" s="7">
        <v>2</v>
      </c>
      <c r="I147" s="7">
        <v>4</v>
      </c>
      <c r="J147" s="7">
        <v>4</v>
      </c>
      <c r="K147" s="7">
        <v>3</v>
      </c>
      <c r="L147" s="7">
        <v>5</v>
      </c>
      <c r="M147" s="7">
        <v>2</v>
      </c>
      <c r="N147" s="7">
        <v>4</v>
      </c>
      <c r="O147" s="7">
        <v>3</v>
      </c>
      <c r="P147" s="7">
        <v>4</v>
      </c>
      <c r="Q147" s="7">
        <v>3</v>
      </c>
      <c r="R147" s="7">
        <f t="shared" si="13"/>
        <v>27</v>
      </c>
      <c r="S147" s="7">
        <f t="shared" si="14"/>
        <v>9</v>
      </c>
      <c r="T147" s="7">
        <f t="shared" si="15"/>
        <v>10</v>
      </c>
      <c r="U147" s="7">
        <f t="shared" si="16"/>
        <v>7</v>
      </c>
      <c r="V147" s="7">
        <f t="shared" si="17"/>
        <v>8</v>
      </c>
      <c r="W147" s="7">
        <v>8</v>
      </c>
      <c r="X147" s="7">
        <v>6</v>
      </c>
      <c r="Y147" s="7">
        <v>3</v>
      </c>
      <c r="Z147" s="7">
        <v>4</v>
      </c>
      <c r="AA147" s="7">
        <v>3</v>
      </c>
      <c r="AB147" s="7">
        <v>3</v>
      </c>
      <c r="AC147" s="7">
        <v>10</v>
      </c>
      <c r="AD147" s="7">
        <v>7</v>
      </c>
      <c r="AE147" s="7">
        <v>3</v>
      </c>
      <c r="AF147" s="7">
        <v>44</v>
      </c>
      <c r="AG147" s="7">
        <v>8</v>
      </c>
      <c r="AH147" s="7">
        <v>5</v>
      </c>
      <c r="AI147" s="7">
        <v>7</v>
      </c>
      <c r="AJ147" s="7">
        <v>6</v>
      </c>
      <c r="AK147" s="7">
        <v>2</v>
      </c>
      <c r="AL147" s="7">
        <v>10</v>
      </c>
      <c r="AM147" s="7">
        <v>4</v>
      </c>
      <c r="AN147" s="7">
        <v>3</v>
      </c>
      <c r="AO147" s="7">
        <v>9</v>
      </c>
      <c r="AP147" s="7">
        <v>1</v>
      </c>
      <c r="AQ147" s="7">
        <v>64</v>
      </c>
    </row>
    <row r="148" spans="2:43" x14ac:dyDescent="0.25">
      <c r="B148" s="7">
        <v>45468</v>
      </c>
      <c r="C148" s="7">
        <v>0</v>
      </c>
      <c r="D148" s="7">
        <v>2002</v>
      </c>
      <c r="E148" s="7">
        <f t="shared" si="12"/>
        <v>23</v>
      </c>
      <c r="F148" s="8">
        <v>45968.653078703705</v>
      </c>
      <c r="G148" s="7">
        <v>4</v>
      </c>
      <c r="H148" s="7">
        <v>2</v>
      </c>
      <c r="I148" s="7">
        <v>4</v>
      </c>
      <c r="J148" s="7">
        <v>5</v>
      </c>
      <c r="K148" s="7">
        <v>4</v>
      </c>
      <c r="L148" s="7">
        <v>4</v>
      </c>
      <c r="M148" s="7">
        <v>2</v>
      </c>
      <c r="N148" s="7">
        <v>2</v>
      </c>
      <c r="O148" s="7">
        <v>4</v>
      </c>
      <c r="P148" s="7">
        <v>5</v>
      </c>
      <c r="Q148" s="7">
        <v>4</v>
      </c>
      <c r="R148" s="7">
        <f t="shared" si="13"/>
        <v>30</v>
      </c>
      <c r="S148" s="7">
        <f t="shared" si="14"/>
        <v>11</v>
      </c>
      <c r="T148" s="7">
        <f t="shared" si="15"/>
        <v>13</v>
      </c>
      <c r="U148" s="7">
        <f t="shared" si="16"/>
        <v>6</v>
      </c>
      <c r="V148" s="7">
        <f t="shared" si="17"/>
        <v>6</v>
      </c>
      <c r="W148" s="7">
        <v>5</v>
      </c>
      <c r="X148" s="7">
        <v>10</v>
      </c>
      <c r="Y148" s="7">
        <v>3</v>
      </c>
      <c r="Z148" s="7">
        <v>3</v>
      </c>
      <c r="AA148" s="7">
        <v>6</v>
      </c>
      <c r="AB148" s="7">
        <v>5</v>
      </c>
      <c r="AC148" s="7">
        <v>10</v>
      </c>
      <c r="AD148" s="7">
        <v>6</v>
      </c>
      <c r="AE148" s="7">
        <v>4</v>
      </c>
      <c r="AF148" s="7">
        <v>2</v>
      </c>
      <c r="AG148" s="7">
        <v>4</v>
      </c>
      <c r="AH148" s="7">
        <v>3</v>
      </c>
      <c r="AI148" s="7">
        <v>9</v>
      </c>
      <c r="AJ148" s="7">
        <v>6</v>
      </c>
      <c r="AK148" s="7">
        <v>2</v>
      </c>
      <c r="AL148" s="7">
        <v>10</v>
      </c>
      <c r="AM148" s="7">
        <v>1</v>
      </c>
      <c r="AN148" s="7">
        <v>7</v>
      </c>
      <c r="AO148" s="7">
        <v>8</v>
      </c>
      <c r="AP148" s="7">
        <v>5</v>
      </c>
      <c r="AQ148" s="7">
        <v>63</v>
      </c>
    </row>
    <row r="149" spans="2:43" x14ac:dyDescent="0.25">
      <c r="B149" s="7">
        <v>45461</v>
      </c>
      <c r="C149" s="7">
        <v>0</v>
      </c>
      <c r="D149" s="7">
        <v>2003</v>
      </c>
      <c r="E149" s="7">
        <f t="shared" si="12"/>
        <v>22</v>
      </c>
      <c r="F149" s="8">
        <v>45968.636238425926</v>
      </c>
      <c r="G149" s="7">
        <v>4</v>
      </c>
      <c r="H149" s="7">
        <v>2</v>
      </c>
      <c r="I149" s="7">
        <v>4</v>
      </c>
      <c r="J149" s="7">
        <v>4</v>
      </c>
      <c r="K149" s="7">
        <v>4</v>
      </c>
      <c r="L149" s="7">
        <v>4</v>
      </c>
      <c r="M149" s="7">
        <v>1</v>
      </c>
      <c r="N149" s="7">
        <v>2</v>
      </c>
      <c r="O149" s="7">
        <v>3</v>
      </c>
      <c r="P149" s="7">
        <v>5</v>
      </c>
      <c r="Q149" s="7">
        <v>4</v>
      </c>
      <c r="R149" s="7">
        <f t="shared" si="13"/>
        <v>27</v>
      </c>
      <c r="S149" s="7">
        <f t="shared" si="14"/>
        <v>9</v>
      </c>
      <c r="T149" s="7">
        <f t="shared" si="15"/>
        <v>12</v>
      </c>
      <c r="U149" s="7">
        <f t="shared" si="16"/>
        <v>6</v>
      </c>
      <c r="V149" s="7">
        <f t="shared" si="17"/>
        <v>6</v>
      </c>
      <c r="W149" s="7">
        <v>5</v>
      </c>
      <c r="X149" s="7">
        <v>4</v>
      </c>
      <c r="Y149" s="7">
        <v>3</v>
      </c>
      <c r="Z149" s="7">
        <v>2</v>
      </c>
      <c r="AA149" s="7">
        <v>4</v>
      </c>
      <c r="AB149" s="7">
        <v>2</v>
      </c>
      <c r="AC149" s="7">
        <v>9</v>
      </c>
      <c r="AD149" s="7">
        <v>20</v>
      </c>
      <c r="AE149" s="7">
        <v>4</v>
      </c>
      <c r="AF149" s="7">
        <v>5</v>
      </c>
      <c r="AG149" s="7">
        <v>2</v>
      </c>
      <c r="AH149" s="7">
        <v>5</v>
      </c>
      <c r="AI149" s="7">
        <v>4</v>
      </c>
      <c r="AJ149" s="7">
        <v>7</v>
      </c>
      <c r="AK149" s="7">
        <v>10</v>
      </c>
      <c r="AL149" s="7">
        <v>9</v>
      </c>
      <c r="AM149" s="7">
        <v>6</v>
      </c>
      <c r="AN149" s="7">
        <v>3</v>
      </c>
      <c r="AO149" s="7">
        <v>8</v>
      </c>
      <c r="AP149" s="7">
        <v>1</v>
      </c>
      <c r="AQ149" s="7">
        <v>62</v>
      </c>
    </row>
    <row r="150" spans="2:43" x14ac:dyDescent="0.25">
      <c r="B150" s="7">
        <v>44829</v>
      </c>
      <c r="C150" s="7">
        <v>0</v>
      </c>
      <c r="D150" s="7">
        <v>2000</v>
      </c>
      <c r="E150" s="7">
        <f t="shared" si="12"/>
        <v>25</v>
      </c>
      <c r="F150" s="8">
        <v>45966.553541666668</v>
      </c>
      <c r="G150" s="7">
        <v>4</v>
      </c>
      <c r="H150" s="7">
        <v>3</v>
      </c>
      <c r="I150" s="7">
        <v>4</v>
      </c>
      <c r="J150" s="7">
        <v>4</v>
      </c>
      <c r="K150" s="7">
        <v>3</v>
      </c>
      <c r="L150" s="7">
        <v>5</v>
      </c>
      <c r="M150" s="7">
        <v>2</v>
      </c>
      <c r="N150" s="7">
        <v>3</v>
      </c>
      <c r="O150" s="7">
        <v>4</v>
      </c>
      <c r="P150" s="7">
        <v>5</v>
      </c>
      <c r="Q150" s="7">
        <v>4</v>
      </c>
      <c r="R150" s="7">
        <f t="shared" si="13"/>
        <v>31</v>
      </c>
      <c r="S150" s="7">
        <f t="shared" si="14"/>
        <v>10</v>
      </c>
      <c r="T150" s="7">
        <f t="shared" si="15"/>
        <v>12</v>
      </c>
      <c r="U150" s="7">
        <f t="shared" si="16"/>
        <v>8</v>
      </c>
      <c r="V150" s="7">
        <f t="shared" si="17"/>
        <v>7</v>
      </c>
      <c r="W150" s="7">
        <v>3</v>
      </c>
      <c r="X150" s="7">
        <v>6</v>
      </c>
      <c r="Y150" s="7">
        <v>3</v>
      </c>
      <c r="Z150" s="7">
        <v>3</v>
      </c>
      <c r="AA150" s="7">
        <v>3</v>
      </c>
      <c r="AB150" s="7">
        <v>4</v>
      </c>
      <c r="AC150" s="7">
        <v>5</v>
      </c>
      <c r="AD150" s="7">
        <v>12</v>
      </c>
      <c r="AE150" s="7">
        <v>3</v>
      </c>
      <c r="AF150" s="7">
        <v>3</v>
      </c>
      <c r="AG150" s="7">
        <v>5</v>
      </c>
      <c r="AH150" s="7">
        <v>7</v>
      </c>
      <c r="AI150" s="7">
        <v>6</v>
      </c>
      <c r="AJ150" s="7">
        <v>9</v>
      </c>
      <c r="AK150" s="7">
        <v>3</v>
      </c>
      <c r="AL150" s="7">
        <v>4</v>
      </c>
      <c r="AM150" s="7">
        <v>8</v>
      </c>
      <c r="AN150" s="7">
        <v>1</v>
      </c>
      <c r="AO150" s="7">
        <v>10</v>
      </c>
      <c r="AP150" s="7">
        <v>2</v>
      </c>
      <c r="AQ150" s="7">
        <v>61</v>
      </c>
    </row>
    <row r="151" spans="2:43" x14ac:dyDescent="0.25">
      <c r="B151" s="7">
        <v>42105</v>
      </c>
      <c r="C151" s="7">
        <v>0</v>
      </c>
      <c r="D151" s="7">
        <v>2002</v>
      </c>
      <c r="E151" s="7">
        <f t="shared" si="12"/>
        <v>23</v>
      </c>
      <c r="F151" s="8">
        <v>45959.924212962964</v>
      </c>
      <c r="G151" s="7">
        <v>4</v>
      </c>
      <c r="H151" s="7">
        <v>4</v>
      </c>
      <c r="I151" s="7">
        <v>3</v>
      </c>
      <c r="J151" s="7">
        <v>5</v>
      </c>
      <c r="K151" s="7">
        <v>3</v>
      </c>
      <c r="L151" s="7">
        <v>4</v>
      </c>
      <c r="M151" s="7">
        <v>3</v>
      </c>
      <c r="N151" s="7">
        <v>4</v>
      </c>
      <c r="O151" s="7">
        <v>4</v>
      </c>
      <c r="P151" s="7">
        <v>3</v>
      </c>
      <c r="Q151" s="7">
        <v>4</v>
      </c>
      <c r="R151" s="7">
        <f t="shared" si="13"/>
        <v>30</v>
      </c>
      <c r="S151" s="7">
        <f t="shared" si="14"/>
        <v>12</v>
      </c>
      <c r="T151" s="7">
        <f t="shared" si="15"/>
        <v>10</v>
      </c>
      <c r="U151" s="7">
        <f t="shared" si="16"/>
        <v>8</v>
      </c>
      <c r="V151" s="7">
        <f t="shared" si="17"/>
        <v>7</v>
      </c>
      <c r="W151" s="7">
        <v>6</v>
      </c>
      <c r="X151" s="7">
        <v>6</v>
      </c>
      <c r="Y151" s="7">
        <v>4</v>
      </c>
      <c r="Z151" s="7">
        <v>12</v>
      </c>
      <c r="AA151" s="7">
        <v>4</v>
      </c>
      <c r="AB151" s="7">
        <v>7</v>
      </c>
      <c r="AC151" s="7">
        <v>10</v>
      </c>
      <c r="AD151" s="7">
        <v>8</v>
      </c>
      <c r="AE151" s="7">
        <v>4</v>
      </c>
      <c r="AF151" s="7">
        <v>3</v>
      </c>
      <c r="AG151" s="7">
        <v>5</v>
      </c>
      <c r="AH151" s="7">
        <v>7</v>
      </c>
      <c r="AI151" s="7">
        <v>8</v>
      </c>
      <c r="AJ151" s="7">
        <v>1</v>
      </c>
      <c r="AK151" s="7">
        <v>6</v>
      </c>
      <c r="AL151" s="7">
        <v>3</v>
      </c>
      <c r="AM151" s="7">
        <v>2</v>
      </c>
      <c r="AN151" s="7">
        <v>4</v>
      </c>
      <c r="AO151" s="7">
        <v>10</v>
      </c>
      <c r="AP151" s="7">
        <v>9</v>
      </c>
      <c r="AQ151" s="7">
        <v>60</v>
      </c>
    </row>
    <row r="152" spans="2:43" x14ac:dyDescent="0.25">
      <c r="B152" s="7">
        <v>45411</v>
      </c>
      <c r="C152" s="7">
        <v>0</v>
      </c>
      <c r="D152" s="7">
        <v>1999</v>
      </c>
      <c r="E152" s="7">
        <f t="shared" si="12"/>
        <v>26</v>
      </c>
      <c r="F152" s="8">
        <v>45968.548506944448</v>
      </c>
      <c r="G152" s="7">
        <v>4</v>
      </c>
      <c r="H152" s="7">
        <v>4</v>
      </c>
      <c r="I152" s="7">
        <v>4</v>
      </c>
      <c r="J152" s="7">
        <v>4</v>
      </c>
      <c r="K152" s="7">
        <v>3</v>
      </c>
      <c r="L152" s="7">
        <v>4</v>
      </c>
      <c r="M152" s="7">
        <v>4</v>
      </c>
      <c r="N152" s="7">
        <v>2</v>
      </c>
      <c r="O152" s="7">
        <v>4</v>
      </c>
      <c r="P152" s="7">
        <v>2</v>
      </c>
      <c r="Q152" s="7">
        <v>1</v>
      </c>
      <c r="R152" s="7">
        <f t="shared" si="13"/>
        <v>27</v>
      </c>
      <c r="S152" s="7">
        <f t="shared" si="14"/>
        <v>9</v>
      </c>
      <c r="T152" s="7">
        <f t="shared" si="15"/>
        <v>9</v>
      </c>
      <c r="U152" s="7">
        <f t="shared" si="16"/>
        <v>8</v>
      </c>
      <c r="V152" s="7">
        <f t="shared" si="17"/>
        <v>6</v>
      </c>
      <c r="W152" s="7">
        <v>6</v>
      </c>
      <c r="X152" s="7">
        <v>3</v>
      </c>
      <c r="Y152" s="7">
        <v>3</v>
      </c>
      <c r="Z152" s="7">
        <v>4</v>
      </c>
      <c r="AA152" s="7">
        <v>4</v>
      </c>
      <c r="AB152" s="7">
        <v>6</v>
      </c>
      <c r="AC152" s="7">
        <v>6</v>
      </c>
      <c r="AD152" s="7">
        <v>18</v>
      </c>
      <c r="AE152" s="7">
        <v>4</v>
      </c>
      <c r="AF152" s="7">
        <v>4</v>
      </c>
      <c r="AG152" s="7">
        <v>10</v>
      </c>
      <c r="AH152" s="7">
        <v>6</v>
      </c>
      <c r="AI152" s="7">
        <v>4</v>
      </c>
      <c r="AJ152" s="7">
        <v>2</v>
      </c>
      <c r="AK152" s="7">
        <v>9</v>
      </c>
      <c r="AL152" s="7">
        <v>8</v>
      </c>
      <c r="AM152" s="7">
        <v>5</v>
      </c>
      <c r="AN152" s="7">
        <v>1</v>
      </c>
      <c r="AO152" s="7">
        <v>7</v>
      </c>
      <c r="AP152" s="7">
        <v>3</v>
      </c>
      <c r="AQ152" s="7">
        <v>58</v>
      </c>
    </row>
    <row r="153" spans="2:43" x14ac:dyDescent="0.25">
      <c r="B153" s="7">
        <v>44689</v>
      </c>
      <c r="C153" s="7">
        <v>0</v>
      </c>
      <c r="D153" s="7">
        <v>1996</v>
      </c>
      <c r="E153" s="7">
        <f t="shared" si="12"/>
        <v>29</v>
      </c>
      <c r="F153" s="8">
        <v>45965.929375</v>
      </c>
      <c r="G153" s="7">
        <v>4</v>
      </c>
      <c r="H153" s="7">
        <v>4</v>
      </c>
      <c r="I153" s="7">
        <v>3</v>
      </c>
      <c r="J153" s="7">
        <v>2</v>
      </c>
      <c r="K153" s="7">
        <v>2</v>
      </c>
      <c r="L153" s="7">
        <v>4</v>
      </c>
      <c r="M153" s="7">
        <v>3</v>
      </c>
      <c r="N153" s="7">
        <v>3</v>
      </c>
      <c r="O153" s="7">
        <v>4</v>
      </c>
      <c r="P153" s="7">
        <v>4</v>
      </c>
      <c r="Q153" s="7">
        <v>4</v>
      </c>
      <c r="R153" s="7">
        <f t="shared" si="13"/>
        <v>28</v>
      </c>
      <c r="S153" s="7">
        <f t="shared" si="14"/>
        <v>9</v>
      </c>
      <c r="T153" s="7">
        <f t="shared" si="15"/>
        <v>10</v>
      </c>
      <c r="U153" s="7">
        <f t="shared" si="16"/>
        <v>8</v>
      </c>
      <c r="V153" s="7">
        <f t="shared" si="17"/>
        <v>6</v>
      </c>
      <c r="W153" s="7">
        <v>2</v>
      </c>
      <c r="X153" s="7">
        <v>2</v>
      </c>
      <c r="Y153" s="7">
        <v>3</v>
      </c>
      <c r="Z153" s="7">
        <v>2</v>
      </c>
      <c r="AA153" s="7">
        <v>2</v>
      </c>
      <c r="AB153" s="7">
        <v>1</v>
      </c>
      <c r="AC153" s="7">
        <v>8</v>
      </c>
      <c r="AD153" s="7">
        <v>3</v>
      </c>
      <c r="AE153" s="7">
        <v>1</v>
      </c>
      <c r="AF153" s="7">
        <v>2</v>
      </c>
      <c r="AG153" s="7">
        <v>10</v>
      </c>
      <c r="AH153" s="7">
        <v>4</v>
      </c>
      <c r="AI153" s="7">
        <v>7</v>
      </c>
      <c r="AJ153" s="7">
        <v>2</v>
      </c>
      <c r="AK153" s="7">
        <v>8</v>
      </c>
      <c r="AL153" s="7">
        <v>9</v>
      </c>
      <c r="AM153" s="7">
        <v>1</v>
      </c>
      <c r="AN153" s="7">
        <v>6</v>
      </c>
      <c r="AO153" s="7">
        <v>5</v>
      </c>
      <c r="AP153" s="7">
        <v>3</v>
      </c>
      <c r="AQ153" s="7">
        <v>56</v>
      </c>
    </row>
    <row r="154" spans="2:43" x14ac:dyDescent="0.25">
      <c r="B154" s="7">
        <v>43956</v>
      </c>
      <c r="C154" s="7">
        <v>0</v>
      </c>
      <c r="D154" s="7">
        <v>2005</v>
      </c>
      <c r="E154" s="7">
        <f t="shared" si="12"/>
        <v>20</v>
      </c>
      <c r="F154" s="8">
        <v>45964.527222222219</v>
      </c>
      <c r="G154" s="7">
        <v>4</v>
      </c>
      <c r="H154" s="7">
        <v>4</v>
      </c>
      <c r="I154" s="7">
        <v>3</v>
      </c>
      <c r="J154" s="7">
        <v>5</v>
      </c>
      <c r="K154" s="7">
        <v>3</v>
      </c>
      <c r="L154" s="7">
        <v>2</v>
      </c>
      <c r="M154" s="7">
        <v>3</v>
      </c>
      <c r="N154" s="7">
        <v>2</v>
      </c>
      <c r="O154" s="7">
        <v>3</v>
      </c>
      <c r="P154" s="7">
        <v>4</v>
      </c>
      <c r="Q154" s="7">
        <v>4</v>
      </c>
      <c r="R154" s="7">
        <f t="shared" si="13"/>
        <v>28</v>
      </c>
      <c r="S154" s="7">
        <f t="shared" si="14"/>
        <v>12</v>
      </c>
      <c r="T154" s="7">
        <f t="shared" si="15"/>
        <v>10</v>
      </c>
      <c r="U154" s="7">
        <f t="shared" si="16"/>
        <v>6</v>
      </c>
      <c r="V154" s="7">
        <f t="shared" si="17"/>
        <v>5</v>
      </c>
      <c r="W154" s="7">
        <v>4</v>
      </c>
      <c r="X154" s="7">
        <v>9</v>
      </c>
      <c r="Y154" s="7">
        <v>2</v>
      </c>
      <c r="Z154" s="7">
        <v>4</v>
      </c>
      <c r="AA154" s="7">
        <v>3</v>
      </c>
      <c r="AB154" s="7">
        <v>4</v>
      </c>
      <c r="AC154" s="7">
        <v>6</v>
      </c>
      <c r="AD154" s="7">
        <v>4</v>
      </c>
      <c r="AE154" s="7">
        <v>8</v>
      </c>
      <c r="AF154" s="7">
        <v>2</v>
      </c>
      <c r="AG154" s="7">
        <v>2</v>
      </c>
      <c r="AH154" s="7">
        <v>5</v>
      </c>
      <c r="AI154" s="7">
        <v>3</v>
      </c>
      <c r="AJ154" s="7">
        <v>8</v>
      </c>
      <c r="AK154" s="7">
        <v>9</v>
      </c>
      <c r="AL154" s="7">
        <v>6</v>
      </c>
      <c r="AM154" s="7">
        <v>10</v>
      </c>
      <c r="AN154" s="7">
        <v>4</v>
      </c>
      <c r="AO154" s="7">
        <v>1</v>
      </c>
      <c r="AP154" s="7">
        <v>7</v>
      </c>
      <c r="AQ154" s="7">
        <v>56</v>
      </c>
    </row>
    <row r="155" spans="2:43" x14ac:dyDescent="0.25">
      <c r="B155" s="7">
        <v>41014</v>
      </c>
      <c r="C155" s="7">
        <v>0</v>
      </c>
      <c r="D155" s="7">
        <v>2001</v>
      </c>
      <c r="E155" s="7">
        <f t="shared" si="12"/>
        <v>24</v>
      </c>
      <c r="F155" s="8">
        <v>45967.942245370374</v>
      </c>
      <c r="G155" s="7">
        <v>4</v>
      </c>
      <c r="H155" s="7">
        <v>2</v>
      </c>
      <c r="I155" s="7">
        <v>4</v>
      </c>
      <c r="J155" s="7">
        <v>1</v>
      </c>
      <c r="K155" s="7">
        <v>2</v>
      </c>
      <c r="L155" s="7">
        <v>2</v>
      </c>
      <c r="M155" s="7">
        <v>2</v>
      </c>
      <c r="N155" s="7">
        <v>1</v>
      </c>
      <c r="O155" s="7">
        <v>4</v>
      </c>
      <c r="P155" s="7">
        <v>5</v>
      </c>
      <c r="Q155" s="7">
        <v>4</v>
      </c>
      <c r="R155" s="7">
        <f t="shared" si="13"/>
        <v>24</v>
      </c>
      <c r="S155" s="7">
        <f t="shared" si="14"/>
        <v>7</v>
      </c>
      <c r="T155" s="7">
        <f t="shared" si="15"/>
        <v>11</v>
      </c>
      <c r="U155" s="7">
        <f t="shared" si="16"/>
        <v>4</v>
      </c>
      <c r="V155" s="7">
        <f t="shared" si="17"/>
        <v>5</v>
      </c>
      <c r="W155" s="7">
        <v>2</v>
      </c>
      <c r="X155" s="7">
        <v>5</v>
      </c>
      <c r="Y155" s="7">
        <v>4</v>
      </c>
      <c r="Z155" s="7">
        <v>2</v>
      </c>
      <c r="AA155" s="7">
        <v>4</v>
      </c>
      <c r="AB155" s="7">
        <v>4</v>
      </c>
      <c r="AC155" s="7">
        <v>6</v>
      </c>
      <c r="AD155" s="7">
        <v>3</v>
      </c>
      <c r="AE155" s="7">
        <v>3</v>
      </c>
      <c r="AF155" s="7">
        <v>5</v>
      </c>
      <c r="AG155" s="7">
        <v>3</v>
      </c>
      <c r="AH155" s="7">
        <v>7</v>
      </c>
      <c r="AI155" s="7">
        <v>5</v>
      </c>
      <c r="AJ155" s="7">
        <v>2</v>
      </c>
      <c r="AK155" s="7">
        <v>6</v>
      </c>
      <c r="AL155" s="7">
        <v>10</v>
      </c>
      <c r="AM155" s="7">
        <v>1</v>
      </c>
      <c r="AN155" s="7">
        <v>8</v>
      </c>
      <c r="AO155" s="7">
        <v>4</v>
      </c>
      <c r="AP155" s="7">
        <v>9</v>
      </c>
      <c r="AQ155" s="7">
        <v>55</v>
      </c>
    </row>
    <row r="156" spans="2:43" x14ac:dyDescent="0.25">
      <c r="B156" s="7">
        <v>43451</v>
      </c>
      <c r="C156" s="7">
        <v>0</v>
      </c>
      <c r="D156" s="7">
        <v>2001</v>
      </c>
      <c r="E156" s="7">
        <f t="shared" si="12"/>
        <v>24</v>
      </c>
      <c r="F156" s="8">
        <v>45970.802777777775</v>
      </c>
      <c r="G156" s="7">
        <v>4</v>
      </c>
      <c r="H156" s="7">
        <v>4</v>
      </c>
      <c r="I156" s="7">
        <v>4</v>
      </c>
      <c r="J156" s="7">
        <v>4</v>
      </c>
      <c r="K156" s="7">
        <v>2</v>
      </c>
      <c r="L156" s="7">
        <v>4</v>
      </c>
      <c r="M156" s="7">
        <v>2</v>
      </c>
      <c r="N156" s="7">
        <v>2</v>
      </c>
      <c r="O156" s="7">
        <v>4</v>
      </c>
      <c r="P156" s="7">
        <v>4</v>
      </c>
      <c r="Q156" s="7">
        <v>4</v>
      </c>
      <c r="R156" s="7">
        <f t="shared" si="13"/>
        <v>30</v>
      </c>
      <c r="S156" s="7">
        <f t="shared" si="14"/>
        <v>10</v>
      </c>
      <c r="T156" s="7">
        <f t="shared" si="15"/>
        <v>10</v>
      </c>
      <c r="U156" s="7">
        <f t="shared" si="16"/>
        <v>8</v>
      </c>
      <c r="V156" s="7">
        <f t="shared" si="17"/>
        <v>6</v>
      </c>
      <c r="W156" s="7">
        <v>5</v>
      </c>
      <c r="X156" s="7">
        <v>5</v>
      </c>
      <c r="Y156" s="7">
        <v>3</v>
      </c>
      <c r="Z156" s="7">
        <v>4</v>
      </c>
      <c r="AA156" s="7">
        <v>2</v>
      </c>
      <c r="AB156" s="7">
        <v>4</v>
      </c>
      <c r="AC156" s="7">
        <v>4</v>
      </c>
      <c r="AD156" s="7">
        <v>3</v>
      </c>
      <c r="AE156" s="7">
        <v>3</v>
      </c>
      <c r="AF156" s="7">
        <v>1</v>
      </c>
      <c r="AG156" s="7">
        <v>10</v>
      </c>
      <c r="AH156" s="7">
        <v>2</v>
      </c>
      <c r="AI156" s="7">
        <v>3</v>
      </c>
      <c r="AJ156" s="7">
        <v>1</v>
      </c>
      <c r="AK156" s="7">
        <v>8</v>
      </c>
      <c r="AL156" s="7">
        <v>5</v>
      </c>
      <c r="AM156" s="7">
        <v>9</v>
      </c>
      <c r="AN156" s="7">
        <v>7</v>
      </c>
      <c r="AO156" s="7">
        <v>4</v>
      </c>
      <c r="AP156" s="7">
        <v>6</v>
      </c>
      <c r="AQ156" s="7">
        <v>53</v>
      </c>
    </row>
    <row r="157" spans="2:43" x14ac:dyDescent="0.25">
      <c r="B157" s="7">
        <v>41532</v>
      </c>
      <c r="C157" s="7">
        <v>0</v>
      </c>
      <c r="D157" s="7">
        <v>2002</v>
      </c>
      <c r="E157" s="7">
        <f t="shared" si="12"/>
        <v>23</v>
      </c>
      <c r="F157" s="8">
        <v>45959.633298611108</v>
      </c>
      <c r="G157" s="7">
        <v>4</v>
      </c>
      <c r="H157" s="7">
        <v>4</v>
      </c>
      <c r="I157" s="7">
        <v>4</v>
      </c>
      <c r="J157" s="7">
        <v>4</v>
      </c>
      <c r="K157" s="7">
        <v>4</v>
      </c>
      <c r="L157" s="7">
        <v>4</v>
      </c>
      <c r="M157" s="7">
        <v>2</v>
      </c>
      <c r="N157" s="7">
        <v>3</v>
      </c>
      <c r="O157" s="7">
        <v>4</v>
      </c>
      <c r="P157" s="7">
        <v>5</v>
      </c>
      <c r="Q157" s="7">
        <v>4</v>
      </c>
      <c r="R157" s="7">
        <f t="shared" si="13"/>
        <v>31</v>
      </c>
      <c r="S157" s="7">
        <f t="shared" si="14"/>
        <v>10</v>
      </c>
      <c r="T157" s="7">
        <f t="shared" si="15"/>
        <v>13</v>
      </c>
      <c r="U157" s="7">
        <f t="shared" si="16"/>
        <v>8</v>
      </c>
      <c r="V157" s="7">
        <f t="shared" si="17"/>
        <v>7</v>
      </c>
      <c r="W157" s="7">
        <v>4</v>
      </c>
      <c r="X157" s="7">
        <v>35</v>
      </c>
      <c r="Y157" s="7">
        <v>2</v>
      </c>
      <c r="Z157" s="7">
        <v>41</v>
      </c>
      <c r="AA157" s="7">
        <v>2</v>
      </c>
      <c r="AB157" s="7">
        <v>6</v>
      </c>
      <c r="AC157" s="7">
        <v>5</v>
      </c>
      <c r="AD157" s="7">
        <v>3</v>
      </c>
      <c r="AE157" s="7">
        <v>3</v>
      </c>
      <c r="AF157" s="7">
        <v>3</v>
      </c>
      <c r="AG157" s="7">
        <v>10</v>
      </c>
      <c r="AH157" s="7">
        <v>4</v>
      </c>
      <c r="AI157" s="7">
        <v>6</v>
      </c>
      <c r="AJ157" s="7">
        <v>5</v>
      </c>
      <c r="AK157" s="7">
        <v>3</v>
      </c>
      <c r="AL157" s="7">
        <v>2</v>
      </c>
      <c r="AM157" s="7">
        <v>9</v>
      </c>
      <c r="AN157" s="7">
        <v>8</v>
      </c>
      <c r="AO157" s="7">
        <v>7</v>
      </c>
      <c r="AP157" s="7">
        <v>1</v>
      </c>
      <c r="AQ157" s="7">
        <v>53</v>
      </c>
    </row>
    <row r="158" spans="2:43" x14ac:dyDescent="0.25">
      <c r="B158" s="7">
        <v>44106</v>
      </c>
      <c r="C158" s="7">
        <v>0</v>
      </c>
      <c r="D158" s="7">
        <v>2004</v>
      </c>
      <c r="E158" s="7">
        <f t="shared" si="12"/>
        <v>21</v>
      </c>
      <c r="F158" s="8">
        <v>45964.729409722226</v>
      </c>
      <c r="G158" s="7">
        <v>4</v>
      </c>
      <c r="H158" s="7">
        <v>1</v>
      </c>
      <c r="I158" s="7">
        <v>5</v>
      </c>
      <c r="J158" s="7">
        <v>4</v>
      </c>
      <c r="K158" s="7">
        <v>2</v>
      </c>
      <c r="L158" s="7">
        <v>4</v>
      </c>
      <c r="M158" s="7">
        <v>2</v>
      </c>
      <c r="N158" s="7">
        <v>1</v>
      </c>
      <c r="O158" s="7">
        <v>2</v>
      </c>
      <c r="P158" s="7">
        <v>4</v>
      </c>
      <c r="Q158" s="7">
        <v>4</v>
      </c>
      <c r="R158" s="7">
        <f t="shared" si="13"/>
        <v>26</v>
      </c>
      <c r="S158" s="7">
        <f t="shared" si="14"/>
        <v>10</v>
      </c>
      <c r="T158" s="7">
        <f t="shared" si="15"/>
        <v>8</v>
      </c>
      <c r="U158" s="7">
        <f t="shared" si="16"/>
        <v>5</v>
      </c>
      <c r="V158" s="7">
        <f t="shared" si="17"/>
        <v>6</v>
      </c>
      <c r="W158" s="7">
        <v>3</v>
      </c>
      <c r="X158" s="7">
        <v>3</v>
      </c>
      <c r="Y158" s="7">
        <v>4</v>
      </c>
      <c r="Z158" s="7">
        <v>4</v>
      </c>
      <c r="AA158" s="7">
        <v>3</v>
      </c>
      <c r="AB158" s="7">
        <v>10</v>
      </c>
      <c r="AC158" s="7">
        <v>7</v>
      </c>
      <c r="AD158" s="7">
        <v>24</v>
      </c>
      <c r="AE158" s="7">
        <v>4</v>
      </c>
      <c r="AF158" s="7">
        <v>4</v>
      </c>
      <c r="AG158" s="7">
        <v>4</v>
      </c>
      <c r="AH158" s="7">
        <v>5</v>
      </c>
      <c r="AI158" s="7">
        <v>2</v>
      </c>
      <c r="AJ158" s="7">
        <v>10</v>
      </c>
      <c r="AK158" s="7">
        <v>8</v>
      </c>
      <c r="AL158" s="7">
        <v>1</v>
      </c>
      <c r="AM158" s="7">
        <v>9</v>
      </c>
      <c r="AN158" s="7">
        <v>7</v>
      </c>
      <c r="AO158" s="7">
        <v>3</v>
      </c>
      <c r="AP158" s="7">
        <v>6</v>
      </c>
      <c r="AQ158" s="7">
        <v>53</v>
      </c>
    </row>
    <row r="159" spans="2:43" x14ac:dyDescent="0.25">
      <c r="B159" s="7">
        <v>46170</v>
      </c>
      <c r="C159" s="7">
        <v>0</v>
      </c>
      <c r="D159" s="7">
        <v>1988</v>
      </c>
      <c r="E159" s="7">
        <f t="shared" si="12"/>
        <v>37</v>
      </c>
      <c r="F159" s="8">
        <v>45972.432349537034</v>
      </c>
      <c r="G159" s="7">
        <v>4</v>
      </c>
      <c r="H159" s="7">
        <v>3</v>
      </c>
      <c r="I159" s="7">
        <v>4</v>
      </c>
      <c r="J159" s="7">
        <v>4</v>
      </c>
      <c r="K159" s="7">
        <v>4</v>
      </c>
      <c r="L159" s="7">
        <v>5</v>
      </c>
      <c r="M159" s="7">
        <v>4</v>
      </c>
      <c r="N159" s="7">
        <v>2</v>
      </c>
      <c r="O159" s="7">
        <v>4</v>
      </c>
      <c r="P159" s="7">
        <v>4</v>
      </c>
      <c r="Q159" s="7">
        <v>4</v>
      </c>
      <c r="R159" s="7">
        <f t="shared" si="13"/>
        <v>32</v>
      </c>
      <c r="S159" s="7">
        <f t="shared" si="14"/>
        <v>12</v>
      </c>
      <c r="T159" s="7">
        <f t="shared" si="15"/>
        <v>12</v>
      </c>
      <c r="U159" s="7">
        <f t="shared" si="16"/>
        <v>8</v>
      </c>
      <c r="V159" s="7">
        <f t="shared" si="17"/>
        <v>6</v>
      </c>
      <c r="W159" s="7">
        <v>8</v>
      </c>
      <c r="X159" s="7">
        <v>3</v>
      </c>
      <c r="Y159" s="7">
        <v>11</v>
      </c>
      <c r="Z159" s="7">
        <v>8</v>
      </c>
      <c r="AA159" s="7">
        <v>2</v>
      </c>
      <c r="AB159" s="7">
        <v>5</v>
      </c>
      <c r="AC159" s="7">
        <v>8</v>
      </c>
      <c r="AD159" s="7">
        <v>5</v>
      </c>
      <c r="AE159" s="7">
        <v>3</v>
      </c>
      <c r="AF159" s="7">
        <v>3</v>
      </c>
      <c r="AG159" s="7">
        <v>10</v>
      </c>
      <c r="AH159" s="7">
        <v>9</v>
      </c>
      <c r="AI159" s="7">
        <v>1</v>
      </c>
      <c r="AJ159" s="7">
        <v>2</v>
      </c>
      <c r="AK159" s="7">
        <v>8</v>
      </c>
      <c r="AL159" s="7">
        <v>5</v>
      </c>
      <c r="AM159" s="7">
        <v>3</v>
      </c>
      <c r="AN159" s="7">
        <v>7</v>
      </c>
      <c r="AO159" s="7">
        <v>4</v>
      </c>
      <c r="AP159" s="7">
        <v>6</v>
      </c>
      <c r="AQ159" s="7">
        <v>48</v>
      </c>
    </row>
    <row r="160" spans="2:43" x14ac:dyDescent="0.25">
      <c r="B160" s="7">
        <v>40822</v>
      </c>
      <c r="C160" s="7">
        <v>0</v>
      </c>
      <c r="D160" s="7">
        <v>2005</v>
      </c>
      <c r="E160" s="7">
        <f t="shared" si="12"/>
        <v>20</v>
      </c>
      <c r="F160" s="8">
        <v>45958.915416666663</v>
      </c>
      <c r="G160" s="7">
        <v>4</v>
      </c>
      <c r="H160" s="7">
        <v>4</v>
      </c>
      <c r="I160" s="7">
        <v>2</v>
      </c>
      <c r="J160" s="7">
        <v>5</v>
      </c>
      <c r="K160" s="7">
        <v>2</v>
      </c>
      <c r="L160" s="7">
        <v>4</v>
      </c>
      <c r="M160" s="7">
        <v>2</v>
      </c>
      <c r="N160" s="7">
        <v>2</v>
      </c>
      <c r="O160" s="7">
        <v>2</v>
      </c>
      <c r="P160" s="7">
        <v>3</v>
      </c>
      <c r="Q160" s="7">
        <v>4</v>
      </c>
      <c r="R160" s="7">
        <f t="shared" si="13"/>
        <v>26</v>
      </c>
      <c r="S160" s="7">
        <f t="shared" si="14"/>
        <v>11</v>
      </c>
      <c r="T160" s="7">
        <f t="shared" si="15"/>
        <v>7</v>
      </c>
      <c r="U160" s="7">
        <f t="shared" si="16"/>
        <v>8</v>
      </c>
      <c r="V160" s="7">
        <f t="shared" si="17"/>
        <v>4</v>
      </c>
      <c r="W160" s="7">
        <v>6</v>
      </c>
      <c r="X160" s="7">
        <v>3</v>
      </c>
      <c r="Y160" s="7">
        <v>3</v>
      </c>
      <c r="Z160" s="7">
        <v>2</v>
      </c>
      <c r="AA160" s="7">
        <v>3</v>
      </c>
      <c r="AB160" s="7">
        <v>6</v>
      </c>
      <c r="AC160" s="7">
        <v>7</v>
      </c>
      <c r="AD160" s="7">
        <v>2</v>
      </c>
      <c r="AE160" s="7">
        <v>3</v>
      </c>
      <c r="AF160" s="7">
        <v>2</v>
      </c>
      <c r="AG160" s="7">
        <v>6</v>
      </c>
      <c r="AH160" s="7">
        <v>9</v>
      </c>
      <c r="AI160" s="7">
        <v>10</v>
      </c>
      <c r="AJ160" s="7">
        <v>7</v>
      </c>
      <c r="AK160" s="7">
        <v>2</v>
      </c>
      <c r="AL160" s="7">
        <v>4</v>
      </c>
      <c r="AM160" s="7">
        <v>1</v>
      </c>
      <c r="AN160" s="7">
        <v>5</v>
      </c>
      <c r="AO160" s="7">
        <v>3</v>
      </c>
      <c r="AP160" s="7">
        <v>8</v>
      </c>
      <c r="AQ160" s="7">
        <v>48</v>
      </c>
    </row>
    <row r="161" spans="2:43" x14ac:dyDescent="0.25">
      <c r="B161" s="7">
        <v>41144</v>
      </c>
      <c r="C161" s="7">
        <v>0</v>
      </c>
      <c r="D161" s="7">
        <v>1999</v>
      </c>
      <c r="E161" s="7">
        <f t="shared" si="12"/>
        <v>26</v>
      </c>
      <c r="F161" s="8">
        <v>45959.4137962963</v>
      </c>
      <c r="G161" s="7">
        <v>4</v>
      </c>
      <c r="H161" s="7">
        <v>4</v>
      </c>
      <c r="I161" s="7">
        <v>5</v>
      </c>
      <c r="J161" s="7">
        <v>3</v>
      </c>
      <c r="K161" s="7">
        <v>5</v>
      </c>
      <c r="L161" s="7">
        <v>4</v>
      </c>
      <c r="M161" s="7">
        <v>2</v>
      </c>
      <c r="N161" s="7">
        <v>4</v>
      </c>
      <c r="O161" s="7">
        <v>5</v>
      </c>
      <c r="P161" s="7">
        <v>5</v>
      </c>
      <c r="Q161" s="7">
        <v>4</v>
      </c>
      <c r="R161" s="7">
        <f t="shared" si="13"/>
        <v>32</v>
      </c>
      <c r="S161" s="7">
        <f t="shared" si="14"/>
        <v>9</v>
      </c>
      <c r="T161" s="7">
        <f t="shared" si="15"/>
        <v>15</v>
      </c>
      <c r="U161" s="7">
        <f t="shared" si="16"/>
        <v>8</v>
      </c>
      <c r="V161" s="7">
        <f t="shared" si="17"/>
        <v>9</v>
      </c>
      <c r="W161" s="7">
        <v>3</v>
      </c>
      <c r="X161" s="7">
        <v>2</v>
      </c>
      <c r="Y161" s="7">
        <v>3</v>
      </c>
      <c r="Z161" s="7">
        <v>3</v>
      </c>
      <c r="AA161" s="7">
        <v>2</v>
      </c>
      <c r="AB161" s="7">
        <v>14</v>
      </c>
      <c r="AC161" s="7">
        <v>9</v>
      </c>
      <c r="AD161" s="7">
        <v>27</v>
      </c>
      <c r="AE161" s="7">
        <v>2</v>
      </c>
      <c r="AF161" s="7">
        <v>2</v>
      </c>
      <c r="AG161" s="7">
        <v>5</v>
      </c>
      <c r="AH161" s="7">
        <v>6</v>
      </c>
      <c r="AI161" s="7">
        <v>4</v>
      </c>
      <c r="AJ161" s="7">
        <v>7</v>
      </c>
      <c r="AK161" s="7">
        <v>9</v>
      </c>
      <c r="AL161" s="7">
        <v>1</v>
      </c>
      <c r="AM161" s="7">
        <v>2</v>
      </c>
      <c r="AN161" s="7">
        <v>3</v>
      </c>
      <c r="AO161" s="7">
        <v>10</v>
      </c>
      <c r="AP161" s="7">
        <v>8</v>
      </c>
      <c r="AQ161" s="7">
        <v>46</v>
      </c>
    </row>
    <row r="162" spans="2:43" x14ac:dyDescent="0.25">
      <c r="B162" s="7">
        <v>41723</v>
      </c>
      <c r="C162" s="7">
        <v>0</v>
      </c>
      <c r="D162" s="7">
        <v>2002</v>
      </c>
      <c r="E162" s="7">
        <f t="shared" si="12"/>
        <v>23</v>
      </c>
      <c r="F162" s="8">
        <v>45959.745856481481</v>
      </c>
      <c r="G162" s="7">
        <v>4</v>
      </c>
      <c r="H162" s="7">
        <v>2</v>
      </c>
      <c r="I162" s="7">
        <v>3</v>
      </c>
      <c r="J162" s="7">
        <v>3</v>
      </c>
      <c r="K162" s="7">
        <v>4</v>
      </c>
      <c r="L162" s="7">
        <v>4</v>
      </c>
      <c r="M162" s="7">
        <v>2</v>
      </c>
      <c r="N162" s="7">
        <v>2</v>
      </c>
      <c r="O162" s="7">
        <v>4</v>
      </c>
      <c r="P162" s="7">
        <v>4</v>
      </c>
      <c r="Q162" s="7">
        <v>2</v>
      </c>
      <c r="R162" s="7">
        <f t="shared" si="13"/>
        <v>24</v>
      </c>
      <c r="S162" s="7">
        <f t="shared" si="14"/>
        <v>7</v>
      </c>
      <c r="T162" s="7">
        <f t="shared" si="15"/>
        <v>12</v>
      </c>
      <c r="U162" s="7">
        <f t="shared" si="16"/>
        <v>6</v>
      </c>
      <c r="V162" s="7">
        <f t="shared" si="17"/>
        <v>5</v>
      </c>
      <c r="W162" s="7">
        <v>2</v>
      </c>
      <c r="X162" s="7">
        <v>8</v>
      </c>
      <c r="Y162" s="7">
        <v>5</v>
      </c>
      <c r="Z162" s="7">
        <v>6</v>
      </c>
      <c r="AA162" s="7">
        <v>3</v>
      </c>
      <c r="AB162" s="7">
        <v>5</v>
      </c>
      <c r="AC162" s="7">
        <v>4</v>
      </c>
      <c r="AD162" s="7">
        <v>4</v>
      </c>
      <c r="AE162" s="7">
        <v>3</v>
      </c>
      <c r="AF162" s="7">
        <v>2</v>
      </c>
      <c r="AG162" s="7">
        <v>9</v>
      </c>
      <c r="AH162" s="7">
        <v>1</v>
      </c>
      <c r="AI162" s="7">
        <v>6</v>
      </c>
      <c r="AJ162" s="7">
        <v>10</v>
      </c>
      <c r="AK162" s="7">
        <v>2</v>
      </c>
      <c r="AL162" s="7">
        <v>4</v>
      </c>
      <c r="AM162" s="7">
        <v>3</v>
      </c>
      <c r="AN162" s="7">
        <v>7</v>
      </c>
      <c r="AO162" s="7">
        <v>5</v>
      </c>
      <c r="AP162" s="7">
        <v>8</v>
      </c>
      <c r="AQ162" s="7">
        <v>41</v>
      </c>
    </row>
    <row r="163" spans="2:43" x14ac:dyDescent="0.25">
      <c r="B163" s="7">
        <v>46473</v>
      </c>
      <c r="C163" s="7">
        <v>0</v>
      </c>
      <c r="D163" s="7">
        <v>1997</v>
      </c>
      <c r="E163" s="7">
        <f t="shared" si="12"/>
        <v>28</v>
      </c>
      <c r="F163" s="8">
        <v>45973.520868055559</v>
      </c>
      <c r="G163" s="7">
        <v>4</v>
      </c>
      <c r="H163" s="7">
        <v>2</v>
      </c>
      <c r="I163" s="7">
        <v>3</v>
      </c>
      <c r="J163" s="7">
        <v>4</v>
      </c>
      <c r="K163" s="7">
        <v>2</v>
      </c>
      <c r="L163" s="7">
        <v>2</v>
      </c>
      <c r="M163" s="7">
        <v>5</v>
      </c>
      <c r="N163" s="7">
        <v>1</v>
      </c>
      <c r="O163" s="7">
        <v>2</v>
      </c>
      <c r="P163" s="7">
        <v>2</v>
      </c>
      <c r="Q163" s="7">
        <v>2</v>
      </c>
      <c r="R163" s="7">
        <f t="shared" si="13"/>
        <v>22</v>
      </c>
      <c r="S163" s="7">
        <f t="shared" si="14"/>
        <v>11</v>
      </c>
      <c r="T163" s="7">
        <f t="shared" si="15"/>
        <v>6</v>
      </c>
      <c r="U163" s="7">
        <f t="shared" si="16"/>
        <v>4</v>
      </c>
      <c r="V163" s="7">
        <f t="shared" si="17"/>
        <v>4</v>
      </c>
      <c r="W163" s="7">
        <v>1</v>
      </c>
      <c r="X163" s="7">
        <v>4</v>
      </c>
      <c r="Y163" s="7">
        <v>2</v>
      </c>
      <c r="Z163" s="7">
        <v>3</v>
      </c>
      <c r="AA163" s="7">
        <v>1</v>
      </c>
      <c r="AB163" s="7">
        <v>1</v>
      </c>
      <c r="AC163" s="7">
        <v>3</v>
      </c>
      <c r="AD163" s="7">
        <v>3</v>
      </c>
      <c r="AE163" s="7">
        <v>4</v>
      </c>
      <c r="AF163" s="7">
        <v>2</v>
      </c>
      <c r="AG163" s="7">
        <v>6</v>
      </c>
      <c r="AH163" s="7">
        <v>10</v>
      </c>
      <c r="AI163" s="7">
        <v>7</v>
      </c>
      <c r="AJ163" s="7">
        <v>2</v>
      </c>
      <c r="AK163" s="7">
        <v>9</v>
      </c>
      <c r="AL163" s="7">
        <v>3</v>
      </c>
      <c r="AM163" s="7">
        <v>8</v>
      </c>
      <c r="AN163" s="7">
        <v>5</v>
      </c>
      <c r="AO163" s="7">
        <v>1</v>
      </c>
      <c r="AP163" s="7">
        <v>4</v>
      </c>
      <c r="AQ163" s="7">
        <v>20</v>
      </c>
    </row>
    <row r="164" spans="2:43" x14ac:dyDescent="0.25">
      <c r="B164" s="7">
        <v>42276</v>
      </c>
      <c r="C164" s="7">
        <v>0</v>
      </c>
      <c r="D164" s="7">
        <v>1996</v>
      </c>
      <c r="E164" s="7">
        <f t="shared" si="12"/>
        <v>29</v>
      </c>
      <c r="F164" s="8">
        <v>45960.371030092596</v>
      </c>
      <c r="G164" s="7">
        <v>4</v>
      </c>
      <c r="H164" s="7">
        <v>2</v>
      </c>
      <c r="I164" s="7">
        <v>2</v>
      </c>
      <c r="J164" s="7">
        <v>4</v>
      </c>
      <c r="K164" s="7">
        <v>2</v>
      </c>
      <c r="L164" s="7">
        <v>4</v>
      </c>
      <c r="M164" s="7">
        <v>2</v>
      </c>
      <c r="N164" s="7">
        <v>1</v>
      </c>
      <c r="O164" s="7">
        <v>4</v>
      </c>
      <c r="P164" s="7">
        <v>4</v>
      </c>
      <c r="Q164" s="7">
        <v>2</v>
      </c>
      <c r="R164" s="7">
        <f t="shared" si="13"/>
        <v>24</v>
      </c>
      <c r="S164" s="7">
        <f t="shared" si="14"/>
        <v>8</v>
      </c>
      <c r="T164" s="7">
        <f t="shared" si="15"/>
        <v>10</v>
      </c>
      <c r="U164" s="7">
        <f t="shared" si="16"/>
        <v>6</v>
      </c>
      <c r="V164" s="7">
        <f t="shared" si="17"/>
        <v>3</v>
      </c>
      <c r="W164" s="7">
        <v>3</v>
      </c>
      <c r="X164" s="7">
        <v>6</v>
      </c>
      <c r="Y164" s="7">
        <v>5</v>
      </c>
      <c r="Z164" s="7">
        <v>4</v>
      </c>
      <c r="AA164" s="7">
        <v>4</v>
      </c>
      <c r="AB164" s="7">
        <v>4</v>
      </c>
      <c r="AC164" s="7">
        <v>11</v>
      </c>
      <c r="AD164" s="7">
        <v>5</v>
      </c>
      <c r="AE164" s="7">
        <v>4</v>
      </c>
      <c r="AF164" s="7">
        <v>5</v>
      </c>
      <c r="AG164" s="7">
        <v>10</v>
      </c>
      <c r="AH164" s="7">
        <v>4</v>
      </c>
      <c r="AI164" s="7">
        <v>1</v>
      </c>
      <c r="AJ164" s="7">
        <v>5</v>
      </c>
      <c r="AK164" s="7">
        <v>7</v>
      </c>
      <c r="AL164" s="7">
        <v>8</v>
      </c>
      <c r="AM164" s="7">
        <v>9</v>
      </c>
      <c r="AN164" s="7">
        <v>6</v>
      </c>
      <c r="AO164" s="7">
        <v>3</v>
      </c>
      <c r="AP164" s="7">
        <v>2</v>
      </c>
      <c r="AQ164" s="7">
        <v>18</v>
      </c>
    </row>
    <row r="165" spans="2:43" x14ac:dyDescent="0.25">
      <c r="B165" s="7">
        <v>43437</v>
      </c>
      <c r="C165" s="7">
        <v>0</v>
      </c>
      <c r="D165" s="7">
        <v>2003</v>
      </c>
      <c r="E165" s="7">
        <f t="shared" si="12"/>
        <v>22</v>
      </c>
      <c r="F165" s="8">
        <v>45962.815717592595</v>
      </c>
      <c r="G165" s="7">
        <v>4</v>
      </c>
      <c r="H165" s="7">
        <v>2</v>
      </c>
      <c r="I165" s="7">
        <v>4</v>
      </c>
      <c r="J165" s="7">
        <v>5</v>
      </c>
      <c r="K165" s="7">
        <v>1</v>
      </c>
      <c r="L165" s="7">
        <v>4</v>
      </c>
      <c r="M165" s="7">
        <v>2</v>
      </c>
      <c r="N165" s="7">
        <v>1</v>
      </c>
      <c r="O165" s="7">
        <v>1</v>
      </c>
      <c r="P165" s="7">
        <v>3</v>
      </c>
      <c r="Q165" s="7">
        <v>2</v>
      </c>
      <c r="R165" s="7">
        <f t="shared" si="13"/>
        <v>23</v>
      </c>
      <c r="S165" s="7">
        <f t="shared" si="14"/>
        <v>9</v>
      </c>
      <c r="T165" s="7">
        <f t="shared" si="15"/>
        <v>5</v>
      </c>
      <c r="U165" s="7">
        <f t="shared" si="16"/>
        <v>6</v>
      </c>
      <c r="V165" s="7">
        <f t="shared" si="17"/>
        <v>5</v>
      </c>
      <c r="W165" s="7">
        <v>3</v>
      </c>
      <c r="X165" s="7">
        <v>5</v>
      </c>
      <c r="Y165" s="7">
        <v>3</v>
      </c>
      <c r="Z165" s="7">
        <v>3</v>
      </c>
      <c r="AA165" s="7">
        <v>5</v>
      </c>
      <c r="AB165" s="7">
        <v>4</v>
      </c>
      <c r="AC165" s="7">
        <v>9</v>
      </c>
      <c r="AD165" s="7">
        <v>5</v>
      </c>
      <c r="AE165" s="7">
        <v>6</v>
      </c>
      <c r="AF165" s="7">
        <v>3</v>
      </c>
      <c r="AG165" s="7">
        <v>10</v>
      </c>
      <c r="AH165" s="7">
        <v>6</v>
      </c>
      <c r="AI165" s="7">
        <v>3</v>
      </c>
      <c r="AJ165" s="7">
        <v>2</v>
      </c>
      <c r="AK165" s="7">
        <v>8</v>
      </c>
      <c r="AL165" s="7">
        <v>4</v>
      </c>
      <c r="AM165" s="7">
        <v>9</v>
      </c>
      <c r="AN165" s="7">
        <v>7</v>
      </c>
      <c r="AO165" s="7">
        <v>5</v>
      </c>
      <c r="AP165" s="7">
        <v>1</v>
      </c>
      <c r="AQ165" s="7">
        <v>12</v>
      </c>
    </row>
    <row r="166" spans="2:43" x14ac:dyDescent="0.25">
      <c r="B166" s="7">
        <v>42333</v>
      </c>
      <c r="C166" s="7">
        <v>0</v>
      </c>
      <c r="D166" s="7">
        <v>1995</v>
      </c>
      <c r="E166" s="7">
        <f t="shared" si="12"/>
        <v>30</v>
      </c>
      <c r="F166" s="8">
        <v>45960.440324074072</v>
      </c>
      <c r="G166" s="7">
        <v>4</v>
      </c>
      <c r="H166" s="7">
        <v>2</v>
      </c>
      <c r="I166" s="7">
        <v>2</v>
      </c>
      <c r="J166" s="7">
        <v>2</v>
      </c>
      <c r="K166" s="7">
        <v>2</v>
      </c>
      <c r="L166" s="7">
        <v>5</v>
      </c>
      <c r="M166" s="7">
        <v>1</v>
      </c>
      <c r="N166" s="7">
        <v>1</v>
      </c>
      <c r="O166" s="7">
        <v>4</v>
      </c>
      <c r="P166" s="7">
        <v>2</v>
      </c>
      <c r="Q166" s="7">
        <v>2</v>
      </c>
      <c r="R166" s="7">
        <f t="shared" si="13"/>
        <v>20</v>
      </c>
      <c r="S166" s="7">
        <f t="shared" si="14"/>
        <v>5</v>
      </c>
      <c r="T166" s="7">
        <f t="shared" si="15"/>
        <v>8</v>
      </c>
      <c r="U166" s="7">
        <f t="shared" si="16"/>
        <v>7</v>
      </c>
      <c r="V166" s="7">
        <f t="shared" si="17"/>
        <v>3</v>
      </c>
      <c r="W166" s="7">
        <v>2</v>
      </c>
      <c r="X166" s="7">
        <v>2</v>
      </c>
      <c r="Y166" s="7">
        <v>2</v>
      </c>
      <c r="Z166" s="7">
        <v>6</v>
      </c>
      <c r="AA166" s="7">
        <v>2</v>
      </c>
      <c r="AB166" s="7">
        <v>3</v>
      </c>
      <c r="AC166" s="7">
        <v>4</v>
      </c>
      <c r="AD166" s="7">
        <v>5</v>
      </c>
      <c r="AE166" s="7">
        <v>2</v>
      </c>
      <c r="AF166" s="7">
        <v>3</v>
      </c>
      <c r="AG166" s="7">
        <v>3</v>
      </c>
      <c r="AH166" s="7">
        <v>6</v>
      </c>
      <c r="AI166" s="7">
        <v>10</v>
      </c>
      <c r="AJ166" s="7">
        <v>1</v>
      </c>
      <c r="AK166" s="7">
        <v>8</v>
      </c>
      <c r="AL166" s="7">
        <v>7</v>
      </c>
      <c r="AM166" s="7">
        <v>2</v>
      </c>
      <c r="AN166" s="7">
        <v>9</v>
      </c>
      <c r="AO166" s="7">
        <v>5</v>
      </c>
      <c r="AP166" s="7">
        <v>4</v>
      </c>
      <c r="AQ166" s="7">
        <v>10</v>
      </c>
    </row>
    <row r="167" spans="2:43" x14ac:dyDescent="0.25">
      <c r="B167" s="7">
        <v>44959</v>
      </c>
      <c r="C167" s="7">
        <v>0</v>
      </c>
      <c r="D167" s="7">
        <v>1978</v>
      </c>
      <c r="E167" s="7">
        <f t="shared" si="12"/>
        <v>47</v>
      </c>
      <c r="F167" s="8">
        <v>45967.355428240742</v>
      </c>
      <c r="G167" s="7">
        <v>4</v>
      </c>
      <c r="H167" s="7">
        <v>3</v>
      </c>
      <c r="I167" s="7">
        <v>3</v>
      </c>
      <c r="J167" s="7">
        <v>3</v>
      </c>
      <c r="K167" s="7">
        <v>3</v>
      </c>
      <c r="L167" s="7">
        <v>2</v>
      </c>
      <c r="M167" s="7">
        <v>3</v>
      </c>
      <c r="N167" s="7">
        <v>1</v>
      </c>
      <c r="O167" s="7">
        <v>1</v>
      </c>
      <c r="P167" s="7">
        <v>1</v>
      </c>
      <c r="Q167" s="7">
        <v>1</v>
      </c>
      <c r="R167" s="7">
        <f t="shared" si="13"/>
        <v>17</v>
      </c>
      <c r="S167" s="7">
        <f t="shared" si="14"/>
        <v>7</v>
      </c>
      <c r="T167" s="7">
        <f t="shared" si="15"/>
        <v>5</v>
      </c>
      <c r="U167" s="7">
        <f t="shared" si="16"/>
        <v>5</v>
      </c>
      <c r="V167" s="7">
        <f t="shared" si="17"/>
        <v>4</v>
      </c>
      <c r="W167" s="7">
        <v>5</v>
      </c>
      <c r="X167" s="7">
        <v>7</v>
      </c>
      <c r="Y167" s="7">
        <v>4</v>
      </c>
      <c r="Z167" s="7">
        <v>3</v>
      </c>
      <c r="AA167" s="7">
        <v>3</v>
      </c>
      <c r="AB167" s="7">
        <v>5</v>
      </c>
      <c r="AC167" s="7">
        <v>5</v>
      </c>
      <c r="AD167" s="7">
        <v>3</v>
      </c>
      <c r="AE167" s="7">
        <v>6</v>
      </c>
      <c r="AF167" s="7">
        <v>2</v>
      </c>
      <c r="AG167" s="7">
        <v>8</v>
      </c>
      <c r="AH167" s="7">
        <v>3</v>
      </c>
      <c r="AI167" s="7">
        <v>2</v>
      </c>
      <c r="AJ167" s="7">
        <v>4</v>
      </c>
      <c r="AK167" s="7">
        <v>10</v>
      </c>
      <c r="AL167" s="7">
        <v>6</v>
      </c>
      <c r="AM167" s="7">
        <v>5</v>
      </c>
      <c r="AN167" s="7">
        <v>1</v>
      </c>
      <c r="AO167" s="7">
        <v>9</v>
      </c>
      <c r="AP167" s="7">
        <v>7</v>
      </c>
      <c r="AQ167" s="7">
        <v>5</v>
      </c>
    </row>
    <row r="168" spans="2:43" x14ac:dyDescent="0.25">
      <c r="B168" s="7">
        <v>44005</v>
      </c>
      <c r="C168" s="7">
        <v>0</v>
      </c>
      <c r="D168" s="7">
        <v>1996</v>
      </c>
      <c r="E168" s="7">
        <f t="shared" si="12"/>
        <v>29</v>
      </c>
      <c r="F168" s="8">
        <v>45964.636805555558</v>
      </c>
      <c r="G168" s="7">
        <v>4</v>
      </c>
      <c r="H168" s="7">
        <v>3</v>
      </c>
      <c r="I168" s="7">
        <v>4</v>
      </c>
      <c r="J168" s="7">
        <v>4</v>
      </c>
      <c r="K168" s="7">
        <v>1</v>
      </c>
      <c r="L168" s="7">
        <v>2</v>
      </c>
      <c r="M168" s="7">
        <v>2</v>
      </c>
      <c r="N168" s="7">
        <v>2</v>
      </c>
      <c r="O168" s="7">
        <v>2</v>
      </c>
      <c r="P168" s="7">
        <v>3</v>
      </c>
      <c r="Q168" s="7">
        <v>2</v>
      </c>
      <c r="R168" s="7">
        <f t="shared" si="13"/>
        <v>22</v>
      </c>
      <c r="S168" s="7">
        <f t="shared" si="14"/>
        <v>8</v>
      </c>
      <c r="T168" s="7">
        <f t="shared" si="15"/>
        <v>6</v>
      </c>
      <c r="U168" s="7">
        <f t="shared" si="16"/>
        <v>5</v>
      </c>
      <c r="V168" s="7">
        <f t="shared" si="17"/>
        <v>6</v>
      </c>
      <c r="W168" s="7">
        <v>6</v>
      </c>
      <c r="X168" s="7">
        <v>5</v>
      </c>
      <c r="Y168" s="7">
        <v>4</v>
      </c>
      <c r="Z168" s="7">
        <v>2</v>
      </c>
      <c r="AA168" s="7">
        <v>5</v>
      </c>
      <c r="AB168" s="7">
        <v>4</v>
      </c>
      <c r="AC168" s="7">
        <v>9</v>
      </c>
      <c r="AD168" s="7">
        <v>4</v>
      </c>
      <c r="AE168" s="7">
        <v>4</v>
      </c>
      <c r="AF168" s="7">
        <v>1</v>
      </c>
      <c r="AG168" s="7">
        <v>5</v>
      </c>
      <c r="AH168" s="7">
        <v>7</v>
      </c>
      <c r="AI168" s="7">
        <v>6</v>
      </c>
      <c r="AJ168" s="7">
        <v>9</v>
      </c>
      <c r="AK168" s="7">
        <v>2</v>
      </c>
      <c r="AL168" s="7">
        <v>3</v>
      </c>
      <c r="AM168" s="7">
        <v>8</v>
      </c>
      <c r="AN168" s="7">
        <v>1</v>
      </c>
      <c r="AO168" s="7">
        <v>10</v>
      </c>
      <c r="AP168" s="7">
        <v>4</v>
      </c>
      <c r="AQ168" s="7">
        <v>5</v>
      </c>
    </row>
    <row r="169" spans="2:43" x14ac:dyDescent="0.25">
      <c r="B169" s="7">
        <v>44132</v>
      </c>
      <c r="C169" s="7">
        <v>0</v>
      </c>
      <c r="D169" s="7">
        <v>2000</v>
      </c>
      <c r="E169" s="7">
        <f t="shared" si="12"/>
        <v>25</v>
      </c>
      <c r="F169" s="8">
        <v>45964.773379629631</v>
      </c>
      <c r="G169" s="7">
        <v>4</v>
      </c>
      <c r="H169" s="7">
        <v>2</v>
      </c>
      <c r="I169" s="7">
        <v>3</v>
      </c>
      <c r="J169" s="7">
        <v>2</v>
      </c>
      <c r="K169" s="7">
        <v>3</v>
      </c>
      <c r="L169" s="7">
        <v>1</v>
      </c>
      <c r="M169" s="7">
        <v>3</v>
      </c>
      <c r="N169" s="7">
        <v>2</v>
      </c>
      <c r="O169" s="7">
        <v>2</v>
      </c>
      <c r="P169" s="7">
        <v>3</v>
      </c>
      <c r="Q169" s="7">
        <v>2</v>
      </c>
      <c r="R169" s="7">
        <f t="shared" si="13"/>
        <v>18</v>
      </c>
      <c r="S169" s="7">
        <f t="shared" si="14"/>
        <v>7</v>
      </c>
      <c r="T169" s="7">
        <f t="shared" si="15"/>
        <v>8</v>
      </c>
      <c r="U169" s="7">
        <f t="shared" si="16"/>
        <v>3</v>
      </c>
      <c r="V169" s="7">
        <f t="shared" si="17"/>
        <v>5</v>
      </c>
      <c r="W169" s="7">
        <v>2</v>
      </c>
      <c r="X169" s="7">
        <v>5</v>
      </c>
      <c r="Y169" s="7">
        <v>3</v>
      </c>
      <c r="Z169" s="7">
        <v>4</v>
      </c>
      <c r="AA169" s="7">
        <v>4</v>
      </c>
      <c r="AB169" s="7">
        <v>3</v>
      </c>
      <c r="AC169" s="7">
        <v>4</v>
      </c>
      <c r="AD169" s="7">
        <v>2</v>
      </c>
      <c r="AE169" s="7">
        <v>4</v>
      </c>
      <c r="AF169" s="7">
        <v>2</v>
      </c>
      <c r="AG169" s="7">
        <v>6</v>
      </c>
      <c r="AH169" s="7">
        <v>1</v>
      </c>
      <c r="AI169" s="7">
        <v>8</v>
      </c>
      <c r="AJ169" s="7">
        <v>4</v>
      </c>
      <c r="AK169" s="7">
        <v>7</v>
      </c>
      <c r="AL169" s="7">
        <v>10</v>
      </c>
      <c r="AM169" s="7">
        <v>5</v>
      </c>
      <c r="AN169" s="7">
        <v>9</v>
      </c>
      <c r="AO169" s="7">
        <v>3</v>
      </c>
      <c r="AP169" s="7">
        <v>2</v>
      </c>
      <c r="AQ169" s="7">
        <v>5</v>
      </c>
    </row>
    <row r="170" spans="2:43" x14ac:dyDescent="0.25">
      <c r="B170" s="7">
        <v>43005</v>
      </c>
      <c r="C170" s="7">
        <v>0</v>
      </c>
      <c r="D170" s="7">
        <v>2005</v>
      </c>
      <c r="E170" s="7">
        <f t="shared" si="12"/>
        <v>20</v>
      </c>
      <c r="F170" s="8">
        <v>45961.666481481479</v>
      </c>
      <c r="G170" s="7">
        <v>4</v>
      </c>
      <c r="H170" s="7">
        <v>2</v>
      </c>
      <c r="I170" s="7">
        <v>1</v>
      </c>
      <c r="J170" s="7">
        <v>4</v>
      </c>
      <c r="K170" s="7">
        <v>2</v>
      </c>
      <c r="L170" s="7">
        <v>2</v>
      </c>
      <c r="M170" s="7">
        <v>2</v>
      </c>
      <c r="N170" s="7">
        <v>1</v>
      </c>
      <c r="O170" s="7">
        <v>2</v>
      </c>
      <c r="P170" s="7">
        <v>2</v>
      </c>
      <c r="Q170" s="7">
        <v>3</v>
      </c>
      <c r="R170" s="7">
        <f t="shared" si="13"/>
        <v>18</v>
      </c>
      <c r="S170" s="7">
        <f t="shared" si="14"/>
        <v>9</v>
      </c>
      <c r="T170" s="7">
        <f t="shared" si="15"/>
        <v>6</v>
      </c>
      <c r="U170" s="7">
        <f t="shared" si="16"/>
        <v>4</v>
      </c>
      <c r="V170" s="7">
        <f t="shared" si="17"/>
        <v>2</v>
      </c>
      <c r="W170" s="7">
        <v>3</v>
      </c>
      <c r="X170" s="7">
        <v>3</v>
      </c>
      <c r="Y170" s="7">
        <v>3</v>
      </c>
      <c r="Z170" s="7">
        <v>3</v>
      </c>
      <c r="AA170" s="7">
        <v>3</v>
      </c>
      <c r="AB170" s="7">
        <v>4</v>
      </c>
      <c r="AC170" s="7">
        <v>4</v>
      </c>
      <c r="AD170" s="7">
        <v>6</v>
      </c>
      <c r="AE170" s="7">
        <v>2</v>
      </c>
      <c r="AF170" s="7">
        <v>3</v>
      </c>
      <c r="AG170" s="7">
        <v>8</v>
      </c>
      <c r="AH170" s="7">
        <v>10</v>
      </c>
      <c r="AI170" s="7">
        <v>1</v>
      </c>
      <c r="AJ170" s="7">
        <v>2</v>
      </c>
      <c r="AK170" s="7">
        <v>9</v>
      </c>
      <c r="AL170" s="7">
        <v>7</v>
      </c>
      <c r="AM170" s="7">
        <v>3</v>
      </c>
      <c r="AN170" s="7">
        <v>5</v>
      </c>
      <c r="AO170" s="7">
        <v>6</v>
      </c>
      <c r="AP170" s="7">
        <v>4</v>
      </c>
      <c r="AQ170" s="7">
        <v>5</v>
      </c>
    </row>
    <row r="171" spans="2:43" x14ac:dyDescent="0.25">
      <c r="B171" s="7">
        <v>46337</v>
      </c>
      <c r="C171" s="7">
        <v>0</v>
      </c>
      <c r="D171" s="7">
        <v>2006</v>
      </c>
      <c r="E171" s="7">
        <f t="shared" si="12"/>
        <v>19</v>
      </c>
      <c r="F171" s="8">
        <v>45972.944965277777</v>
      </c>
      <c r="G171" s="7">
        <v>4</v>
      </c>
      <c r="H171" s="7">
        <v>2</v>
      </c>
      <c r="I171" s="7">
        <v>2</v>
      </c>
      <c r="J171" s="7">
        <v>5</v>
      </c>
      <c r="K171" s="7">
        <v>1</v>
      </c>
      <c r="L171" s="7">
        <v>4</v>
      </c>
      <c r="M171" s="7">
        <v>1</v>
      </c>
      <c r="N171" s="7">
        <v>2</v>
      </c>
      <c r="O171" s="7">
        <v>2</v>
      </c>
      <c r="P171" s="7">
        <v>2</v>
      </c>
      <c r="Q171" s="7">
        <v>2</v>
      </c>
      <c r="R171" s="7">
        <f t="shared" si="13"/>
        <v>20</v>
      </c>
      <c r="S171" s="7">
        <f t="shared" si="14"/>
        <v>8</v>
      </c>
      <c r="T171" s="7">
        <f t="shared" si="15"/>
        <v>5</v>
      </c>
      <c r="U171" s="7">
        <f t="shared" si="16"/>
        <v>6</v>
      </c>
      <c r="V171" s="7">
        <f t="shared" si="17"/>
        <v>4</v>
      </c>
      <c r="W171" s="7">
        <v>3</v>
      </c>
      <c r="X171" s="7">
        <v>9</v>
      </c>
      <c r="Y171" s="7">
        <v>4</v>
      </c>
      <c r="Z171" s="7">
        <v>3</v>
      </c>
      <c r="AA171" s="7">
        <v>3</v>
      </c>
      <c r="AB171" s="7">
        <v>3</v>
      </c>
      <c r="AC171" s="7">
        <v>4</v>
      </c>
      <c r="AD171" s="7">
        <v>4</v>
      </c>
      <c r="AE171" s="7">
        <v>4</v>
      </c>
      <c r="AF171" s="7">
        <v>2</v>
      </c>
      <c r="AG171" s="7">
        <v>10</v>
      </c>
      <c r="AH171" s="7">
        <v>1</v>
      </c>
      <c r="AI171" s="7">
        <v>5</v>
      </c>
      <c r="AJ171" s="7">
        <v>3</v>
      </c>
      <c r="AK171" s="7">
        <v>2</v>
      </c>
      <c r="AL171" s="7">
        <v>9</v>
      </c>
      <c r="AM171" s="7">
        <v>4</v>
      </c>
      <c r="AN171" s="7">
        <v>7</v>
      </c>
      <c r="AO171" s="7">
        <v>8</v>
      </c>
      <c r="AP171" s="7">
        <v>6</v>
      </c>
      <c r="AQ171" s="7">
        <v>5</v>
      </c>
    </row>
    <row r="172" spans="2:43" x14ac:dyDescent="0.25">
      <c r="B172" s="7">
        <v>46077</v>
      </c>
      <c r="C172" s="7">
        <v>0</v>
      </c>
      <c r="D172" s="7">
        <v>1999</v>
      </c>
      <c r="E172" s="7">
        <f t="shared" si="12"/>
        <v>26</v>
      </c>
      <c r="F172" s="8">
        <v>45971.722118055557</v>
      </c>
      <c r="G172" s="7">
        <v>4</v>
      </c>
      <c r="H172" s="7">
        <v>3</v>
      </c>
      <c r="I172" s="7">
        <v>4</v>
      </c>
      <c r="J172" s="7">
        <v>4</v>
      </c>
      <c r="K172" s="7">
        <v>4</v>
      </c>
      <c r="L172" s="7">
        <v>2</v>
      </c>
      <c r="M172" s="7">
        <v>3</v>
      </c>
      <c r="N172" s="7">
        <v>2</v>
      </c>
      <c r="O172" s="7">
        <v>4</v>
      </c>
      <c r="P172" s="7">
        <v>4</v>
      </c>
      <c r="Q172" s="7">
        <v>3</v>
      </c>
      <c r="R172" s="7">
        <f t="shared" si="13"/>
        <v>27</v>
      </c>
      <c r="S172" s="7">
        <f t="shared" si="14"/>
        <v>10</v>
      </c>
      <c r="T172" s="7">
        <f t="shared" si="15"/>
        <v>12</v>
      </c>
      <c r="U172" s="7">
        <f t="shared" si="16"/>
        <v>5</v>
      </c>
      <c r="V172" s="7">
        <f t="shared" si="17"/>
        <v>6</v>
      </c>
      <c r="W172" s="7">
        <v>4</v>
      </c>
      <c r="X172" s="7">
        <v>3</v>
      </c>
      <c r="Y172" s="7">
        <v>4</v>
      </c>
      <c r="Z172" s="7">
        <v>4</v>
      </c>
      <c r="AA172" s="7">
        <v>5</v>
      </c>
      <c r="AB172" s="7">
        <v>5</v>
      </c>
      <c r="AC172" s="7">
        <v>8</v>
      </c>
      <c r="AD172" s="7">
        <v>24</v>
      </c>
      <c r="AE172" s="7">
        <v>3</v>
      </c>
      <c r="AF172" s="7">
        <v>3</v>
      </c>
      <c r="AG172" s="7">
        <v>10</v>
      </c>
      <c r="AH172" s="7">
        <v>2</v>
      </c>
      <c r="AI172" s="7">
        <v>8</v>
      </c>
      <c r="AJ172" s="7">
        <v>1</v>
      </c>
      <c r="AK172" s="7">
        <v>4</v>
      </c>
      <c r="AL172" s="7">
        <v>6</v>
      </c>
      <c r="AM172" s="7">
        <v>3</v>
      </c>
      <c r="AN172" s="7">
        <v>7</v>
      </c>
      <c r="AO172" s="7">
        <v>5</v>
      </c>
      <c r="AP172" s="7">
        <v>9</v>
      </c>
      <c r="AQ172" s="7">
        <v>51</v>
      </c>
    </row>
    <row r="173" spans="2:43" x14ac:dyDescent="0.25">
      <c r="B173" s="7">
        <v>41827</v>
      </c>
      <c r="C173" s="7">
        <v>0</v>
      </c>
      <c r="D173" s="7">
        <v>2002</v>
      </c>
      <c r="E173" s="7">
        <f t="shared" si="12"/>
        <v>23</v>
      </c>
      <c r="F173" s="8">
        <v>45959.814814814818</v>
      </c>
      <c r="G173" s="7">
        <v>5</v>
      </c>
      <c r="H173" s="7">
        <v>4</v>
      </c>
      <c r="I173" s="7">
        <v>4</v>
      </c>
      <c r="J173" s="7">
        <v>5</v>
      </c>
      <c r="K173" s="7">
        <v>3</v>
      </c>
      <c r="L173" s="7">
        <v>5</v>
      </c>
      <c r="M173" s="7">
        <v>4</v>
      </c>
      <c r="N173" s="7">
        <v>1</v>
      </c>
      <c r="O173" s="7">
        <v>4</v>
      </c>
      <c r="P173" s="7">
        <v>2</v>
      </c>
      <c r="Q173" s="7">
        <v>1</v>
      </c>
      <c r="R173" s="7">
        <f t="shared" si="13"/>
        <v>29</v>
      </c>
      <c r="S173" s="7">
        <f t="shared" si="14"/>
        <v>10</v>
      </c>
      <c r="T173" s="7">
        <f t="shared" si="15"/>
        <v>9</v>
      </c>
      <c r="U173" s="7">
        <f t="shared" si="16"/>
        <v>9</v>
      </c>
      <c r="V173" s="7">
        <f t="shared" si="17"/>
        <v>5</v>
      </c>
      <c r="W173" s="7">
        <v>4</v>
      </c>
      <c r="X173" s="7">
        <v>3</v>
      </c>
      <c r="Y173" s="7">
        <v>4</v>
      </c>
      <c r="Z173" s="7">
        <v>3</v>
      </c>
      <c r="AA173" s="7">
        <v>2</v>
      </c>
      <c r="AB173" s="7">
        <v>4</v>
      </c>
      <c r="AC173" s="7">
        <v>3</v>
      </c>
      <c r="AD173" s="7">
        <v>3</v>
      </c>
      <c r="AE173" s="7">
        <v>2</v>
      </c>
      <c r="AF173" s="7">
        <v>1</v>
      </c>
      <c r="AG173" s="7">
        <v>1</v>
      </c>
      <c r="AH173" s="7">
        <v>8</v>
      </c>
      <c r="AI173" s="7">
        <v>4</v>
      </c>
      <c r="AJ173" s="7">
        <v>5</v>
      </c>
      <c r="AK173" s="7">
        <v>10</v>
      </c>
      <c r="AL173" s="7">
        <v>7</v>
      </c>
      <c r="AM173" s="7">
        <v>3</v>
      </c>
      <c r="AN173" s="7">
        <v>6</v>
      </c>
      <c r="AO173" s="7">
        <v>2</v>
      </c>
      <c r="AP173" s="7">
        <v>9</v>
      </c>
      <c r="AQ173" s="7">
        <v>76</v>
      </c>
    </row>
    <row r="174" spans="2:43" x14ac:dyDescent="0.25">
      <c r="B174" s="7">
        <v>44944</v>
      </c>
      <c r="C174" s="7">
        <v>0</v>
      </c>
      <c r="D174" s="7">
        <v>1979</v>
      </c>
      <c r="E174" s="7">
        <f t="shared" si="12"/>
        <v>46</v>
      </c>
      <c r="F174" s="8">
        <v>45966.996145833335</v>
      </c>
      <c r="G174" s="7">
        <v>5</v>
      </c>
      <c r="H174" s="7">
        <v>2</v>
      </c>
      <c r="I174" s="7">
        <v>4</v>
      </c>
      <c r="J174" s="7">
        <v>4</v>
      </c>
      <c r="K174" s="7">
        <v>5</v>
      </c>
      <c r="L174" s="7">
        <v>4</v>
      </c>
      <c r="M174" s="7">
        <v>2</v>
      </c>
      <c r="N174" s="7">
        <v>1</v>
      </c>
      <c r="O174" s="7">
        <v>4</v>
      </c>
      <c r="P174" s="7">
        <v>4</v>
      </c>
      <c r="Q174" s="7">
        <v>2</v>
      </c>
      <c r="R174" s="7">
        <f t="shared" si="13"/>
        <v>26</v>
      </c>
      <c r="S174" s="7">
        <f t="shared" si="14"/>
        <v>8</v>
      </c>
      <c r="T174" s="7">
        <f t="shared" si="15"/>
        <v>13</v>
      </c>
      <c r="U174" s="7">
        <f t="shared" si="16"/>
        <v>6</v>
      </c>
      <c r="V174" s="7">
        <f t="shared" si="17"/>
        <v>5</v>
      </c>
      <c r="W174" s="7">
        <v>26</v>
      </c>
      <c r="X174" s="7">
        <v>10</v>
      </c>
      <c r="Y174" s="7">
        <v>15</v>
      </c>
      <c r="Z174" s="7">
        <v>15</v>
      </c>
      <c r="AA174" s="7">
        <v>31</v>
      </c>
      <c r="AB174" s="7">
        <v>12</v>
      </c>
      <c r="AC174" s="7">
        <v>12</v>
      </c>
      <c r="AD174" s="7">
        <v>13</v>
      </c>
      <c r="AE174" s="7">
        <v>35</v>
      </c>
      <c r="AF174" s="7">
        <v>72</v>
      </c>
      <c r="AG174" s="7">
        <v>1</v>
      </c>
      <c r="AH174" s="7">
        <v>9</v>
      </c>
      <c r="AI174" s="7">
        <v>3</v>
      </c>
      <c r="AJ174" s="7">
        <v>5</v>
      </c>
      <c r="AK174" s="7">
        <v>4</v>
      </c>
      <c r="AL174" s="7">
        <v>2</v>
      </c>
      <c r="AM174" s="7">
        <v>7</v>
      </c>
      <c r="AN174" s="7">
        <v>10</v>
      </c>
      <c r="AO174" s="7">
        <v>8</v>
      </c>
      <c r="AP174" s="7">
        <v>6</v>
      </c>
      <c r="AQ174" s="7">
        <v>68</v>
      </c>
    </row>
    <row r="175" spans="2:43" x14ac:dyDescent="0.25">
      <c r="B175" s="7">
        <v>42320</v>
      </c>
      <c r="C175" s="7">
        <v>0</v>
      </c>
      <c r="D175" s="7">
        <v>2002</v>
      </c>
      <c r="E175" s="7">
        <f t="shared" si="12"/>
        <v>23</v>
      </c>
      <c r="F175" s="8">
        <v>45960.497175925928</v>
      </c>
      <c r="G175" s="7">
        <v>5</v>
      </c>
      <c r="H175" s="7">
        <v>2</v>
      </c>
      <c r="I175" s="7">
        <v>4</v>
      </c>
      <c r="J175" s="7">
        <v>4</v>
      </c>
      <c r="K175" s="7">
        <v>4</v>
      </c>
      <c r="L175" s="7">
        <v>4</v>
      </c>
      <c r="M175" s="7">
        <v>1</v>
      </c>
      <c r="N175" s="7">
        <v>2</v>
      </c>
      <c r="O175" s="7">
        <v>4</v>
      </c>
      <c r="P175" s="7">
        <v>2</v>
      </c>
      <c r="Q175" s="7">
        <v>4</v>
      </c>
      <c r="R175" s="7">
        <f t="shared" si="13"/>
        <v>25</v>
      </c>
      <c r="S175" s="7">
        <f t="shared" si="14"/>
        <v>9</v>
      </c>
      <c r="T175" s="7">
        <f t="shared" si="15"/>
        <v>10</v>
      </c>
      <c r="U175" s="7">
        <f t="shared" si="16"/>
        <v>6</v>
      </c>
      <c r="V175" s="7">
        <f t="shared" si="17"/>
        <v>6</v>
      </c>
      <c r="W175" s="7">
        <v>3</v>
      </c>
      <c r="X175" s="7">
        <v>9</v>
      </c>
      <c r="Y175" s="7">
        <v>6</v>
      </c>
      <c r="Z175" s="7">
        <v>5</v>
      </c>
      <c r="AA175" s="7">
        <v>5</v>
      </c>
      <c r="AB175" s="7">
        <v>8</v>
      </c>
      <c r="AC175" s="7">
        <v>6</v>
      </c>
      <c r="AD175" s="7">
        <v>4</v>
      </c>
      <c r="AE175" s="7">
        <v>5</v>
      </c>
      <c r="AF175" s="7">
        <v>4</v>
      </c>
      <c r="AG175" s="7">
        <v>7</v>
      </c>
      <c r="AH175" s="7">
        <v>5</v>
      </c>
      <c r="AI175" s="7">
        <v>9</v>
      </c>
      <c r="AJ175" s="7">
        <v>3</v>
      </c>
      <c r="AK175" s="7">
        <v>1</v>
      </c>
      <c r="AL175" s="7">
        <v>10</v>
      </c>
      <c r="AM175" s="7">
        <v>4</v>
      </c>
      <c r="AN175" s="7">
        <v>2</v>
      </c>
      <c r="AO175" s="7">
        <v>6</v>
      </c>
      <c r="AP175" s="7">
        <v>8</v>
      </c>
      <c r="AQ175" s="7">
        <v>53</v>
      </c>
    </row>
    <row r="176" spans="2:43" x14ac:dyDescent="0.25">
      <c r="B176" s="7">
        <v>41418</v>
      </c>
      <c r="C176" s="7">
        <v>0</v>
      </c>
      <c r="D176" s="7">
        <v>2003</v>
      </c>
      <c r="E176" s="7">
        <f t="shared" si="12"/>
        <v>22</v>
      </c>
      <c r="F176" s="8">
        <v>45959.565254629626</v>
      </c>
      <c r="G176" s="7">
        <v>5</v>
      </c>
      <c r="H176" s="7">
        <v>1</v>
      </c>
      <c r="I176" s="7">
        <v>3</v>
      </c>
      <c r="J176" s="7">
        <v>5</v>
      </c>
      <c r="K176" s="7">
        <v>4</v>
      </c>
      <c r="L176" s="7">
        <v>4</v>
      </c>
      <c r="M176" s="7">
        <v>1</v>
      </c>
      <c r="N176" s="7">
        <v>4</v>
      </c>
      <c r="O176" s="7">
        <v>1</v>
      </c>
      <c r="P176" s="7">
        <v>1</v>
      </c>
      <c r="Q176" s="7">
        <v>1</v>
      </c>
      <c r="R176" s="7">
        <f t="shared" si="13"/>
        <v>17</v>
      </c>
      <c r="S176" s="7">
        <f t="shared" si="14"/>
        <v>7</v>
      </c>
      <c r="T176" s="7">
        <f t="shared" si="15"/>
        <v>6</v>
      </c>
      <c r="U176" s="7">
        <f t="shared" si="16"/>
        <v>5</v>
      </c>
      <c r="V176" s="7">
        <f t="shared" si="17"/>
        <v>7</v>
      </c>
      <c r="W176" s="7">
        <v>4</v>
      </c>
      <c r="X176" s="7">
        <v>8</v>
      </c>
      <c r="Y176" s="7">
        <v>4</v>
      </c>
      <c r="Z176" s="7">
        <v>2</v>
      </c>
      <c r="AA176" s="7">
        <v>5</v>
      </c>
      <c r="AB176" s="7">
        <v>4</v>
      </c>
      <c r="AC176" s="7">
        <v>9</v>
      </c>
      <c r="AD176" s="7">
        <v>7</v>
      </c>
      <c r="AE176" s="7">
        <v>20</v>
      </c>
      <c r="AF176" s="7">
        <v>2</v>
      </c>
      <c r="AG176" s="7">
        <v>5</v>
      </c>
      <c r="AH176" s="7">
        <v>1</v>
      </c>
      <c r="AI176" s="7">
        <v>8</v>
      </c>
      <c r="AJ176" s="7">
        <v>3</v>
      </c>
      <c r="AK176" s="7">
        <v>4</v>
      </c>
      <c r="AL176" s="7">
        <v>10</v>
      </c>
      <c r="AM176" s="7">
        <v>7</v>
      </c>
      <c r="AN176" s="7">
        <v>6</v>
      </c>
      <c r="AO176" s="7">
        <v>2</v>
      </c>
      <c r="AP176" s="7">
        <v>9</v>
      </c>
      <c r="AQ176" s="7">
        <v>51</v>
      </c>
    </row>
    <row r="177" spans="2:43" x14ac:dyDescent="0.25">
      <c r="B177" s="7">
        <v>44112</v>
      </c>
      <c r="C177" s="7">
        <v>0</v>
      </c>
      <c r="D177" s="7">
        <v>2004</v>
      </c>
      <c r="E177" s="7">
        <f t="shared" si="12"/>
        <v>21</v>
      </c>
      <c r="F177" s="8">
        <v>45964.722615740742</v>
      </c>
      <c r="G177" s="7">
        <v>5</v>
      </c>
      <c r="H177" s="7">
        <v>5</v>
      </c>
      <c r="I177" s="7">
        <v>4</v>
      </c>
      <c r="J177" s="7">
        <v>4</v>
      </c>
      <c r="K177" s="7">
        <v>2</v>
      </c>
      <c r="L177" s="7">
        <v>4</v>
      </c>
      <c r="M177" s="7">
        <v>5</v>
      </c>
      <c r="N177" s="7">
        <v>4</v>
      </c>
      <c r="O177" s="7">
        <v>5</v>
      </c>
      <c r="P177" s="7">
        <v>5</v>
      </c>
      <c r="Q177" s="7">
        <v>5</v>
      </c>
      <c r="R177" s="7">
        <f t="shared" si="13"/>
        <v>37</v>
      </c>
      <c r="S177" s="7">
        <f t="shared" si="14"/>
        <v>14</v>
      </c>
      <c r="T177" s="7">
        <f t="shared" si="15"/>
        <v>12</v>
      </c>
      <c r="U177" s="7">
        <f t="shared" si="16"/>
        <v>9</v>
      </c>
      <c r="V177" s="7">
        <f t="shared" si="17"/>
        <v>8</v>
      </c>
      <c r="W177" s="7">
        <v>2</v>
      </c>
      <c r="X177" s="7">
        <v>4</v>
      </c>
      <c r="Y177" s="7">
        <v>3</v>
      </c>
      <c r="Z177" s="7">
        <v>2</v>
      </c>
      <c r="AA177" s="7">
        <v>5</v>
      </c>
      <c r="AB177" s="7">
        <v>6</v>
      </c>
      <c r="AC177" s="7">
        <v>8</v>
      </c>
      <c r="AD177" s="7">
        <v>3</v>
      </c>
      <c r="AE177" s="7">
        <v>2</v>
      </c>
      <c r="AF177" s="7">
        <v>2</v>
      </c>
      <c r="AG177" s="7">
        <v>8</v>
      </c>
      <c r="AH177" s="7">
        <v>5</v>
      </c>
      <c r="AI177" s="7">
        <v>3</v>
      </c>
      <c r="AJ177" s="7">
        <v>2</v>
      </c>
      <c r="AK177" s="7">
        <v>1</v>
      </c>
      <c r="AL177" s="7">
        <v>4</v>
      </c>
      <c r="AM177" s="7">
        <v>6</v>
      </c>
      <c r="AN177" s="7">
        <v>7</v>
      </c>
      <c r="AO177" s="7">
        <v>10</v>
      </c>
      <c r="AP177" s="7">
        <v>9</v>
      </c>
      <c r="AQ177" s="7">
        <v>45</v>
      </c>
    </row>
    <row r="178" spans="2:43" x14ac:dyDescent="0.25">
      <c r="B178" s="7">
        <v>42549</v>
      </c>
      <c r="C178" s="7">
        <v>0</v>
      </c>
      <c r="D178" s="7">
        <v>2004</v>
      </c>
      <c r="E178" s="7">
        <f t="shared" si="12"/>
        <v>21</v>
      </c>
      <c r="F178" s="8">
        <v>45960.649351851855</v>
      </c>
      <c r="G178" s="7">
        <v>5</v>
      </c>
      <c r="H178" s="7">
        <v>1</v>
      </c>
      <c r="I178" s="7">
        <v>4</v>
      </c>
      <c r="J178" s="7">
        <v>1</v>
      </c>
      <c r="K178" s="7">
        <v>4</v>
      </c>
      <c r="L178" s="7">
        <v>3</v>
      </c>
      <c r="M178" s="7">
        <v>4</v>
      </c>
      <c r="N178" s="7">
        <v>1</v>
      </c>
      <c r="O178" s="7">
        <v>4</v>
      </c>
      <c r="P178" s="7">
        <v>3</v>
      </c>
      <c r="Q178" s="7">
        <v>2</v>
      </c>
      <c r="R178" s="7">
        <f t="shared" si="13"/>
        <v>22</v>
      </c>
      <c r="S178" s="7">
        <f t="shared" si="14"/>
        <v>7</v>
      </c>
      <c r="T178" s="7">
        <f t="shared" si="15"/>
        <v>11</v>
      </c>
      <c r="U178" s="7">
        <f t="shared" si="16"/>
        <v>4</v>
      </c>
      <c r="V178" s="7">
        <f t="shared" si="17"/>
        <v>5</v>
      </c>
      <c r="W178" s="7">
        <v>1</v>
      </c>
      <c r="X178" s="7">
        <v>4</v>
      </c>
      <c r="Y178" s="7">
        <v>2</v>
      </c>
      <c r="Z178" s="7">
        <v>2</v>
      </c>
      <c r="AA178" s="7">
        <v>2</v>
      </c>
      <c r="AB178" s="7">
        <v>2</v>
      </c>
      <c r="AC178" s="7">
        <v>3</v>
      </c>
      <c r="AD178" s="7">
        <v>2</v>
      </c>
      <c r="AE178" s="7">
        <v>2</v>
      </c>
      <c r="AF178" s="7">
        <v>1</v>
      </c>
      <c r="AG178" s="7">
        <v>3</v>
      </c>
      <c r="AH178" s="7">
        <v>2</v>
      </c>
      <c r="AI178" s="7">
        <v>1</v>
      </c>
      <c r="AJ178" s="7">
        <v>10</v>
      </c>
      <c r="AK178" s="7">
        <v>5</v>
      </c>
      <c r="AL178" s="7">
        <v>9</v>
      </c>
      <c r="AM178" s="7">
        <v>8</v>
      </c>
      <c r="AN178" s="7">
        <v>6</v>
      </c>
      <c r="AO178" s="7">
        <v>4</v>
      </c>
      <c r="AP178" s="7">
        <v>7</v>
      </c>
      <c r="AQ178" s="7">
        <v>44</v>
      </c>
    </row>
    <row r="179" spans="2:43" x14ac:dyDescent="0.25">
      <c r="B179" s="7">
        <v>43022</v>
      </c>
      <c r="C179" s="7">
        <v>0</v>
      </c>
      <c r="D179" s="7">
        <v>2004</v>
      </c>
      <c r="E179" s="7">
        <f t="shared" si="12"/>
        <v>21</v>
      </c>
      <c r="F179" s="8">
        <v>45961.687893518516</v>
      </c>
      <c r="G179" s="7">
        <v>5</v>
      </c>
      <c r="H179" s="7">
        <v>2</v>
      </c>
      <c r="I179" s="7">
        <v>1</v>
      </c>
      <c r="J179" s="7">
        <v>2</v>
      </c>
      <c r="K179" s="7">
        <v>4</v>
      </c>
      <c r="L179" s="7">
        <v>4</v>
      </c>
      <c r="M179" s="7">
        <v>2</v>
      </c>
      <c r="N179" s="7">
        <v>1</v>
      </c>
      <c r="O179" s="7">
        <v>4</v>
      </c>
      <c r="P179" s="7">
        <v>2</v>
      </c>
      <c r="Q179" s="7">
        <v>2</v>
      </c>
      <c r="R179" s="7">
        <f t="shared" si="13"/>
        <v>19</v>
      </c>
      <c r="S179" s="7">
        <f t="shared" si="14"/>
        <v>6</v>
      </c>
      <c r="T179" s="7">
        <f t="shared" si="15"/>
        <v>10</v>
      </c>
      <c r="U179" s="7">
        <f t="shared" si="16"/>
        <v>6</v>
      </c>
      <c r="V179" s="7">
        <f t="shared" si="17"/>
        <v>2</v>
      </c>
      <c r="W179" s="7">
        <v>3</v>
      </c>
      <c r="X179" s="7">
        <v>7</v>
      </c>
      <c r="Y179" s="7">
        <v>4</v>
      </c>
      <c r="Z179" s="7">
        <v>5</v>
      </c>
      <c r="AA179" s="7">
        <v>3</v>
      </c>
      <c r="AB179" s="7">
        <v>6</v>
      </c>
      <c r="AC179" s="7">
        <v>5</v>
      </c>
      <c r="AD179" s="7">
        <v>5</v>
      </c>
      <c r="AE179" s="7">
        <v>11</v>
      </c>
      <c r="AF179" s="7">
        <v>4</v>
      </c>
      <c r="AG179" s="7">
        <v>6</v>
      </c>
      <c r="AH179" s="7">
        <v>3</v>
      </c>
      <c r="AI179" s="7">
        <v>1</v>
      </c>
      <c r="AJ179" s="7">
        <v>7</v>
      </c>
      <c r="AK179" s="7">
        <v>9</v>
      </c>
      <c r="AL179" s="7">
        <v>8</v>
      </c>
      <c r="AM179" s="7">
        <v>4</v>
      </c>
      <c r="AN179" s="7">
        <v>2</v>
      </c>
      <c r="AO179" s="7">
        <v>10</v>
      </c>
      <c r="AP179" s="7">
        <v>5</v>
      </c>
      <c r="AQ179" s="7">
        <v>10</v>
      </c>
    </row>
    <row r="180" spans="2:43" x14ac:dyDescent="0.25">
      <c r="B180" s="7">
        <v>46167</v>
      </c>
      <c r="C180" s="7">
        <v>0</v>
      </c>
      <c r="D180" s="7">
        <v>1977</v>
      </c>
      <c r="E180" s="7">
        <f t="shared" si="12"/>
        <v>48</v>
      </c>
      <c r="F180" s="8">
        <v>45972.473958333336</v>
      </c>
      <c r="G180" s="7">
        <v>5</v>
      </c>
      <c r="H180" s="7">
        <v>2</v>
      </c>
      <c r="I180" s="7">
        <v>2</v>
      </c>
      <c r="J180" s="7">
        <v>4</v>
      </c>
      <c r="K180" s="7">
        <v>1</v>
      </c>
      <c r="L180" s="7">
        <v>4</v>
      </c>
      <c r="M180" s="7">
        <v>2</v>
      </c>
      <c r="N180" s="7">
        <v>2</v>
      </c>
      <c r="O180" s="7">
        <v>2</v>
      </c>
      <c r="P180" s="7">
        <v>3</v>
      </c>
      <c r="Q180" s="7">
        <v>2</v>
      </c>
      <c r="R180" s="7">
        <f t="shared" si="13"/>
        <v>21</v>
      </c>
      <c r="S180" s="7">
        <f t="shared" si="14"/>
        <v>8</v>
      </c>
      <c r="T180" s="7">
        <f t="shared" si="15"/>
        <v>6</v>
      </c>
      <c r="U180" s="7">
        <f t="shared" si="16"/>
        <v>6</v>
      </c>
      <c r="V180" s="7">
        <f t="shared" si="17"/>
        <v>4</v>
      </c>
      <c r="W180" s="7">
        <v>5</v>
      </c>
      <c r="X180" s="7">
        <v>15</v>
      </c>
      <c r="Y180" s="7">
        <v>55</v>
      </c>
      <c r="Z180" s="7">
        <v>3</v>
      </c>
      <c r="AA180" s="7">
        <v>4</v>
      </c>
      <c r="AB180" s="7">
        <v>5</v>
      </c>
      <c r="AC180" s="7">
        <v>5</v>
      </c>
      <c r="AD180" s="7">
        <v>4</v>
      </c>
      <c r="AE180" s="7">
        <v>8</v>
      </c>
      <c r="AF180" s="7">
        <v>4</v>
      </c>
      <c r="AG180" s="7">
        <v>3</v>
      </c>
      <c r="AH180" s="7">
        <v>9</v>
      </c>
      <c r="AI180" s="7">
        <v>2</v>
      </c>
      <c r="AJ180" s="7">
        <v>7</v>
      </c>
      <c r="AK180" s="7">
        <v>6</v>
      </c>
      <c r="AL180" s="7">
        <v>10</v>
      </c>
      <c r="AM180" s="7">
        <v>4</v>
      </c>
      <c r="AN180" s="7">
        <v>1</v>
      </c>
      <c r="AO180" s="7">
        <v>8</v>
      </c>
      <c r="AP180" s="7">
        <v>5</v>
      </c>
      <c r="AQ180" s="7">
        <v>5</v>
      </c>
    </row>
    <row r="181" spans="2:43" x14ac:dyDescent="0.25">
      <c r="B181" s="7">
        <v>44432</v>
      </c>
      <c r="C181" s="7">
        <v>0</v>
      </c>
      <c r="D181" s="7">
        <v>1995</v>
      </c>
      <c r="E181" s="7">
        <f t="shared" si="12"/>
        <v>30</v>
      </c>
      <c r="F181" s="8">
        <v>45965.567511574074</v>
      </c>
      <c r="G181" s="7">
        <v>5</v>
      </c>
      <c r="H181" s="7">
        <v>2</v>
      </c>
      <c r="I181" s="7">
        <v>2</v>
      </c>
      <c r="J181" s="7">
        <v>3</v>
      </c>
      <c r="K181" s="7">
        <v>2</v>
      </c>
      <c r="L181" s="7">
        <v>4</v>
      </c>
      <c r="M181" s="7">
        <v>2</v>
      </c>
      <c r="N181" s="7">
        <v>2</v>
      </c>
      <c r="O181" s="7">
        <v>3</v>
      </c>
      <c r="P181" s="7">
        <v>2</v>
      </c>
      <c r="Q181" s="7">
        <v>2</v>
      </c>
      <c r="R181" s="7">
        <f t="shared" si="13"/>
        <v>20</v>
      </c>
      <c r="S181" s="7">
        <f t="shared" si="14"/>
        <v>7</v>
      </c>
      <c r="T181" s="7">
        <f t="shared" si="15"/>
        <v>7</v>
      </c>
      <c r="U181" s="7">
        <f t="shared" si="16"/>
        <v>6</v>
      </c>
      <c r="V181" s="7">
        <f t="shared" si="17"/>
        <v>4</v>
      </c>
      <c r="W181" s="7">
        <v>3</v>
      </c>
      <c r="X181" s="7">
        <v>4</v>
      </c>
      <c r="Y181" s="7">
        <v>6</v>
      </c>
      <c r="Z181" s="7">
        <v>2</v>
      </c>
      <c r="AA181" s="7">
        <v>2</v>
      </c>
      <c r="AB181" s="7">
        <v>7</v>
      </c>
      <c r="AC181" s="7">
        <v>5</v>
      </c>
      <c r="AD181" s="7">
        <v>2</v>
      </c>
      <c r="AE181" s="7">
        <v>2</v>
      </c>
      <c r="AF181" s="7">
        <v>4</v>
      </c>
      <c r="AG181" s="7">
        <v>8</v>
      </c>
      <c r="AH181" s="7">
        <v>5</v>
      </c>
      <c r="AI181" s="7">
        <v>1</v>
      </c>
      <c r="AJ181" s="7">
        <v>9</v>
      </c>
      <c r="AK181" s="7">
        <v>4</v>
      </c>
      <c r="AL181" s="7">
        <v>7</v>
      </c>
      <c r="AM181" s="7">
        <v>6</v>
      </c>
      <c r="AN181" s="7">
        <v>2</v>
      </c>
      <c r="AO181" s="7">
        <v>10</v>
      </c>
      <c r="AP181" s="7">
        <v>3</v>
      </c>
      <c r="AQ181" s="7">
        <v>5</v>
      </c>
    </row>
    <row r="182" spans="2:43" s="5" customFormat="1" x14ac:dyDescent="0.25">
      <c r="B182" s="6">
        <v>45583</v>
      </c>
      <c r="C182" s="6">
        <v>1</v>
      </c>
      <c r="D182" s="6">
        <v>2003</v>
      </c>
      <c r="E182" s="6">
        <f t="shared" si="12"/>
        <v>22</v>
      </c>
      <c r="F182" s="12">
        <v>45968.900983796295</v>
      </c>
      <c r="G182" s="6">
        <v>1</v>
      </c>
      <c r="H182" s="6">
        <v>5</v>
      </c>
      <c r="I182" s="6">
        <v>5</v>
      </c>
      <c r="J182" s="6">
        <v>5</v>
      </c>
      <c r="K182" s="6">
        <v>2</v>
      </c>
      <c r="L182" s="6">
        <v>1</v>
      </c>
      <c r="M182" s="6">
        <v>5</v>
      </c>
      <c r="N182" s="6">
        <v>1</v>
      </c>
      <c r="O182" s="6">
        <v>5</v>
      </c>
      <c r="P182" s="6">
        <v>1</v>
      </c>
      <c r="Q182" s="6">
        <v>2</v>
      </c>
      <c r="R182" s="6">
        <f t="shared" si="13"/>
        <v>29</v>
      </c>
      <c r="S182" s="7">
        <f t="shared" si="14"/>
        <v>12</v>
      </c>
      <c r="T182" s="7">
        <f t="shared" si="15"/>
        <v>8</v>
      </c>
      <c r="U182" s="7">
        <f t="shared" si="16"/>
        <v>6</v>
      </c>
      <c r="V182" s="7">
        <f t="shared" si="17"/>
        <v>6</v>
      </c>
      <c r="W182" s="6">
        <v>3</v>
      </c>
      <c r="X182" s="6">
        <v>6</v>
      </c>
      <c r="Y182" s="6">
        <v>6</v>
      </c>
      <c r="Z182" s="6">
        <v>20</v>
      </c>
      <c r="AA182" s="6">
        <v>5</v>
      </c>
      <c r="AB182" s="6">
        <v>17</v>
      </c>
      <c r="AC182" s="6">
        <v>9</v>
      </c>
      <c r="AD182" s="6">
        <v>5</v>
      </c>
      <c r="AE182" s="6">
        <v>3</v>
      </c>
      <c r="AF182" s="6">
        <v>4</v>
      </c>
      <c r="AG182" s="6">
        <v>9</v>
      </c>
      <c r="AH182" s="6">
        <v>1</v>
      </c>
      <c r="AI182" s="6">
        <v>8</v>
      </c>
      <c r="AJ182" s="6">
        <v>4</v>
      </c>
      <c r="AK182" s="6">
        <v>6</v>
      </c>
      <c r="AL182" s="6">
        <v>2</v>
      </c>
      <c r="AM182" s="6">
        <v>5</v>
      </c>
      <c r="AN182" s="6">
        <v>10</v>
      </c>
      <c r="AO182" s="6">
        <v>7</v>
      </c>
      <c r="AP182" s="6">
        <v>3</v>
      </c>
      <c r="AQ182" s="6">
        <v>95</v>
      </c>
    </row>
    <row r="183" spans="2:43" x14ac:dyDescent="0.25">
      <c r="B183" s="7">
        <v>41413</v>
      </c>
      <c r="C183" s="7">
        <v>1</v>
      </c>
      <c r="D183" s="7">
        <v>1999</v>
      </c>
      <c r="E183" s="7">
        <f t="shared" si="12"/>
        <v>26</v>
      </c>
      <c r="F183" s="8">
        <v>45959.569872685184</v>
      </c>
      <c r="G183" s="7">
        <v>1</v>
      </c>
      <c r="H183" s="7">
        <v>4</v>
      </c>
      <c r="I183" s="7">
        <v>4</v>
      </c>
      <c r="J183" s="7">
        <v>4</v>
      </c>
      <c r="K183" s="7">
        <v>4</v>
      </c>
      <c r="L183" s="7">
        <v>4</v>
      </c>
      <c r="M183" s="7">
        <v>5</v>
      </c>
      <c r="N183" s="7">
        <v>3</v>
      </c>
      <c r="O183" s="7">
        <v>3</v>
      </c>
      <c r="P183" s="7">
        <v>4</v>
      </c>
      <c r="Q183" s="7">
        <v>4</v>
      </c>
      <c r="R183" s="7">
        <f t="shared" si="13"/>
        <v>32</v>
      </c>
      <c r="S183" s="7">
        <f t="shared" si="14"/>
        <v>13</v>
      </c>
      <c r="T183" s="7">
        <f t="shared" si="15"/>
        <v>11</v>
      </c>
      <c r="U183" s="7">
        <f t="shared" si="16"/>
        <v>8</v>
      </c>
      <c r="V183" s="7">
        <f t="shared" si="17"/>
        <v>7</v>
      </c>
      <c r="W183" s="7">
        <v>4</v>
      </c>
      <c r="X183" s="7">
        <v>3</v>
      </c>
      <c r="Y183" s="7">
        <v>3</v>
      </c>
      <c r="Z183" s="7">
        <v>4</v>
      </c>
      <c r="AA183" s="7">
        <v>3</v>
      </c>
      <c r="AB183" s="7">
        <v>6</v>
      </c>
      <c r="AC183" s="7">
        <v>7</v>
      </c>
      <c r="AD183" s="7">
        <v>53</v>
      </c>
      <c r="AE183" s="7">
        <v>3</v>
      </c>
      <c r="AF183" s="7">
        <v>3</v>
      </c>
      <c r="AG183" s="7">
        <v>7</v>
      </c>
      <c r="AH183" s="7">
        <v>8</v>
      </c>
      <c r="AI183" s="7">
        <v>3</v>
      </c>
      <c r="AJ183" s="7">
        <v>2</v>
      </c>
      <c r="AK183" s="7">
        <v>10</v>
      </c>
      <c r="AL183" s="7">
        <v>9</v>
      </c>
      <c r="AM183" s="7">
        <v>5</v>
      </c>
      <c r="AN183" s="7">
        <v>1</v>
      </c>
      <c r="AO183" s="7">
        <v>4</v>
      </c>
      <c r="AP183" s="7">
        <v>6</v>
      </c>
      <c r="AQ183" s="7">
        <v>54</v>
      </c>
    </row>
    <row r="184" spans="2:43" x14ac:dyDescent="0.25">
      <c r="B184" s="7">
        <v>42463</v>
      </c>
      <c r="C184" s="7">
        <v>1</v>
      </c>
      <c r="D184" s="7">
        <v>2004</v>
      </c>
      <c r="E184" s="7">
        <f t="shared" si="12"/>
        <v>21</v>
      </c>
      <c r="F184" s="8">
        <v>45960.590266203704</v>
      </c>
      <c r="G184" s="7">
        <v>1</v>
      </c>
      <c r="H184" s="7">
        <v>3</v>
      </c>
      <c r="I184" s="7">
        <v>5</v>
      </c>
      <c r="J184" s="7">
        <v>5</v>
      </c>
      <c r="K184" s="7">
        <v>5</v>
      </c>
      <c r="L184" s="7">
        <v>4</v>
      </c>
      <c r="M184" s="7">
        <v>2</v>
      </c>
      <c r="N184" s="7">
        <v>2</v>
      </c>
      <c r="O184" s="7">
        <v>5</v>
      </c>
      <c r="P184" s="7">
        <v>5</v>
      </c>
      <c r="Q184" s="7">
        <v>5</v>
      </c>
      <c r="R184" s="7">
        <f t="shared" si="13"/>
        <v>34</v>
      </c>
      <c r="S184" s="7">
        <f t="shared" si="14"/>
        <v>12</v>
      </c>
      <c r="T184" s="7">
        <f t="shared" si="15"/>
        <v>15</v>
      </c>
      <c r="U184" s="7">
        <f t="shared" si="16"/>
        <v>7</v>
      </c>
      <c r="V184" s="7">
        <f t="shared" si="17"/>
        <v>7</v>
      </c>
      <c r="W184" s="7">
        <v>11</v>
      </c>
      <c r="X184" s="7">
        <v>5</v>
      </c>
      <c r="Y184" s="7">
        <v>5</v>
      </c>
      <c r="Z184" s="7">
        <v>7</v>
      </c>
      <c r="AA184" s="7">
        <v>6</v>
      </c>
      <c r="AB184" s="7">
        <v>8</v>
      </c>
      <c r="AC184" s="7">
        <v>9</v>
      </c>
      <c r="AD184" s="7">
        <v>4</v>
      </c>
      <c r="AE184" s="7">
        <v>4</v>
      </c>
      <c r="AF184" s="7">
        <v>2</v>
      </c>
      <c r="AG184" s="7">
        <v>3</v>
      </c>
      <c r="AH184" s="7">
        <v>4</v>
      </c>
      <c r="AI184" s="7">
        <v>8</v>
      </c>
      <c r="AJ184" s="7">
        <v>2</v>
      </c>
      <c r="AK184" s="7">
        <v>5</v>
      </c>
      <c r="AL184" s="7">
        <v>1</v>
      </c>
      <c r="AM184" s="7">
        <v>7</v>
      </c>
      <c r="AN184" s="7">
        <v>6</v>
      </c>
      <c r="AO184" s="7">
        <v>9</v>
      </c>
      <c r="AP184" s="7">
        <v>10</v>
      </c>
      <c r="AQ184" s="7">
        <v>52</v>
      </c>
    </row>
    <row r="185" spans="2:43" x14ac:dyDescent="0.25">
      <c r="B185" s="7">
        <v>46785</v>
      </c>
      <c r="C185" s="7">
        <v>1</v>
      </c>
      <c r="D185" s="7">
        <v>1979</v>
      </c>
      <c r="E185" s="7">
        <f t="shared" si="12"/>
        <v>46</v>
      </c>
      <c r="F185" s="8">
        <v>45977.782650462963</v>
      </c>
      <c r="G185" s="7">
        <v>1</v>
      </c>
      <c r="H185" s="7">
        <v>4</v>
      </c>
      <c r="I185" s="7">
        <v>4</v>
      </c>
      <c r="J185" s="7">
        <v>4</v>
      </c>
      <c r="K185" s="7">
        <v>4</v>
      </c>
      <c r="L185" s="7">
        <v>4</v>
      </c>
      <c r="M185" s="7">
        <v>4</v>
      </c>
      <c r="N185" s="7">
        <v>3</v>
      </c>
      <c r="O185" s="7">
        <v>4</v>
      </c>
      <c r="P185" s="7">
        <v>3</v>
      </c>
      <c r="Q185" s="7">
        <v>4</v>
      </c>
      <c r="R185" s="7">
        <f t="shared" si="13"/>
        <v>31</v>
      </c>
      <c r="S185" s="7">
        <f t="shared" si="14"/>
        <v>12</v>
      </c>
      <c r="T185" s="7">
        <f t="shared" si="15"/>
        <v>11</v>
      </c>
      <c r="U185" s="7">
        <f t="shared" si="16"/>
        <v>8</v>
      </c>
      <c r="V185" s="7">
        <f t="shared" si="17"/>
        <v>7</v>
      </c>
      <c r="W185" s="7">
        <v>3</v>
      </c>
      <c r="X185" s="7">
        <v>4</v>
      </c>
      <c r="Y185" s="7">
        <v>4</v>
      </c>
      <c r="Z185" s="7">
        <v>4</v>
      </c>
      <c r="AA185" s="7">
        <v>8</v>
      </c>
      <c r="AB185" s="7">
        <v>10</v>
      </c>
      <c r="AC185" s="7">
        <v>8</v>
      </c>
      <c r="AD185" s="7">
        <v>10</v>
      </c>
      <c r="AE185" s="7">
        <v>3</v>
      </c>
      <c r="AF185" s="7">
        <v>3</v>
      </c>
      <c r="AG185" s="7">
        <v>6</v>
      </c>
      <c r="AH185" s="7">
        <v>5</v>
      </c>
      <c r="AI185" s="7">
        <v>7</v>
      </c>
      <c r="AJ185" s="7">
        <v>9</v>
      </c>
      <c r="AK185" s="7">
        <v>10</v>
      </c>
      <c r="AL185" s="7">
        <v>1</v>
      </c>
      <c r="AM185" s="7">
        <v>3</v>
      </c>
      <c r="AN185" s="7">
        <v>2</v>
      </c>
      <c r="AO185" s="7">
        <v>4</v>
      </c>
      <c r="AP185" s="7">
        <v>8</v>
      </c>
      <c r="AQ185" s="7">
        <v>48</v>
      </c>
    </row>
    <row r="186" spans="2:43" x14ac:dyDescent="0.25">
      <c r="B186" s="7">
        <v>44377</v>
      </c>
      <c r="C186" s="7">
        <v>1</v>
      </c>
      <c r="D186" s="7">
        <v>2004</v>
      </c>
      <c r="E186" s="7">
        <f t="shared" si="12"/>
        <v>21</v>
      </c>
      <c r="F186" s="8">
        <v>45965.517372685186</v>
      </c>
      <c r="G186" s="7">
        <v>1</v>
      </c>
      <c r="H186" s="7">
        <v>4</v>
      </c>
      <c r="I186" s="7">
        <v>4</v>
      </c>
      <c r="J186" s="7">
        <v>4</v>
      </c>
      <c r="K186" s="7">
        <v>4</v>
      </c>
      <c r="L186" s="7">
        <v>4</v>
      </c>
      <c r="M186" s="7">
        <v>4</v>
      </c>
      <c r="N186" s="7">
        <v>2</v>
      </c>
      <c r="O186" s="7">
        <v>4</v>
      </c>
      <c r="P186" s="7">
        <v>5</v>
      </c>
      <c r="Q186" s="7">
        <v>4</v>
      </c>
      <c r="R186" s="7">
        <f t="shared" si="13"/>
        <v>33</v>
      </c>
      <c r="S186" s="7">
        <f t="shared" si="14"/>
        <v>12</v>
      </c>
      <c r="T186" s="7">
        <f t="shared" si="15"/>
        <v>13</v>
      </c>
      <c r="U186" s="7">
        <f t="shared" si="16"/>
        <v>8</v>
      </c>
      <c r="V186" s="7">
        <f t="shared" si="17"/>
        <v>6</v>
      </c>
      <c r="W186" s="7">
        <v>2</v>
      </c>
      <c r="X186" s="7">
        <v>2</v>
      </c>
      <c r="Y186" s="7">
        <v>8</v>
      </c>
      <c r="Z186" s="7">
        <v>2</v>
      </c>
      <c r="AA186" s="7">
        <v>2</v>
      </c>
      <c r="AB186" s="7">
        <v>2</v>
      </c>
      <c r="AC186" s="7">
        <v>7</v>
      </c>
      <c r="AD186" s="7">
        <v>2</v>
      </c>
      <c r="AE186" s="7">
        <v>2</v>
      </c>
      <c r="AF186" s="7">
        <v>2</v>
      </c>
      <c r="AG186" s="7">
        <v>9</v>
      </c>
      <c r="AH186" s="7">
        <v>7</v>
      </c>
      <c r="AI186" s="7">
        <v>1</v>
      </c>
      <c r="AJ186" s="7">
        <v>8</v>
      </c>
      <c r="AK186" s="7">
        <v>2</v>
      </c>
      <c r="AL186" s="7">
        <v>5</v>
      </c>
      <c r="AM186" s="7">
        <v>6</v>
      </c>
      <c r="AN186" s="7">
        <v>3</v>
      </c>
      <c r="AO186" s="7">
        <v>10</v>
      </c>
      <c r="AP186" s="7">
        <v>4</v>
      </c>
      <c r="AQ186" s="7">
        <v>46</v>
      </c>
    </row>
    <row r="187" spans="2:43" x14ac:dyDescent="0.25">
      <c r="B187" s="7">
        <v>40716</v>
      </c>
      <c r="C187" s="7">
        <v>1</v>
      </c>
      <c r="D187" s="7">
        <v>1999</v>
      </c>
      <c r="E187" s="7">
        <f t="shared" si="12"/>
        <v>26</v>
      </c>
      <c r="F187" s="8">
        <v>45967.486840277779</v>
      </c>
      <c r="G187" s="7">
        <v>1</v>
      </c>
      <c r="H187" s="7">
        <v>4</v>
      </c>
      <c r="I187" s="7">
        <v>4</v>
      </c>
      <c r="J187" s="7">
        <v>4</v>
      </c>
      <c r="K187" s="7">
        <v>4</v>
      </c>
      <c r="L187" s="7">
        <v>4</v>
      </c>
      <c r="M187" s="7">
        <v>4</v>
      </c>
      <c r="N187" s="7">
        <v>4</v>
      </c>
      <c r="O187" s="7">
        <v>4</v>
      </c>
      <c r="P187" s="7">
        <v>4</v>
      </c>
      <c r="Q187" s="7">
        <v>4</v>
      </c>
      <c r="R187" s="7">
        <f t="shared" si="13"/>
        <v>32</v>
      </c>
      <c r="S187" s="7">
        <f t="shared" si="14"/>
        <v>12</v>
      </c>
      <c r="T187" s="7">
        <f t="shared" si="15"/>
        <v>12</v>
      </c>
      <c r="U187" s="7">
        <f t="shared" si="16"/>
        <v>8</v>
      </c>
      <c r="V187" s="7">
        <f t="shared" si="17"/>
        <v>8</v>
      </c>
      <c r="W187" s="7">
        <v>3</v>
      </c>
      <c r="X187" s="7">
        <v>2</v>
      </c>
      <c r="Y187" s="7">
        <v>3</v>
      </c>
      <c r="Z187" s="7">
        <v>4</v>
      </c>
      <c r="AA187" s="7">
        <v>2</v>
      </c>
      <c r="AB187" s="7">
        <v>1</v>
      </c>
      <c r="AC187" s="7">
        <v>4</v>
      </c>
      <c r="AD187" s="7">
        <v>2</v>
      </c>
      <c r="AE187" s="7">
        <v>2</v>
      </c>
      <c r="AF187" s="7">
        <v>2</v>
      </c>
      <c r="AG187" s="7">
        <v>9</v>
      </c>
      <c r="AH187" s="7">
        <v>10</v>
      </c>
      <c r="AI187" s="7">
        <v>2</v>
      </c>
      <c r="AJ187" s="7">
        <v>8</v>
      </c>
      <c r="AK187" s="7">
        <v>7</v>
      </c>
      <c r="AL187" s="7">
        <v>4</v>
      </c>
      <c r="AM187" s="7">
        <v>6</v>
      </c>
      <c r="AN187" s="7">
        <v>3</v>
      </c>
      <c r="AO187" s="7">
        <v>5</v>
      </c>
      <c r="AP187" s="7">
        <v>1</v>
      </c>
      <c r="AQ187" s="7">
        <v>41</v>
      </c>
    </row>
    <row r="188" spans="2:43" x14ac:dyDescent="0.25">
      <c r="B188" s="7">
        <v>43796</v>
      </c>
      <c r="C188" s="7">
        <v>1</v>
      </c>
      <c r="D188" s="7">
        <v>1981</v>
      </c>
      <c r="E188" s="7">
        <f t="shared" si="12"/>
        <v>44</v>
      </c>
      <c r="F188" s="8">
        <v>45964.369872685187</v>
      </c>
      <c r="G188" s="7">
        <v>1</v>
      </c>
      <c r="H188" s="7">
        <v>5</v>
      </c>
      <c r="I188" s="7">
        <v>4</v>
      </c>
      <c r="J188" s="7">
        <v>5</v>
      </c>
      <c r="K188" s="7">
        <v>4</v>
      </c>
      <c r="L188" s="7">
        <v>5</v>
      </c>
      <c r="M188" s="7">
        <v>5</v>
      </c>
      <c r="N188" s="7">
        <v>3</v>
      </c>
      <c r="O188" s="7">
        <v>3</v>
      </c>
      <c r="P188" s="7">
        <v>4</v>
      </c>
      <c r="Q188" s="7">
        <v>5</v>
      </c>
      <c r="R188" s="7">
        <f t="shared" si="13"/>
        <v>36</v>
      </c>
      <c r="S188" s="7">
        <f t="shared" si="14"/>
        <v>15</v>
      </c>
      <c r="T188" s="7">
        <f t="shared" si="15"/>
        <v>11</v>
      </c>
      <c r="U188" s="7">
        <f t="shared" si="16"/>
        <v>10</v>
      </c>
      <c r="V188" s="7">
        <f t="shared" si="17"/>
        <v>7</v>
      </c>
      <c r="W188" s="7">
        <v>2</v>
      </c>
      <c r="X188" s="7">
        <v>3</v>
      </c>
      <c r="Y188" s="7">
        <v>1</v>
      </c>
      <c r="Z188" s="7">
        <v>3</v>
      </c>
      <c r="AA188" s="7">
        <v>2</v>
      </c>
      <c r="AB188" s="7">
        <v>2</v>
      </c>
      <c r="AC188" s="7">
        <v>3</v>
      </c>
      <c r="AD188" s="7">
        <v>2</v>
      </c>
      <c r="AE188" s="7">
        <v>2</v>
      </c>
      <c r="AF188" s="7">
        <v>2</v>
      </c>
      <c r="AG188" s="7">
        <v>7</v>
      </c>
      <c r="AH188" s="7">
        <v>4</v>
      </c>
      <c r="AI188" s="7">
        <v>8</v>
      </c>
      <c r="AJ188" s="7">
        <v>10</v>
      </c>
      <c r="AK188" s="7">
        <v>5</v>
      </c>
      <c r="AL188" s="7">
        <v>6</v>
      </c>
      <c r="AM188" s="7">
        <v>2</v>
      </c>
      <c r="AN188" s="7">
        <v>3</v>
      </c>
      <c r="AO188" s="7">
        <v>9</v>
      </c>
      <c r="AP188" s="7">
        <v>1</v>
      </c>
      <c r="AQ188" s="7">
        <v>36</v>
      </c>
    </row>
    <row r="189" spans="2:43" x14ac:dyDescent="0.25">
      <c r="B189" s="7">
        <v>40918</v>
      </c>
      <c r="C189" s="7">
        <v>1</v>
      </c>
      <c r="D189" s="7">
        <v>2006</v>
      </c>
      <c r="E189" s="7">
        <f t="shared" si="12"/>
        <v>19</v>
      </c>
      <c r="F189" s="8">
        <v>45958.629641203705</v>
      </c>
      <c r="G189" s="7">
        <v>1</v>
      </c>
      <c r="H189" s="7">
        <v>4</v>
      </c>
      <c r="I189" s="7">
        <v>5</v>
      </c>
      <c r="J189" s="7">
        <v>5</v>
      </c>
      <c r="K189" s="7">
        <v>5</v>
      </c>
      <c r="L189" s="7">
        <v>5</v>
      </c>
      <c r="M189" s="7">
        <v>5</v>
      </c>
      <c r="N189" s="7">
        <v>3</v>
      </c>
      <c r="O189" s="7">
        <v>4</v>
      </c>
      <c r="P189" s="7">
        <v>3</v>
      </c>
      <c r="Q189" s="7">
        <v>5</v>
      </c>
      <c r="R189" s="7">
        <f t="shared" si="13"/>
        <v>36</v>
      </c>
      <c r="S189" s="7">
        <f t="shared" si="14"/>
        <v>15</v>
      </c>
      <c r="T189" s="7">
        <f t="shared" si="15"/>
        <v>12</v>
      </c>
      <c r="U189" s="7">
        <f t="shared" si="16"/>
        <v>9</v>
      </c>
      <c r="V189" s="7">
        <f t="shared" si="17"/>
        <v>8</v>
      </c>
      <c r="W189" s="7">
        <v>5</v>
      </c>
      <c r="X189" s="7">
        <v>3</v>
      </c>
      <c r="Y189" s="7">
        <v>1</v>
      </c>
      <c r="Z189" s="7">
        <v>2</v>
      </c>
      <c r="AA189" s="7">
        <v>2</v>
      </c>
      <c r="AB189" s="7">
        <v>4</v>
      </c>
      <c r="AC189" s="7">
        <v>7</v>
      </c>
      <c r="AD189" s="7">
        <v>5</v>
      </c>
      <c r="AE189" s="7">
        <v>5</v>
      </c>
      <c r="AF189" s="7">
        <v>2</v>
      </c>
      <c r="AG189" s="7">
        <v>6</v>
      </c>
      <c r="AH189" s="7">
        <v>7</v>
      </c>
      <c r="AI189" s="7">
        <v>5</v>
      </c>
      <c r="AJ189" s="7">
        <v>3</v>
      </c>
      <c r="AK189" s="7">
        <v>8</v>
      </c>
      <c r="AL189" s="7">
        <v>4</v>
      </c>
      <c r="AM189" s="7">
        <v>10</v>
      </c>
      <c r="AN189" s="7">
        <v>9</v>
      </c>
      <c r="AO189" s="7">
        <v>2</v>
      </c>
      <c r="AP189" s="7">
        <v>1</v>
      </c>
      <c r="AQ189" s="7">
        <v>21</v>
      </c>
    </row>
    <row r="190" spans="2:43" x14ac:dyDescent="0.25">
      <c r="B190" s="7">
        <v>40815</v>
      </c>
      <c r="C190" s="7">
        <v>1</v>
      </c>
      <c r="D190" s="7">
        <v>2002</v>
      </c>
      <c r="E190" s="7">
        <f t="shared" si="12"/>
        <v>23</v>
      </c>
      <c r="F190" s="8">
        <v>45963.466539351852</v>
      </c>
      <c r="G190" s="7">
        <v>1</v>
      </c>
      <c r="H190" s="7">
        <v>5</v>
      </c>
      <c r="I190" s="7">
        <v>5</v>
      </c>
      <c r="J190" s="7">
        <v>5</v>
      </c>
      <c r="K190" s="7">
        <v>1</v>
      </c>
      <c r="L190" s="7">
        <v>5</v>
      </c>
      <c r="M190" s="7">
        <v>5</v>
      </c>
      <c r="N190" s="7">
        <v>4</v>
      </c>
      <c r="O190" s="7">
        <v>5</v>
      </c>
      <c r="P190" s="7">
        <v>5</v>
      </c>
      <c r="Q190" s="7">
        <v>5</v>
      </c>
      <c r="R190" s="7">
        <f t="shared" si="13"/>
        <v>40</v>
      </c>
      <c r="S190" s="7">
        <f t="shared" si="14"/>
        <v>15</v>
      </c>
      <c r="T190" s="7">
        <f t="shared" si="15"/>
        <v>11</v>
      </c>
      <c r="U190" s="7">
        <f t="shared" si="16"/>
        <v>10</v>
      </c>
      <c r="V190" s="7">
        <f t="shared" si="17"/>
        <v>9</v>
      </c>
      <c r="W190" s="7">
        <v>1</v>
      </c>
      <c r="X190" s="7">
        <v>3</v>
      </c>
      <c r="Y190" s="7">
        <v>2</v>
      </c>
      <c r="Z190" s="7">
        <v>2</v>
      </c>
      <c r="AA190" s="7">
        <v>2</v>
      </c>
      <c r="AB190" s="7">
        <v>2</v>
      </c>
      <c r="AC190" s="7">
        <v>6</v>
      </c>
      <c r="AD190" s="7">
        <v>4</v>
      </c>
      <c r="AE190" s="7">
        <v>20</v>
      </c>
      <c r="AF190" s="7">
        <v>1</v>
      </c>
      <c r="AG190" s="7">
        <v>2</v>
      </c>
      <c r="AH190" s="7">
        <v>8</v>
      </c>
      <c r="AI190" s="7">
        <v>4</v>
      </c>
      <c r="AJ190" s="7">
        <v>9</v>
      </c>
      <c r="AK190" s="7">
        <v>6</v>
      </c>
      <c r="AL190" s="7">
        <v>7</v>
      </c>
      <c r="AM190" s="7">
        <v>5</v>
      </c>
      <c r="AN190" s="7">
        <v>3</v>
      </c>
      <c r="AO190" s="7">
        <v>1</v>
      </c>
      <c r="AP190" s="7">
        <v>10</v>
      </c>
      <c r="AQ190" s="7">
        <v>5</v>
      </c>
    </row>
    <row r="191" spans="2:43" x14ac:dyDescent="0.25">
      <c r="B191" s="7">
        <v>41298</v>
      </c>
      <c r="C191" s="7">
        <v>1</v>
      </c>
      <c r="D191" s="7">
        <v>2002</v>
      </c>
      <c r="E191" s="7">
        <f t="shared" si="12"/>
        <v>23</v>
      </c>
      <c r="F191" s="8">
        <v>45959.520335648151</v>
      </c>
      <c r="G191" s="7">
        <v>1</v>
      </c>
      <c r="H191" s="7">
        <v>5</v>
      </c>
      <c r="I191" s="7">
        <v>5</v>
      </c>
      <c r="J191" s="7">
        <v>5</v>
      </c>
      <c r="K191" s="7">
        <v>5</v>
      </c>
      <c r="L191" s="7">
        <v>5</v>
      </c>
      <c r="M191" s="7">
        <v>5</v>
      </c>
      <c r="N191" s="7">
        <v>4</v>
      </c>
      <c r="O191" s="7">
        <v>5</v>
      </c>
      <c r="P191" s="7">
        <v>5</v>
      </c>
      <c r="Q191" s="7">
        <v>5</v>
      </c>
      <c r="R191" s="7">
        <f t="shared" si="13"/>
        <v>40</v>
      </c>
      <c r="S191" s="7">
        <f t="shared" si="14"/>
        <v>15</v>
      </c>
      <c r="T191" s="7">
        <f t="shared" si="15"/>
        <v>15</v>
      </c>
      <c r="U191" s="7">
        <f t="shared" si="16"/>
        <v>10</v>
      </c>
      <c r="V191" s="7">
        <f t="shared" si="17"/>
        <v>9</v>
      </c>
      <c r="W191" s="7">
        <v>4</v>
      </c>
      <c r="X191" s="7">
        <v>3</v>
      </c>
      <c r="Y191" s="7">
        <v>3</v>
      </c>
      <c r="Z191" s="7">
        <v>4</v>
      </c>
      <c r="AA191" s="7">
        <v>6</v>
      </c>
      <c r="AB191" s="7">
        <v>6</v>
      </c>
      <c r="AC191" s="7">
        <v>10</v>
      </c>
      <c r="AD191" s="7">
        <v>6</v>
      </c>
      <c r="AE191" s="7">
        <v>3</v>
      </c>
      <c r="AF191" s="7">
        <v>2</v>
      </c>
      <c r="AG191" s="7">
        <v>4</v>
      </c>
      <c r="AH191" s="7">
        <v>5</v>
      </c>
      <c r="AI191" s="7">
        <v>3</v>
      </c>
      <c r="AJ191" s="7">
        <v>6</v>
      </c>
      <c r="AK191" s="7">
        <v>1</v>
      </c>
      <c r="AL191" s="7">
        <v>10</v>
      </c>
      <c r="AM191" s="7">
        <v>7</v>
      </c>
      <c r="AN191" s="7">
        <v>8</v>
      </c>
      <c r="AO191" s="7">
        <v>2</v>
      </c>
      <c r="AP191" s="7">
        <v>9</v>
      </c>
      <c r="AQ191" s="7">
        <v>5</v>
      </c>
    </row>
    <row r="192" spans="2:43" x14ac:dyDescent="0.25">
      <c r="B192" s="7">
        <v>41586</v>
      </c>
      <c r="C192" s="7">
        <v>1</v>
      </c>
      <c r="D192" s="7">
        <v>1999</v>
      </c>
      <c r="E192" s="7">
        <f t="shared" si="12"/>
        <v>26</v>
      </c>
      <c r="F192" s="8">
        <v>45959.662245370368</v>
      </c>
      <c r="G192" s="7">
        <v>2</v>
      </c>
      <c r="H192" s="7">
        <v>2</v>
      </c>
      <c r="I192" s="7">
        <v>2</v>
      </c>
      <c r="J192" s="7">
        <v>5</v>
      </c>
      <c r="K192" s="7">
        <v>4</v>
      </c>
      <c r="L192" s="7">
        <v>5</v>
      </c>
      <c r="M192" s="7">
        <v>4</v>
      </c>
      <c r="N192" s="7">
        <v>3</v>
      </c>
      <c r="O192" s="7">
        <v>2</v>
      </c>
      <c r="P192" s="7">
        <v>4</v>
      </c>
      <c r="Q192" s="7">
        <v>5</v>
      </c>
      <c r="R192" s="7">
        <f t="shared" si="13"/>
        <v>29</v>
      </c>
      <c r="S192" s="7">
        <f t="shared" si="14"/>
        <v>14</v>
      </c>
      <c r="T192" s="7">
        <f t="shared" si="15"/>
        <v>10</v>
      </c>
      <c r="U192" s="7">
        <f t="shared" si="16"/>
        <v>7</v>
      </c>
      <c r="V192" s="7">
        <f t="shared" si="17"/>
        <v>5</v>
      </c>
      <c r="W192" s="7">
        <v>4</v>
      </c>
      <c r="X192" s="7">
        <v>3</v>
      </c>
      <c r="Y192" s="7">
        <v>3</v>
      </c>
      <c r="Z192" s="7">
        <v>3</v>
      </c>
      <c r="AA192" s="7">
        <v>3</v>
      </c>
      <c r="AB192" s="7">
        <v>3</v>
      </c>
      <c r="AC192" s="7">
        <v>5</v>
      </c>
      <c r="AD192" s="7">
        <v>4</v>
      </c>
      <c r="AE192" s="7">
        <v>5</v>
      </c>
      <c r="AF192" s="7">
        <v>3</v>
      </c>
      <c r="AG192" s="7">
        <v>3</v>
      </c>
      <c r="AH192" s="7">
        <v>2</v>
      </c>
      <c r="AI192" s="7">
        <v>6</v>
      </c>
      <c r="AJ192" s="7">
        <v>5</v>
      </c>
      <c r="AK192" s="7">
        <v>4</v>
      </c>
      <c r="AL192" s="7">
        <v>9</v>
      </c>
      <c r="AM192" s="7">
        <v>10</v>
      </c>
      <c r="AN192" s="7">
        <v>8</v>
      </c>
      <c r="AO192" s="7">
        <v>1</v>
      </c>
      <c r="AP192" s="7">
        <v>7</v>
      </c>
      <c r="AQ192" s="7">
        <v>90</v>
      </c>
    </row>
    <row r="193" spans="2:43" x14ac:dyDescent="0.25">
      <c r="B193" s="7">
        <v>43016</v>
      </c>
      <c r="C193" s="7">
        <v>1</v>
      </c>
      <c r="D193" s="7">
        <v>2003</v>
      </c>
      <c r="E193" s="7">
        <f t="shared" si="12"/>
        <v>22</v>
      </c>
      <c r="F193" s="8">
        <v>45961.669050925928</v>
      </c>
      <c r="G193" s="7">
        <v>2</v>
      </c>
      <c r="H193" s="7">
        <v>5</v>
      </c>
      <c r="I193" s="7">
        <v>3</v>
      </c>
      <c r="J193" s="7">
        <v>5</v>
      </c>
      <c r="K193" s="7">
        <v>2</v>
      </c>
      <c r="L193" s="7">
        <v>5</v>
      </c>
      <c r="M193" s="7">
        <v>4</v>
      </c>
      <c r="N193" s="7">
        <v>3</v>
      </c>
      <c r="O193" s="7">
        <v>2</v>
      </c>
      <c r="P193" s="7">
        <v>3</v>
      </c>
      <c r="Q193" s="7">
        <v>2</v>
      </c>
      <c r="R193" s="7">
        <f t="shared" si="13"/>
        <v>29</v>
      </c>
      <c r="S193" s="7">
        <f t="shared" si="14"/>
        <v>11</v>
      </c>
      <c r="T193" s="7">
        <f t="shared" si="15"/>
        <v>7</v>
      </c>
      <c r="U193" s="7">
        <f t="shared" si="16"/>
        <v>10</v>
      </c>
      <c r="V193" s="7">
        <f t="shared" si="17"/>
        <v>6</v>
      </c>
      <c r="W193" s="7">
        <v>3</v>
      </c>
      <c r="X193" s="7">
        <v>5</v>
      </c>
      <c r="Y193" s="7">
        <v>2</v>
      </c>
      <c r="Z193" s="7">
        <v>12</v>
      </c>
      <c r="AA193" s="7">
        <v>2</v>
      </c>
      <c r="AB193" s="7">
        <v>4</v>
      </c>
      <c r="AC193" s="7">
        <v>7</v>
      </c>
      <c r="AD193" s="7">
        <v>7</v>
      </c>
      <c r="AE193" s="7">
        <v>5</v>
      </c>
      <c r="AF193" s="7">
        <v>2</v>
      </c>
      <c r="AG193" s="7">
        <v>10</v>
      </c>
      <c r="AH193" s="7">
        <v>3</v>
      </c>
      <c r="AI193" s="7">
        <v>2</v>
      </c>
      <c r="AJ193" s="7">
        <v>1</v>
      </c>
      <c r="AK193" s="7">
        <v>9</v>
      </c>
      <c r="AL193" s="7">
        <v>4</v>
      </c>
      <c r="AM193" s="7">
        <v>7</v>
      </c>
      <c r="AN193" s="7">
        <v>6</v>
      </c>
      <c r="AO193" s="7">
        <v>8</v>
      </c>
      <c r="AP193" s="7">
        <v>5</v>
      </c>
      <c r="AQ193" s="7">
        <v>90</v>
      </c>
    </row>
    <row r="194" spans="2:43" x14ac:dyDescent="0.25">
      <c r="B194" s="7">
        <v>45572</v>
      </c>
      <c r="C194" s="7">
        <v>1</v>
      </c>
      <c r="D194" s="7">
        <v>2005</v>
      </c>
      <c r="E194" s="7">
        <f t="shared" si="12"/>
        <v>20</v>
      </c>
      <c r="F194" s="8">
        <v>45968.864270833335</v>
      </c>
      <c r="G194" s="7">
        <v>2</v>
      </c>
      <c r="H194" s="7">
        <v>2</v>
      </c>
      <c r="I194" s="7">
        <v>5</v>
      </c>
      <c r="J194" s="7">
        <v>4</v>
      </c>
      <c r="K194" s="7">
        <v>3</v>
      </c>
      <c r="L194" s="7">
        <v>4</v>
      </c>
      <c r="M194" s="7">
        <v>2</v>
      </c>
      <c r="N194" s="7">
        <v>2</v>
      </c>
      <c r="O194" s="7">
        <v>4</v>
      </c>
      <c r="P194" s="7">
        <v>5</v>
      </c>
      <c r="Q194" s="7">
        <v>5</v>
      </c>
      <c r="R194" s="7">
        <f t="shared" si="13"/>
        <v>31</v>
      </c>
      <c r="S194" s="7">
        <f t="shared" si="14"/>
        <v>11</v>
      </c>
      <c r="T194" s="7">
        <f t="shared" si="15"/>
        <v>12</v>
      </c>
      <c r="U194" s="7">
        <f t="shared" si="16"/>
        <v>6</v>
      </c>
      <c r="V194" s="7">
        <f t="shared" si="17"/>
        <v>7</v>
      </c>
      <c r="W194" s="7">
        <v>4</v>
      </c>
      <c r="X194" s="7">
        <v>3</v>
      </c>
      <c r="Y194" s="7">
        <v>2</v>
      </c>
      <c r="Z194" s="7">
        <v>2</v>
      </c>
      <c r="AA194" s="7">
        <v>3</v>
      </c>
      <c r="AB194" s="7">
        <v>4</v>
      </c>
      <c r="AC194" s="7">
        <v>5</v>
      </c>
      <c r="AD194" s="7">
        <v>3</v>
      </c>
      <c r="AE194" s="7">
        <v>1</v>
      </c>
      <c r="AF194" s="7">
        <v>3</v>
      </c>
      <c r="AG194" s="7">
        <v>10</v>
      </c>
      <c r="AH194" s="7">
        <v>1</v>
      </c>
      <c r="AI194" s="7">
        <v>4</v>
      </c>
      <c r="AJ194" s="7">
        <v>9</v>
      </c>
      <c r="AK194" s="7">
        <v>2</v>
      </c>
      <c r="AL194" s="7">
        <v>5</v>
      </c>
      <c r="AM194" s="7">
        <v>8</v>
      </c>
      <c r="AN194" s="7">
        <v>3</v>
      </c>
      <c r="AO194" s="7">
        <v>7</v>
      </c>
      <c r="AP194" s="7">
        <v>6</v>
      </c>
      <c r="AQ194" s="7">
        <v>79</v>
      </c>
    </row>
    <row r="195" spans="2:43" x14ac:dyDescent="0.25">
      <c r="B195" s="7">
        <v>43450</v>
      </c>
      <c r="C195" s="7">
        <v>1</v>
      </c>
      <c r="D195" s="7">
        <v>1993</v>
      </c>
      <c r="E195" s="7">
        <f t="shared" ref="E195:E239" si="18">2025-D195</f>
        <v>32</v>
      </c>
      <c r="F195" s="8">
        <v>45970.810578703706</v>
      </c>
      <c r="G195" s="7">
        <v>2</v>
      </c>
      <c r="H195" s="7">
        <v>2</v>
      </c>
      <c r="I195" s="7">
        <v>5</v>
      </c>
      <c r="J195" s="7">
        <v>5</v>
      </c>
      <c r="K195" s="7">
        <v>3</v>
      </c>
      <c r="L195" s="7">
        <v>2</v>
      </c>
      <c r="M195" s="7">
        <v>3</v>
      </c>
      <c r="N195" s="7">
        <v>4</v>
      </c>
      <c r="O195" s="7">
        <v>2</v>
      </c>
      <c r="P195" s="7">
        <v>4</v>
      </c>
      <c r="Q195" s="7">
        <v>4</v>
      </c>
      <c r="R195" s="7">
        <f t="shared" ref="R195:R239" si="19">SUM(H195:Q195)-K195-N195</f>
        <v>27</v>
      </c>
      <c r="S195" s="7">
        <f t="shared" ref="S195:S239" si="20">SUM(J195,M195,Q195)</f>
        <v>12</v>
      </c>
      <c r="T195" s="7">
        <f t="shared" ref="T195:T239" si="21">SUM(K195,O195:P195)</f>
        <v>9</v>
      </c>
      <c r="U195" s="7">
        <f t="shared" ref="U195:U239" si="22">SUM(H195,L195)</f>
        <v>4</v>
      </c>
      <c r="V195" s="7">
        <f t="shared" si="17"/>
        <v>9</v>
      </c>
      <c r="W195" s="7">
        <v>3</v>
      </c>
      <c r="X195" s="7">
        <v>3</v>
      </c>
      <c r="Y195" s="7">
        <v>3</v>
      </c>
      <c r="Z195" s="7">
        <v>7</v>
      </c>
      <c r="AA195" s="7">
        <v>3</v>
      </c>
      <c r="AB195" s="7">
        <v>7</v>
      </c>
      <c r="AC195" s="7">
        <v>15</v>
      </c>
      <c r="AD195" s="7">
        <v>4</v>
      </c>
      <c r="AE195" s="7">
        <v>2</v>
      </c>
      <c r="AF195" s="7">
        <v>3</v>
      </c>
      <c r="AG195" s="7">
        <v>10</v>
      </c>
      <c r="AH195" s="7">
        <v>9</v>
      </c>
      <c r="AI195" s="7">
        <v>3</v>
      </c>
      <c r="AJ195" s="7">
        <v>4</v>
      </c>
      <c r="AK195" s="7">
        <v>2</v>
      </c>
      <c r="AL195" s="7">
        <v>8</v>
      </c>
      <c r="AM195" s="7">
        <v>1</v>
      </c>
      <c r="AN195" s="7">
        <v>5</v>
      </c>
      <c r="AO195" s="7">
        <v>7</v>
      </c>
      <c r="AP195" s="7">
        <v>6</v>
      </c>
      <c r="AQ195" s="7">
        <v>76</v>
      </c>
    </row>
    <row r="196" spans="2:43" x14ac:dyDescent="0.25">
      <c r="B196" s="7">
        <v>43507</v>
      </c>
      <c r="C196" s="7">
        <v>1</v>
      </c>
      <c r="D196" s="7">
        <v>1977</v>
      </c>
      <c r="E196" s="7">
        <f t="shared" si="18"/>
        <v>48</v>
      </c>
      <c r="F196" s="8">
        <v>45963.521018518521</v>
      </c>
      <c r="G196" s="7">
        <v>2</v>
      </c>
      <c r="H196" s="7">
        <v>5</v>
      </c>
      <c r="I196" s="7">
        <v>4</v>
      </c>
      <c r="J196" s="7">
        <v>5</v>
      </c>
      <c r="K196" s="7">
        <v>3</v>
      </c>
      <c r="L196" s="7">
        <v>5</v>
      </c>
      <c r="M196" s="7">
        <v>3</v>
      </c>
      <c r="N196" s="7">
        <v>2</v>
      </c>
      <c r="O196" s="7">
        <v>4</v>
      </c>
      <c r="P196" s="7">
        <v>5</v>
      </c>
      <c r="Q196" s="7">
        <v>2</v>
      </c>
      <c r="R196" s="7">
        <f t="shared" si="19"/>
        <v>33</v>
      </c>
      <c r="S196" s="7">
        <f t="shared" si="20"/>
        <v>10</v>
      </c>
      <c r="T196" s="7">
        <f t="shared" si="21"/>
        <v>12</v>
      </c>
      <c r="U196" s="7">
        <f t="shared" si="22"/>
        <v>10</v>
      </c>
      <c r="V196" s="7">
        <f t="shared" ref="V196:V239" si="23">I196+N196</f>
        <v>6</v>
      </c>
      <c r="W196" s="7">
        <v>8</v>
      </c>
      <c r="X196" s="7">
        <v>4</v>
      </c>
      <c r="Y196" s="7">
        <v>5</v>
      </c>
      <c r="Z196" s="7">
        <v>4</v>
      </c>
      <c r="AA196" s="7">
        <v>9</v>
      </c>
      <c r="AB196" s="7">
        <v>7</v>
      </c>
      <c r="AC196" s="7">
        <v>10</v>
      </c>
      <c r="AD196" s="7">
        <v>5</v>
      </c>
      <c r="AE196" s="7">
        <v>4</v>
      </c>
      <c r="AF196" s="7">
        <v>4</v>
      </c>
      <c r="AG196" s="7">
        <v>10</v>
      </c>
      <c r="AH196" s="7">
        <v>9</v>
      </c>
      <c r="AI196" s="7">
        <v>8</v>
      </c>
      <c r="AJ196" s="7">
        <v>6</v>
      </c>
      <c r="AK196" s="7">
        <v>1</v>
      </c>
      <c r="AL196" s="7">
        <v>5</v>
      </c>
      <c r="AM196" s="7">
        <v>7</v>
      </c>
      <c r="AN196" s="7">
        <v>2</v>
      </c>
      <c r="AO196" s="7">
        <v>4</v>
      </c>
      <c r="AP196" s="7">
        <v>3</v>
      </c>
      <c r="AQ196" s="7">
        <v>73</v>
      </c>
    </row>
    <row r="197" spans="2:43" x14ac:dyDescent="0.25">
      <c r="B197" s="7">
        <v>43867</v>
      </c>
      <c r="C197" s="7">
        <v>1</v>
      </c>
      <c r="D197" s="7">
        <v>1989</v>
      </c>
      <c r="E197" s="7">
        <f t="shared" si="18"/>
        <v>36</v>
      </c>
      <c r="F197" s="8">
        <v>45964.514097222222</v>
      </c>
      <c r="G197" s="7">
        <v>2</v>
      </c>
      <c r="H197" s="7">
        <v>4</v>
      </c>
      <c r="I197" s="7">
        <v>2</v>
      </c>
      <c r="J197" s="7">
        <v>5</v>
      </c>
      <c r="K197" s="7">
        <v>4</v>
      </c>
      <c r="L197" s="7">
        <v>4</v>
      </c>
      <c r="M197" s="7">
        <v>4</v>
      </c>
      <c r="N197" s="7">
        <v>1</v>
      </c>
      <c r="O197" s="7">
        <v>4</v>
      </c>
      <c r="P197" s="7">
        <v>5</v>
      </c>
      <c r="Q197" s="7">
        <v>4</v>
      </c>
      <c r="R197" s="7">
        <f t="shared" si="19"/>
        <v>32</v>
      </c>
      <c r="S197" s="7">
        <f t="shared" si="20"/>
        <v>13</v>
      </c>
      <c r="T197" s="7">
        <f t="shared" si="21"/>
        <v>13</v>
      </c>
      <c r="U197" s="7">
        <f t="shared" si="22"/>
        <v>8</v>
      </c>
      <c r="V197" s="7">
        <f t="shared" si="23"/>
        <v>3</v>
      </c>
      <c r="W197" s="7">
        <v>2</v>
      </c>
      <c r="X197" s="7">
        <v>3</v>
      </c>
      <c r="Y197" s="7">
        <v>3</v>
      </c>
      <c r="Z197" s="7">
        <v>3</v>
      </c>
      <c r="AA197" s="7">
        <v>2</v>
      </c>
      <c r="AB197" s="7">
        <v>4</v>
      </c>
      <c r="AC197" s="7">
        <v>4</v>
      </c>
      <c r="AD197" s="7">
        <v>3</v>
      </c>
      <c r="AE197" s="7">
        <v>2</v>
      </c>
      <c r="AF197" s="7">
        <v>1</v>
      </c>
      <c r="AG197" s="7">
        <v>1</v>
      </c>
      <c r="AH197" s="7">
        <v>7</v>
      </c>
      <c r="AI197" s="7">
        <v>3</v>
      </c>
      <c r="AJ197" s="7">
        <v>5</v>
      </c>
      <c r="AK197" s="7">
        <v>4</v>
      </c>
      <c r="AL197" s="7">
        <v>8</v>
      </c>
      <c r="AM197" s="7">
        <v>9</v>
      </c>
      <c r="AN197" s="7">
        <v>10</v>
      </c>
      <c r="AO197" s="7">
        <v>2</v>
      </c>
      <c r="AP197" s="7">
        <v>6</v>
      </c>
      <c r="AQ197" s="7">
        <v>73</v>
      </c>
    </row>
    <row r="198" spans="2:43" x14ac:dyDescent="0.25">
      <c r="B198" s="7">
        <v>45079</v>
      </c>
      <c r="C198" s="7">
        <v>1</v>
      </c>
      <c r="D198" s="7">
        <v>1998</v>
      </c>
      <c r="E198" s="7">
        <f t="shared" si="18"/>
        <v>27</v>
      </c>
      <c r="F198" s="8">
        <v>45967.641967592594</v>
      </c>
      <c r="G198" s="7">
        <v>2</v>
      </c>
      <c r="H198" s="7">
        <v>2</v>
      </c>
      <c r="I198" s="7">
        <v>2</v>
      </c>
      <c r="J198" s="7">
        <v>4</v>
      </c>
      <c r="K198" s="7">
        <v>4</v>
      </c>
      <c r="L198" s="7">
        <v>2</v>
      </c>
      <c r="M198" s="7">
        <v>4</v>
      </c>
      <c r="N198" s="7">
        <v>4</v>
      </c>
      <c r="O198" s="7">
        <v>4</v>
      </c>
      <c r="P198" s="7">
        <v>2</v>
      </c>
      <c r="Q198" s="7">
        <v>2</v>
      </c>
      <c r="R198" s="7">
        <f t="shared" si="19"/>
        <v>22</v>
      </c>
      <c r="S198" s="7">
        <f t="shared" si="20"/>
        <v>10</v>
      </c>
      <c r="T198" s="7">
        <f t="shared" si="21"/>
        <v>10</v>
      </c>
      <c r="U198" s="7">
        <f t="shared" si="22"/>
        <v>4</v>
      </c>
      <c r="V198" s="7">
        <f t="shared" si="23"/>
        <v>6</v>
      </c>
      <c r="W198" s="7">
        <v>4</v>
      </c>
      <c r="X198" s="7">
        <v>2</v>
      </c>
      <c r="Y198" s="7">
        <v>5</v>
      </c>
      <c r="Z198" s="7">
        <v>2</v>
      </c>
      <c r="AA198" s="7">
        <v>5</v>
      </c>
      <c r="AB198" s="7">
        <v>2</v>
      </c>
      <c r="AC198" s="7">
        <v>34</v>
      </c>
      <c r="AD198" s="7">
        <v>3</v>
      </c>
      <c r="AE198" s="7">
        <v>3</v>
      </c>
      <c r="AF198" s="7">
        <v>2</v>
      </c>
      <c r="AG198" s="7">
        <v>5</v>
      </c>
      <c r="AH198" s="7">
        <v>8</v>
      </c>
      <c r="AI198" s="7">
        <v>3</v>
      </c>
      <c r="AJ198" s="7">
        <v>7</v>
      </c>
      <c r="AK198" s="7">
        <v>2</v>
      </c>
      <c r="AL198" s="7">
        <v>6</v>
      </c>
      <c r="AM198" s="7">
        <v>1</v>
      </c>
      <c r="AN198" s="7">
        <v>10</v>
      </c>
      <c r="AO198" s="7">
        <v>9</v>
      </c>
      <c r="AP198" s="7">
        <v>4</v>
      </c>
      <c r="AQ198" s="7">
        <v>63</v>
      </c>
    </row>
    <row r="199" spans="2:43" x14ac:dyDescent="0.25">
      <c r="B199" s="7">
        <v>41881</v>
      </c>
      <c r="C199" s="7">
        <v>1</v>
      </c>
      <c r="D199" s="7">
        <v>1999</v>
      </c>
      <c r="E199" s="7">
        <f t="shared" si="18"/>
        <v>26</v>
      </c>
      <c r="F199" s="8">
        <v>45959.842060185183</v>
      </c>
      <c r="G199" s="7">
        <v>2</v>
      </c>
      <c r="H199" s="7">
        <v>4</v>
      </c>
      <c r="I199" s="7">
        <v>5</v>
      </c>
      <c r="J199" s="7">
        <v>5</v>
      </c>
      <c r="K199" s="7">
        <v>4</v>
      </c>
      <c r="L199" s="7">
        <v>2</v>
      </c>
      <c r="M199" s="7">
        <v>4</v>
      </c>
      <c r="N199" s="7">
        <v>3</v>
      </c>
      <c r="O199" s="7">
        <v>3</v>
      </c>
      <c r="P199" s="7">
        <v>5</v>
      </c>
      <c r="Q199" s="7">
        <v>4</v>
      </c>
      <c r="R199" s="7">
        <f t="shared" si="19"/>
        <v>32</v>
      </c>
      <c r="S199" s="7">
        <f t="shared" si="20"/>
        <v>13</v>
      </c>
      <c r="T199" s="7">
        <f t="shared" si="21"/>
        <v>12</v>
      </c>
      <c r="U199" s="7">
        <f t="shared" si="22"/>
        <v>6</v>
      </c>
      <c r="V199" s="7">
        <f t="shared" si="23"/>
        <v>8</v>
      </c>
      <c r="W199" s="7">
        <v>4</v>
      </c>
      <c r="X199" s="7">
        <v>4</v>
      </c>
      <c r="Y199" s="7">
        <v>3</v>
      </c>
      <c r="Z199" s="7">
        <v>3</v>
      </c>
      <c r="AA199" s="7">
        <v>4</v>
      </c>
      <c r="AB199" s="7">
        <v>3</v>
      </c>
      <c r="AC199" s="7">
        <v>9</v>
      </c>
      <c r="AD199" s="7">
        <v>3</v>
      </c>
      <c r="AE199" s="7">
        <v>6</v>
      </c>
      <c r="AF199" s="7">
        <v>2</v>
      </c>
      <c r="AG199" s="7">
        <v>8</v>
      </c>
      <c r="AH199" s="7">
        <v>2</v>
      </c>
      <c r="AI199" s="7">
        <v>10</v>
      </c>
      <c r="AJ199" s="7">
        <v>9</v>
      </c>
      <c r="AK199" s="7">
        <v>4</v>
      </c>
      <c r="AL199" s="7">
        <v>3</v>
      </c>
      <c r="AM199" s="7">
        <v>5</v>
      </c>
      <c r="AN199" s="7">
        <v>7</v>
      </c>
      <c r="AO199" s="7">
        <v>1</v>
      </c>
      <c r="AP199" s="7">
        <v>6</v>
      </c>
      <c r="AQ199" s="7">
        <v>63</v>
      </c>
    </row>
    <row r="200" spans="2:43" x14ac:dyDescent="0.25">
      <c r="B200" s="7">
        <v>46748</v>
      </c>
      <c r="C200" s="7">
        <v>1</v>
      </c>
      <c r="D200" s="7">
        <v>2001</v>
      </c>
      <c r="E200" s="7">
        <f t="shared" si="18"/>
        <v>24</v>
      </c>
      <c r="F200" s="8">
        <v>45977.040613425925</v>
      </c>
      <c r="G200" s="7">
        <v>2</v>
      </c>
      <c r="H200" s="7">
        <v>4</v>
      </c>
      <c r="I200" s="7">
        <v>4</v>
      </c>
      <c r="J200" s="7">
        <v>4</v>
      </c>
      <c r="K200" s="7">
        <v>3</v>
      </c>
      <c r="L200" s="7">
        <v>3</v>
      </c>
      <c r="M200" s="7">
        <v>4</v>
      </c>
      <c r="N200" s="7">
        <v>2</v>
      </c>
      <c r="O200" s="7">
        <v>4</v>
      </c>
      <c r="P200" s="7">
        <v>5</v>
      </c>
      <c r="Q200" s="7">
        <v>4</v>
      </c>
      <c r="R200" s="7">
        <f t="shared" si="19"/>
        <v>32</v>
      </c>
      <c r="S200" s="7">
        <f t="shared" si="20"/>
        <v>12</v>
      </c>
      <c r="T200" s="7">
        <f t="shared" si="21"/>
        <v>12</v>
      </c>
      <c r="U200" s="7">
        <f t="shared" si="22"/>
        <v>7</v>
      </c>
      <c r="V200" s="7">
        <f t="shared" si="23"/>
        <v>6</v>
      </c>
      <c r="W200" s="7">
        <v>1</v>
      </c>
      <c r="X200" s="7">
        <v>3</v>
      </c>
      <c r="Y200" s="7">
        <v>2</v>
      </c>
      <c r="Z200" s="7">
        <v>2</v>
      </c>
      <c r="AA200" s="7">
        <v>4</v>
      </c>
      <c r="AB200" s="7">
        <v>3</v>
      </c>
      <c r="AC200" s="7">
        <v>9</v>
      </c>
      <c r="AD200" s="7">
        <v>6</v>
      </c>
      <c r="AE200" s="7">
        <v>2</v>
      </c>
      <c r="AF200" s="7">
        <v>2</v>
      </c>
      <c r="AG200" s="7">
        <v>4</v>
      </c>
      <c r="AH200" s="7">
        <v>7</v>
      </c>
      <c r="AI200" s="7">
        <v>8</v>
      </c>
      <c r="AJ200" s="7">
        <v>5</v>
      </c>
      <c r="AK200" s="7">
        <v>6</v>
      </c>
      <c r="AL200" s="7">
        <v>3</v>
      </c>
      <c r="AM200" s="7">
        <v>2</v>
      </c>
      <c r="AN200" s="7">
        <v>1</v>
      </c>
      <c r="AO200" s="7">
        <v>9</v>
      </c>
      <c r="AP200" s="7">
        <v>10</v>
      </c>
      <c r="AQ200" s="7">
        <v>58</v>
      </c>
    </row>
    <row r="201" spans="2:43" x14ac:dyDescent="0.25">
      <c r="B201" s="7">
        <v>40679</v>
      </c>
      <c r="C201" s="7">
        <v>1</v>
      </c>
      <c r="D201" s="7">
        <v>1997</v>
      </c>
      <c r="E201" s="7">
        <f t="shared" si="18"/>
        <v>28</v>
      </c>
      <c r="F201" s="8">
        <v>45958.329398148147</v>
      </c>
      <c r="G201" s="7">
        <v>2</v>
      </c>
      <c r="H201" s="7">
        <v>4</v>
      </c>
      <c r="I201" s="7">
        <v>4</v>
      </c>
      <c r="J201" s="7">
        <v>5</v>
      </c>
      <c r="K201" s="7">
        <v>4</v>
      </c>
      <c r="L201" s="7">
        <v>4</v>
      </c>
      <c r="M201" s="7">
        <v>3</v>
      </c>
      <c r="N201" s="7">
        <v>3</v>
      </c>
      <c r="O201" s="7">
        <v>4</v>
      </c>
      <c r="P201" s="7">
        <v>4</v>
      </c>
      <c r="Q201" s="7">
        <v>1</v>
      </c>
      <c r="R201" s="7">
        <f t="shared" si="19"/>
        <v>29</v>
      </c>
      <c r="S201" s="7">
        <f t="shared" si="20"/>
        <v>9</v>
      </c>
      <c r="T201" s="7">
        <f t="shared" si="21"/>
        <v>12</v>
      </c>
      <c r="U201" s="7">
        <f t="shared" si="22"/>
        <v>8</v>
      </c>
      <c r="V201" s="7">
        <f t="shared" si="23"/>
        <v>7</v>
      </c>
      <c r="W201" s="7">
        <v>4</v>
      </c>
      <c r="X201" s="7">
        <v>9</v>
      </c>
      <c r="Y201" s="7">
        <v>3</v>
      </c>
      <c r="Z201" s="7">
        <v>4</v>
      </c>
      <c r="AA201" s="7">
        <v>3</v>
      </c>
      <c r="AB201" s="7">
        <v>5</v>
      </c>
      <c r="AC201" s="7">
        <v>7</v>
      </c>
      <c r="AD201" s="7">
        <v>5</v>
      </c>
      <c r="AE201" s="7">
        <v>2</v>
      </c>
      <c r="AF201" s="7">
        <v>2</v>
      </c>
      <c r="AG201" s="7">
        <v>10</v>
      </c>
      <c r="AH201" s="7">
        <v>3</v>
      </c>
      <c r="AI201" s="7">
        <v>5</v>
      </c>
      <c r="AJ201" s="7">
        <v>9</v>
      </c>
      <c r="AK201" s="7">
        <v>7</v>
      </c>
      <c r="AL201" s="7">
        <v>1</v>
      </c>
      <c r="AM201" s="7">
        <v>4</v>
      </c>
      <c r="AN201" s="7">
        <v>8</v>
      </c>
      <c r="AO201" s="7">
        <v>6</v>
      </c>
      <c r="AP201" s="7">
        <v>2</v>
      </c>
      <c r="AQ201" s="7">
        <v>56</v>
      </c>
    </row>
    <row r="202" spans="2:43" x14ac:dyDescent="0.25">
      <c r="B202" s="7">
        <v>43106</v>
      </c>
      <c r="C202" s="7">
        <v>1</v>
      </c>
      <c r="D202" s="7">
        <v>1982</v>
      </c>
      <c r="E202" s="7">
        <f t="shared" si="18"/>
        <v>43</v>
      </c>
      <c r="F202" s="8">
        <v>45961.812581018516</v>
      </c>
      <c r="G202" s="7">
        <v>2</v>
      </c>
      <c r="H202" s="7">
        <v>4</v>
      </c>
      <c r="I202" s="7">
        <v>4</v>
      </c>
      <c r="J202" s="7">
        <v>4</v>
      </c>
      <c r="K202" s="7">
        <v>4</v>
      </c>
      <c r="L202" s="7">
        <v>3</v>
      </c>
      <c r="M202" s="7">
        <v>2</v>
      </c>
      <c r="N202" s="7">
        <v>2</v>
      </c>
      <c r="O202" s="7">
        <v>4</v>
      </c>
      <c r="P202" s="7">
        <v>4</v>
      </c>
      <c r="Q202" s="7">
        <v>4</v>
      </c>
      <c r="R202" s="7">
        <f t="shared" si="19"/>
        <v>29</v>
      </c>
      <c r="S202" s="7">
        <f t="shared" si="20"/>
        <v>10</v>
      </c>
      <c r="T202" s="7">
        <f t="shared" si="21"/>
        <v>12</v>
      </c>
      <c r="U202" s="7">
        <f t="shared" si="22"/>
        <v>7</v>
      </c>
      <c r="V202" s="7">
        <f t="shared" si="23"/>
        <v>6</v>
      </c>
      <c r="W202" s="7">
        <v>7</v>
      </c>
      <c r="X202" s="7">
        <v>10</v>
      </c>
      <c r="Y202" s="7">
        <v>3</v>
      </c>
      <c r="Z202" s="7">
        <v>3</v>
      </c>
      <c r="AA202" s="7">
        <v>3</v>
      </c>
      <c r="AB202" s="7">
        <v>6</v>
      </c>
      <c r="AC202" s="7">
        <v>8</v>
      </c>
      <c r="AD202" s="7">
        <v>8</v>
      </c>
      <c r="AE202" s="7">
        <v>4</v>
      </c>
      <c r="AF202" s="7">
        <v>3</v>
      </c>
      <c r="AG202" s="7">
        <v>5</v>
      </c>
      <c r="AH202" s="7">
        <v>1</v>
      </c>
      <c r="AI202" s="7">
        <v>6</v>
      </c>
      <c r="AJ202" s="7">
        <v>8</v>
      </c>
      <c r="AK202" s="7">
        <v>7</v>
      </c>
      <c r="AL202" s="7">
        <v>10</v>
      </c>
      <c r="AM202" s="7">
        <v>4</v>
      </c>
      <c r="AN202" s="7">
        <v>2</v>
      </c>
      <c r="AO202" s="7">
        <v>9</v>
      </c>
      <c r="AP202" s="7">
        <v>3</v>
      </c>
      <c r="AQ202" s="7">
        <v>53</v>
      </c>
    </row>
    <row r="203" spans="2:43" x14ac:dyDescent="0.25">
      <c r="B203" s="7">
        <v>40852</v>
      </c>
      <c r="C203" s="7">
        <v>1</v>
      </c>
      <c r="D203" s="7">
        <v>1984</v>
      </c>
      <c r="E203" s="7">
        <f t="shared" si="18"/>
        <v>41</v>
      </c>
      <c r="F203" s="8">
        <v>45958.525729166664</v>
      </c>
      <c r="G203" s="7">
        <v>2</v>
      </c>
      <c r="H203" s="7">
        <v>3</v>
      </c>
      <c r="I203" s="7">
        <v>4</v>
      </c>
      <c r="J203" s="7">
        <v>4</v>
      </c>
      <c r="K203" s="7">
        <v>4</v>
      </c>
      <c r="L203" s="7">
        <v>4</v>
      </c>
      <c r="M203" s="7">
        <v>3</v>
      </c>
      <c r="N203" s="7">
        <v>1</v>
      </c>
      <c r="O203" s="7">
        <v>4</v>
      </c>
      <c r="P203" s="7">
        <v>4</v>
      </c>
      <c r="Q203" s="7">
        <v>4</v>
      </c>
      <c r="R203" s="7">
        <f t="shared" si="19"/>
        <v>30</v>
      </c>
      <c r="S203" s="7">
        <f t="shared" si="20"/>
        <v>11</v>
      </c>
      <c r="T203" s="7">
        <f t="shared" si="21"/>
        <v>12</v>
      </c>
      <c r="U203" s="7">
        <f t="shared" si="22"/>
        <v>7</v>
      </c>
      <c r="V203" s="7">
        <f t="shared" si="23"/>
        <v>5</v>
      </c>
      <c r="W203" s="7">
        <v>3</v>
      </c>
      <c r="X203" s="7">
        <v>3</v>
      </c>
      <c r="Y203" s="7">
        <v>8</v>
      </c>
      <c r="Z203" s="7">
        <v>5</v>
      </c>
      <c r="AA203" s="7">
        <v>4</v>
      </c>
      <c r="AB203" s="7">
        <v>4</v>
      </c>
      <c r="AC203" s="7">
        <v>8</v>
      </c>
      <c r="AD203" s="7">
        <v>3</v>
      </c>
      <c r="AE203" s="7">
        <v>3</v>
      </c>
      <c r="AF203" s="7">
        <v>2</v>
      </c>
      <c r="AG203" s="7">
        <v>8</v>
      </c>
      <c r="AH203" s="7">
        <v>10</v>
      </c>
      <c r="AI203" s="7">
        <v>9</v>
      </c>
      <c r="AJ203" s="7">
        <v>6</v>
      </c>
      <c r="AK203" s="7">
        <v>2</v>
      </c>
      <c r="AL203" s="7">
        <v>5</v>
      </c>
      <c r="AM203" s="7">
        <v>1</v>
      </c>
      <c r="AN203" s="7">
        <v>7</v>
      </c>
      <c r="AO203" s="7">
        <v>4</v>
      </c>
      <c r="AP203" s="7">
        <v>3</v>
      </c>
      <c r="AQ203" s="7">
        <v>52</v>
      </c>
    </row>
    <row r="204" spans="2:43" x14ac:dyDescent="0.25">
      <c r="B204" s="7">
        <v>44228</v>
      </c>
      <c r="C204" s="7">
        <v>1</v>
      </c>
      <c r="D204" s="7">
        <v>2002</v>
      </c>
      <c r="E204" s="7">
        <f t="shared" si="18"/>
        <v>23</v>
      </c>
      <c r="F204" s="8">
        <v>45964.996724537035</v>
      </c>
      <c r="G204" s="7">
        <v>2</v>
      </c>
      <c r="H204" s="7">
        <v>3</v>
      </c>
      <c r="I204" s="7">
        <v>4</v>
      </c>
      <c r="J204" s="7">
        <v>5</v>
      </c>
      <c r="K204" s="7">
        <v>4</v>
      </c>
      <c r="L204" s="7">
        <v>4</v>
      </c>
      <c r="M204" s="7">
        <v>3</v>
      </c>
      <c r="N204" s="7">
        <v>4</v>
      </c>
      <c r="O204" s="7">
        <v>3</v>
      </c>
      <c r="P204" s="7">
        <v>4</v>
      </c>
      <c r="Q204" s="7">
        <v>4</v>
      </c>
      <c r="R204" s="7">
        <f t="shared" si="19"/>
        <v>30</v>
      </c>
      <c r="S204" s="7">
        <f t="shared" si="20"/>
        <v>12</v>
      </c>
      <c r="T204" s="7">
        <f t="shared" si="21"/>
        <v>11</v>
      </c>
      <c r="U204" s="7">
        <f t="shared" si="22"/>
        <v>7</v>
      </c>
      <c r="V204" s="7">
        <f t="shared" si="23"/>
        <v>8</v>
      </c>
      <c r="W204" s="7">
        <v>6</v>
      </c>
      <c r="X204" s="7">
        <v>5</v>
      </c>
      <c r="Y204" s="7">
        <v>3</v>
      </c>
      <c r="Z204" s="7">
        <v>2</v>
      </c>
      <c r="AA204" s="7">
        <v>4</v>
      </c>
      <c r="AB204" s="7">
        <v>4</v>
      </c>
      <c r="AC204" s="7">
        <v>7</v>
      </c>
      <c r="AD204" s="7">
        <v>2</v>
      </c>
      <c r="AE204" s="7">
        <v>4</v>
      </c>
      <c r="AF204" s="7">
        <v>3</v>
      </c>
      <c r="AG204" s="7">
        <v>3</v>
      </c>
      <c r="AH204" s="7">
        <v>6</v>
      </c>
      <c r="AI204" s="7">
        <v>10</v>
      </c>
      <c r="AJ204" s="7">
        <v>4</v>
      </c>
      <c r="AK204" s="7">
        <v>8</v>
      </c>
      <c r="AL204" s="7">
        <v>5</v>
      </c>
      <c r="AM204" s="7">
        <v>1</v>
      </c>
      <c r="AN204" s="7">
        <v>9</v>
      </c>
      <c r="AO204" s="7">
        <v>7</v>
      </c>
      <c r="AP204" s="7">
        <v>2</v>
      </c>
      <c r="AQ204" s="7">
        <v>52</v>
      </c>
    </row>
    <row r="205" spans="2:43" x14ac:dyDescent="0.25">
      <c r="B205" s="7">
        <v>43046</v>
      </c>
      <c r="C205" s="7">
        <v>1</v>
      </c>
      <c r="D205" s="7">
        <v>1999</v>
      </c>
      <c r="E205" s="7">
        <f t="shared" si="18"/>
        <v>26</v>
      </c>
      <c r="F205" s="8">
        <v>45961.722824074073</v>
      </c>
      <c r="G205" s="7">
        <v>2</v>
      </c>
      <c r="H205" s="7">
        <v>2</v>
      </c>
      <c r="I205" s="7">
        <v>4</v>
      </c>
      <c r="J205" s="7">
        <v>4</v>
      </c>
      <c r="K205" s="7">
        <v>4</v>
      </c>
      <c r="L205" s="7">
        <v>4</v>
      </c>
      <c r="M205" s="7">
        <v>3</v>
      </c>
      <c r="N205" s="7">
        <v>2</v>
      </c>
      <c r="O205" s="7">
        <v>4</v>
      </c>
      <c r="P205" s="7">
        <v>4</v>
      </c>
      <c r="Q205" s="7">
        <v>4</v>
      </c>
      <c r="R205" s="7">
        <f t="shared" si="19"/>
        <v>29</v>
      </c>
      <c r="S205" s="7">
        <f t="shared" si="20"/>
        <v>11</v>
      </c>
      <c r="T205" s="7">
        <f t="shared" si="21"/>
        <v>12</v>
      </c>
      <c r="U205" s="7">
        <f t="shared" si="22"/>
        <v>6</v>
      </c>
      <c r="V205" s="7">
        <f t="shared" si="23"/>
        <v>6</v>
      </c>
      <c r="W205" s="7">
        <v>4</v>
      </c>
      <c r="X205" s="7">
        <v>5</v>
      </c>
      <c r="Y205" s="7">
        <v>6</v>
      </c>
      <c r="Z205" s="7">
        <v>3</v>
      </c>
      <c r="AA205" s="7">
        <v>4</v>
      </c>
      <c r="AB205" s="7">
        <v>9</v>
      </c>
      <c r="AC205" s="7">
        <v>6</v>
      </c>
      <c r="AD205" s="7">
        <v>4</v>
      </c>
      <c r="AE205" s="7">
        <v>4</v>
      </c>
      <c r="AF205" s="7">
        <v>4</v>
      </c>
      <c r="AG205" s="7">
        <v>6</v>
      </c>
      <c r="AH205" s="7">
        <v>9</v>
      </c>
      <c r="AI205" s="7">
        <v>5</v>
      </c>
      <c r="AJ205" s="7">
        <v>8</v>
      </c>
      <c r="AK205" s="7">
        <v>2</v>
      </c>
      <c r="AL205" s="7">
        <v>1</v>
      </c>
      <c r="AM205" s="7">
        <v>10</v>
      </c>
      <c r="AN205" s="7">
        <v>4</v>
      </c>
      <c r="AO205" s="7">
        <v>3</v>
      </c>
      <c r="AP205" s="7">
        <v>7</v>
      </c>
      <c r="AQ205" s="7">
        <v>51</v>
      </c>
    </row>
    <row r="206" spans="2:43" x14ac:dyDescent="0.25">
      <c r="B206" s="7">
        <v>40727</v>
      </c>
      <c r="C206" s="7">
        <v>1</v>
      </c>
      <c r="D206" s="7">
        <v>1992</v>
      </c>
      <c r="E206" s="7">
        <f t="shared" si="18"/>
        <v>33</v>
      </c>
      <c r="F206" s="8">
        <v>45974.766898148147</v>
      </c>
      <c r="G206" s="7">
        <v>2</v>
      </c>
      <c r="H206" s="7">
        <v>4</v>
      </c>
      <c r="I206" s="7">
        <v>4</v>
      </c>
      <c r="J206" s="7">
        <v>4</v>
      </c>
      <c r="K206" s="7">
        <v>3</v>
      </c>
      <c r="L206" s="7">
        <v>4</v>
      </c>
      <c r="M206" s="7">
        <v>4</v>
      </c>
      <c r="N206" s="7">
        <v>3</v>
      </c>
      <c r="O206" s="7">
        <v>5</v>
      </c>
      <c r="P206" s="7">
        <v>4</v>
      </c>
      <c r="Q206" s="7">
        <v>4</v>
      </c>
      <c r="R206" s="7">
        <f t="shared" si="19"/>
        <v>33</v>
      </c>
      <c r="S206" s="7">
        <f t="shared" si="20"/>
        <v>12</v>
      </c>
      <c r="T206" s="7">
        <f t="shared" si="21"/>
        <v>12</v>
      </c>
      <c r="U206" s="7">
        <f t="shared" si="22"/>
        <v>8</v>
      </c>
      <c r="V206" s="7">
        <f t="shared" si="23"/>
        <v>7</v>
      </c>
      <c r="W206" s="7">
        <v>10</v>
      </c>
      <c r="X206" s="7">
        <v>5</v>
      </c>
      <c r="Y206" s="7">
        <v>6</v>
      </c>
      <c r="Z206" s="7">
        <v>3</v>
      </c>
      <c r="AA206" s="7">
        <v>2</v>
      </c>
      <c r="AB206" s="7">
        <v>4</v>
      </c>
      <c r="AC206" s="7">
        <v>18</v>
      </c>
      <c r="AD206" s="7">
        <v>7</v>
      </c>
      <c r="AE206" s="7">
        <v>3</v>
      </c>
      <c r="AF206" s="7">
        <v>4</v>
      </c>
      <c r="AG206" s="7">
        <v>1</v>
      </c>
      <c r="AH206" s="7">
        <v>9</v>
      </c>
      <c r="AI206" s="7">
        <v>10</v>
      </c>
      <c r="AJ206" s="7">
        <v>8</v>
      </c>
      <c r="AK206" s="7">
        <v>7</v>
      </c>
      <c r="AL206" s="7">
        <v>6</v>
      </c>
      <c r="AM206" s="7">
        <v>4</v>
      </c>
      <c r="AN206" s="7">
        <v>3</v>
      </c>
      <c r="AO206" s="7">
        <v>5</v>
      </c>
      <c r="AP206" s="7">
        <v>2</v>
      </c>
      <c r="AQ206" s="7">
        <v>50</v>
      </c>
    </row>
    <row r="207" spans="2:43" x14ac:dyDescent="0.25">
      <c r="B207" s="7">
        <v>44968</v>
      </c>
      <c r="C207" s="7">
        <v>1</v>
      </c>
      <c r="D207" s="7">
        <v>1986</v>
      </c>
      <c r="E207" s="7">
        <f t="shared" si="18"/>
        <v>39</v>
      </c>
      <c r="F207" s="8">
        <v>45972.381666666668</v>
      </c>
      <c r="G207" s="7">
        <v>2</v>
      </c>
      <c r="H207" s="7">
        <v>3</v>
      </c>
      <c r="I207" s="7">
        <v>4</v>
      </c>
      <c r="J207" s="7">
        <v>5</v>
      </c>
      <c r="K207" s="7">
        <v>4</v>
      </c>
      <c r="L207" s="7">
        <v>4</v>
      </c>
      <c r="M207" s="7">
        <v>4</v>
      </c>
      <c r="N207" s="7">
        <v>3</v>
      </c>
      <c r="O207" s="7">
        <v>3</v>
      </c>
      <c r="P207" s="7">
        <v>4</v>
      </c>
      <c r="Q207" s="7">
        <v>4</v>
      </c>
      <c r="R207" s="7">
        <f t="shared" si="19"/>
        <v>31</v>
      </c>
      <c r="S207" s="7">
        <f t="shared" si="20"/>
        <v>13</v>
      </c>
      <c r="T207" s="7">
        <f t="shared" si="21"/>
        <v>11</v>
      </c>
      <c r="U207" s="7">
        <f t="shared" si="22"/>
        <v>7</v>
      </c>
      <c r="V207" s="7">
        <f t="shared" si="23"/>
        <v>7</v>
      </c>
      <c r="W207" s="7">
        <v>2</v>
      </c>
      <c r="X207" s="7">
        <v>2</v>
      </c>
      <c r="Y207" s="7">
        <v>38</v>
      </c>
      <c r="Z207" s="7">
        <v>4</v>
      </c>
      <c r="AA207" s="7">
        <v>3</v>
      </c>
      <c r="AB207" s="7">
        <v>3</v>
      </c>
      <c r="AC207" s="7">
        <v>4</v>
      </c>
      <c r="AD207" s="7">
        <v>29</v>
      </c>
      <c r="AE207" s="7">
        <v>2</v>
      </c>
      <c r="AF207" s="7">
        <v>2</v>
      </c>
      <c r="AG207" s="7">
        <v>8</v>
      </c>
      <c r="AH207" s="7">
        <v>4</v>
      </c>
      <c r="AI207" s="7">
        <v>5</v>
      </c>
      <c r="AJ207" s="7">
        <v>1</v>
      </c>
      <c r="AK207" s="7">
        <v>2</v>
      </c>
      <c r="AL207" s="7">
        <v>7</v>
      </c>
      <c r="AM207" s="7">
        <v>10</v>
      </c>
      <c r="AN207" s="7">
        <v>6</v>
      </c>
      <c r="AO207" s="7">
        <v>3</v>
      </c>
      <c r="AP207" s="7">
        <v>9</v>
      </c>
      <c r="AQ207" s="7">
        <v>48</v>
      </c>
    </row>
    <row r="208" spans="2:43" x14ac:dyDescent="0.25">
      <c r="B208" s="7">
        <v>41824</v>
      </c>
      <c r="C208" s="7">
        <v>1</v>
      </c>
      <c r="D208" s="7">
        <v>2001</v>
      </c>
      <c r="E208" s="7">
        <f t="shared" si="18"/>
        <v>24</v>
      </c>
      <c r="F208" s="8">
        <v>45959.816678240742</v>
      </c>
      <c r="G208" s="7">
        <v>2</v>
      </c>
      <c r="H208" s="7">
        <v>4</v>
      </c>
      <c r="I208" s="7">
        <v>4</v>
      </c>
      <c r="J208" s="7">
        <v>5</v>
      </c>
      <c r="K208" s="7">
        <v>4</v>
      </c>
      <c r="L208" s="7">
        <v>5</v>
      </c>
      <c r="M208" s="7">
        <v>4</v>
      </c>
      <c r="N208" s="7">
        <v>4</v>
      </c>
      <c r="O208" s="7">
        <v>3</v>
      </c>
      <c r="P208" s="7">
        <v>4</v>
      </c>
      <c r="Q208" s="7">
        <v>4</v>
      </c>
      <c r="R208" s="7">
        <f t="shared" si="19"/>
        <v>33</v>
      </c>
      <c r="S208" s="7">
        <f t="shared" si="20"/>
        <v>13</v>
      </c>
      <c r="T208" s="7">
        <f t="shared" si="21"/>
        <v>11</v>
      </c>
      <c r="U208" s="7">
        <f t="shared" si="22"/>
        <v>9</v>
      </c>
      <c r="V208" s="7">
        <f t="shared" si="23"/>
        <v>8</v>
      </c>
      <c r="W208" s="7">
        <v>4</v>
      </c>
      <c r="X208" s="7">
        <v>3</v>
      </c>
      <c r="Y208" s="7">
        <v>2</v>
      </c>
      <c r="Z208" s="7">
        <v>3</v>
      </c>
      <c r="AA208" s="7">
        <v>5</v>
      </c>
      <c r="AB208" s="7">
        <v>4</v>
      </c>
      <c r="AC208" s="7">
        <v>8</v>
      </c>
      <c r="AD208" s="7">
        <v>3</v>
      </c>
      <c r="AE208" s="7">
        <v>3</v>
      </c>
      <c r="AF208" s="7">
        <v>2</v>
      </c>
      <c r="AG208" s="7">
        <v>8</v>
      </c>
      <c r="AH208" s="7">
        <v>3</v>
      </c>
      <c r="AI208" s="7">
        <v>6</v>
      </c>
      <c r="AJ208" s="7">
        <v>10</v>
      </c>
      <c r="AK208" s="7">
        <v>1</v>
      </c>
      <c r="AL208" s="7">
        <v>9</v>
      </c>
      <c r="AM208" s="7">
        <v>2</v>
      </c>
      <c r="AN208" s="7">
        <v>4</v>
      </c>
      <c r="AO208" s="7">
        <v>7</v>
      </c>
      <c r="AP208" s="7">
        <v>5</v>
      </c>
      <c r="AQ208" s="7">
        <v>42</v>
      </c>
    </row>
    <row r="209" spans="2:43" x14ac:dyDescent="0.25">
      <c r="B209" s="7">
        <v>41632</v>
      </c>
      <c r="C209" s="7">
        <v>1</v>
      </c>
      <c r="D209" s="7">
        <v>2001</v>
      </c>
      <c r="E209" s="7">
        <f t="shared" si="18"/>
        <v>24</v>
      </c>
      <c r="F209" s="8">
        <v>45959.697870370372</v>
      </c>
      <c r="G209" s="7">
        <v>2</v>
      </c>
      <c r="H209" s="7">
        <v>5</v>
      </c>
      <c r="I209" s="7">
        <v>5</v>
      </c>
      <c r="J209" s="7">
        <v>5</v>
      </c>
      <c r="K209" s="7">
        <v>5</v>
      </c>
      <c r="L209" s="7">
        <v>5</v>
      </c>
      <c r="M209" s="7">
        <v>4</v>
      </c>
      <c r="N209" s="7">
        <v>4</v>
      </c>
      <c r="O209" s="7">
        <v>3</v>
      </c>
      <c r="P209" s="7">
        <v>4</v>
      </c>
      <c r="Q209" s="7">
        <v>3</v>
      </c>
      <c r="R209" s="7">
        <f t="shared" si="19"/>
        <v>34</v>
      </c>
      <c r="S209" s="7">
        <f t="shared" si="20"/>
        <v>12</v>
      </c>
      <c r="T209" s="7">
        <f t="shared" si="21"/>
        <v>12</v>
      </c>
      <c r="U209" s="7">
        <f t="shared" si="22"/>
        <v>10</v>
      </c>
      <c r="V209" s="7">
        <f t="shared" si="23"/>
        <v>9</v>
      </c>
      <c r="W209" s="7">
        <v>1</v>
      </c>
      <c r="X209" s="7">
        <v>3</v>
      </c>
      <c r="Y209" s="7">
        <v>2</v>
      </c>
      <c r="Z209" s="7">
        <v>3</v>
      </c>
      <c r="AA209" s="7">
        <v>2</v>
      </c>
      <c r="AB209" s="7">
        <v>2</v>
      </c>
      <c r="AC209" s="7">
        <v>4</v>
      </c>
      <c r="AD209" s="7">
        <v>2</v>
      </c>
      <c r="AE209" s="7">
        <v>2</v>
      </c>
      <c r="AF209" s="7">
        <v>2</v>
      </c>
      <c r="AG209" s="7">
        <v>4</v>
      </c>
      <c r="AH209" s="7">
        <v>8</v>
      </c>
      <c r="AI209" s="7">
        <v>10</v>
      </c>
      <c r="AJ209" s="7">
        <v>2</v>
      </c>
      <c r="AK209" s="7">
        <v>9</v>
      </c>
      <c r="AL209" s="7">
        <v>7</v>
      </c>
      <c r="AM209" s="7">
        <v>1</v>
      </c>
      <c r="AN209" s="7">
        <v>6</v>
      </c>
      <c r="AO209" s="7">
        <v>3</v>
      </c>
      <c r="AP209" s="7">
        <v>5</v>
      </c>
      <c r="AQ209" s="7">
        <v>37</v>
      </c>
    </row>
    <row r="210" spans="2:43" x14ac:dyDescent="0.25">
      <c r="B210" s="7">
        <v>42928</v>
      </c>
      <c r="C210" s="7">
        <v>1</v>
      </c>
      <c r="D210" s="7">
        <v>2005</v>
      </c>
      <c r="E210" s="7">
        <f t="shared" si="18"/>
        <v>20</v>
      </c>
      <c r="F210" s="8">
        <v>45961.623518518521</v>
      </c>
      <c r="G210" s="7">
        <v>2</v>
      </c>
      <c r="H210" s="7">
        <v>2</v>
      </c>
      <c r="I210" s="7">
        <v>4</v>
      </c>
      <c r="J210" s="7">
        <v>4</v>
      </c>
      <c r="K210" s="7">
        <v>3</v>
      </c>
      <c r="L210" s="7">
        <v>4</v>
      </c>
      <c r="M210" s="7">
        <v>4</v>
      </c>
      <c r="N210" s="7">
        <v>1</v>
      </c>
      <c r="O210" s="7">
        <v>3</v>
      </c>
      <c r="P210" s="7">
        <v>3</v>
      </c>
      <c r="Q210" s="7">
        <v>2</v>
      </c>
      <c r="R210" s="7">
        <f t="shared" si="19"/>
        <v>26</v>
      </c>
      <c r="S210" s="7">
        <f t="shared" si="20"/>
        <v>10</v>
      </c>
      <c r="T210" s="7">
        <f t="shared" si="21"/>
        <v>9</v>
      </c>
      <c r="U210" s="7">
        <f t="shared" si="22"/>
        <v>6</v>
      </c>
      <c r="V210" s="7">
        <f t="shared" si="23"/>
        <v>5</v>
      </c>
      <c r="W210" s="7">
        <v>3</v>
      </c>
      <c r="X210" s="7">
        <v>2</v>
      </c>
      <c r="Y210" s="7">
        <v>4</v>
      </c>
      <c r="Z210" s="7">
        <v>1</v>
      </c>
      <c r="AA210" s="7">
        <v>44</v>
      </c>
      <c r="AB210" s="7">
        <v>2</v>
      </c>
      <c r="AC210" s="7">
        <v>4</v>
      </c>
      <c r="AD210" s="7">
        <v>3</v>
      </c>
      <c r="AE210" s="7">
        <v>3</v>
      </c>
      <c r="AF210" s="7">
        <v>3</v>
      </c>
      <c r="AG210" s="7">
        <v>1</v>
      </c>
      <c r="AH210" s="7">
        <v>10</v>
      </c>
      <c r="AI210" s="7">
        <v>4</v>
      </c>
      <c r="AJ210" s="7">
        <v>9</v>
      </c>
      <c r="AK210" s="7">
        <v>5</v>
      </c>
      <c r="AL210" s="7">
        <v>2</v>
      </c>
      <c r="AM210" s="7">
        <v>6</v>
      </c>
      <c r="AN210" s="7">
        <v>7</v>
      </c>
      <c r="AO210" s="7">
        <v>3</v>
      </c>
      <c r="AP210" s="7">
        <v>8</v>
      </c>
      <c r="AQ210" s="7">
        <v>37</v>
      </c>
    </row>
    <row r="211" spans="2:43" x14ac:dyDescent="0.25">
      <c r="B211" s="7">
        <v>44967</v>
      </c>
      <c r="C211" s="7">
        <v>1</v>
      </c>
      <c r="D211" s="7">
        <v>2005</v>
      </c>
      <c r="E211" s="7">
        <f t="shared" si="18"/>
        <v>20</v>
      </c>
      <c r="F211" s="8">
        <v>45967.401782407411</v>
      </c>
      <c r="G211" s="7">
        <v>2</v>
      </c>
      <c r="H211" s="7">
        <v>4</v>
      </c>
      <c r="I211" s="7">
        <v>5</v>
      </c>
      <c r="J211" s="7">
        <v>5</v>
      </c>
      <c r="K211" s="7">
        <v>4</v>
      </c>
      <c r="L211" s="7">
        <v>5</v>
      </c>
      <c r="M211" s="7">
        <v>4</v>
      </c>
      <c r="N211" s="7">
        <v>3</v>
      </c>
      <c r="O211" s="7">
        <v>4</v>
      </c>
      <c r="P211" s="7">
        <v>4</v>
      </c>
      <c r="Q211" s="7">
        <v>4</v>
      </c>
      <c r="R211" s="7">
        <f t="shared" si="19"/>
        <v>35</v>
      </c>
      <c r="S211" s="7">
        <f t="shared" si="20"/>
        <v>13</v>
      </c>
      <c r="T211" s="7">
        <f t="shared" si="21"/>
        <v>12</v>
      </c>
      <c r="U211" s="7">
        <f t="shared" si="22"/>
        <v>9</v>
      </c>
      <c r="V211" s="7">
        <f t="shared" si="23"/>
        <v>8</v>
      </c>
      <c r="W211" s="7">
        <v>3</v>
      </c>
      <c r="X211" s="7">
        <v>3</v>
      </c>
      <c r="Y211" s="7">
        <v>3</v>
      </c>
      <c r="Z211" s="7">
        <v>3</v>
      </c>
      <c r="AA211" s="7">
        <v>8</v>
      </c>
      <c r="AB211" s="7">
        <v>4</v>
      </c>
      <c r="AC211" s="7">
        <v>8</v>
      </c>
      <c r="AD211" s="7">
        <v>4</v>
      </c>
      <c r="AE211" s="7">
        <v>3</v>
      </c>
      <c r="AF211" s="7">
        <v>5</v>
      </c>
      <c r="AG211" s="7">
        <v>8</v>
      </c>
      <c r="AH211" s="7">
        <v>9</v>
      </c>
      <c r="AI211" s="7">
        <v>5</v>
      </c>
      <c r="AJ211" s="7">
        <v>10</v>
      </c>
      <c r="AK211" s="7">
        <v>4</v>
      </c>
      <c r="AL211" s="7">
        <v>2</v>
      </c>
      <c r="AM211" s="7">
        <v>6</v>
      </c>
      <c r="AN211" s="7">
        <v>3</v>
      </c>
      <c r="AO211" s="7">
        <v>7</v>
      </c>
      <c r="AP211" s="7">
        <v>1</v>
      </c>
      <c r="AQ211" s="7">
        <v>27</v>
      </c>
    </row>
    <row r="212" spans="2:43" x14ac:dyDescent="0.25">
      <c r="B212" s="7">
        <v>40790</v>
      </c>
      <c r="C212" s="7">
        <v>1</v>
      </c>
      <c r="D212" s="7">
        <v>2003</v>
      </c>
      <c r="E212" s="7">
        <f t="shared" si="18"/>
        <v>22</v>
      </c>
      <c r="F212" s="8">
        <v>45958.504050925927</v>
      </c>
      <c r="G212" s="7">
        <v>2</v>
      </c>
      <c r="H212" s="7">
        <v>5</v>
      </c>
      <c r="I212" s="7">
        <v>5</v>
      </c>
      <c r="J212" s="7">
        <v>5</v>
      </c>
      <c r="K212" s="7">
        <v>4</v>
      </c>
      <c r="L212" s="7">
        <v>4</v>
      </c>
      <c r="M212" s="7">
        <v>4</v>
      </c>
      <c r="N212" s="7">
        <v>3</v>
      </c>
      <c r="O212" s="7">
        <v>4</v>
      </c>
      <c r="P212" s="7">
        <v>4</v>
      </c>
      <c r="Q212" s="7">
        <v>5</v>
      </c>
      <c r="R212" s="7">
        <f t="shared" si="19"/>
        <v>36</v>
      </c>
      <c r="S212" s="7">
        <f t="shared" si="20"/>
        <v>14</v>
      </c>
      <c r="T212" s="7">
        <f t="shared" si="21"/>
        <v>12</v>
      </c>
      <c r="U212" s="7">
        <f t="shared" si="22"/>
        <v>9</v>
      </c>
      <c r="V212" s="7">
        <f t="shared" si="23"/>
        <v>8</v>
      </c>
      <c r="W212" s="7">
        <v>5</v>
      </c>
      <c r="X212" s="7">
        <v>4</v>
      </c>
      <c r="Y212" s="7">
        <v>3</v>
      </c>
      <c r="Z212" s="7">
        <v>3</v>
      </c>
      <c r="AA212" s="7">
        <v>5</v>
      </c>
      <c r="AB212" s="7">
        <v>7</v>
      </c>
      <c r="AC212" s="7">
        <v>6</v>
      </c>
      <c r="AD212" s="7">
        <v>3</v>
      </c>
      <c r="AE212" s="7">
        <v>2</v>
      </c>
      <c r="AF212" s="7">
        <v>3</v>
      </c>
      <c r="AG212" s="7">
        <v>3</v>
      </c>
      <c r="AH212" s="7">
        <v>1</v>
      </c>
      <c r="AI212" s="7">
        <v>6</v>
      </c>
      <c r="AJ212" s="7">
        <v>2</v>
      </c>
      <c r="AK212" s="7">
        <v>9</v>
      </c>
      <c r="AL212" s="7">
        <v>8</v>
      </c>
      <c r="AM212" s="7">
        <v>5</v>
      </c>
      <c r="AN212" s="7">
        <v>4</v>
      </c>
      <c r="AO212" s="7">
        <v>7</v>
      </c>
      <c r="AP212" s="7">
        <v>10</v>
      </c>
      <c r="AQ212" s="7">
        <v>26</v>
      </c>
    </row>
    <row r="213" spans="2:43" x14ac:dyDescent="0.25">
      <c r="B213" s="7">
        <v>44028</v>
      </c>
      <c r="C213" s="7">
        <v>1</v>
      </c>
      <c r="D213" s="7">
        <v>1988</v>
      </c>
      <c r="E213" s="7">
        <f t="shared" si="18"/>
        <v>37</v>
      </c>
      <c r="F213" s="8">
        <v>45965.446620370371</v>
      </c>
      <c r="G213" s="7">
        <v>2</v>
      </c>
      <c r="H213" s="7">
        <v>4</v>
      </c>
      <c r="I213" s="7">
        <v>5</v>
      </c>
      <c r="J213" s="7">
        <v>4</v>
      </c>
      <c r="K213" s="7">
        <v>4</v>
      </c>
      <c r="L213" s="7">
        <v>5</v>
      </c>
      <c r="M213" s="7">
        <v>5</v>
      </c>
      <c r="N213" s="7">
        <v>4</v>
      </c>
      <c r="O213" s="7">
        <v>4</v>
      </c>
      <c r="P213" s="7">
        <v>4</v>
      </c>
      <c r="Q213" s="7">
        <v>4</v>
      </c>
      <c r="R213" s="7">
        <f t="shared" si="19"/>
        <v>35</v>
      </c>
      <c r="S213" s="7">
        <f t="shared" si="20"/>
        <v>13</v>
      </c>
      <c r="T213" s="7">
        <f t="shared" si="21"/>
        <v>12</v>
      </c>
      <c r="U213" s="7">
        <f t="shared" si="22"/>
        <v>9</v>
      </c>
      <c r="V213" s="7">
        <f t="shared" si="23"/>
        <v>9</v>
      </c>
      <c r="W213" s="7">
        <v>2</v>
      </c>
      <c r="X213" s="7">
        <v>3</v>
      </c>
      <c r="Y213" s="7">
        <v>3</v>
      </c>
      <c r="Z213" s="7">
        <v>4</v>
      </c>
      <c r="AA213" s="7">
        <v>3</v>
      </c>
      <c r="AB213" s="7">
        <v>3</v>
      </c>
      <c r="AC213" s="7">
        <v>9</v>
      </c>
      <c r="AD213" s="7">
        <v>5</v>
      </c>
      <c r="AE213" s="7">
        <v>9</v>
      </c>
      <c r="AF213" s="7">
        <v>3</v>
      </c>
      <c r="AG213" s="7">
        <v>3</v>
      </c>
      <c r="AH213" s="7">
        <v>9</v>
      </c>
      <c r="AI213" s="7">
        <v>2</v>
      </c>
      <c r="AJ213" s="7">
        <v>6</v>
      </c>
      <c r="AK213" s="7">
        <v>5</v>
      </c>
      <c r="AL213" s="7">
        <v>7</v>
      </c>
      <c r="AM213" s="7">
        <v>10</v>
      </c>
      <c r="AN213" s="7">
        <v>4</v>
      </c>
      <c r="AO213" s="7">
        <v>1</v>
      </c>
      <c r="AP213" s="7">
        <v>8</v>
      </c>
      <c r="AQ213" s="7">
        <v>24</v>
      </c>
    </row>
    <row r="214" spans="2:43" x14ac:dyDescent="0.25">
      <c r="B214" s="7">
        <v>45510</v>
      </c>
      <c r="C214" s="7">
        <v>1</v>
      </c>
      <c r="D214" s="7">
        <v>1970</v>
      </c>
      <c r="E214" s="7">
        <f t="shared" si="18"/>
        <v>55</v>
      </c>
      <c r="F214" s="8">
        <v>45968.723634259259</v>
      </c>
      <c r="G214" s="7">
        <v>2</v>
      </c>
      <c r="H214" s="7">
        <v>5</v>
      </c>
      <c r="I214" s="7">
        <v>5</v>
      </c>
      <c r="J214" s="7">
        <v>4</v>
      </c>
      <c r="K214" s="7">
        <v>4</v>
      </c>
      <c r="L214" s="7">
        <v>4</v>
      </c>
      <c r="M214" s="7">
        <v>4</v>
      </c>
      <c r="N214" s="7">
        <v>4</v>
      </c>
      <c r="O214" s="7">
        <v>5</v>
      </c>
      <c r="P214" s="7">
        <v>4</v>
      </c>
      <c r="Q214" s="7">
        <v>5</v>
      </c>
      <c r="R214" s="7">
        <f t="shared" si="19"/>
        <v>36</v>
      </c>
      <c r="S214" s="7">
        <f t="shared" si="20"/>
        <v>13</v>
      </c>
      <c r="T214" s="7">
        <f t="shared" si="21"/>
        <v>13</v>
      </c>
      <c r="U214" s="7">
        <f t="shared" si="22"/>
        <v>9</v>
      </c>
      <c r="V214" s="7">
        <f t="shared" si="23"/>
        <v>9</v>
      </c>
      <c r="W214" s="7">
        <v>15</v>
      </c>
      <c r="X214" s="7">
        <v>8</v>
      </c>
      <c r="Y214" s="7">
        <v>19</v>
      </c>
      <c r="Z214" s="7">
        <v>16</v>
      </c>
      <c r="AA214" s="7">
        <v>9</v>
      </c>
      <c r="AB214" s="7">
        <v>12</v>
      </c>
      <c r="AC214" s="7">
        <v>18</v>
      </c>
      <c r="AD214" s="7">
        <v>6</v>
      </c>
      <c r="AE214" s="7">
        <v>5</v>
      </c>
      <c r="AF214" s="7">
        <v>12</v>
      </c>
      <c r="AG214" s="7">
        <v>1</v>
      </c>
      <c r="AH214" s="7">
        <v>9</v>
      </c>
      <c r="AI214" s="7">
        <v>5</v>
      </c>
      <c r="AJ214" s="7">
        <v>8</v>
      </c>
      <c r="AK214" s="7">
        <v>4</v>
      </c>
      <c r="AL214" s="7">
        <v>6</v>
      </c>
      <c r="AM214" s="7">
        <v>3</v>
      </c>
      <c r="AN214" s="7">
        <v>10</v>
      </c>
      <c r="AO214" s="7">
        <v>2</v>
      </c>
      <c r="AP214" s="7">
        <v>7</v>
      </c>
      <c r="AQ214" s="7">
        <v>15</v>
      </c>
    </row>
    <row r="215" spans="2:43" x14ac:dyDescent="0.25">
      <c r="B215" s="7">
        <v>43555</v>
      </c>
      <c r="C215" s="7">
        <v>1</v>
      </c>
      <c r="D215" s="7">
        <v>1974</v>
      </c>
      <c r="E215" s="7">
        <f t="shared" si="18"/>
        <v>51</v>
      </c>
      <c r="F215" s="8">
        <v>45963.688842592594</v>
      </c>
      <c r="G215" s="7">
        <v>2</v>
      </c>
      <c r="H215" s="7">
        <v>5</v>
      </c>
      <c r="I215" s="7">
        <v>5</v>
      </c>
      <c r="J215" s="7">
        <v>5</v>
      </c>
      <c r="K215" s="7">
        <v>5</v>
      </c>
      <c r="L215" s="7">
        <v>5</v>
      </c>
      <c r="M215" s="7">
        <v>5</v>
      </c>
      <c r="N215" s="7">
        <v>4</v>
      </c>
      <c r="O215" s="7">
        <v>5</v>
      </c>
      <c r="P215" s="7">
        <v>5</v>
      </c>
      <c r="Q215" s="7">
        <v>5</v>
      </c>
      <c r="R215" s="7">
        <f t="shared" si="19"/>
        <v>40</v>
      </c>
      <c r="S215" s="7">
        <f t="shared" si="20"/>
        <v>15</v>
      </c>
      <c r="T215" s="7">
        <f t="shared" si="21"/>
        <v>15</v>
      </c>
      <c r="U215" s="7">
        <f t="shared" si="22"/>
        <v>10</v>
      </c>
      <c r="V215" s="7">
        <f t="shared" si="23"/>
        <v>9</v>
      </c>
      <c r="W215" s="7">
        <v>2</v>
      </c>
      <c r="X215" s="7">
        <v>3</v>
      </c>
      <c r="Y215" s="7">
        <v>3</v>
      </c>
      <c r="Z215" s="7">
        <v>3</v>
      </c>
      <c r="AA215" s="7">
        <v>5</v>
      </c>
      <c r="AB215" s="7">
        <v>7</v>
      </c>
      <c r="AC215" s="7">
        <v>7</v>
      </c>
      <c r="AD215" s="7">
        <v>7</v>
      </c>
      <c r="AE215" s="7">
        <v>3</v>
      </c>
      <c r="AF215" s="7">
        <v>3</v>
      </c>
      <c r="AG215" s="7">
        <v>10</v>
      </c>
      <c r="AH215" s="7">
        <v>2</v>
      </c>
      <c r="AI215" s="7">
        <v>5</v>
      </c>
      <c r="AJ215" s="7">
        <v>8</v>
      </c>
      <c r="AK215" s="7">
        <v>4</v>
      </c>
      <c r="AL215" s="7">
        <v>9</v>
      </c>
      <c r="AM215" s="7">
        <v>6</v>
      </c>
      <c r="AN215" s="7">
        <v>1</v>
      </c>
      <c r="AO215" s="7">
        <v>7</v>
      </c>
      <c r="AP215" s="7">
        <v>3</v>
      </c>
      <c r="AQ215" s="7">
        <v>5</v>
      </c>
    </row>
    <row r="216" spans="2:43" x14ac:dyDescent="0.25">
      <c r="B216" s="7">
        <v>46538</v>
      </c>
      <c r="C216" s="7">
        <v>1</v>
      </c>
      <c r="D216" s="7">
        <v>1997</v>
      </c>
      <c r="E216" s="7">
        <f t="shared" si="18"/>
        <v>28</v>
      </c>
      <c r="F216" s="8">
        <v>45973.875462962962</v>
      </c>
      <c r="G216" s="7">
        <v>2</v>
      </c>
      <c r="H216" s="7">
        <v>5</v>
      </c>
      <c r="I216" s="7">
        <v>5</v>
      </c>
      <c r="J216" s="7">
        <v>4</v>
      </c>
      <c r="K216" s="7">
        <v>4</v>
      </c>
      <c r="L216" s="7">
        <v>4</v>
      </c>
      <c r="M216" s="7">
        <v>4</v>
      </c>
      <c r="N216" s="7">
        <v>4</v>
      </c>
      <c r="O216" s="7">
        <v>5</v>
      </c>
      <c r="P216" s="7">
        <v>5</v>
      </c>
      <c r="Q216" s="7">
        <v>5</v>
      </c>
      <c r="R216" s="7">
        <f t="shared" si="19"/>
        <v>37</v>
      </c>
      <c r="S216" s="7">
        <f t="shared" si="20"/>
        <v>13</v>
      </c>
      <c r="T216" s="7">
        <f t="shared" si="21"/>
        <v>14</v>
      </c>
      <c r="U216" s="7">
        <f t="shared" si="22"/>
        <v>9</v>
      </c>
      <c r="V216" s="7">
        <f t="shared" si="23"/>
        <v>9</v>
      </c>
      <c r="W216" s="7">
        <v>3</v>
      </c>
      <c r="X216" s="7">
        <v>3</v>
      </c>
      <c r="Y216" s="7">
        <v>3</v>
      </c>
      <c r="Z216" s="7">
        <v>3</v>
      </c>
      <c r="AA216" s="7">
        <v>5</v>
      </c>
      <c r="AB216" s="7">
        <v>4</v>
      </c>
      <c r="AC216" s="7">
        <v>7</v>
      </c>
      <c r="AD216" s="7">
        <v>4</v>
      </c>
      <c r="AE216" s="7">
        <v>1</v>
      </c>
      <c r="AF216" s="7">
        <v>2</v>
      </c>
      <c r="AG216" s="7">
        <v>2</v>
      </c>
      <c r="AH216" s="7">
        <v>3</v>
      </c>
      <c r="AI216" s="7">
        <v>7</v>
      </c>
      <c r="AJ216" s="7">
        <v>10</v>
      </c>
      <c r="AK216" s="7">
        <v>8</v>
      </c>
      <c r="AL216" s="7">
        <v>1</v>
      </c>
      <c r="AM216" s="7">
        <v>4</v>
      </c>
      <c r="AN216" s="7">
        <v>9</v>
      </c>
      <c r="AO216" s="7">
        <v>6</v>
      </c>
      <c r="AP216" s="7">
        <v>5</v>
      </c>
      <c r="AQ216" s="7">
        <v>5</v>
      </c>
    </row>
    <row r="217" spans="2:43" x14ac:dyDescent="0.25">
      <c r="B217" s="7">
        <v>45505</v>
      </c>
      <c r="C217" s="7">
        <v>1</v>
      </c>
      <c r="D217" s="7">
        <v>2005</v>
      </c>
      <c r="E217" s="7">
        <f t="shared" si="18"/>
        <v>20</v>
      </c>
      <c r="F217" s="8">
        <v>45968.719201388885</v>
      </c>
      <c r="G217" s="7">
        <v>3</v>
      </c>
      <c r="H217" s="7">
        <v>5</v>
      </c>
      <c r="I217" s="7">
        <v>1</v>
      </c>
      <c r="J217" s="7">
        <v>5</v>
      </c>
      <c r="K217" s="7">
        <v>4</v>
      </c>
      <c r="L217" s="7">
        <v>4</v>
      </c>
      <c r="M217" s="7">
        <v>4</v>
      </c>
      <c r="N217" s="7">
        <v>5</v>
      </c>
      <c r="O217" s="7">
        <v>5</v>
      </c>
      <c r="P217" s="7">
        <v>1</v>
      </c>
      <c r="Q217" s="7">
        <v>4</v>
      </c>
      <c r="R217" s="7">
        <f t="shared" si="19"/>
        <v>29</v>
      </c>
      <c r="S217" s="7">
        <f t="shared" si="20"/>
        <v>13</v>
      </c>
      <c r="T217" s="7">
        <f t="shared" si="21"/>
        <v>10</v>
      </c>
      <c r="U217" s="7">
        <f t="shared" si="22"/>
        <v>9</v>
      </c>
      <c r="V217" s="7">
        <f t="shared" si="23"/>
        <v>6</v>
      </c>
      <c r="W217" s="7">
        <v>1</v>
      </c>
      <c r="X217" s="7">
        <v>3</v>
      </c>
      <c r="Y217" s="7">
        <v>3</v>
      </c>
      <c r="Z217" s="7">
        <v>1</v>
      </c>
      <c r="AA217" s="7">
        <v>2</v>
      </c>
      <c r="AB217" s="7">
        <v>5</v>
      </c>
      <c r="AC217" s="7">
        <v>1</v>
      </c>
      <c r="AD217" s="7">
        <v>4</v>
      </c>
      <c r="AE217" s="7">
        <v>2</v>
      </c>
      <c r="AF217" s="7">
        <v>2</v>
      </c>
      <c r="AG217" s="7">
        <v>6</v>
      </c>
      <c r="AH217" s="7">
        <v>8</v>
      </c>
      <c r="AI217" s="7">
        <v>5</v>
      </c>
      <c r="AJ217" s="7">
        <v>10</v>
      </c>
      <c r="AK217" s="7">
        <v>2</v>
      </c>
      <c r="AL217" s="7">
        <v>9</v>
      </c>
      <c r="AM217" s="7">
        <v>4</v>
      </c>
      <c r="AN217" s="7">
        <v>7</v>
      </c>
      <c r="AO217" s="7">
        <v>3</v>
      </c>
      <c r="AP217" s="7">
        <v>1</v>
      </c>
      <c r="AQ217" s="7">
        <v>86</v>
      </c>
    </row>
    <row r="218" spans="2:43" x14ac:dyDescent="0.25">
      <c r="B218" s="7">
        <v>45416</v>
      </c>
      <c r="C218" s="7">
        <v>1</v>
      </c>
      <c r="D218" s="7">
        <v>1996</v>
      </c>
      <c r="E218" s="7">
        <f t="shared" si="18"/>
        <v>29</v>
      </c>
      <c r="F218" s="8">
        <v>45968.671979166669</v>
      </c>
      <c r="G218" s="7">
        <v>3</v>
      </c>
      <c r="H218" s="7">
        <v>4</v>
      </c>
      <c r="I218" s="7">
        <v>4</v>
      </c>
      <c r="J218" s="7">
        <v>5</v>
      </c>
      <c r="K218" s="7">
        <v>5</v>
      </c>
      <c r="L218" s="7">
        <v>2</v>
      </c>
      <c r="M218" s="7">
        <v>4</v>
      </c>
      <c r="N218" s="7">
        <v>1</v>
      </c>
      <c r="O218" s="7">
        <v>4</v>
      </c>
      <c r="P218" s="7">
        <v>4</v>
      </c>
      <c r="Q218" s="7">
        <v>1</v>
      </c>
      <c r="R218" s="7">
        <f t="shared" si="19"/>
        <v>28</v>
      </c>
      <c r="S218" s="7">
        <f t="shared" si="20"/>
        <v>10</v>
      </c>
      <c r="T218" s="7">
        <f t="shared" si="21"/>
        <v>13</v>
      </c>
      <c r="U218" s="7">
        <f t="shared" si="22"/>
        <v>6</v>
      </c>
      <c r="V218" s="7">
        <f t="shared" si="23"/>
        <v>5</v>
      </c>
      <c r="W218" s="7">
        <v>3</v>
      </c>
      <c r="X218" s="7">
        <v>6</v>
      </c>
      <c r="Y218" s="7">
        <v>2</v>
      </c>
      <c r="Z218" s="7">
        <v>4</v>
      </c>
      <c r="AA218" s="7">
        <v>3</v>
      </c>
      <c r="AB218" s="7">
        <v>155</v>
      </c>
      <c r="AC218" s="7">
        <v>4</v>
      </c>
      <c r="AD218" s="7">
        <v>7</v>
      </c>
      <c r="AE218" s="7">
        <v>2</v>
      </c>
      <c r="AF218" s="7">
        <v>3</v>
      </c>
      <c r="AG218" s="7">
        <v>4</v>
      </c>
      <c r="AH218" s="7">
        <v>3</v>
      </c>
      <c r="AI218" s="7">
        <v>6</v>
      </c>
      <c r="AJ218" s="7">
        <v>7</v>
      </c>
      <c r="AK218" s="7">
        <v>10</v>
      </c>
      <c r="AL218" s="7">
        <v>9</v>
      </c>
      <c r="AM218" s="7">
        <v>2</v>
      </c>
      <c r="AN218" s="7">
        <v>1</v>
      </c>
      <c r="AO218" s="7">
        <v>5</v>
      </c>
      <c r="AP218" s="7">
        <v>8</v>
      </c>
      <c r="AQ218" s="7">
        <v>82</v>
      </c>
    </row>
    <row r="219" spans="2:43" x14ac:dyDescent="0.25">
      <c r="B219" s="7">
        <v>45508</v>
      </c>
      <c r="C219" s="7">
        <v>1</v>
      </c>
      <c r="D219" s="7">
        <v>1996</v>
      </c>
      <c r="E219" s="7">
        <f t="shared" si="18"/>
        <v>29</v>
      </c>
      <c r="F219" s="8">
        <v>45968.720497685186</v>
      </c>
      <c r="G219" s="7">
        <v>3</v>
      </c>
      <c r="H219" s="7">
        <v>4</v>
      </c>
      <c r="I219" s="7">
        <v>4</v>
      </c>
      <c r="J219" s="7">
        <v>5</v>
      </c>
      <c r="K219" s="7">
        <v>5</v>
      </c>
      <c r="L219" s="7">
        <v>4</v>
      </c>
      <c r="M219" s="7">
        <v>5</v>
      </c>
      <c r="N219" s="7">
        <v>2</v>
      </c>
      <c r="O219" s="7">
        <v>3</v>
      </c>
      <c r="P219" s="7">
        <v>2</v>
      </c>
      <c r="Q219" s="7">
        <v>4</v>
      </c>
      <c r="R219" s="7">
        <f t="shared" si="19"/>
        <v>31</v>
      </c>
      <c r="S219" s="7">
        <f t="shared" si="20"/>
        <v>14</v>
      </c>
      <c r="T219" s="7">
        <f t="shared" si="21"/>
        <v>10</v>
      </c>
      <c r="U219" s="7">
        <f t="shared" si="22"/>
        <v>8</v>
      </c>
      <c r="V219" s="7">
        <f t="shared" si="23"/>
        <v>6</v>
      </c>
      <c r="W219" s="7">
        <v>6</v>
      </c>
      <c r="X219" s="7">
        <v>25</v>
      </c>
      <c r="Y219" s="7">
        <v>8</v>
      </c>
      <c r="Z219" s="7">
        <v>13</v>
      </c>
      <c r="AA219" s="7">
        <v>8</v>
      </c>
      <c r="AB219" s="7">
        <v>7</v>
      </c>
      <c r="AC219" s="7">
        <v>23</v>
      </c>
      <c r="AD219" s="7">
        <v>7</v>
      </c>
      <c r="AE219" s="7">
        <v>12</v>
      </c>
      <c r="AF219" s="7">
        <v>14</v>
      </c>
      <c r="AG219" s="7">
        <v>2</v>
      </c>
      <c r="AH219" s="7">
        <v>1</v>
      </c>
      <c r="AI219" s="7">
        <v>3</v>
      </c>
      <c r="AJ219" s="7">
        <v>4</v>
      </c>
      <c r="AK219" s="7">
        <v>5</v>
      </c>
      <c r="AL219" s="7">
        <v>9</v>
      </c>
      <c r="AM219" s="7">
        <v>10</v>
      </c>
      <c r="AN219" s="7">
        <v>7</v>
      </c>
      <c r="AO219" s="7">
        <v>6</v>
      </c>
      <c r="AP219" s="7">
        <v>8</v>
      </c>
      <c r="AQ219" s="7">
        <v>80</v>
      </c>
    </row>
    <row r="220" spans="2:43" x14ac:dyDescent="0.25">
      <c r="B220" s="7">
        <v>44559</v>
      </c>
      <c r="C220" s="7">
        <v>1</v>
      </c>
      <c r="D220" s="7">
        <v>1991</v>
      </c>
      <c r="E220" s="7">
        <f t="shared" si="18"/>
        <v>34</v>
      </c>
      <c r="F220" s="8">
        <v>45965.674525462964</v>
      </c>
      <c r="G220" s="7">
        <v>3</v>
      </c>
      <c r="H220" s="7">
        <v>3</v>
      </c>
      <c r="I220" s="7">
        <v>4</v>
      </c>
      <c r="J220" s="7">
        <v>3</v>
      </c>
      <c r="K220" s="7">
        <v>4</v>
      </c>
      <c r="L220" s="7">
        <v>2</v>
      </c>
      <c r="M220" s="7">
        <v>2</v>
      </c>
      <c r="N220" s="7">
        <v>4</v>
      </c>
      <c r="O220" s="7">
        <v>5</v>
      </c>
      <c r="P220" s="7">
        <v>4</v>
      </c>
      <c r="Q220" s="7">
        <v>4</v>
      </c>
      <c r="R220" s="7">
        <f t="shared" si="19"/>
        <v>27</v>
      </c>
      <c r="S220" s="7">
        <f t="shared" si="20"/>
        <v>9</v>
      </c>
      <c r="T220" s="7">
        <f t="shared" si="21"/>
        <v>13</v>
      </c>
      <c r="U220" s="7">
        <f t="shared" si="22"/>
        <v>5</v>
      </c>
      <c r="V220" s="7">
        <f t="shared" si="23"/>
        <v>8</v>
      </c>
      <c r="W220" s="7">
        <v>3</v>
      </c>
      <c r="X220" s="7">
        <v>3</v>
      </c>
      <c r="Y220" s="7">
        <v>3</v>
      </c>
      <c r="Z220" s="7">
        <v>3</v>
      </c>
      <c r="AA220" s="7">
        <v>3</v>
      </c>
      <c r="AB220" s="7">
        <v>3</v>
      </c>
      <c r="AC220" s="7">
        <v>4</v>
      </c>
      <c r="AD220" s="7">
        <v>2</v>
      </c>
      <c r="AE220" s="7">
        <v>2</v>
      </c>
      <c r="AF220" s="7">
        <v>4</v>
      </c>
      <c r="AG220" s="7">
        <v>4</v>
      </c>
      <c r="AH220" s="7">
        <v>9</v>
      </c>
      <c r="AI220" s="7">
        <v>7</v>
      </c>
      <c r="AJ220" s="7">
        <v>8</v>
      </c>
      <c r="AK220" s="7">
        <v>3</v>
      </c>
      <c r="AL220" s="7">
        <v>5</v>
      </c>
      <c r="AM220" s="7">
        <v>2</v>
      </c>
      <c r="AN220" s="7">
        <v>6</v>
      </c>
      <c r="AO220" s="7">
        <v>10</v>
      </c>
      <c r="AP220" s="7">
        <v>1</v>
      </c>
      <c r="AQ220" s="7">
        <v>73</v>
      </c>
    </row>
    <row r="221" spans="2:43" x14ac:dyDescent="0.25">
      <c r="B221" s="7">
        <v>46787</v>
      </c>
      <c r="C221" s="7">
        <v>1</v>
      </c>
      <c r="D221" s="7">
        <v>2004</v>
      </c>
      <c r="E221" s="7">
        <f t="shared" si="18"/>
        <v>21</v>
      </c>
      <c r="F221" s="8">
        <v>45977.784895833334</v>
      </c>
      <c r="G221" s="7">
        <v>3</v>
      </c>
      <c r="H221" s="7">
        <v>3</v>
      </c>
      <c r="I221" s="7">
        <v>4</v>
      </c>
      <c r="J221" s="7">
        <v>5</v>
      </c>
      <c r="K221" s="7">
        <v>5</v>
      </c>
      <c r="L221" s="7">
        <v>3</v>
      </c>
      <c r="M221" s="7">
        <v>2</v>
      </c>
      <c r="N221" s="7">
        <v>4</v>
      </c>
      <c r="O221" s="7">
        <v>4</v>
      </c>
      <c r="P221" s="7">
        <v>4</v>
      </c>
      <c r="Q221" s="7">
        <v>5</v>
      </c>
      <c r="R221" s="7">
        <f t="shared" si="19"/>
        <v>30</v>
      </c>
      <c r="S221" s="7">
        <f t="shared" si="20"/>
        <v>12</v>
      </c>
      <c r="T221" s="7">
        <f t="shared" si="21"/>
        <v>13</v>
      </c>
      <c r="U221" s="7">
        <f t="shared" si="22"/>
        <v>6</v>
      </c>
      <c r="V221" s="7">
        <f t="shared" si="23"/>
        <v>8</v>
      </c>
      <c r="W221" s="7">
        <v>19</v>
      </c>
      <c r="X221" s="7">
        <v>10</v>
      </c>
      <c r="Y221" s="7">
        <v>10</v>
      </c>
      <c r="Z221" s="7">
        <v>16</v>
      </c>
      <c r="AA221" s="7">
        <v>42</v>
      </c>
      <c r="AB221" s="7">
        <v>30</v>
      </c>
      <c r="AC221" s="7">
        <v>22</v>
      </c>
      <c r="AD221" s="7">
        <v>8</v>
      </c>
      <c r="AE221" s="7">
        <v>27</v>
      </c>
      <c r="AF221" s="7">
        <v>10</v>
      </c>
      <c r="AG221" s="7">
        <v>3</v>
      </c>
      <c r="AH221" s="7">
        <v>4</v>
      </c>
      <c r="AI221" s="7">
        <v>6</v>
      </c>
      <c r="AJ221" s="7">
        <v>10</v>
      </c>
      <c r="AK221" s="7">
        <v>2</v>
      </c>
      <c r="AL221" s="7">
        <v>1</v>
      </c>
      <c r="AM221" s="7">
        <v>5</v>
      </c>
      <c r="AN221" s="7">
        <v>8</v>
      </c>
      <c r="AO221" s="7">
        <v>9</v>
      </c>
      <c r="AP221" s="7">
        <v>7</v>
      </c>
      <c r="AQ221" s="7">
        <v>73</v>
      </c>
    </row>
    <row r="222" spans="2:43" x14ac:dyDescent="0.25">
      <c r="B222" s="7">
        <v>41396</v>
      </c>
      <c r="C222" s="7">
        <v>1</v>
      </c>
      <c r="D222" s="7">
        <v>1999</v>
      </c>
      <c r="E222" s="7">
        <f t="shared" si="18"/>
        <v>26</v>
      </c>
      <c r="F222" s="8">
        <v>45959.552048611113</v>
      </c>
      <c r="G222" s="7">
        <v>3</v>
      </c>
      <c r="H222" s="7">
        <v>2</v>
      </c>
      <c r="I222" s="7">
        <v>5</v>
      </c>
      <c r="J222" s="7">
        <v>4</v>
      </c>
      <c r="K222" s="7">
        <v>4</v>
      </c>
      <c r="L222" s="7">
        <v>5</v>
      </c>
      <c r="M222" s="7">
        <v>2</v>
      </c>
      <c r="N222" s="7">
        <v>1</v>
      </c>
      <c r="O222" s="7">
        <v>3</v>
      </c>
      <c r="P222" s="7">
        <v>4</v>
      </c>
      <c r="Q222" s="7">
        <v>2</v>
      </c>
      <c r="R222" s="7">
        <f t="shared" si="19"/>
        <v>27</v>
      </c>
      <c r="S222" s="7">
        <f t="shared" si="20"/>
        <v>8</v>
      </c>
      <c r="T222" s="7">
        <f t="shared" si="21"/>
        <v>11</v>
      </c>
      <c r="U222" s="7">
        <f t="shared" si="22"/>
        <v>7</v>
      </c>
      <c r="V222" s="7">
        <f t="shared" si="23"/>
        <v>6</v>
      </c>
      <c r="W222" s="7">
        <v>3</v>
      </c>
      <c r="X222" s="7">
        <v>10</v>
      </c>
      <c r="Y222" s="7">
        <v>7</v>
      </c>
      <c r="Z222" s="7">
        <v>2</v>
      </c>
      <c r="AA222" s="7">
        <v>2</v>
      </c>
      <c r="AB222" s="7">
        <v>4</v>
      </c>
      <c r="AC222" s="7">
        <v>5</v>
      </c>
      <c r="AD222" s="7">
        <v>6</v>
      </c>
      <c r="AE222" s="7">
        <v>4</v>
      </c>
      <c r="AF222" s="7">
        <v>2</v>
      </c>
      <c r="AG222" s="7">
        <v>8</v>
      </c>
      <c r="AH222" s="7">
        <v>9</v>
      </c>
      <c r="AI222" s="7">
        <v>2</v>
      </c>
      <c r="AJ222" s="7">
        <v>6</v>
      </c>
      <c r="AK222" s="7">
        <v>4</v>
      </c>
      <c r="AL222" s="7">
        <v>7</v>
      </c>
      <c r="AM222" s="7">
        <v>3</v>
      </c>
      <c r="AN222" s="7">
        <v>5</v>
      </c>
      <c r="AO222" s="7">
        <v>1</v>
      </c>
      <c r="AP222" s="7">
        <v>10</v>
      </c>
      <c r="AQ222" s="7">
        <v>70</v>
      </c>
    </row>
    <row r="223" spans="2:43" x14ac:dyDescent="0.25">
      <c r="B223" s="7">
        <v>45435</v>
      </c>
      <c r="C223" s="7">
        <v>1</v>
      </c>
      <c r="D223" s="7">
        <v>1994</v>
      </c>
      <c r="E223" s="7">
        <f t="shared" si="18"/>
        <v>31</v>
      </c>
      <c r="F223" s="8">
        <v>45968.581284722219</v>
      </c>
      <c r="G223" s="7">
        <v>3</v>
      </c>
      <c r="H223" s="7">
        <v>3</v>
      </c>
      <c r="I223" s="7">
        <v>4</v>
      </c>
      <c r="J223" s="7">
        <v>5</v>
      </c>
      <c r="K223" s="7">
        <v>3</v>
      </c>
      <c r="L223" s="7">
        <v>4</v>
      </c>
      <c r="M223" s="7">
        <v>2</v>
      </c>
      <c r="N223" s="7">
        <v>1</v>
      </c>
      <c r="O223" s="7">
        <v>5</v>
      </c>
      <c r="P223" s="7">
        <v>4</v>
      </c>
      <c r="Q223" s="7">
        <v>4</v>
      </c>
      <c r="R223" s="7">
        <f t="shared" si="19"/>
        <v>31</v>
      </c>
      <c r="S223" s="7">
        <f t="shared" si="20"/>
        <v>11</v>
      </c>
      <c r="T223" s="7">
        <f t="shared" si="21"/>
        <v>12</v>
      </c>
      <c r="U223" s="7">
        <f t="shared" si="22"/>
        <v>7</v>
      </c>
      <c r="V223" s="7">
        <f t="shared" si="23"/>
        <v>5</v>
      </c>
      <c r="W223" s="7">
        <v>3</v>
      </c>
      <c r="X223" s="7">
        <v>5</v>
      </c>
      <c r="Y223" s="7">
        <v>5</v>
      </c>
      <c r="Z223" s="7">
        <v>16</v>
      </c>
      <c r="AA223" s="7">
        <v>5</v>
      </c>
      <c r="AB223" s="7">
        <v>8</v>
      </c>
      <c r="AC223" s="7">
        <v>5</v>
      </c>
      <c r="AD223" s="7">
        <v>8</v>
      </c>
      <c r="AE223" s="7">
        <v>3</v>
      </c>
      <c r="AF223" s="7">
        <v>15</v>
      </c>
      <c r="AG223" s="7">
        <v>6</v>
      </c>
      <c r="AH223" s="7">
        <v>5</v>
      </c>
      <c r="AI223" s="7">
        <v>9</v>
      </c>
      <c r="AJ223" s="7">
        <v>1</v>
      </c>
      <c r="AK223" s="7">
        <v>3</v>
      </c>
      <c r="AL223" s="7">
        <v>4</v>
      </c>
      <c r="AM223" s="7">
        <v>10</v>
      </c>
      <c r="AN223" s="7">
        <v>7</v>
      </c>
      <c r="AO223" s="7">
        <v>8</v>
      </c>
      <c r="AP223" s="7">
        <v>2</v>
      </c>
      <c r="AQ223" s="7">
        <v>68</v>
      </c>
    </row>
    <row r="224" spans="2:43" x14ac:dyDescent="0.25">
      <c r="B224" s="7">
        <v>41611</v>
      </c>
      <c r="C224" s="7">
        <v>1</v>
      </c>
      <c r="D224" s="7">
        <v>1973</v>
      </c>
      <c r="E224" s="7">
        <f t="shared" si="18"/>
        <v>52</v>
      </c>
      <c r="F224" s="8">
        <v>45959.690937500003</v>
      </c>
      <c r="G224" s="7">
        <v>3</v>
      </c>
      <c r="H224" s="7">
        <v>2</v>
      </c>
      <c r="I224" s="7">
        <v>4</v>
      </c>
      <c r="J224" s="7">
        <v>4</v>
      </c>
      <c r="K224" s="7">
        <v>4</v>
      </c>
      <c r="L224" s="7">
        <v>4</v>
      </c>
      <c r="M224" s="7">
        <v>4</v>
      </c>
      <c r="N224" s="7">
        <v>2</v>
      </c>
      <c r="O224" s="7">
        <v>3</v>
      </c>
      <c r="P224" s="7">
        <v>5</v>
      </c>
      <c r="Q224" s="7">
        <v>4</v>
      </c>
      <c r="R224" s="7">
        <f t="shared" si="19"/>
        <v>30</v>
      </c>
      <c r="S224" s="7">
        <f t="shared" si="20"/>
        <v>12</v>
      </c>
      <c r="T224" s="7">
        <f t="shared" si="21"/>
        <v>12</v>
      </c>
      <c r="U224" s="7">
        <f t="shared" si="22"/>
        <v>6</v>
      </c>
      <c r="V224" s="7">
        <f t="shared" si="23"/>
        <v>6</v>
      </c>
      <c r="W224" s="7">
        <v>6</v>
      </c>
      <c r="X224" s="7">
        <v>5</v>
      </c>
      <c r="Y224" s="7">
        <v>4</v>
      </c>
      <c r="Z224" s="7">
        <v>7</v>
      </c>
      <c r="AA224" s="7">
        <v>18</v>
      </c>
      <c r="AB224" s="7">
        <v>6</v>
      </c>
      <c r="AC224" s="7">
        <v>9</v>
      </c>
      <c r="AD224" s="7">
        <v>7</v>
      </c>
      <c r="AE224" s="7">
        <v>4</v>
      </c>
      <c r="AF224" s="7">
        <v>3</v>
      </c>
      <c r="AG224" s="7">
        <v>2</v>
      </c>
      <c r="AH224" s="7">
        <v>8</v>
      </c>
      <c r="AI224" s="7">
        <v>5</v>
      </c>
      <c r="AJ224" s="7">
        <v>3</v>
      </c>
      <c r="AK224" s="7">
        <v>1</v>
      </c>
      <c r="AL224" s="7">
        <v>7</v>
      </c>
      <c r="AM224" s="7">
        <v>10</v>
      </c>
      <c r="AN224" s="7">
        <v>9</v>
      </c>
      <c r="AO224" s="7">
        <v>6</v>
      </c>
      <c r="AP224" s="7">
        <v>4</v>
      </c>
      <c r="AQ224" s="7">
        <v>61</v>
      </c>
    </row>
    <row r="225" spans="2:43" x14ac:dyDescent="0.25">
      <c r="B225" s="7">
        <v>43567</v>
      </c>
      <c r="C225" s="7">
        <v>1</v>
      </c>
      <c r="D225" s="7">
        <v>1999</v>
      </c>
      <c r="E225" s="7">
        <f t="shared" si="18"/>
        <v>26</v>
      </c>
      <c r="F225" s="8">
        <v>45963.692662037036</v>
      </c>
      <c r="G225" s="7">
        <v>3</v>
      </c>
      <c r="H225" s="7">
        <v>3</v>
      </c>
      <c r="I225" s="7">
        <v>5</v>
      </c>
      <c r="J225" s="7">
        <v>4</v>
      </c>
      <c r="K225" s="7">
        <v>4</v>
      </c>
      <c r="L225" s="7">
        <v>4</v>
      </c>
      <c r="M225" s="7">
        <v>4</v>
      </c>
      <c r="N225" s="7">
        <v>2</v>
      </c>
      <c r="O225" s="7">
        <v>2</v>
      </c>
      <c r="P225" s="7">
        <v>4</v>
      </c>
      <c r="Q225" s="7">
        <v>4</v>
      </c>
      <c r="R225" s="7">
        <f t="shared" si="19"/>
        <v>30</v>
      </c>
      <c r="S225" s="7">
        <f t="shared" si="20"/>
        <v>12</v>
      </c>
      <c r="T225" s="7">
        <f t="shared" si="21"/>
        <v>10</v>
      </c>
      <c r="U225" s="7">
        <f t="shared" si="22"/>
        <v>7</v>
      </c>
      <c r="V225" s="7">
        <f t="shared" si="23"/>
        <v>7</v>
      </c>
      <c r="W225" s="7">
        <v>3</v>
      </c>
      <c r="X225" s="7">
        <v>2</v>
      </c>
      <c r="Y225" s="7">
        <v>2</v>
      </c>
      <c r="Z225" s="7">
        <v>3</v>
      </c>
      <c r="AA225" s="7">
        <v>2</v>
      </c>
      <c r="AB225" s="7">
        <v>4</v>
      </c>
      <c r="AC225" s="7">
        <v>5</v>
      </c>
      <c r="AD225" s="7">
        <v>4</v>
      </c>
      <c r="AE225" s="7">
        <v>3</v>
      </c>
      <c r="AF225" s="7">
        <v>2</v>
      </c>
      <c r="AG225" s="7">
        <v>4</v>
      </c>
      <c r="AH225" s="7">
        <v>2</v>
      </c>
      <c r="AI225" s="7">
        <v>8</v>
      </c>
      <c r="AJ225" s="7">
        <v>9</v>
      </c>
      <c r="AK225" s="7">
        <v>6</v>
      </c>
      <c r="AL225" s="7">
        <v>7</v>
      </c>
      <c r="AM225" s="7">
        <v>10</v>
      </c>
      <c r="AN225" s="7">
        <v>5</v>
      </c>
      <c r="AO225" s="7">
        <v>1</v>
      </c>
      <c r="AP225" s="7">
        <v>3</v>
      </c>
      <c r="AQ225" s="7">
        <v>60</v>
      </c>
    </row>
    <row r="226" spans="2:43" x14ac:dyDescent="0.25">
      <c r="B226" s="7">
        <v>45122</v>
      </c>
      <c r="C226" s="7">
        <v>1</v>
      </c>
      <c r="D226" s="7">
        <v>1982</v>
      </c>
      <c r="E226" s="7">
        <f t="shared" si="18"/>
        <v>43</v>
      </c>
      <c r="F226" s="8">
        <v>45967.665555555555</v>
      </c>
      <c r="G226" s="7">
        <v>3</v>
      </c>
      <c r="H226" s="7">
        <v>3</v>
      </c>
      <c r="I226" s="7">
        <v>3</v>
      </c>
      <c r="J226" s="7">
        <v>3</v>
      </c>
      <c r="K226" s="7">
        <v>4</v>
      </c>
      <c r="L226" s="7">
        <v>4</v>
      </c>
      <c r="M226" s="7">
        <v>4</v>
      </c>
      <c r="N226" s="7">
        <v>2</v>
      </c>
      <c r="O226" s="7">
        <v>4</v>
      </c>
      <c r="P226" s="7">
        <v>2</v>
      </c>
      <c r="Q226" s="7">
        <v>2</v>
      </c>
      <c r="R226" s="7">
        <f t="shared" si="19"/>
        <v>25</v>
      </c>
      <c r="S226" s="7">
        <f t="shared" si="20"/>
        <v>9</v>
      </c>
      <c r="T226" s="7">
        <f t="shared" si="21"/>
        <v>10</v>
      </c>
      <c r="U226" s="7">
        <f t="shared" si="22"/>
        <v>7</v>
      </c>
      <c r="V226" s="7">
        <f t="shared" si="23"/>
        <v>5</v>
      </c>
      <c r="W226" s="7">
        <v>3</v>
      </c>
      <c r="X226" s="7">
        <v>3</v>
      </c>
      <c r="Y226" s="7">
        <v>2</v>
      </c>
      <c r="Z226" s="7">
        <v>3</v>
      </c>
      <c r="AA226" s="7">
        <v>3</v>
      </c>
      <c r="AB226" s="7">
        <v>4</v>
      </c>
      <c r="AC226" s="7">
        <v>5</v>
      </c>
      <c r="AD226" s="7">
        <v>3</v>
      </c>
      <c r="AE226" s="7">
        <v>3</v>
      </c>
      <c r="AF226" s="7">
        <v>3</v>
      </c>
      <c r="AG226" s="7">
        <v>3</v>
      </c>
      <c r="AH226" s="7">
        <v>6</v>
      </c>
      <c r="AI226" s="7">
        <v>10</v>
      </c>
      <c r="AJ226" s="7">
        <v>2</v>
      </c>
      <c r="AK226" s="7">
        <v>9</v>
      </c>
      <c r="AL226" s="7">
        <v>1</v>
      </c>
      <c r="AM226" s="7">
        <v>5</v>
      </c>
      <c r="AN226" s="7">
        <v>7</v>
      </c>
      <c r="AO226" s="7">
        <v>8</v>
      </c>
      <c r="AP226" s="7">
        <v>4</v>
      </c>
      <c r="AQ226" s="7">
        <v>53</v>
      </c>
    </row>
    <row r="227" spans="2:43" x14ac:dyDescent="0.25">
      <c r="B227" s="7">
        <v>45001</v>
      </c>
      <c r="C227" s="7">
        <v>1</v>
      </c>
      <c r="D227" s="7">
        <v>1987</v>
      </c>
      <c r="E227" s="7">
        <f t="shared" si="18"/>
        <v>38</v>
      </c>
      <c r="F227" s="8">
        <v>45967.497557870367</v>
      </c>
      <c r="G227" s="7">
        <v>3</v>
      </c>
      <c r="H227" s="7">
        <v>4</v>
      </c>
      <c r="I227" s="7">
        <v>4</v>
      </c>
      <c r="J227" s="7">
        <v>4</v>
      </c>
      <c r="K227" s="7">
        <v>3</v>
      </c>
      <c r="L227" s="7">
        <v>4</v>
      </c>
      <c r="M227" s="7">
        <v>4</v>
      </c>
      <c r="N227" s="7">
        <v>4</v>
      </c>
      <c r="O227" s="7">
        <v>3</v>
      </c>
      <c r="P227" s="7">
        <v>4</v>
      </c>
      <c r="Q227" s="7">
        <v>4</v>
      </c>
      <c r="R227" s="7">
        <f t="shared" si="19"/>
        <v>31</v>
      </c>
      <c r="S227" s="7">
        <f t="shared" si="20"/>
        <v>12</v>
      </c>
      <c r="T227" s="7">
        <f t="shared" si="21"/>
        <v>10</v>
      </c>
      <c r="U227" s="7">
        <f t="shared" si="22"/>
        <v>8</v>
      </c>
      <c r="V227" s="7">
        <f t="shared" si="23"/>
        <v>8</v>
      </c>
      <c r="W227" s="7">
        <v>5</v>
      </c>
      <c r="X227" s="7">
        <v>9</v>
      </c>
      <c r="Y227" s="7">
        <v>4</v>
      </c>
      <c r="Z227" s="7">
        <v>3</v>
      </c>
      <c r="AA227" s="7">
        <v>12</v>
      </c>
      <c r="AB227" s="7">
        <v>3</v>
      </c>
      <c r="AC227" s="7">
        <v>5</v>
      </c>
      <c r="AD227" s="7">
        <v>4</v>
      </c>
      <c r="AE227" s="7">
        <v>4</v>
      </c>
      <c r="AF227" s="7">
        <v>3</v>
      </c>
      <c r="AG227" s="7">
        <v>5</v>
      </c>
      <c r="AH227" s="7">
        <v>3</v>
      </c>
      <c r="AI227" s="7">
        <v>4</v>
      </c>
      <c r="AJ227" s="7">
        <v>9</v>
      </c>
      <c r="AK227" s="7">
        <v>1</v>
      </c>
      <c r="AL227" s="7">
        <v>7</v>
      </c>
      <c r="AM227" s="7">
        <v>6</v>
      </c>
      <c r="AN227" s="7">
        <v>8</v>
      </c>
      <c r="AO227" s="7">
        <v>10</v>
      </c>
      <c r="AP227" s="7">
        <v>2</v>
      </c>
      <c r="AQ227" s="7">
        <v>52</v>
      </c>
    </row>
    <row r="228" spans="2:43" x14ac:dyDescent="0.25">
      <c r="B228" s="7">
        <v>42622</v>
      </c>
      <c r="C228" s="7">
        <v>1</v>
      </c>
      <c r="D228" s="7">
        <v>1995</v>
      </c>
      <c r="E228" s="7">
        <f t="shared" si="18"/>
        <v>30</v>
      </c>
      <c r="F228" s="8">
        <v>45960.779710648145</v>
      </c>
      <c r="G228" s="7">
        <v>3</v>
      </c>
      <c r="H228" s="7">
        <v>4</v>
      </c>
      <c r="I228" s="7">
        <v>5</v>
      </c>
      <c r="J228" s="7">
        <v>4</v>
      </c>
      <c r="K228" s="7">
        <v>4</v>
      </c>
      <c r="L228" s="7">
        <v>5</v>
      </c>
      <c r="M228" s="7">
        <v>5</v>
      </c>
      <c r="N228" s="7">
        <v>1</v>
      </c>
      <c r="O228" s="7">
        <v>5</v>
      </c>
      <c r="P228" s="7">
        <v>4</v>
      </c>
      <c r="Q228" s="7">
        <v>4</v>
      </c>
      <c r="R228" s="7">
        <f t="shared" si="19"/>
        <v>36</v>
      </c>
      <c r="S228" s="7">
        <f t="shared" si="20"/>
        <v>13</v>
      </c>
      <c r="T228" s="7">
        <f t="shared" si="21"/>
        <v>13</v>
      </c>
      <c r="U228" s="7">
        <f t="shared" si="22"/>
        <v>9</v>
      </c>
      <c r="V228" s="7">
        <f t="shared" si="23"/>
        <v>6</v>
      </c>
      <c r="W228" s="7">
        <v>4</v>
      </c>
      <c r="X228" s="7">
        <v>2</v>
      </c>
      <c r="Y228" s="7">
        <v>3</v>
      </c>
      <c r="Z228" s="7">
        <v>2</v>
      </c>
      <c r="AA228" s="7">
        <v>2</v>
      </c>
      <c r="AB228" s="7">
        <v>2</v>
      </c>
      <c r="AC228" s="7">
        <v>4</v>
      </c>
      <c r="AD228" s="7">
        <v>2</v>
      </c>
      <c r="AE228" s="7">
        <v>5</v>
      </c>
      <c r="AF228" s="7">
        <v>3</v>
      </c>
      <c r="AG228" s="7">
        <v>1</v>
      </c>
      <c r="AH228" s="7">
        <v>4</v>
      </c>
      <c r="AI228" s="7">
        <v>8</v>
      </c>
      <c r="AJ228" s="7">
        <v>9</v>
      </c>
      <c r="AK228" s="7">
        <v>5</v>
      </c>
      <c r="AL228" s="7">
        <v>6</v>
      </c>
      <c r="AM228" s="7">
        <v>7</v>
      </c>
      <c r="AN228" s="7">
        <v>3</v>
      </c>
      <c r="AO228" s="7">
        <v>2</v>
      </c>
      <c r="AP228" s="7">
        <v>10</v>
      </c>
      <c r="AQ228" s="7">
        <v>50</v>
      </c>
    </row>
    <row r="229" spans="2:43" x14ac:dyDescent="0.25">
      <c r="B229" s="7">
        <v>45422</v>
      </c>
      <c r="C229" s="7">
        <v>1</v>
      </c>
      <c r="D229" s="7">
        <v>1997</v>
      </c>
      <c r="E229" s="7">
        <f t="shared" si="18"/>
        <v>28</v>
      </c>
      <c r="F229" s="8">
        <v>45968.563483796293</v>
      </c>
      <c r="G229" s="7">
        <v>3</v>
      </c>
      <c r="H229" s="7">
        <v>3</v>
      </c>
      <c r="I229" s="7">
        <v>4</v>
      </c>
      <c r="J229" s="7">
        <v>2</v>
      </c>
      <c r="K229" s="7">
        <v>3</v>
      </c>
      <c r="L229" s="7">
        <v>4</v>
      </c>
      <c r="M229" s="7">
        <v>3</v>
      </c>
      <c r="N229" s="7">
        <v>3</v>
      </c>
      <c r="O229" s="7">
        <v>3</v>
      </c>
      <c r="P229" s="7">
        <v>4</v>
      </c>
      <c r="Q229" s="7">
        <v>2</v>
      </c>
      <c r="R229" s="7">
        <f t="shared" si="19"/>
        <v>25</v>
      </c>
      <c r="S229" s="7">
        <f t="shared" si="20"/>
        <v>7</v>
      </c>
      <c r="T229" s="7">
        <f t="shared" si="21"/>
        <v>10</v>
      </c>
      <c r="U229" s="7">
        <f t="shared" si="22"/>
        <v>7</v>
      </c>
      <c r="V229" s="7">
        <f t="shared" si="23"/>
        <v>7</v>
      </c>
      <c r="W229" s="7">
        <v>21</v>
      </c>
      <c r="X229" s="7">
        <v>28</v>
      </c>
      <c r="Y229" s="7">
        <v>10</v>
      </c>
      <c r="Z229" s="7">
        <v>8</v>
      </c>
      <c r="AA229" s="7">
        <v>6</v>
      </c>
      <c r="AB229" s="7">
        <v>12</v>
      </c>
      <c r="AC229" s="7">
        <v>30</v>
      </c>
      <c r="AD229" s="7">
        <v>6</v>
      </c>
      <c r="AE229" s="7">
        <v>6</v>
      </c>
      <c r="AF229" s="7">
        <v>26</v>
      </c>
      <c r="AG229" s="7">
        <v>8</v>
      </c>
      <c r="AH229" s="7">
        <v>1</v>
      </c>
      <c r="AI229" s="7">
        <v>9</v>
      </c>
      <c r="AJ229" s="7">
        <v>3</v>
      </c>
      <c r="AK229" s="7">
        <v>2</v>
      </c>
      <c r="AL229" s="7">
        <v>10</v>
      </c>
      <c r="AM229" s="7">
        <v>6</v>
      </c>
      <c r="AN229" s="7">
        <v>5</v>
      </c>
      <c r="AO229" s="7">
        <v>4</v>
      </c>
      <c r="AP229" s="7">
        <v>7</v>
      </c>
      <c r="AQ229" s="7">
        <v>44</v>
      </c>
    </row>
    <row r="230" spans="2:43" x14ac:dyDescent="0.25">
      <c r="B230" s="7">
        <v>40722</v>
      </c>
      <c r="C230" s="7">
        <v>1</v>
      </c>
      <c r="D230" s="7">
        <v>2003</v>
      </c>
      <c r="E230" s="7">
        <f t="shared" si="18"/>
        <v>22</v>
      </c>
      <c r="F230" s="8">
        <v>45958.434895833336</v>
      </c>
      <c r="G230" s="7">
        <v>3</v>
      </c>
      <c r="H230" s="7">
        <v>3</v>
      </c>
      <c r="I230" s="7">
        <v>1</v>
      </c>
      <c r="J230" s="7">
        <v>5</v>
      </c>
      <c r="K230" s="7">
        <v>2</v>
      </c>
      <c r="L230" s="7">
        <v>4</v>
      </c>
      <c r="M230" s="7">
        <v>3</v>
      </c>
      <c r="N230" s="7">
        <v>2</v>
      </c>
      <c r="O230" s="7">
        <v>4</v>
      </c>
      <c r="P230" s="7">
        <v>1</v>
      </c>
      <c r="Q230" s="7">
        <v>1</v>
      </c>
      <c r="R230" s="7">
        <f t="shared" si="19"/>
        <v>22</v>
      </c>
      <c r="S230" s="7">
        <f t="shared" si="20"/>
        <v>9</v>
      </c>
      <c r="T230" s="7">
        <f t="shared" si="21"/>
        <v>7</v>
      </c>
      <c r="U230" s="7">
        <f t="shared" si="22"/>
        <v>7</v>
      </c>
      <c r="V230" s="7">
        <f t="shared" si="23"/>
        <v>3</v>
      </c>
      <c r="W230" s="7">
        <v>3</v>
      </c>
      <c r="X230" s="7">
        <v>4</v>
      </c>
      <c r="Y230" s="7">
        <v>5</v>
      </c>
      <c r="Z230" s="7">
        <v>4</v>
      </c>
      <c r="AA230" s="7">
        <v>3</v>
      </c>
      <c r="AB230" s="7">
        <v>6</v>
      </c>
      <c r="AC230" s="7">
        <v>5</v>
      </c>
      <c r="AD230" s="7">
        <v>3</v>
      </c>
      <c r="AE230" s="7">
        <v>2</v>
      </c>
      <c r="AF230" s="7">
        <v>3</v>
      </c>
      <c r="AG230" s="7">
        <v>5</v>
      </c>
      <c r="AH230" s="7">
        <v>4</v>
      </c>
      <c r="AI230" s="7">
        <v>7</v>
      </c>
      <c r="AJ230" s="7">
        <v>1</v>
      </c>
      <c r="AK230" s="7">
        <v>2</v>
      </c>
      <c r="AL230" s="7">
        <v>8</v>
      </c>
      <c r="AM230" s="7">
        <v>6</v>
      </c>
      <c r="AN230" s="7">
        <v>3</v>
      </c>
      <c r="AO230" s="7">
        <v>10</v>
      </c>
      <c r="AP230" s="7">
        <v>9</v>
      </c>
      <c r="AQ230" s="7">
        <v>42</v>
      </c>
    </row>
    <row r="231" spans="2:43" x14ac:dyDescent="0.25">
      <c r="B231" s="7">
        <v>44162</v>
      </c>
      <c r="C231" s="7">
        <v>1</v>
      </c>
      <c r="D231" s="7">
        <v>2003</v>
      </c>
      <c r="E231" s="7">
        <f t="shared" si="18"/>
        <v>22</v>
      </c>
      <c r="F231" s="8">
        <v>45964.818159722221</v>
      </c>
      <c r="G231" s="7">
        <v>3</v>
      </c>
      <c r="H231" s="7">
        <v>4</v>
      </c>
      <c r="I231" s="7">
        <v>4</v>
      </c>
      <c r="J231" s="7">
        <v>3</v>
      </c>
      <c r="K231" s="7">
        <v>4</v>
      </c>
      <c r="L231" s="7">
        <v>3</v>
      </c>
      <c r="M231" s="7">
        <v>3</v>
      </c>
      <c r="N231" s="7">
        <v>1</v>
      </c>
      <c r="O231" s="7">
        <v>2</v>
      </c>
      <c r="P231" s="7">
        <v>2</v>
      </c>
      <c r="Q231" s="7">
        <v>2</v>
      </c>
      <c r="R231" s="7">
        <f t="shared" si="19"/>
        <v>23</v>
      </c>
      <c r="S231" s="7">
        <f t="shared" si="20"/>
        <v>8</v>
      </c>
      <c r="T231" s="7">
        <f t="shared" si="21"/>
        <v>8</v>
      </c>
      <c r="U231" s="7">
        <f t="shared" si="22"/>
        <v>7</v>
      </c>
      <c r="V231" s="7">
        <f t="shared" si="23"/>
        <v>5</v>
      </c>
      <c r="W231" s="7">
        <v>5</v>
      </c>
      <c r="X231" s="7">
        <v>5</v>
      </c>
      <c r="Y231" s="7">
        <v>6</v>
      </c>
      <c r="Z231" s="7">
        <v>10</v>
      </c>
      <c r="AA231" s="7">
        <v>8</v>
      </c>
      <c r="AB231" s="7">
        <v>4</v>
      </c>
      <c r="AC231" s="7">
        <v>6</v>
      </c>
      <c r="AD231" s="7">
        <v>7</v>
      </c>
      <c r="AE231" s="7">
        <v>8</v>
      </c>
      <c r="AF231" s="7">
        <v>4</v>
      </c>
      <c r="AG231" s="7">
        <v>8</v>
      </c>
      <c r="AH231" s="7">
        <v>6</v>
      </c>
      <c r="AI231" s="7">
        <v>10</v>
      </c>
      <c r="AJ231" s="7">
        <v>2</v>
      </c>
      <c r="AK231" s="7">
        <v>1</v>
      </c>
      <c r="AL231" s="7">
        <v>5</v>
      </c>
      <c r="AM231" s="7">
        <v>9</v>
      </c>
      <c r="AN231" s="7">
        <v>3</v>
      </c>
      <c r="AO231" s="7">
        <v>7</v>
      </c>
      <c r="AP231" s="7">
        <v>4</v>
      </c>
      <c r="AQ231" s="7">
        <v>33</v>
      </c>
    </row>
    <row r="232" spans="2:43" x14ac:dyDescent="0.25">
      <c r="B232" s="7">
        <v>46423</v>
      </c>
      <c r="C232" s="7">
        <v>1</v>
      </c>
      <c r="D232" s="7">
        <v>2001</v>
      </c>
      <c r="E232" s="7">
        <f t="shared" si="18"/>
        <v>24</v>
      </c>
      <c r="F232" s="8">
        <v>45972.967060185183</v>
      </c>
      <c r="G232" s="7">
        <v>3</v>
      </c>
      <c r="H232" s="7">
        <v>2</v>
      </c>
      <c r="I232" s="7">
        <v>3</v>
      </c>
      <c r="J232" s="7">
        <v>4</v>
      </c>
      <c r="K232" s="7">
        <v>3</v>
      </c>
      <c r="L232" s="7">
        <v>3</v>
      </c>
      <c r="M232" s="7">
        <v>2</v>
      </c>
      <c r="N232" s="7">
        <v>2</v>
      </c>
      <c r="O232" s="7">
        <v>2</v>
      </c>
      <c r="P232" s="7">
        <v>3</v>
      </c>
      <c r="Q232" s="7">
        <v>2</v>
      </c>
      <c r="R232" s="7">
        <f t="shared" si="19"/>
        <v>21</v>
      </c>
      <c r="S232" s="7">
        <f t="shared" si="20"/>
        <v>8</v>
      </c>
      <c r="T232" s="7">
        <f t="shared" si="21"/>
        <v>8</v>
      </c>
      <c r="U232" s="7">
        <f t="shared" si="22"/>
        <v>5</v>
      </c>
      <c r="V232" s="7">
        <f t="shared" si="23"/>
        <v>5</v>
      </c>
      <c r="W232" s="7">
        <v>3</v>
      </c>
      <c r="X232" s="7">
        <v>3</v>
      </c>
      <c r="Y232" s="7">
        <v>5</v>
      </c>
      <c r="Z232" s="7">
        <v>4</v>
      </c>
      <c r="AA232" s="7">
        <v>5</v>
      </c>
      <c r="AB232" s="7">
        <v>4</v>
      </c>
      <c r="AC232" s="7">
        <v>6</v>
      </c>
      <c r="AD232" s="7">
        <v>4</v>
      </c>
      <c r="AE232" s="7">
        <v>2</v>
      </c>
      <c r="AF232" s="7">
        <v>2</v>
      </c>
      <c r="AG232" s="7">
        <v>8</v>
      </c>
      <c r="AH232" s="7">
        <v>6</v>
      </c>
      <c r="AI232" s="7">
        <v>9</v>
      </c>
      <c r="AJ232" s="7">
        <v>3</v>
      </c>
      <c r="AK232" s="7">
        <v>4</v>
      </c>
      <c r="AL232" s="7">
        <v>2</v>
      </c>
      <c r="AM232" s="7">
        <v>5</v>
      </c>
      <c r="AN232" s="7">
        <v>1</v>
      </c>
      <c r="AO232" s="7">
        <v>10</v>
      </c>
      <c r="AP232" s="7">
        <v>7</v>
      </c>
      <c r="AQ232" s="7">
        <v>5</v>
      </c>
    </row>
    <row r="233" spans="2:43" x14ac:dyDescent="0.25">
      <c r="B233" s="7">
        <v>44727</v>
      </c>
      <c r="C233" s="7">
        <v>1</v>
      </c>
      <c r="D233" s="7">
        <v>1986</v>
      </c>
      <c r="E233" s="7">
        <f t="shared" si="18"/>
        <v>39</v>
      </c>
      <c r="F233" s="8">
        <v>45966.290868055556</v>
      </c>
      <c r="G233" s="7">
        <v>4</v>
      </c>
      <c r="H233" s="7">
        <v>4</v>
      </c>
      <c r="I233" s="7">
        <v>5</v>
      </c>
      <c r="J233" s="7">
        <v>3</v>
      </c>
      <c r="K233" s="7">
        <v>5</v>
      </c>
      <c r="L233" s="7">
        <v>4</v>
      </c>
      <c r="M233" s="7">
        <v>2</v>
      </c>
      <c r="N233" s="7">
        <v>2</v>
      </c>
      <c r="O233" s="7">
        <v>3</v>
      </c>
      <c r="P233" s="7">
        <v>3</v>
      </c>
      <c r="Q233" s="7">
        <v>4</v>
      </c>
      <c r="R233" s="7">
        <f t="shared" si="19"/>
        <v>28</v>
      </c>
      <c r="S233" s="7">
        <f t="shared" si="20"/>
        <v>9</v>
      </c>
      <c r="T233" s="7">
        <f t="shared" si="21"/>
        <v>11</v>
      </c>
      <c r="U233" s="7">
        <f t="shared" si="22"/>
        <v>8</v>
      </c>
      <c r="V233" s="7">
        <f t="shared" si="23"/>
        <v>7</v>
      </c>
      <c r="W233" s="7">
        <v>3</v>
      </c>
      <c r="X233" s="7">
        <v>2</v>
      </c>
      <c r="Y233" s="7">
        <v>5</v>
      </c>
      <c r="Z233" s="7">
        <v>3</v>
      </c>
      <c r="AA233" s="7">
        <v>8</v>
      </c>
      <c r="AB233" s="7">
        <v>3</v>
      </c>
      <c r="AC233" s="7">
        <v>6</v>
      </c>
      <c r="AD233" s="7">
        <v>3</v>
      </c>
      <c r="AE233" s="7">
        <v>2</v>
      </c>
      <c r="AF233" s="7">
        <v>2</v>
      </c>
      <c r="AG233" s="7">
        <v>9</v>
      </c>
      <c r="AH233" s="7">
        <v>5</v>
      </c>
      <c r="AI233" s="7">
        <v>7</v>
      </c>
      <c r="AJ233" s="7">
        <v>10</v>
      </c>
      <c r="AK233" s="7">
        <v>3</v>
      </c>
      <c r="AL233" s="7">
        <v>8</v>
      </c>
      <c r="AM233" s="7">
        <v>1</v>
      </c>
      <c r="AN233" s="7">
        <v>4</v>
      </c>
      <c r="AO233" s="7">
        <v>6</v>
      </c>
      <c r="AP233" s="7">
        <v>2</v>
      </c>
      <c r="AQ233" s="7">
        <v>71</v>
      </c>
    </row>
    <row r="234" spans="2:43" x14ac:dyDescent="0.25">
      <c r="B234" s="7">
        <v>41247</v>
      </c>
      <c r="C234" s="7">
        <v>1</v>
      </c>
      <c r="D234" s="7">
        <v>2003</v>
      </c>
      <c r="E234" s="7">
        <f t="shared" si="18"/>
        <v>22</v>
      </c>
      <c r="F234" s="8">
        <v>45959.478958333333</v>
      </c>
      <c r="G234" s="7">
        <v>4</v>
      </c>
      <c r="H234" s="7">
        <v>3</v>
      </c>
      <c r="I234" s="7">
        <v>4</v>
      </c>
      <c r="J234" s="7">
        <v>4</v>
      </c>
      <c r="K234" s="7">
        <v>2</v>
      </c>
      <c r="L234" s="7">
        <v>4</v>
      </c>
      <c r="M234" s="7">
        <v>3</v>
      </c>
      <c r="N234" s="7">
        <v>2</v>
      </c>
      <c r="O234" s="7">
        <v>2</v>
      </c>
      <c r="P234" s="7">
        <v>2</v>
      </c>
      <c r="Q234" s="7">
        <v>3</v>
      </c>
      <c r="R234" s="7">
        <f t="shared" si="19"/>
        <v>25</v>
      </c>
      <c r="S234" s="7">
        <f t="shared" si="20"/>
        <v>10</v>
      </c>
      <c r="T234" s="7">
        <f t="shared" si="21"/>
        <v>6</v>
      </c>
      <c r="U234" s="7">
        <f t="shared" si="22"/>
        <v>7</v>
      </c>
      <c r="V234" s="7">
        <f t="shared" si="23"/>
        <v>6</v>
      </c>
      <c r="W234" s="7">
        <v>5</v>
      </c>
      <c r="X234" s="7">
        <v>6</v>
      </c>
      <c r="Y234" s="7">
        <v>5</v>
      </c>
      <c r="Z234" s="7">
        <v>4</v>
      </c>
      <c r="AA234" s="7">
        <v>3</v>
      </c>
      <c r="AB234" s="7">
        <v>12</v>
      </c>
      <c r="AC234" s="7">
        <v>4</v>
      </c>
      <c r="AD234" s="7">
        <v>5</v>
      </c>
      <c r="AE234" s="7">
        <v>3</v>
      </c>
      <c r="AF234" s="7">
        <v>4</v>
      </c>
      <c r="AG234" s="7">
        <v>8</v>
      </c>
      <c r="AH234" s="7">
        <v>6</v>
      </c>
      <c r="AI234" s="7">
        <v>10</v>
      </c>
      <c r="AJ234" s="7">
        <v>2</v>
      </c>
      <c r="AK234" s="7">
        <v>1</v>
      </c>
      <c r="AL234" s="7">
        <v>3</v>
      </c>
      <c r="AM234" s="7">
        <v>9</v>
      </c>
      <c r="AN234" s="7">
        <v>5</v>
      </c>
      <c r="AO234" s="7">
        <v>7</v>
      </c>
      <c r="AP234" s="7">
        <v>4</v>
      </c>
      <c r="AQ234" s="7">
        <v>31</v>
      </c>
    </row>
    <row r="235" spans="2:43" x14ac:dyDescent="0.25">
      <c r="B235" s="7">
        <v>40207</v>
      </c>
      <c r="C235" s="7">
        <v>1</v>
      </c>
      <c r="D235" s="7">
        <v>1989</v>
      </c>
      <c r="E235" s="7">
        <f t="shared" si="18"/>
        <v>36</v>
      </c>
      <c r="F235" s="8">
        <v>45969.573553240742</v>
      </c>
      <c r="G235" s="7">
        <v>4</v>
      </c>
      <c r="H235" s="7">
        <v>2</v>
      </c>
      <c r="I235" s="7">
        <v>2</v>
      </c>
      <c r="J235" s="7">
        <v>2</v>
      </c>
      <c r="K235" s="7">
        <v>2</v>
      </c>
      <c r="L235" s="7">
        <v>4</v>
      </c>
      <c r="M235" s="7">
        <v>4</v>
      </c>
      <c r="N235" s="7">
        <v>2</v>
      </c>
      <c r="O235" s="7">
        <v>2</v>
      </c>
      <c r="P235" s="7">
        <v>2</v>
      </c>
      <c r="Q235" s="7">
        <v>4</v>
      </c>
      <c r="R235" s="7">
        <f t="shared" si="19"/>
        <v>22</v>
      </c>
      <c r="S235" s="7">
        <f t="shared" si="20"/>
        <v>10</v>
      </c>
      <c r="T235" s="7">
        <f t="shared" si="21"/>
        <v>6</v>
      </c>
      <c r="U235" s="7">
        <f t="shared" si="22"/>
        <v>6</v>
      </c>
      <c r="V235" s="7">
        <f t="shared" si="23"/>
        <v>4</v>
      </c>
      <c r="W235" s="7">
        <v>3</v>
      </c>
      <c r="X235" s="7">
        <v>3</v>
      </c>
      <c r="Y235" s="7">
        <v>3</v>
      </c>
      <c r="Z235" s="7">
        <v>3</v>
      </c>
      <c r="AA235" s="7">
        <v>6</v>
      </c>
      <c r="AB235" s="7">
        <v>4</v>
      </c>
      <c r="AC235" s="7">
        <v>8</v>
      </c>
      <c r="AD235" s="7">
        <v>4</v>
      </c>
      <c r="AE235" s="7">
        <v>3</v>
      </c>
      <c r="AF235" s="7">
        <v>3</v>
      </c>
      <c r="AG235" s="7">
        <v>4</v>
      </c>
      <c r="AH235" s="7">
        <v>6</v>
      </c>
      <c r="AI235" s="7">
        <v>10</v>
      </c>
      <c r="AJ235" s="7">
        <v>8</v>
      </c>
      <c r="AK235" s="7">
        <v>1</v>
      </c>
      <c r="AL235" s="7">
        <v>5</v>
      </c>
      <c r="AM235" s="7">
        <v>2</v>
      </c>
      <c r="AN235" s="7">
        <v>3</v>
      </c>
      <c r="AO235" s="7">
        <v>9</v>
      </c>
      <c r="AP235" s="7">
        <v>7</v>
      </c>
      <c r="AQ235" s="7">
        <v>25</v>
      </c>
    </row>
    <row r="236" spans="2:43" x14ac:dyDescent="0.25">
      <c r="B236" s="7">
        <v>46202</v>
      </c>
      <c r="C236" s="7">
        <v>1</v>
      </c>
      <c r="D236" s="7">
        <v>2002</v>
      </c>
      <c r="E236" s="7">
        <f t="shared" si="18"/>
        <v>23</v>
      </c>
      <c r="F236" s="8">
        <v>45972.55678240741</v>
      </c>
      <c r="G236" s="7">
        <v>4</v>
      </c>
      <c r="H236" s="7">
        <v>2</v>
      </c>
      <c r="I236" s="7">
        <v>1</v>
      </c>
      <c r="J236" s="7">
        <v>4</v>
      </c>
      <c r="K236" s="7">
        <v>1</v>
      </c>
      <c r="L236" s="7">
        <v>1</v>
      </c>
      <c r="M236" s="7">
        <v>2</v>
      </c>
      <c r="N236" s="7">
        <v>1</v>
      </c>
      <c r="O236" s="7">
        <v>2</v>
      </c>
      <c r="P236" s="7">
        <v>2</v>
      </c>
      <c r="Q236" s="7">
        <v>2</v>
      </c>
      <c r="R236" s="7">
        <f t="shared" si="19"/>
        <v>16</v>
      </c>
      <c r="S236" s="7">
        <f t="shared" si="20"/>
        <v>8</v>
      </c>
      <c r="T236" s="7">
        <f t="shared" si="21"/>
        <v>5</v>
      </c>
      <c r="U236" s="7">
        <f t="shared" si="22"/>
        <v>3</v>
      </c>
      <c r="V236" s="7">
        <f t="shared" si="23"/>
        <v>2</v>
      </c>
      <c r="W236" s="7">
        <v>5</v>
      </c>
      <c r="X236" s="7">
        <v>5</v>
      </c>
      <c r="Y236" s="7">
        <v>4</v>
      </c>
      <c r="Z236" s="7">
        <v>3</v>
      </c>
      <c r="AA236" s="7">
        <v>4</v>
      </c>
      <c r="AB236" s="7">
        <v>4</v>
      </c>
      <c r="AC236" s="7">
        <v>20</v>
      </c>
      <c r="AD236" s="7">
        <v>7</v>
      </c>
      <c r="AE236" s="7">
        <v>5</v>
      </c>
      <c r="AF236" s="7">
        <v>2</v>
      </c>
      <c r="AG236" s="7">
        <v>7</v>
      </c>
      <c r="AH236" s="7">
        <v>6</v>
      </c>
      <c r="AI236" s="7">
        <v>10</v>
      </c>
      <c r="AJ236" s="7">
        <v>2</v>
      </c>
      <c r="AK236" s="7">
        <v>5</v>
      </c>
      <c r="AL236" s="7">
        <v>3</v>
      </c>
      <c r="AM236" s="7">
        <v>4</v>
      </c>
      <c r="AN236" s="7">
        <v>1</v>
      </c>
      <c r="AO236" s="7">
        <v>9</v>
      </c>
      <c r="AP236" s="7">
        <v>8</v>
      </c>
      <c r="AQ236" s="7">
        <v>5</v>
      </c>
    </row>
    <row r="237" spans="2:43" x14ac:dyDescent="0.25">
      <c r="B237" s="7">
        <v>42383</v>
      </c>
      <c r="C237" s="7">
        <v>1</v>
      </c>
      <c r="D237" s="7">
        <v>2006</v>
      </c>
      <c r="E237" s="7">
        <f t="shared" si="18"/>
        <v>19</v>
      </c>
      <c r="F237" s="8">
        <v>45960.495300925926</v>
      </c>
      <c r="G237" s="7">
        <v>4</v>
      </c>
      <c r="H237" s="7">
        <v>2</v>
      </c>
      <c r="I237" s="7">
        <v>3</v>
      </c>
      <c r="J237" s="7">
        <v>2</v>
      </c>
      <c r="K237" s="7">
        <v>1</v>
      </c>
      <c r="L237" s="7">
        <v>2</v>
      </c>
      <c r="M237" s="7">
        <v>2</v>
      </c>
      <c r="N237" s="7">
        <v>1</v>
      </c>
      <c r="O237" s="7">
        <v>3</v>
      </c>
      <c r="P237" s="7">
        <v>3</v>
      </c>
      <c r="Q237" s="7">
        <v>3</v>
      </c>
      <c r="R237" s="7">
        <f t="shared" si="19"/>
        <v>20</v>
      </c>
      <c r="S237" s="7">
        <f t="shared" si="20"/>
        <v>7</v>
      </c>
      <c r="T237" s="7">
        <f t="shared" si="21"/>
        <v>7</v>
      </c>
      <c r="U237" s="7">
        <f t="shared" si="22"/>
        <v>4</v>
      </c>
      <c r="V237" s="7">
        <f t="shared" si="23"/>
        <v>4</v>
      </c>
      <c r="W237" s="7">
        <v>2</v>
      </c>
      <c r="X237" s="7">
        <v>4</v>
      </c>
      <c r="Y237" s="7">
        <v>4</v>
      </c>
      <c r="Z237" s="7">
        <v>4</v>
      </c>
      <c r="AA237" s="7">
        <v>3</v>
      </c>
      <c r="AB237" s="7">
        <v>19</v>
      </c>
      <c r="AC237" s="7">
        <v>7</v>
      </c>
      <c r="AD237" s="7">
        <v>4</v>
      </c>
      <c r="AE237" s="7">
        <v>1</v>
      </c>
      <c r="AF237" s="7">
        <v>3</v>
      </c>
      <c r="AG237" s="7">
        <v>3</v>
      </c>
      <c r="AH237" s="7">
        <v>6</v>
      </c>
      <c r="AI237" s="7">
        <v>5</v>
      </c>
      <c r="AJ237" s="7">
        <v>9</v>
      </c>
      <c r="AK237" s="7">
        <v>8</v>
      </c>
      <c r="AL237" s="7">
        <v>1</v>
      </c>
      <c r="AM237" s="7">
        <v>2</v>
      </c>
      <c r="AN237" s="7">
        <v>7</v>
      </c>
      <c r="AO237" s="7">
        <v>10</v>
      </c>
      <c r="AP237" s="7">
        <v>4</v>
      </c>
      <c r="AQ237" s="7">
        <v>5</v>
      </c>
    </row>
    <row r="238" spans="2:43" x14ac:dyDescent="0.25">
      <c r="B238" s="7">
        <v>43663</v>
      </c>
      <c r="C238" s="7">
        <v>1</v>
      </c>
      <c r="D238" s="7">
        <v>1992</v>
      </c>
      <c r="E238" s="7">
        <f t="shared" si="18"/>
        <v>33</v>
      </c>
      <c r="F238" s="8">
        <v>45963.818194444444</v>
      </c>
      <c r="G238" s="7">
        <v>5</v>
      </c>
      <c r="H238" s="7">
        <v>3</v>
      </c>
      <c r="I238" s="7">
        <v>3</v>
      </c>
      <c r="J238" s="7">
        <v>4</v>
      </c>
      <c r="K238" s="7">
        <v>2</v>
      </c>
      <c r="L238" s="7">
        <v>3</v>
      </c>
      <c r="M238" s="7">
        <v>2</v>
      </c>
      <c r="N238" s="7">
        <v>1</v>
      </c>
      <c r="O238" s="7">
        <v>3</v>
      </c>
      <c r="P238" s="7">
        <v>4</v>
      </c>
      <c r="Q238" s="7">
        <v>2</v>
      </c>
      <c r="R238" s="7">
        <f t="shared" si="19"/>
        <v>24</v>
      </c>
      <c r="S238" s="7">
        <f t="shared" si="20"/>
        <v>8</v>
      </c>
      <c r="T238" s="7">
        <f t="shared" si="21"/>
        <v>9</v>
      </c>
      <c r="U238" s="7">
        <f t="shared" si="22"/>
        <v>6</v>
      </c>
      <c r="V238" s="7">
        <f t="shared" si="23"/>
        <v>4</v>
      </c>
      <c r="W238" s="7">
        <v>4</v>
      </c>
      <c r="X238" s="7">
        <v>4</v>
      </c>
      <c r="Y238" s="7">
        <v>3</v>
      </c>
      <c r="Z238" s="7">
        <v>3</v>
      </c>
      <c r="AA238" s="7">
        <v>3</v>
      </c>
      <c r="AB238" s="7">
        <v>4</v>
      </c>
      <c r="AC238" s="7">
        <v>5</v>
      </c>
      <c r="AD238" s="7">
        <v>4</v>
      </c>
      <c r="AE238" s="7">
        <v>5</v>
      </c>
      <c r="AF238" s="7">
        <v>2</v>
      </c>
      <c r="AG238" s="7">
        <v>4</v>
      </c>
      <c r="AH238" s="7">
        <v>2</v>
      </c>
      <c r="AI238" s="7">
        <v>1</v>
      </c>
      <c r="AJ238" s="7">
        <v>3</v>
      </c>
      <c r="AK238" s="7">
        <v>7</v>
      </c>
      <c r="AL238" s="7">
        <v>6</v>
      </c>
      <c r="AM238" s="7">
        <v>8</v>
      </c>
      <c r="AN238" s="7">
        <v>5</v>
      </c>
      <c r="AO238" s="7">
        <v>9</v>
      </c>
      <c r="AP238" s="7">
        <v>10</v>
      </c>
      <c r="AQ238" s="7">
        <v>10</v>
      </c>
    </row>
    <row r="239" spans="2:43" x14ac:dyDescent="0.25">
      <c r="B239" s="7">
        <v>44205</v>
      </c>
      <c r="C239" s="7">
        <v>1</v>
      </c>
      <c r="D239" s="7">
        <v>1996</v>
      </c>
      <c r="E239" s="7">
        <f t="shared" si="18"/>
        <v>29</v>
      </c>
      <c r="F239" s="8">
        <v>45964.905706018515</v>
      </c>
      <c r="G239" s="7">
        <v>5</v>
      </c>
      <c r="H239" s="7">
        <v>5</v>
      </c>
      <c r="I239" s="7">
        <v>5</v>
      </c>
      <c r="J239" s="7">
        <v>5</v>
      </c>
      <c r="K239" s="7">
        <v>5</v>
      </c>
      <c r="L239" s="7">
        <v>5</v>
      </c>
      <c r="M239" s="7">
        <v>5</v>
      </c>
      <c r="N239" s="7">
        <v>1</v>
      </c>
      <c r="O239" s="7">
        <v>5</v>
      </c>
      <c r="P239" s="7">
        <v>5</v>
      </c>
      <c r="Q239" s="7">
        <v>5</v>
      </c>
      <c r="R239" s="7">
        <f t="shared" si="19"/>
        <v>40</v>
      </c>
      <c r="S239" s="7">
        <f t="shared" si="20"/>
        <v>15</v>
      </c>
      <c r="T239" s="7">
        <f t="shared" si="21"/>
        <v>15</v>
      </c>
      <c r="U239" s="7">
        <f t="shared" si="22"/>
        <v>10</v>
      </c>
      <c r="V239" s="7">
        <f t="shared" si="23"/>
        <v>6</v>
      </c>
      <c r="W239" s="7">
        <v>1</v>
      </c>
      <c r="X239" s="7">
        <v>2</v>
      </c>
      <c r="Y239" s="7">
        <v>2</v>
      </c>
      <c r="Z239" s="7">
        <v>2</v>
      </c>
      <c r="AA239" s="7">
        <v>12</v>
      </c>
      <c r="AB239" s="7">
        <v>2</v>
      </c>
      <c r="AC239" s="7">
        <v>7</v>
      </c>
      <c r="AD239" s="7">
        <v>1</v>
      </c>
      <c r="AE239" s="7">
        <v>1</v>
      </c>
      <c r="AF239" s="7">
        <v>1</v>
      </c>
      <c r="AG239" s="7">
        <v>9</v>
      </c>
      <c r="AH239" s="7">
        <v>3</v>
      </c>
      <c r="AI239" s="7">
        <v>2</v>
      </c>
      <c r="AJ239" s="7">
        <v>7</v>
      </c>
      <c r="AK239" s="7">
        <v>1</v>
      </c>
      <c r="AL239" s="7">
        <v>6</v>
      </c>
      <c r="AM239" s="7">
        <v>8</v>
      </c>
      <c r="AN239" s="7">
        <v>4</v>
      </c>
      <c r="AO239" s="7">
        <v>5</v>
      </c>
      <c r="AP239" s="7">
        <v>10</v>
      </c>
      <c r="AQ239" s="7">
        <v>5</v>
      </c>
    </row>
    <row r="243" spans="3:5" x14ac:dyDescent="0.25">
      <c r="C243" t="s">
        <v>143</v>
      </c>
      <c r="D243" t="s">
        <v>144</v>
      </c>
      <c r="E243" t="s">
        <v>145</v>
      </c>
    </row>
    <row r="244" spans="3:5" x14ac:dyDescent="0.25">
      <c r="C244">
        <v>1</v>
      </c>
      <c r="D244">
        <v>10</v>
      </c>
      <c r="E244">
        <v>14</v>
      </c>
    </row>
    <row r="245" spans="3:5" x14ac:dyDescent="0.25">
      <c r="C245">
        <v>2</v>
      </c>
      <c r="D245">
        <v>25</v>
      </c>
      <c r="E245">
        <v>82</v>
      </c>
    </row>
    <row r="246" spans="3:5" x14ac:dyDescent="0.25">
      <c r="C246">
        <v>3</v>
      </c>
      <c r="D246">
        <v>16</v>
      </c>
      <c r="E246">
        <v>39</v>
      </c>
    </row>
    <row r="247" spans="3:5" x14ac:dyDescent="0.25">
      <c r="C247">
        <v>4</v>
      </c>
      <c r="D247">
        <v>5</v>
      </c>
      <c r="E247">
        <v>35</v>
      </c>
    </row>
    <row r="248" spans="3:5" x14ac:dyDescent="0.25">
      <c r="C248">
        <v>5</v>
      </c>
      <c r="D248">
        <v>2</v>
      </c>
      <c r="E248">
        <v>9</v>
      </c>
    </row>
  </sheetData>
  <sortState xmlns:xlrd2="http://schemas.microsoft.com/office/spreadsheetml/2017/richdata2" ref="B3:AQ239">
    <sortCondition ref="C3:C239"/>
  </sortState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3E091-7C31-41D9-BFCD-465BD9E08996}">
  <dimension ref="B2:AZ48"/>
  <sheetViews>
    <sheetView topLeftCell="AD1" workbookViewId="0">
      <selection activeCell="AW2" sqref="AW2:AZ23"/>
    </sheetView>
  </sheetViews>
  <sheetFormatPr defaultRowHeight="15" x14ac:dyDescent="0.25"/>
  <cols>
    <col min="3" max="5" width="12.5703125" bestFit="1" customWidth="1"/>
    <col min="6" max="8" width="15.85546875" bestFit="1" customWidth="1"/>
    <col min="9" max="9" width="12.5703125" bestFit="1" customWidth="1"/>
    <col min="10" max="10" width="10.42578125" bestFit="1" customWidth="1"/>
    <col min="42" max="42" width="11.7109375" bestFit="1" customWidth="1"/>
  </cols>
  <sheetData>
    <row r="2" spans="2:52" x14ac:dyDescent="0.25">
      <c r="B2" t="s">
        <v>22</v>
      </c>
      <c r="C2" t="s">
        <v>23</v>
      </c>
      <c r="D2" t="s">
        <v>24</v>
      </c>
      <c r="E2" t="s">
        <v>100</v>
      </c>
      <c r="F2" t="s">
        <v>124</v>
      </c>
      <c r="G2" t="s">
        <v>71</v>
      </c>
      <c r="H2" t="s">
        <v>72</v>
      </c>
      <c r="I2" t="s">
        <v>73</v>
      </c>
      <c r="J2" t="s">
        <v>74</v>
      </c>
      <c r="K2" s="5" t="s">
        <v>75</v>
      </c>
      <c r="L2" t="s">
        <v>76</v>
      </c>
      <c r="M2" t="s">
        <v>77</v>
      </c>
      <c r="N2" t="s">
        <v>135</v>
      </c>
      <c r="O2" t="s">
        <v>79</v>
      </c>
      <c r="P2" t="s">
        <v>80</v>
      </c>
      <c r="Q2" t="s">
        <v>136</v>
      </c>
      <c r="R2" t="s">
        <v>82</v>
      </c>
      <c r="S2" t="s">
        <v>83</v>
      </c>
      <c r="T2" t="s">
        <v>84</v>
      </c>
      <c r="U2" s="5" t="s">
        <v>85</v>
      </c>
      <c r="V2" t="s">
        <v>86</v>
      </c>
      <c r="W2" t="s">
        <v>87</v>
      </c>
      <c r="X2" t="s">
        <v>137</v>
      </c>
      <c r="Y2" t="s">
        <v>89</v>
      </c>
      <c r="Z2" t="s">
        <v>90</v>
      </c>
      <c r="AA2" t="s">
        <v>138</v>
      </c>
      <c r="AB2" t="s">
        <v>92</v>
      </c>
      <c r="AC2" t="s">
        <v>93</v>
      </c>
      <c r="AD2" t="s">
        <v>94</v>
      </c>
      <c r="AE2" t="s">
        <v>153</v>
      </c>
      <c r="AF2" t="s">
        <v>154</v>
      </c>
      <c r="AG2" t="s">
        <v>155</v>
      </c>
      <c r="AH2" t="s">
        <v>156</v>
      </c>
      <c r="AI2" t="s">
        <v>157</v>
      </c>
      <c r="AJ2" t="s">
        <v>158</v>
      </c>
      <c r="AK2" t="s">
        <v>159</v>
      </c>
      <c r="AL2" t="s">
        <v>160</v>
      </c>
      <c r="AM2" t="s">
        <v>196</v>
      </c>
      <c r="AN2" t="s">
        <v>197</v>
      </c>
      <c r="AO2" s="5" t="s">
        <v>235</v>
      </c>
      <c r="AP2" s="5" t="s">
        <v>236</v>
      </c>
      <c r="AQ2" s="5" t="s">
        <v>237</v>
      </c>
      <c r="AR2" s="5" t="s">
        <v>238</v>
      </c>
      <c r="AS2" s="5" t="s">
        <v>239</v>
      </c>
      <c r="AT2" s="5" t="s">
        <v>240</v>
      </c>
      <c r="AU2" s="5" t="s">
        <v>241</v>
      </c>
      <c r="AV2" s="5" t="s">
        <v>242</v>
      </c>
      <c r="AW2" s="5" t="s">
        <v>302</v>
      </c>
      <c r="AX2" s="5" t="s">
        <v>304</v>
      </c>
      <c r="AY2" s="5" t="s">
        <v>306</v>
      </c>
      <c r="AZ2" s="5" t="s">
        <v>307</v>
      </c>
    </row>
    <row r="3" spans="2:52" x14ac:dyDescent="0.25">
      <c r="B3">
        <v>45418</v>
      </c>
      <c r="C3">
        <v>0</v>
      </c>
      <c r="D3">
        <v>2006</v>
      </c>
      <c r="E3">
        <f t="shared" ref="E3:E23" si="0">2025-D3</f>
        <v>19</v>
      </c>
      <c r="F3">
        <v>7</v>
      </c>
      <c r="G3" s="2">
        <v>45968.559884259259</v>
      </c>
      <c r="H3" s="2">
        <v>45976.931689814817</v>
      </c>
      <c r="I3">
        <v>3</v>
      </c>
      <c r="J3">
        <v>3</v>
      </c>
      <c r="K3" s="5">
        <v>2</v>
      </c>
      <c r="L3">
        <v>4</v>
      </c>
      <c r="M3">
        <v>4</v>
      </c>
      <c r="N3">
        <v>4</v>
      </c>
      <c r="O3">
        <v>2</v>
      </c>
      <c r="P3">
        <v>2</v>
      </c>
      <c r="Q3">
        <v>2</v>
      </c>
      <c r="R3">
        <v>4</v>
      </c>
      <c r="S3">
        <v>3</v>
      </c>
      <c r="T3">
        <v>3</v>
      </c>
      <c r="U3" s="5">
        <v>3</v>
      </c>
      <c r="V3">
        <v>3</v>
      </c>
      <c r="W3">
        <v>2</v>
      </c>
      <c r="X3">
        <v>4</v>
      </c>
      <c r="Y3">
        <v>1</v>
      </c>
      <c r="Z3">
        <v>1</v>
      </c>
      <c r="AA3">
        <v>2</v>
      </c>
      <c r="AB3">
        <v>3</v>
      </c>
      <c r="AC3">
        <v>3</v>
      </c>
      <c r="AD3">
        <v>2</v>
      </c>
      <c r="AE3" cm="1">
        <f t="array" ref="AE3:AE23">$M$3:$M$23+$P$3:$P$23+$T$3:$T$23</f>
        <v>9</v>
      </c>
      <c r="AF3" cm="1">
        <f t="array" ref="AF3:AF23">W3:$W$23+$Z$3:$Z$23+$AD$3:$AD$23</f>
        <v>5</v>
      </c>
      <c r="AG3" cm="1">
        <f t="array" ref="AG3:AG23">N$3:N$23+R$3:R$23+S$3:S$23</f>
        <v>11</v>
      </c>
      <c r="AH3" cm="1">
        <f t="array" ref="AH3:AH23">X$3:X$23+AB$3:AB$23+AC$3:AC$23</f>
        <v>10</v>
      </c>
      <c r="AI3" cm="1">
        <f t="array" ref="AI3:AI23">K3:K23+O3:O23</f>
        <v>4</v>
      </c>
      <c r="AJ3" cm="1">
        <f t="array" ref="AJ3:AJ23">U3:U23+Y3:Y23</f>
        <v>4</v>
      </c>
      <c r="AK3" cm="1">
        <f t="array" ref="AK3:AK23">L3:L23+Q3:Q23</f>
        <v>6</v>
      </c>
      <c r="AL3" cm="1">
        <f t="array" ref="AL3:AL23">V3:V23+AA3:AA23</f>
        <v>5</v>
      </c>
      <c r="AM3">
        <f>SUM(K3:T3)</f>
        <v>30</v>
      </c>
      <c r="AN3">
        <f>SUM(U3:AD3)</f>
        <v>24</v>
      </c>
      <c r="AO3">
        <f>SUM(M3,P3,T3)</f>
        <v>9</v>
      </c>
      <c r="AP3">
        <f>SUM(W3,Z3,AD3)</f>
        <v>5</v>
      </c>
      <c r="AQ3">
        <f>SUM(N3,R3,S3)</f>
        <v>11</v>
      </c>
      <c r="AR3">
        <f>SUM(X3,AB3,AC3)</f>
        <v>10</v>
      </c>
      <c r="AS3">
        <f>K3+O3</f>
        <v>4</v>
      </c>
      <c r="AT3">
        <f>U3+Y3</f>
        <v>4</v>
      </c>
      <c r="AU3">
        <f>L3+Q3</f>
        <v>6</v>
      </c>
      <c r="AV3">
        <f>V3+AA3</f>
        <v>5</v>
      </c>
      <c r="AW3">
        <f>SUM(V3,X3,Y3,AB3:AD3)</f>
        <v>16</v>
      </c>
      <c r="AX3">
        <f>L3+N3+O3+R3+S3+T3</f>
        <v>20</v>
      </c>
      <c r="AY3">
        <f>SUM(K3,M3,P3,Q3)</f>
        <v>10</v>
      </c>
      <c r="AZ3">
        <f>U3+W3+Z3+AA3</f>
        <v>8</v>
      </c>
    </row>
    <row r="4" spans="2:52" x14ac:dyDescent="0.25">
      <c r="B4">
        <v>45501</v>
      </c>
      <c r="C4">
        <v>0</v>
      </c>
      <c r="D4">
        <v>2006</v>
      </c>
      <c r="E4">
        <f t="shared" si="0"/>
        <v>19</v>
      </c>
      <c r="F4">
        <v>7</v>
      </c>
      <c r="G4" s="2">
        <v>45968.701666666668</v>
      </c>
      <c r="H4" s="2">
        <v>45977.809675925928</v>
      </c>
      <c r="I4">
        <v>2</v>
      </c>
      <c r="J4">
        <v>2</v>
      </c>
      <c r="K4" s="5">
        <v>4</v>
      </c>
      <c r="L4">
        <v>4</v>
      </c>
      <c r="M4">
        <v>2</v>
      </c>
      <c r="N4">
        <v>5</v>
      </c>
      <c r="O4">
        <v>5</v>
      </c>
      <c r="P4">
        <v>2</v>
      </c>
      <c r="Q4">
        <v>4</v>
      </c>
      <c r="R4">
        <v>4</v>
      </c>
      <c r="S4">
        <v>5</v>
      </c>
      <c r="T4">
        <v>1</v>
      </c>
      <c r="U4" s="5">
        <v>4</v>
      </c>
      <c r="V4">
        <v>4</v>
      </c>
      <c r="W4">
        <v>3</v>
      </c>
      <c r="X4">
        <v>5</v>
      </c>
      <c r="Y4">
        <v>5</v>
      </c>
      <c r="Z4">
        <v>4</v>
      </c>
      <c r="AA4">
        <v>4</v>
      </c>
      <c r="AB4">
        <v>3</v>
      </c>
      <c r="AC4">
        <v>5</v>
      </c>
      <c r="AD4">
        <v>1</v>
      </c>
      <c r="AE4">
        <v>5</v>
      </c>
      <c r="AF4">
        <v>8</v>
      </c>
      <c r="AG4">
        <v>14</v>
      </c>
      <c r="AH4">
        <v>13</v>
      </c>
      <c r="AI4">
        <v>9</v>
      </c>
      <c r="AJ4">
        <v>9</v>
      </c>
      <c r="AK4">
        <v>8</v>
      </c>
      <c r="AL4">
        <v>8</v>
      </c>
      <c r="AM4">
        <f t="shared" ref="AM4:AM23" si="1">SUM(K4:T4)</f>
        <v>36</v>
      </c>
      <c r="AN4">
        <f t="shared" ref="AN4:AN23" si="2">SUM(U4:AD4)</f>
        <v>38</v>
      </c>
      <c r="AO4">
        <f t="shared" ref="AO4:AO23" si="3">SUM(M4,P4,T4)</f>
        <v>5</v>
      </c>
      <c r="AP4">
        <f t="shared" ref="AP4:AP23" si="4">SUM(W4,Z4,AD4)</f>
        <v>8</v>
      </c>
      <c r="AQ4">
        <f t="shared" ref="AQ4:AQ23" si="5">SUM(N4,R4,S4)</f>
        <v>14</v>
      </c>
      <c r="AR4">
        <f t="shared" ref="AR4:AR23" si="6">SUM(X4,AB4,AC4)</f>
        <v>13</v>
      </c>
      <c r="AS4">
        <f t="shared" ref="AS4:AS23" si="7">K4+O4</f>
        <v>9</v>
      </c>
      <c r="AT4">
        <f t="shared" ref="AT4:AT23" si="8">U4+Y4</f>
        <v>9</v>
      </c>
      <c r="AU4">
        <f t="shared" ref="AU4:AU23" si="9">L4+Q4</f>
        <v>8</v>
      </c>
      <c r="AV4">
        <f t="shared" ref="AV4:AV23" si="10">V4+AA4</f>
        <v>8</v>
      </c>
      <c r="AW4">
        <f t="shared" ref="AW4:AW23" si="11">SUM(V4,X4,Y4,AB4:AD4)</f>
        <v>23</v>
      </c>
      <c r="AX4">
        <f t="shared" ref="AX4:AX23" si="12">L4+N4+O4+R4+S4+T4</f>
        <v>24</v>
      </c>
      <c r="AY4">
        <f t="shared" ref="AY4:AY23" si="13">SUM(K4,M4,P4,Q4)</f>
        <v>12</v>
      </c>
      <c r="AZ4">
        <f t="shared" ref="AZ4:AZ23" si="14">U4+W4+Z4+AA4</f>
        <v>15</v>
      </c>
    </row>
    <row r="5" spans="2:52" x14ac:dyDescent="0.25">
      <c r="B5">
        <v>42879</v>
      </c>
      <c r="C5">
        <v>0</v>
      </c>
      <c r="D5">
        <v>2005</v>
      </c>
      <c r="E5">
        <f t="shared" si="0"/>
        <v>20</v>
      </c>
      <c r="F5">
        <v>7</v>
      </c>
      <c r="G5" s="2">
        <v>45961.587500000001</v>
      </c>
      <c r="H5" s="2">
        <v>45968.630937499998</v>
      </c>
      <c r="I5">
        <v>4</v>
      </c>
      <c r="J5">
        <v>4</v>
      </c>
      <c r="K5" s="5">
        <v>2</v>
      </c>
      <c r="L5">
        <v>5</v>
      </c>
      <c r="M5">
        <v>2</v>
      </c>
      <c r="N5">
        <v>4</v>
      </c>
      <c r="O5">
        <v>4</v>
      </c>
      <c r="P5">
        <v>1</v>
      </c>
      <c r="Q5">
        <v>3</v>
      </c>
      <c r="R5">
        <v>5</v>
      </c>
      <c r="S5">
        <v>5</v>
      </c>
      <c r="T5">
        <v>5</v>
      </c>
      <c r="U5" s="5">
        <v>2</v>
      </c>
      <c r="V5">
        <v>5</v>
      </c>
      <c r="W5">
        <v>3</v>
      </c>
      <c r="X5">
        <v>4</v>
      </c>
      <c r="Y5">
        <v>4</v>
      </c>
      <c r="Z5">
        <v>1</v>
      </c>
      <c r="AA5">
        <v>3</v>
      </c>
      <c r="AB5">
        <v>5</v>
      </c>
      <c r="AC5">
        <v>5</v>
      </c>
      <c r="AD5">
        <v>4</v>
      </c>
      <c r="AE5">
        <v>8</v>
      </c>
      <c r="AF5">
        <v>8</v>
      </c>
      <c r="AG5">
        <v>14</v>
      </c>
      <c r="AH5">
        <v>14</v>
      </c>
      <c r="AI5">
        <v>6</v>
      </c>
      <c r="AJ5">
        <v>6</v>
      </c>
      <c r="AK5">
        <v>8</v>
      </c>
      <c r="AL5">
        <v>8</v>
      </c>
      <c r="AM5">
        <f t="shared" si="1"/>
        <v>36</v>
      </c>
      <c r="AN5">
        <f t="shared" si="2"/>
        <v>36</v>
      </c>
      <c r="AO5">
        <f t="shared" si="3"/>
        <v>8</v>
      </c>
      <c r="AP5">
        <f t="shared" si="4"/>
        <v>8</v>
      </c>
      <c r="AQ5">
        <f t="shared" si="5"/>
        <v>14</v>
      </c>
      <c r="AR5">
        <f t="shared" si="6"/>
        <v>14</v>
      </c>
      <c r="AS5">
        <f t="shared" si="7"/>
        <v>6</v>
      </c>
      <c r="AT5">
        <f t="shared" si="8"/>
        <v>6</v>
      </c>
      <c r="AU5">
        <f t="shared" si="9"/>
        <v>8</v>
      </c>
      <c r="AV5">
        <f t="shared" si="10"/>
        <v>8</v>
      </c>
      <c r="AW5">
        <f t="shared" si="11"/>
        <v>27</v>
      </c>
      <c r="AX5">
        <f t="shared" si="12"/>
        <v>28</v>
      </c>
      <c r="AY5">
        <f t="shared" si="13"/>
        <v>8</v>
      </c>
      <c r="AZ5">
        <f t="shared" si="14"/>
        <v>9</v>
      </c>
    </row>
    <row r="6" spans="2:52" x14ac:dyDescent="0.25">
      <c r="B6">
        <v>42549</v>
      </c>
      <c r="C6">
        <v>0</v>
      </c>
      <c r="D6">
        <v>2004</v>
      </c>
      <c r="E6">
        <f t="shared" si="0"/>
        <v>21</v>
      </c>
      <c r="F6">
        <f>15-7</f>
        <v>8</v>
      </c>
      <c r="G6" s="2">
        <v>45960.649351851855</v>
      </c>
      <c r="H6" s="2">
        <v>45974.469988425924</v>
      </c>
      <c r="I6">
        <v>5</v>
      </c>
      <c r="J6">
        <v>4</v>
      </c>
      <c r="K6" s="5">
        <v>1</v>
      </c>
      <c r="L6">
        <v>4</v>
      </c>
      <c r="M6">
        <v>1</v>
      </c>
      <c r="N6">
        <v>4</v>
      </c>
      <c r="O6">
        <v>3</v>
      </c>
      <c r="P6">
        <v>4</v>
      </c>
      <c r="Q6">
        <v>1</v>
      </c>
      <c r="R6">
        <v>4</v>
      </c>
      <c r="S6">
        <v>3</v>
      </c>
      <c r="T6">
        <v>2</v>
      </c>
      <c r="U6" s="5">
        <v>1</v>
      </c>
      <c r="V6">
        <v>4</v>
      </c>
      <c r="W6">
        <v>1</v>
      </c>
      <c r="X6">
        <v>4</v>
      </c>
      <c r="Y6">
        <v>4</v>
      </c>
      <c r="Z6">
        <v>4</v>
      </c>
      <c r="AA6">
        <v>1</v>
      </c>
      <c r="AB6">
        <v>5</v>
      </c>
      <c r="AC6">
        <v>3</v>
      </c>
      <c r="AD6">
        <v>4</v>
      </c>
      <c r="AE6">
        <v>7</v>
      </c>
      <c r="AF6">
        <v>9</v>
      </c>
      <c r="AG6">
        <v>11</v>
      </c>
      <c r="AH6">
        <v>12</v>
      </c>
      <c r="AI6">
        <v>4</v>
      </c>
      <c r="AJ6">
        <v>5</v>
      </c>
      <c r="AK6">
        <v>5</v>
      </c>
      <c r="AL6">
        <v>5</v>
      </c>
      <c r="AM6">
        <f t="shared" si="1"/>
        <v>27</v>
      </c>
      <c r="AN6">
        <f t="shared" si="2"/>
        <v>31</v>
      </c>
      <c r="AO6">
        <f t="shared" si="3"/>
        <v>7</v>
      </c>
      <c r="AP6">
        <f t="shared" si="4"/>
        <v>9</v>
      </c>
      <c r="AQ6">
        <f t="shared" si="5"/>
        <v>11</v>
      </c>
      <c r="AR6">
        <f t="shared" si="6"/>
        <v>12</v>
      </c>
      <c r="AS6">
        <f t="shared" si="7"/>
        <v>4</v>
      </c>
      <c r="AT6">
        <f t="shared" si="8"/>
        <v>5</v>
      </c>
      <c r="AU6">
        <f t="shared" si="9"/>
        <v>5</v>
      </c>
      <c r="AV6">
        <f t="shared" si="10"/>
        <v>5</v>
      </c>
      <c r="AW6">
        <f t="shared" si="11"/>
        <v>24</v>
      </c>
      <c r="AX6">
        <f t="shared" si="12"/>
        <v>20</v>
      </c>
      <c r="AY6">
        <f t="shared" si="13"/>
        <v>7</v>
      </c>
      <c r="AZ6">
        <f t="shared" si="14"/>
        <v>7</v>
      </c>
    </row>
    <row r="7" spans="2:52" x14ac:dyDescent="0.25">
      <c r="B7">
        <v>45419</v>
      </c>
      <c r="C7">
        <v>0</v>
      </c>
      <c r="D7">
        <v>2004</v>
      </c>
      <c r="E7">
        <f t="shared" si="0"/>
        <v>21</v>
      </c>
      <c r="F7">
        <v>8</v>
      </c>
      <c r="G7" s="2">
        <v>45968.560428240744</v>
      </c>
      <c r="H7" s="2">
        <v>45977.785856481481</v>
      </c>
      <c r="I7">
        <v>1</v>
      </c>
      <c r="J7" t="s">
        <v>59</v>
      </c>
      <c r="K7" s="5">
        <v>4</v>
      </c>
      <c r="L7">
        <v>5</v>
      </c>
      <c r="M7">
        <v>4</v>
      </c>
      <c r="N7">
        <v>4</v>
      </c>
      <c r="O7">
        <v>5</v>
      </c>
      <c r="P7">
        <v>4</v>
      </c>
      <c r="Q7">
        <v>2</v>
      </c>
      <c r="R7">
        <v>5</v>
      </c>
      <c r="S7">
        <v>4</v>
      </c>
      <c r="T7">
        <v>4</v>
      </c>
      <c r="U7" s="5">
        <v>4</v>
      </c>
      <c r="V7">
        <v>5</v>
      </c>
      <c r="W7">
        <v>4</v>
      </c>
      <c r="X7">
        <v>4</v>
      </c>
      <c r="Y7">
        <v>5</v>
      </c>
      <c r="Z7">
        <v>3</v>
      </c>
      <c r="AA7">
        <v>3</v>
      </c>
      <c r="AB7">
        <v>4</v>
      </c>
      <c r="AC7">
        <v>4</v>
      </c>
      <c r="AD7">
        <v>5</v>
      </c>
      <c r="AE7">
        <v>12</v>
      </c>
      <c r="AF7">
        <v>12</v>
      </c>
      <c r="AG7">
        <v>13</v>
      </c>
      <c r="AH7">
        <v>12</v>
      </c>
      <c r="AI7">
        <v>9</v>
      </c>
      <c r="AJ7">
        <v>9</v>
      </c>
      <c r="AK7">
        <v>7</v>
      </c>
      <c r="AL7">
        <v>8</v>
      </c>
      <c r="AM7">
        <f t="shared" si="1"/>
        <v>41</v>
      </c>
      <c r="AN7">
        <f t="shared" si="2"/>
        <v>41</v>
      </c>
      <c r="AO7">
        <f t="shared" si="3"/>
        <v>12</v>
      </c>
      <c r="AP7">
        <f t="shared" si="4"/>
        <v>12</v>
      </c>
      <c r="AQ7">
        <f t="shared" si="5"/>
        <v>13</v>
      </c>
      <c r="AR7">
        <f t="shared" si="6"/>
        <v>12</v>
      </c>
      <c r="AS7">
        <f t="shared" si="7"/>
        <v>9</v>
      </c>
      <c r="AT7">
        <f t="shared" si="8"/>
        <v>9</v>
      </c>
      <c r="AU7">
        <f t="shared" si="9"/>
        <v>7</v>
      </c>
      <c r="AV7">
        <f t="shared" si="10"/>
        <v>8</v>
      </c>
      <c r="AW7">
        <f t="shared" si="11"/>
        <v>27</v>
      </c>
      <c r="AX7">
        <f t="shared" si="12"/>
        <v>27</v>
      </c>
      <c r="AY7">
        <f t="shared" si="13"/>
        <v>14</v>
      </c>
      <c r="AZ7">
        <f t="shared" si="14"/>
        <v>14</v>
      </c>
    </row>
    <row r="8" spans="2:52" x14ac:dyDescent="0.25">
      <c r="B8">
        <v>40683</v>
      </c>
      <c r="C8">
        <v>0</v>
      </c>
      <c r="D8">
        <v>2003</v>
      </c>
      <c r="E8">
        <f t="shared" si="0"/>
        <v>22</v>
      </c>
      <c r="F8">
        <v>8</v>
      </c>
      <c r="G8" s="2">
        <v>45960.743842592594</v>
      </c>
      <c r="H8" s="2">
        <v>45970.595578703702</v>
      </c>
      <c r="I8">
        <v>2</v>
      </c>
      <c r="J8">
        <v>2</v>
      </c>
      <c r="K8" s="5">
        <v>5</v>
      </c>
      <c r="L8">
        <v>3</v>
      </c>
      <c r="M8">
        <v>5</v>
      </c>
      <c r="N8">
        <v>4</v>
      </c>
      <c r="O8">
        <v>4</v>
      </c>
      <c r="P8">
        <v>3</v>
      </c>
      <c r="Q8">
        <v>2</v>
      </c>
      <c r="R8">
        <v>4</v>
      </c>
      <c r="S8">
        <v>4</v>
      </c>
      <c r="T8">
        <v>4</v>
      </c>
      <c r="U8" s="5">
        <v>5</v>
      </c>
      <c r="V8">
        <v>3</v>
      </c>
      <c r="W8">
        <v>5</v>
      </c>
      <c r="X8">
        <v>4</v>
      </c>
      <c r="Y8">
        <v>4</v>
      </c>
      <c r="Z8">
        <v>3</v>
      </c>
      <c r="AA8">
        <v>4</v>
      </c>
      <c r="AB8">
        <v>5</v>
      </c>
      <c r="AC8">
        <v>5</v>
      </c>
      <c r="AD8">
        <v>4</v>
      </c>
      <c r="AE8">
        <v>12</v>
      </c>
      <c r="AF8">
        <v>12</v>
      </c>
      <c r="AG8">
        <v>12</v>
      </c>
      <c r="AH8">
        <v>14</v>
      </c>
      <c r="AI8">
        <v>9</v>
      </c>
      <c r="AJ8">
        <v>9</v>
      </c>
      <c r="AK8">
        <v>5</v>
      </c>
      <c r="AL8">
        <v>7</v>
      </c>
      <c r="AM8">
        <f t="shared" si="1"/>
        <v>38</v>
      </c>
      <c r="AN8">
        <f t="shared" si="2"/>
        <v>42</v>
      </c>
      <c r="AO8">
        <f t="shared" si="3"/>
        <v>12</v>
      </c>
      <c r="AP8">
        <f t="shared" si="4"/>
        <v>12</v>
      </c>
      <c r="AQ8">
        <f t="shared" si="5"/>
        <v>12</v>
      </c>
      <c r="AR8">
        <f t="shared" si="6"/>
        <v>14</v>
      </c>
      <c r="AS8">
        <f t="shared" si="7"/>
        <v>9</v>
      </c>
      <c r="AT8">
        <f t="shared" si="8"/>
        <v>9</v>
      </c>
      <c r="AU8">
        <f t="shared" si="9"/>
        <v>5</v>
      </c>
      <c r="AV8">
        <f t="shared" si="10"/>
        <v>7</v>
      </c>
      <c r="AW8">
        <f t="shared" si="11"/>
        <v>25</v>
      </c>
      <c r="AX8">
        <f t="shared" si="12"/>
        <v>23</v>
      </c>
      <c r="AY8">
        <f t="shared" si="13"/>
        <v>15</v>
      </c>
      <c r="AZ8">
        <f t="shared" si="14"/>
        <v>17</v>
      </c>
    </row>
    <row r="9" spans="2:52" x14ac:dyDescent="0.25">
      <c r="B9">
        <v>40964</v>
      </c>
      <c r="C9">
        <v>0</v>
      </c>
      <c r="D9">
        <v>2003</v>
      </c>
      <c r="E9">
        <f t="shared" si="0"/>
        <v>22</v>
      </c>
      <c r="F9">
        <v>8</v>
      </c>
      <c r="G9" s="2">
        <v>45964.629108796296</v>
      </c>
      <c r="H9" s="2">
        <v>45973.594722222224</v>
      </c>
      <c r="I9">
        <v>2</v>
      </c>
      <c r="J9">
        <v>2</v>
      </c>
      <c r="K9" s="5">
        <v>4</v>
      </c>
      <c r="L9">
        <v>5</v>
      </c>
      <c r="M9">
        <v>5</v>
      </c>
      <c r="N9">
        <v>3</v>
      </c>
      <c r="O9">
        <v>5</v>
      </c>
      <c r="P9">
        <v>2</v>
      </c>
      <c r="Q9">
        <v>2</v>
      </c>
      <c r="R9">
        <v>4</v>
      </c>
      <c r="S9">
        <v>5</v>
      </c>
      <c r="T9">
        <v>4</v>
      </c>
      <c r="U9" s="5">
        <v>4</v>
      </c>
      <c r="V9">
        <v>5</v>
      </c>
      <c r="W9">
        <v>4</v>
      </c>
      <c r="X9">
        <v>4</v>
      </c>
      <c r="Y9">
        <v>4</v>
      </c>
      <c r="Z9">
        <v>2</v>
      </c>
      <c r="AA9">
        <v>2</v>
      </c>
      <c r="AB9">
        <v>2</v>
      </c>
      <c r="AC9">
        <v>4</v>
      </c>
      <c r="AD9">
        <v>4</v>
      </c>
      <c r="AE9">
        <v>11</v>
      </c>
      <c r="AF9">
        <v>10</v>
      </c>
      <c r="AG9">
        <v>12</v>
      </c>
      <c r="AH9">
        <v>10</v>
      </c>
      <c r="AI9">
        <v>9</v>
      </c>
      <c r="AJ9">
        <v>8</v>
      </c>
      <c r="AK9">
        <v>7</v>
      </c>
      <c r="AL9">
        <v>7</v>
      </c>
      <c r="AM9">
        <f t="shared" si="1"/>
        <v>39</v>
      </c>
      <c r="AN9">
        <f t="shared" si="2"/>
        <v>35</v>
      </c>
      <c r="AO9">
        <f t="shared" si="3"/>
        <v>11</v>
      </c>
      <c r="AP9">
        <f t="shared" si="4"/>
        <v>10</v>
      </c>
      <c r="AQ9">
        <f t="shared" si="5"/>
        <v>12</v>
      </c>
      <c r="AR9">
        <f t="shared" si="6"/>
        <v>10</v>
      </c>
      <c r="AS9">
        <f t="shared" si="7"/>
        <v>9</v>
      </c>
      <c r="AT9">
        <f t="shared" si="8"/>
        <v>8</v>
      </c>
      <c r="AU9">
        <f t="shared" si="9"/>
        <v>7</v>
      </c>
      <c r="AV9">
        <f t="shared" si="10"/>
        <v>7</v>
      </c>
      <c r="AW9">
        <f t="shared" si="11"/>
        <v>23</v>
      </c>
      <c r="AX9">
        <f t="shared" si="12"/>
        <v>26</v>
      </c>
      <c r="AY9">
        <f t="shared" si="13"/>
        <v>13</v>
      </c>
      <c r="AZ9">
        <f t="shared" si="14"/>
        <v>12</v>
      </c>
    </row>
    <row r="10" spans="2:52" x14ac:dyDescent="0.25">
      <c r="B10">
        <v>40979</v>
      </c>
      <c r="C10">
        <v>0</v>
      </c>
      <c r="D10">
        <v>2002</v>
      </c>
      <c r="E10">
        <f t="shared" si="0"/>
        <v>23</v>
      </c>
      <c r="F10">
        <f>16-7</f>
        <v>9</v>
      </c>
      <c r="G10" s="2">
        <v>45958.729328703703</v>
      </c>
      <c r="H10" s="2">
        <v>45967.737627314818</v>
      </c>
      <c r="I10">
        <v>2</v>
      </c>
      <c r="J10">
        <v>2</v>
      </c>
      <c r="K10" s="5">
        <v>3</v>
      </c>
      <c r="L10">
        <v>5</v>
      </c>
      <c r="M10">
        <v>4</v>
      </c>
      <c r="N10">
        <v>3</v>
      </c>
      <c r="O10">
        <v>5</v>
      </c>
      <c r="P10">
        <v>4</v>
      </c>
      <c r="Q10">
        <v>3</v>
      </c>
      <c r="R10">
        <v>4</v>
      </c>
      <c r="S10">
        <v>5</v>
      </c>
      <c r="T10">
        <v>4</v>
      </c>
      <c r="U10" s="5">
        <v>4</v>
      </c>
      <c r="V10">
        <v>4</v>
      </c>
      <c r="W10">
        <v>4</v>
      </c>
      <c r="X10">
        <v>4</v>
      </c>
      <c r="Y10">
        <v>4</v>
      </c>
      <c r="Z10">
        <v>3</v>
      </c>
      <c r="AA10">
        <v>3</v>
      </c>
      <c r="AB10">
        <v>4</v>
      </c>
      <c r="AC10">
        <v>4</v>
      </c>
      <c r="AD10">
        <v>4</v>
      </c>
      <c r="AE10">
        <v>12</v>
      </c>
      <c r="AF10">
        <v>11</v>
      </c>
      <c r="AG10">
        <v>12</v>
      </c>
      <c r="AH10">
        <v>12</v>
      </c>
      <c r="AI10">
        <v>8</v>
      </c>
      <c r="AJ10">
        <v>8</v>
      </c>
      <c r="AK10">
        <v>8</v>
      </c>
      <c r="AL10">
        <v>7</v>
      </c>
      <c r="AM10">
        <f t="shared" si="1"/>
        <v>40</v>
      </c>
      <c r="AN10">
        <f t="shared" si="2"/>
        <v>38</v>
      </c>
      <c r="AO10">
        <f t="shared" si="3"/>
        <v>12</v>
      </c>
      <c r="AP10">
        <f t="shared" si="4"/>
        <v>11</v>
      </c>
      <c r="AQ10">
        <f t="shared" si="5"/>
        <v>12</v>
      </c>
      <c r="AR10">
        <f t="shared" si="6"/>
        <v>12</v>
      </c>
      <c r="AS10">
        <f t="shared" si="7"/>
        <v>8</v>
      </c>
      <c r="AT10">
        <f t="shared" si="8"/>
        <v>8</v>
      </c>
      <c r="AU10">
        <f t="shared" si="9"/>
        <v>8</v>
      </c>
      <c r="AV10">
        <f t="shared" si="10"/>
        <v>7</v>
      </c>
      <c r="AW10">
        <f t="shared" si="11"/>
        <v>24</v>
      </c>
      <c r="AX10">
        <f t="shared" si="12"/>
        <v>26</v>
      </c>
      <c r="AY10">
        <f t="shared" si="13"/>
        <v>14</v>
      </c>
      <c r="AZ10">
        <f t="shared" si="14"/>
        <v>14</v>
      </c>
    </row>
    <row r="11" spans="2:52" x14ac:dyDescent="0.25">
      <c r="B11">
        <v>40754</v>
      </c>
      <c r="C11">
        <v>0</v>
      </c>
      <c r="D11">
        <v>2002</v>
      </c>
      <c r="E11">
        <f t="shared" si="0"/>
        <v>23</v>
      </c>
      <c r="F11">
        <f>16-7</f>
        <v>9</v>
      </c>
      <c r="G11" s="2">
        <v>45959.605300925927</v>
      </c>
      <c r="H11" s="2">
        <v>45971.378483796296</v>
      </c>
      <c r="I11">
        <v>2</v>
      </c>
      <c r="J11">
        <v>2</v>
      </c>
      <c r="K11" s="5">
        <v>4</v>
      </c>
      <c r="L11">
        <v>5</v>
      </c>
      <c r="M11">
        <v>5</v>
      </c>
      <c r="N11">
        <v>4</v>
      </c>
      <c r="O11">
        <v>5</v>
      </c>
      <c r="P11">
        <v>2</v>
      </c>
      <c r="Q11">
        <v>3</v>
      </c>
      <c r="R11">
        <v>4</v>
      </c>
      <c r="S11">
        <v>5</v>
      </c>
      <c r="T11">
        <v>5</v>
      </c>
      <c r="U11" s="5">
        <v>4</v>
      </c>
      <c r="V11">
        <v>4</v>
      </c>
      <c r="W11">
        <v>4</v>
      </c>
      <c r="X11">
        <v>4</v>
      </c>
      <c r="Y11">
        <v>4</v>
      </c>
      <c r="Z11">
        <v>2</v>
      </c>
      <c r="AA11">
        <v>2</v>
      </c>
      <c r="AB11">
        <v>4</v>
      </c>
      <c r="AC11">
        <v>4</v>
      </c>
      <c r="AD11">
        <v>4</v>
      </c>
      <c r="AE11">
        <v>12</v>
      </c>
      <c r="AF11">
        <v>10</v>
      </c>
      <c r="AG11">
        <v>13</v>
      </c>
      <c r="AH11">
        <v>12</v>
      </c>
      <c r="AI11">
        <v>9</v>
      </c>
      <c r="AJ11">
        <v>8</v>
      </c>
      <c r="AK11">
        <v>8</v>
      </c>
      <c r="AL11">
        <v>6</v>
      </c>
      <c r="AM11">
        <f t="shared" si="1"/>
        <v>42</v>
      </c>
      <c r="AN11">
        <f t="shared" si="2"/>
        <v>36</v>
      </c>
      <c r="AO11">
        <f t="shared" si="3"/>
        <v>12</v>
      </c>
      <c r="AP11">
        <f t="shared" si="4"/>
        <v>10</v>
      </c>
      <c r="AQ11">
        <f t="shared" si="5"/>
        <v>13</v>
      </c>
      <c r="AR11">
        <f t="shared" si="6"/>
        <v>12</v>
      </c>
      <c r="AS11">
        <f t="shared" si="7"/>
        <v>9</v>
      </c>
      <c r="AT11">
        <f t="shared" si="8"/>
        <v>8</v>
      </c>
      <c r="AU11">
        <f t="shared" si="9"/>
        <v>8</v>
      </c>
      <c r="AV11">
        <f t="shared" si="10"/>
        <v>6</v>
      </c>
      <c r="AW11">
        <f t="shared" si="11"/>
        <v>24</v>
      </c>
      <c r="AX11">
        <f t="shared" si="12"/>
        <v>28</v>
      </c>
      <c r="AY11">
        <f t="shared" si="13"/>
        <v>14</v>
      </c>
      <c r="AZ11">
        <f t="shared" si="14"/>
        <v>12</v>
      </c>
    </row>
    <row r="12" spans="2:52" x14ac:dyDescent="0.25">
      <c r="B12">
        <v>40708</v>
      </c>
      <c r="C12">
        <v>0</v>
      </c>
      <c r="D12">
        <v>2002</v>
      </c>
      <c r="E12">
        <f t="shared" si="0"/>
        <v>23</v>
      </c>
      <c r="F12">
        <f>12-3</f>
        <v>9</v>
      </c>
      <c r="G12" s="2">
        <v>45961.619247685187</v>
      </c>
      <c r="H12" s="2">
        <v>45977.728379629632</v>
      </c>
      <c r="I12">
        <v>2</v>
      </c>
      <c r="J12">
        <v>2</v>
      </c>
      <c r="K12" s="5">
        <v>4</v>
      </c>
      <c r="L12">
        <v>4</v>
      </c>
      <c r="M12">
        <v>4</v>
      </c>
      <c r="N12">
        <v>4</v>
      </c>
      <c r="O12">
        <v>5</v>
      </c>
      <c r="P12">
        <v>3</v>
      </c>
      <c r="Q12">
        <v>2</v>
      </c>
      <c r="R12">
        <v>4</v>
      </c>
      <c r="S12">
        <v>4</v>
      </c>
      <c r="T12">
        <v>4</v>
      </c>
      <c r="U12" s="5">
        <v>4</v>
      </c>
      <c r="V12">
        <v>4</v>
      </c>
      <c r="W12">
        <v>4</v>
      </c>
      <c r="X12">
        <v>4</v>
      </c>
      <c r="Y12">
        <v>4</v>
      </c>
      <c r="Z12">
        <v>4</v>
      </c>
      <c r="AA12">
        <v>4</v>
      </c>
      <c r="AB12">
        <v>4</v>
      </c>
      <c r="AC12">
        <v>5</v>
      </c>
      <c r="AD12">
        <v>4</v>
      </c>
      <c r="AE12">
        <v>11</v>
      </c>
      <c r="AF12">
        <v>12</v>
      </c>
      <c r="AG12">
        <v>12</v>
      </c>
      <c r="AH12">
        <v>13</v>
      </c>
      <c r="AI12">
        <v>9</v>
      </c>
      <c r="AJ12">
        <v>8</v>
      </c>
      <c r="AK12">
        <v>6</v>
      </c>
      <c r="AL12">
        <v>8</v>
      </c>
      <c r="AM12">
        <f t="shared" si="1"/>
        <v>38</v>
      </c>
      <c r="AN12">
        <f t="shared" si="2"/>
        <v>41</v>
      </c>
      <c r="AO12">
        <f t="shared" si="3"/>
        <v>11</v>
      </c>
      <c r="AP12">
        <f t="shared" si="4"/>
        <v>12</v>
      </c>
      <c r="AQ12">
        <f t="shared" si="5"/>
        <v>12</v>
      </c>
      <c r="AR12">
        <f t="shared" si="6"/>
        <v>13</v>
      </c>
      <c r="AS12">
        <f t="shared" si="7"/>
        <v>9</v>
      </c>
      <c r="AT12">
        <f t="shared" si="8"/>
        <v>8</v>
      </c>
      <c r="AU12">
        <f t="shared" si="9"/>
        <v>6</v>
      </c>
      <c r="AV12">
        <f t="shared" si="10"/>
        <v>8</v>
      </c>
      <c r="AW12">
        <f t="shared" si="11"/>
        <v>25</v>
      </c>
      <c r="AX12">
        <f t="shared" si="12"/>
        <v>25</v>
      </c>
      <c r="AY12">
        <f t="shared" si="13"/>
        <v>13</v>
      </c>
      <c r="AZ12">
        <f t="shared" si="14"/>
        <v>16</v>
      </c>
    </row>
    <row r="13" spans="2:52" x14ac:dyDescent="0.25">
      <c r="B13">
        <v>45468</v>
      </c>
      <c r="C13">
        <v>0</v>
      </c>
      <c r="D13">
        <v>2002</v>
      </c>
      <c r="E13">
        <f t="shared" si="0"/>
        <v>23</v>
      </c>
      <c r="F13">
        <v>9</v>
      </c>
      <c r="G13" s="2">
        <v>45968.653078703705</v>
      </c>
      <c r="H13" s="2">
        <v>45977.801157407404</v>
      </c>
      <c r="I13">
        <v>4</v>
      </c>
      <c r="J13">
        <v>4</v>
      </c>
      <c r="K13" s="5">
        <v>2</v>
      </c>
      <c r="L13">
        <v>4</v>
      </c>
      <c r="M13">
        <v>5</v>
      </c>
      <c r="N13">
        <v>4</v>
      </c>
      <c r="O13">
        <v>4</v>
      </c>
      <c r="P13">
        <v>2</v>
      </c>
      <c r="Q13">
        <v>2</v>
      </c>
      <c r="R13">
        <v>4</v>
      </c>
      <c r="S13">
        <v>5</v>
      </c>
      <c r="T13">
        <v>4</v>
      </c>
      <c r="U13" s="5">
        <v>2</v>
      </c>
      <c r="V13">
        <v>5</v>
      </c>
      <c r="W13">
        <v>5</v>
      </c>
      <c r="X13">
        <v>4</v>
      </c>
      <c r="Y13">
        <v>4</v>
      </c>
      <c r="Z13">
        <v>2</v>
      </c>
      <c r="AA13">
        <v>2</v>
      </c>
      <c r="AB13">
        <v>2</v>
      </c>
      <c r="AC13">
        <v>3</v>
      </c>
      <c r="AD13">
        <v>4</v>
      </c>
      <c r="AE13">
        <v>11</v>
      </c>
      <c r="AF13">
        <v>11</v>
      </c>
      <c r="AG13">
        <v>13</v>
      </c>
      <c r="AH13">
        <v>9</v>
      </c>
      <c r="AI13">
        <v>6</v>
      </c>
      <c r="AJ13">
        <v>6</v>
      </c>
      <c r="AK13">
        <v>6</v>
      </c>
      <c r="AL13">
        <v>7</v>
      </c>
      <c r="AM13">
        <f t="shared" si="1"/>
        <v>36</v>
      </c>
      <c r="AN13">
        <f t="shared" si="2"/>
        <v>33</v>
      </c>
      <c r="AO13">
        <f t="shared" si="3"/>
        <v>11</v>
      </c>
      <c r="AP13">
        <f t="shared" si="4"/>
        <v>11</v>
      </c>
      <c r="AQ13">
        <f t="shared" si="5"/>
        <v>13</v>
      </c>
      <c r="AR13">
        <f t="shared" si="6"/>
        <v>9</v>
      </c>
      <c r="AS13">
        <f t="shared" si="7"/>
        <v>6</v>
      </c>
      <c r="AT13">
        <f t="shared" si="8"/>
        <v>6</v>
      </c>
      <c r="AU13">
        <f t="shared" si="9"/>
        <v>6</v>
      </c>
      <c r="AV13">
        <f t="shared" si="10"/>
        <v>7</v>
      </c>
      <c r="AW13">
        <f t="shared" si="11"/>
        <v>22</v>
      </c>
      <c r="AX13">
        <f t="shared" si="12"/>
        <v>25</v>
      </c>
      <c r="AY13">
        <f t="shared" si="13"/>
        <v>11</v>
      </c>
      <c r="AZ13">
        <f t="shared" si="14"/>
        <v>11</v>
      </c>
    </row>
    <row r="14" spans="2:52" x14ac:dyDescent="0.25">
      <c r="B14">
        <v>41396</v>
      </c>
      <c r="C14">
        <v>1</v>
      </c>
      <c r="D14">
        <v>1999</v>
      </c>
      <c r="E14">
        <f t="shared" si="0"/>
        <v>26</v>
      </c>
      <c r="F14">
        <f>16-7</f>
        <v>9</v>
      </c>
      <c r="G14" s="2">
        <v>45959.552048611113</v>
      </c>
      <c r="H14" s="2">
        <v>45976.673576388886</v>
      </c>
      <c r="I14">
        <v>3</v>
      </c>
      <c r="J14">
        <v>3</v>
      </c>
      <c r="K14" s="5">
        <v>2</v>
      </c>
      <c r="L14">
        <v>5</v>
      </c>
      <c r="M14">
        <v>4</v>
      </c>
      <c r="N14">
        <v>4</v>
      </c>
      <c r="O14">
        <v>5</v>
      </c>
      <c r="P14">
        <v>2</v>
      </c>
      <c r="Q14">
        <v>1</v>
      </c>
      <c r="R14">
        <v>3</v>
      </c>
      <c r="S14">
        <v>4</v>
      </c>
      <c r="T14">
        <v>2</v>
      </c>
      <c r="U14" s="5">
        <v>1</v>
      </c>
      <c r="V14">
        <v>4</v>
      </c>
      <c r="W14">
        <v>4</v>
      </c>
      <c r="X14">
        <v>4</v>
      </c>
      <c r="Y14">
        <v>5</v>
      </c>
      <c r="Z14">
        <v>1</v>
      </c>
      <c r="AA14">
        <v>1</v>
      </c>
      <c r="AB14">
        <v>4</v>
      </c>
      <c r="AC14">
        <v>4</v>
      </c>
      <c r="AD14">
        <v>2</v>
      </c>
      <c r="AE14">
        <v>8</v>
      </c>
      <c r="AF14">
        <v>7</v>
      </c>
      <c r="AG14">
        <v>11</v>
      </c>
      <c r="AH14">
        <v>12</v>
      </c>
      <c r="AI14">
        <v>7</v>
      </c>
      <c r="AJ14">
        <v>6</v>
      </c>
      <c r="AK14">
        <v>6</v>
      </c>
      <c r="AL14">
        <v>5</v>
      </c>
      <c r="AM14">
        <f t="shared" si="1"/>
        <v>32</v>
      </c>
      <c r="AN14">
        <f t="shared" si="2"/>
        <v>30</v>
      </c>
      <c r="AO14">
        <f t="shared" si="3"/>
        <v>8</v>
      </c>
      <c r="AP14">
        <f t="shared" si="4"/>
        <v>7</v>
      </c>
      <c r="AQ14">
        <f t="shared" si="5"/>
        <v>11</v>
      </c>
      <c r="AR14">
        <f t="shared" si="6"/>
        <v>12</v>
      </c>
      <c r="AS14">
        <f t="shared" si="7"/>
        <v>7</v>
      </c>
      <c r="AT14">
        <f t="shared" si="8"/>
        <v>6</v>
      </c>
      <c r="AU14">
        <f t="shared" si="9"/>
        <v>6</v>
      </c>
      <c r="AV14">
        <f t="shared" si="10"/>
        <v>5</v>
      </c>
      <c r="AW14">
        <f t="shared" si="11"/>
        <v>23</v>
      </c>
      <c r="AX14">
        <f t="shared" si="12"/>
        <v>23</v>
      </c>
      <c r="AY14">
        <f t="shared" si="13"/>
        <v>9</v>
      </c>
      <c r="AZ14">
        <f t="shared" si="14"/>
        <v>7</v>
      </c>
    </row>
    <row r="15" spans="2:52" x14ac:dyDescent="0.25">
      <c r="B15">
        <v>45411</v>
      </c>
      <c r="C15">
        <v>0</v>
      </c>
      <c r="D15">
        <v>1999</v>
      </c>
      <c r="E15">
        <f t="shared" si="0"/>
        <v>26</v>
      </c>
      <c r="F15">
        <v>9</v>
      </c>
      <c r="G15" s="2">
        <v>45968.548506944448</v>
      </c>
      <c r="H15" s="2">
        <v>45975.624386574076</v>
      </c>
      <c r="I15">
        <v>4</v>
      </c>
      <c r="J15">
        <v>3</v>
      </c>
      <c r="K15" s="5">
        <v>4</v>
      </c>
      <c r="L15">
        <v>4</v>
      </c>
      <c r="M15">
        <v>4</v>
      </c>
      <c r="N15">
        <v>3</v>
      </c>
      <c r="O15">
        <v>4</v>
      </c>
      <c r="P15">
        <v>4</v>
      </c>
      <c r="Q15">
        <v>2</v>
      </c>
      <c r="R15">
        <v>4</v>
      </c>
      <c r="S15">
        <v>2</v>
      </c>
      <c r="T15">
        <v>1</v>
      </c>
      <c r="U15" s="5">
        <v>2</v>
      </c>
      <c r="V15">
        <v>4</v>
      </c>
      <c r="W15">
        <v>4</v>
      </c>
      <c r="X15">
        <v>4</v>
      </c>
      <c r="Y15">
        <v>5</v>
      </c>
      <c r="Z15">
        <v>4</v>
      </c>
      <c r="AA15">
        <v>4</v>
      </c>
      <c r="AB15">
        <v>4</v>
      </c>
      <c r="AC15">
        <v>3</v>
      </c>
      <c r="AD15">
        <v>2</v>
      </c>
      <c r="AE15">
        <v>9</v>
      </c>
      <c r="AF15">
        <v>10</v>
      </c>
      <c r="AG15">
        <v>9</v>
      </c>
      <c r="AH15">
        <v>11</v>
      </c>
      <c r="AI15">
        <v>8</v>
      </c>
      <c r="AJ15">
        <v>7</v>
      </c>
      <c r="AK15">
        <v>6</v>
      </c>
      <c r="AL15">
        <v>8</v>
      </c>
      <c r="AM15">
        <f t="shared" si="1"/>
        <v>32</v>
      </c>
      <c r="AN15">
        <f t="shared" si="2"/>
        <v>36</v>
      </c>
      <c r="AO15">
        <f t="shared" si="3"/>
        <v>9</v>
      </c>
      <c r="AP15">
        <f t="shared" si="4"/>
        <v>10</v>
      </c>
      <c r="AQ15">
        <f t="shared" si="5"/>
        <v>9</v>
      </c>
      <c r="AR15">
        <f t="shared" si="6"/>
        <v>11</v>
      </c>
      <c r="AS15">
        <f t="shared" si="7"/>
        <v>8</v>
      </c>
      <c r="AT15">
        <f t="shared" si="8"/>
        <v>7</v>
      </c>
      <c r="AU15">
        <f t="shared" si="9"/>
        <v>6</v>
      </c>
      <c r="AV15">
        <f t="shared" si="10"/>
        <v>8</v>
      </c>
      <c r="AW15">
        <f t="shared" si="11"/>
        <v>22</v>
      </c>
      <c r="AX15">
        <f t="shared" si="12"/>
        <v>18</v>
      </c>
      <c r="AY15">
        <f t="shared" si="13"/>
        <v>14</v>
      </c>
      <c r="AZ15">
        <f t="shared" si="14"/>
        <v>14</v>
      </c>
    </row>
    <row r="16" spans="2:52" x14ac:dyDescent="0.25">
      <c r="B16">
        <v>45426</v>
      </c>
      <c r="C16">
        <v>0</v>
      </c>
      <c r="D16">
        <v>1999</v>
      </c>
      <c r="E16">
        <f t="shared" si="0"/>
        <v>26</v>
      </c>
      <c r="F16">
        <v>9</v>
      </c>
      <c r="G16" s="2">
        <v>45968.568819444445</v>
      </c>
      <c r="H16" s="2">
        <v>45977.927465277775</v>
      </c>
      <c r="I16">
        <v>2</v>
      </c>
      <c r="J16">
        <v>2</v>
      </c>
      <c r="K16" s="5">
        <v>3</v>
      </c>
      <c r="L16">
        <v>4</v>
      </c>
      <c r="M16">
        <v>3</v>
      </c>
      <c r="N16">
        <v>4</v>
      </c>
      <c r="O16">
        <v>3</v>
      </c>
      <c r="P16">
        <v>4</v>
      </c>
      <c r="Q16">
        <v>4</v>
      </c>
      <c r="R16">
        <v>4</v>
      </c>
      <c r="S16">
        <v>4</v>
      </c>
      <c r="T16">
        <v>2</v>
      </c>
      <c r="U16" s="5">
        <v>4</v>
      </c>
      <c r="V16">
        <v>5</v>
      </c>
      <c r="W16">
        <v>3</v>
      </c>
      <c r="X16">
        <v>4</v>
      </c>
      <c r="Y16">
        <v>3</v>
      </c>
      <c r="Z16">
        <v>4</v>
      </c>
      <c r="AA16">
        <v>4</v>
      </c>
      <c r="AB16">
        <v>4</v>
      </c>
      <c r="AC16">
        <v>4</v>
      </c>
      <c r="AD16">
        <v>4</v>
      </c>
      <c r="AE16">
        <v>9</v>
      </c>
      <c r="AF16">
        <v>11</v>
      </c>
      <c r="AG16">
        <v>12</v>
      </c>
      <c r="AH16">
        <v>12</v>
      </c>
      <c r="AI16">
        <v>6</v>
      </c>
      <c r="AJ16">
        <v>7</v>
      </c>
      <c r="AK16">
        <v>8</v>
      </c>
      <c r="AL16">
        <v>9</v>
      </c>
      <c r="AM16">
        <f t="shared" si="1"/>
        <v>35</v>
      </c>
      <c r="AN16">
        <f t="shared" si="2"/>
        <v>39</v>
      </c>
      <c r="AO16">
        <f t="shared" si="3"/>
        <v>9</v>
      </c>
      <c r="AP16">
        <f t="shared" si="4"/>
        <v>11</v>
      </c>
      <c r="AQ16">
        <f t="shared" si="5"/>
        <v>12</v>
      </c>
      <c r="AR16">
        <f t="shared" si="6"/>
        <v>12</v>
      </c>
      <c r="AS16">
        <f t="shared" si="7"/>
        <v>6</v>
      </c>
      <c r="AT16">
        <f t="shared" si="8"/>
        <v>7</v>
      </c>
      <c r="AU16">
        <f t="shared" si="9"/>
        <v>8</v>
      </c>
      <c r="AV16">
        <f t="shared" si="10"/>
        <v>9</v>
      </c>
      <c r="AW16">
        <f t="shared" si="11"/>
        <v>24</v>
      </c>
      <c r="AX16">
        <f t="shared" si="12"/>
        <v>21</v>
      </c>
      <c r="AY16">
        <f t="shared" si="13"/>
        <v>14</v>
      </c>
      <c r="AZ16">
        <f t="shared" si="14"/>
        <v>15</v>
      </c>
    </row>
    <row r="17" spans="2:52" x14ac:dyDescent="0.25">
      <c r="B17">
        <v>45422</v>
      </c>
      <c r="C17">
        <v>1</v>
      </c>
      <c r="D17">
        <v>1997</v>
      </c>
      <c r="E17">
        <f t="shared" si="0"/>
        <v>28</v>
      </c>
      <c r="F17">
        <v>10</v>
      </c>
      <c r="G17" s="2">
        <v>45968.563483796293</v>
      </c>
      <c r="H17" s="2">
        <v>45975.640925925924</v>
      </c>
      <c r="I17">
        <v>3</v>
      </c>
      <c r="J17">
        <v>3</v>
      </c>
      <c r="K17" s="5">
        <v>3</v>
      </c>
      <c r="L17">
        <v>4</v>
      </c>
      <c r="M17">
        <v>2</v>
      </c>
      <c r="N17">
        <v>3</v>
      </c>
      <c r="O17">
        <v>4</v>
      </c>
      <c r="P17">
        <v>3</v>
      </c>
      <c r="Q17">
        <v>3</v>
      </c>
      <c r="R17">
        <v>3</v>
      </c>
      <c r="S17">
        <v>4</v>
      </c>
      <c r="T17">
        <v>2</v>
      </c>
      <c r="U17" s="5">
        <v>3</v>
      </c>
      <c r="V17">
        <v>4</v>
      </c>
      <c r="W17">
        <v>2</v>
      </c>
      <c r="X17">
        <v>3</v>
      </c>
      <c r="Y17">
        <v>4</v>
      </c>
      <c r="Z17">
        <v>3</v>
      </c>
      <c r="AA17">
        <v>3</v>
      </c>
      <c r="AB17">
        <v>3</v>
      </c>
      <c r="AC17">
        <v>4</v>
      </c>
      <c r="AD17">
        <v>4</v>
      </c>
      <c r="AE17">
        <v>7</v>
      </c>
      <c r="AF17">
        <v>9</v>
      </c>
      <c r="AG17">
        <v>10</v>
      </c>
      <c r="AH17">
        <v>10</v>
      </c>
      <c r="AI17">
        <v>7</v>
      </c>
      <c r="AJ17">
        <v>7</v>
      </c>
      <c r="AK17">
        <v>7</v>
      </c>
      <c r="AL17">
        <v>7</v>
      </c>
      <c r="AM17">
        <f t="shared" si="1"/>
        <v>31</v>
      </c>
      <c r="AN17">
        <f t="shared" si="2"/>
        <v>33</v>
      </c>
      <c r="AO17">
        <f t="shared" si="3"/>
        <v>7</v>
      </c>
      <c r="AP17">
        <f t="shared" si="4"/>
        <v>9</v>
      </c>
      <c r="AQ17">
        <f t="shared" si="5"/>
        <v>10</v>
      </c>
      <c r="AR17">
        <f t="shared" si="6"/>
        <v>10</v>
      </c>
      <c r="AS17">
        <f t="shared" si="7"/>
        <v>7</v>
      </c>
      <c r="AT17">
        <f t="shared" si="8"/>
        <v>7</v>
      </c>
      <c r="AU17">
        <f t="shared" si="9"/>
        <v>7</v>
      </c>
      <c r="AV17">
        <f t="shared" si="10"/>
        <v>7</v>
      </c>
      <c r="AW17">
        <f t="shared" si="11"/>
        <v>22</v>
      </c>
      <c r="AX17">
        <f t="shared" si="12"/>
        <v>20</v>
      </c>
      <c r="AY17">
        <f t="shared" si="13"/>
        <v>11</v>
      </c>
      <c r="AZ17">
        <f t="shared" si="14"/>
        <v>11</v>
      </c>
    </row>
    <row r="18" spans="2:52" x14ac:dyDescent="0.25">
      <c r="B18">
        <v>41459</v>
      </c>
      <c r="C18">
        <v>0</v>
      </c>
      <c r="D18">
        <v>1993</v>
      </c>
      <c r="E18">
        <f t="shared" si="0"/>
        <v>32</v>
      </c>
      <c r="F18">
        <v>11</v>
      </c>
      <c r="G18" s="2">
        <v>45964.724328703705</v>
      </c>
      <c r="H18" s="2">
        <v>45975.68141203704</v>
      </c>
      <c r="I18">
        <v>2</v>
      </c>
      <c r="J18">
        <v>2</v>
      </c>
      <c r="K18" s="5">
        <v>4</v>
      </c>
      <c r="L18">
        <v>4</v>
      </c>
      <c r="M18">
        <v>4</v>
      </c>
      <c r="N18">
        <v>3</v>
      </c>
      <c r="O18">
        <v>4</v>
      </c>
      <c r="P18">
        <v>4</v>
      </c>
      <c r="Q18">
        <v>3</v>
      </c>
      <c r="R18">
        <v>4</v>
      </c>
      <c r="S18">
        <v>4</v>
      </c>
      <c r="T18">
        <v>3</v>
      </c>
      <c r="U18" s="5">
        <v>3</v>
      </c>
      <c r="V18">
        <v>4</v>
      </c>
      <c r="W18">
        <v>4</v>
      </c>
      <c r="X18">
        <v>4</v>
      </c>
      <c r="Y18">
        <v>4</v>
      </c>
      <c r="Z18">
        <v>3</v>
      </c>
      <c r="AA18">
        <v>2</v>
      </c>
      <c r="AB18">
        <v>4</v>
      </c>
      <c r="AC18">
        <v>4</v>
      </c>
      <c r="AD18">
        <v>3</v>
      </c>
      <c r="AE18">
        <v>11</v>
      </c>
      <c r="AF18">
        <v>10</v>
      </c>
      <c r="AG18">
        <v>11</v>
      </c>
      <c r="AH18">
        <v>12</v>
      </c>
      <c r="AI18">
        <v>8</v>
      </c>
      <c r="AJ18">
        <v>7</v>
      </c>
      <c r="AK18">
        <v>7</v>
      </c>
      <c r="AL18">
        <v>6</v>
      </c>
      <c r="AM18">
        <f t="shared" si="1"/>
        <v>37</v>
      </c>
      <c r="AN18">
        <f t="shared" si="2"/>
        <v>35</v>
      </c>
      <c r="AO18">
        <f t="shared" si="3"/>
        <v>11</v>
      </c>
      <c r="AP18">
        <f t="shared" si="4"/>
        <v>10</v>
      </c>
      <c r="AQ18">
        <f t="shared" si="5"/>
        <v>11</v>
      </c>
      <c r="AR18">
        <f t="shared" si="6"/>
        <v>12</v>
      </c>
      <c r="AS18">
        <f t="shared" si="7"/>
        <v>8</v>
      </c>
      <c r="AT18">
        <f t="shared" si="8"/>
        <v>7</v>
      </c>
      <c r="AU18">
        <f t="shared" si="9"/>
        <v>7</v>
      </c>
      <c r="AV18">
        <f t="shared" si="10"/>
        <v>6</v>
      </c>
      <c r="AW18">
        <f t="shared" si="11"/>
        <v>23</v>
      </c>
      <c r="AX18">
        <f t="shared" si="12"/>
        <v>22</v>
      </c>
      <c r="AY18">
        <f t="shared" si="13"/>
        <v>15</v>
      </c>
      <c r="AZ18">
        <f t="shared" si="14"/>
        <v>12</v>
      </c>
    </row>
    <row r="19" spans="2:52" x14ac:dyDescent="0.25">
      <c r="B19">
        <v>43450</v>
      </c>
      <c r="C19">
        <v>1</v>
      </c>
      <c r="D19">
        <v>1993</v>
      </c>
      <c r="E19">
        <f t="shared" si="0"/>
        <v>32</v>
      </c>
      <c r="F19">
        <v>11</v>
      </c>
      <c r="G19" s="2">
        <v>45970.810578703706</v>
      </c>
      <c r="H19" s="2">
        <v>45977.832268518519</v>
      </c>
      <c r="I19">
        <v>2</v>
      </c>
      <c r="J19">
        <v>2</v>
      </c>
      <c r="K19" s="5">
        <v>2</v>
      </c>
      <c r="L19">
        <v>5</v>
      </c>
      <c r="M19">
        <v>5</v>
      </c>
      <c r="N19">
        <v>3</v>
      </c>
      <c r="O19">
        <v>2</v>
      </c>
      <c r="P19">
        <v>3</v>
      </c>
      <c r="Q19">
        <v>4</v>
      </c>
      <c r="R19">
        <v>2</v>
      </c>
      <c r="S19">
        <v>4</v>
      </c>
      <c r="T19">
        <v>4</v>
      </c>
      <c r="U19" s="5">
        <v>4</v>
      </c>
      <c r="V19">
        <v>4</v>
      </c>
      <c r="W19">
        <v>5</v>
      </c>
      <c r="X19">
        <v>4</v>
      </c>
      <c r="Y19">
        <v>4</v>
      </c>
      <c r="Z19">
        <v>2</v>
      </c>
      <c r="AA19">
        <v>3</v>
      </c>
      <c r="AB19">
        <v>4</v>
      </c>
      <c r="AC19">
        <v>4</v>
      </c>
      <c r="AD19">
        <v>3</v>
      </c>
      <c r="AE19">
        <v>12</v>
      </c>
      <c r="AF19">
        <v>10</v>
      </c>
      <c r="AG19">
        <v>9</v>
      </c>
      <c r="AH19">
        <v>12</v>
      </c>
      <c r="AI19">
        <v>4</v>
      </c>
      <c r="AJ19">
        <v>8</v>
      </c>
      <c r="AK19">
        <v>9</v>
      </c>
      <c r="AL19">
        <v>7</v>
      </c>
      <c r="AM19">
        <f t="shared" si="1"/>
        <v>34</v>
      </c>
      <c r="AN19">
        <f t="shared" si="2"/>
        <v>37</v>
      </c>
      <c r="AO19">
        <f t="shared" si="3"/>
        <v>12</v>
      </c>
      <c r="AP19">
        <f t="shared" si="4"/>
        <v>10</v>
      </c>
      <c r="AQ19">
        <f t="shared" si="5"/>
        <v>9</v>
      </c>
      <c r="AR19">
        <f t="shared" si="6"/>
        <v>12</v>
      </c>
      <c r="AS19">
        <f t="shared" si="7"/>
        <v>4</v>
      </c>
      <c r="AT19">
        <f t="shared" si="8"/>
        <v>8</v>
      </c>
      <c r="AU19">
        <f t="shared" si="9"/>
        <v>9</v>
      </c>
      <c r="AV19">
        <f t="shared" si="10"/>
        <v>7</v>
      </c>
      <c r="AW19">
        <f t="shared" si="11"/>
        <v>23</v>
      </c>
      <c r="AX19">
        <f t="shared" si="12"/>
        <v>20</v>
      </c>
      <c r="AY19">
        <f t="shared" si="13"/>
        <v>14</v>
      </c>
      <c r="AZ19">
        <f t="shared" si="14"/>
        <v>14</v>
      </c>
    </row>
    <row r="20" spans="2:52" x14ac:dyDescent="0.25">
      <c r="B20">
        <v>42249</v>
      </c>
      <c r="C20">
        <v>0</v>
      </c>
      <c r="D20">
        <v>1991</v>
      </c>
      <c r="E20">
        <f t="shared" si="0"/>
        <v>34</v>
      </c>
      <c r="F20">
        <v>12</v>
      </c>
      <c r="G20" s="2">
        <v>45965.569050925929</v>
      </c>
      <c r="H20" s="2">
        <v>45973.583715277775</v>
      </c>
      <c r="I20">
        <v>2</v>
      </c>
      <c r="J20">
        <v>2</v>
      </c>
      <c r="K20" s="5">
        <v>4</v>
      </c>
      <c r="L20">
        <v>4</v>
      </c>
      <c r="M20">
        <v>2</v>
      </c>
      <c r="N20">
        <v>4</v>
      </c>
      <c r="O20">
        <v>5</v>
      </c>
      <c r="P20">
        <v>3</v>
      </c>
      <c r="Q20">
        <v>3</v>
      </c>
      <c r="R20">
        <v>5</v>
      </c>
      <c r="S20">
        <v>4</v>
      </c>
      <c r="T20">
        <v>3</v>
      </c>
      <c r="U20" s="5">
        <v>4</v>
      </c>
      <c r="V20">
        <v>4</v>
      </c>
      <c r="W20">
        <v>2</v>
      </c>
      <c r="X20">
        <v>5</v>
      </c>
      <c r="Y20">
        <v>5</v>
      </c>
      <c r="Z20">
        <v>4</v>
      </c>
      <c r="AA20">
        <v>2</v>
      </c>
      <c r="AB20">
        <v>5</v>
      </c>
      <c r="AC20">
        <v>4</v>
      </c>
      <c r="AD20">
        <v>4</v>
      </c>
      <c r="AE20">
        <v>8</v>
      </c>
      <c r="AF20">
        <v>10</v>
      </c>
      <c r="AG20">
        <v>13</v>
      </c>
      <c r="AH20">
        <v>14</v>
      </c>
      <c r="AI20">
        <v>9</v>
      </c>
      <c r="AJ20">
        <v>9</v>
      </c>
      <c r="AK20">
        <v>7</v>
      </c>
      <c r="AL20">
        <v>6</v>
      </c>
      <c r="AM20">
        <f t="shared" si="1"/>
        <v>37</v>
      </c>
      <c r="AN20">
        <f t="shared" si="2"/>
        <v>39</v>
      </c>
      <c r="AO20">
        <f t="shared" si="3"/>
        <v>8</v>
      </c>
      <c r="AP20">
        <f t="shared" si="4"/>
        <v>10</v>
      </c>
      <c r="AQ20">
        <f t="shared" si="5"/>
        <v>13</v>
      </c>
      <c r="AR20">
        <f t="shared" si="6"/>
        <v>14</v>
      </c>
      <c r="AS20">
        <f t="shared" si="7"/>
        <v>9</v>
      </c>
      <c r="AT20">
        <f t="shared" si="8"/>
        <v>9</v>
      </c>
      <c r="AU20">
        <f t="shared" si="9"/>
        <v>7</v>
      </c>
      <c r="AV20">
        <f t="shared" si="10"/>
        <v>6</v>
      </c>
      <c r="AW20">
        <f t="shared" si="11"/>
        <v>27</v>
      </c>
      <c r="AX20">
        <f t="shared" si="12"/>
        <v>25</v>
      </c>
      <c r="AY20">
        <f t="shared" si="13"/>
        <v>12</v>
      </c>
      <c r="AZ20">
        <f t="shared" si="14"/>
        <v>12</v>
      </c>
    </row>
    <row r="21" spans="2:52" x14ac:dyDescent="0.25">
      <c r="B21">
        <v>40854</v>
      </c>
      <c r="C21">
        <v>0</v>
      </c>
      <c r="D21">
        <v>1983</v>
      </c>
      <c r="E21">
        <f t="shared" si="0"/>
        <v>42</v>
      </c>
      <c r="F21">
        <v>14</v>
      </c>
      <c r="G21" s="2">
        <v>45962.741516203707</v>
      </c>
      <c r="H21" s="2">
        <v>45970.817071759258</v>
      </c>
      <c r="I21">
        <v>2</v>
      </c>
      <c r="J21">
        <v>2</v>
      </c>
      <c r="K21" s="5">
        <v>4</v>
      </c>
      <c r="L21">
        <v>3</v>
      </c>
      <c r="M21">
        <v>4</v>
      </c>
      <c r="N21">
        <v>4</v>
      </c>
      <c r="O21">
        <v>4</v>
      </c>
      <c r="P21">
        <v>3</v>
      </c>
      <c r="Q21">
        <v>4</v>
      </c>
      <c r="R21">
        <v>4</v>
      </c>
      <c r="S21">
        <v>4</v>
      </c>
      <c r="T21">
        <v>4</v>
      </c>
      <c r="U21" s="5">
        <v>4</v>
      </c>
      <c r="V21">
        <v>4</v>
      </c>
      <c r="W21">
        <v>4</v>
      </c>
      <c r="X21">
        <v>4</v>
      </c>
      <c r="Y21">
        <v>4</v>
      </c>
      <c r="Z21">
        <v>4</v>
      </c>
      <c r="AA21">
        <v>4</v>
      </c>
      <c r="AB21">
        <v>4</v>
      </c>
      <c r="AC21">
        <v>4</v>
      </c>
      <c r="AD21">
        <v>4</v>
      </c>
      <c r="AE21">
        <v>11</v>
      </c>
      <c r="AF21">
        <v>12</v>
      </c>
      <c r="AG21">
        <v>12</v>
      </c>
      <c r="AH21">
        <v>12</v>
      </c>
      <c r="AI21">
        <v>8</v>
      </c>
      <c r="AJ21">
        <v>8</v>
      </c>
      <c r="AK21">
        <v>7</v>
      </c>
      <c r="AL21">
        <v>8</v>
      </c>
      <c r="AM21">
        <f t="shared" si="1"/>
        <v>38</v>
      </c>
      <c r="AN21">
        <f t="shared" si="2"/>
        <v>40</v>
      </c>
      <c r="AO21">
        <f t="shared" si="3"/>
        <v>11</v>
      </c>
      <c r="AP21">
        <f t="shared" si="4"/>
        <v>12</v>
      </c>
      <c r="AQ21">
        <f t="shared" si="5"/>
        <v>12</v>
      </c>
      <c r="AR21">
        <f t="shared" si="6"/>
        <v>12</v>
      </c>
      <c r="AS21">
        <f t="shared" si="7"/>
        <v>8</v>
      </c>
      <c r="AT21">
        <f t="shared" si="8"/>
        <v>8</v>
      </c>
      <c r="AU21">
        <f t="shared" si="9"/>
        <v>7</v>
      </c>
      <c r="AV21">
        <f t="shared" si="10"/>
        <v>8</v>
      </c>
      <c r="AW21">
        <f t="shared" si="11"/>
        <v>24</v>
      </c>
      <c r="AX21">
        <f t="shared" si="12"/>
        <v>23</v>
      </c>
      <c r="AY21">
        <f t="shared" si="13"/>
        <v>15</v>
      </c>
      <c r="AZ21">
        <f t="shared" si="14"/>
        <v>16</v>
      </c>
    </row>
    <row r="22" spans="2:52" x14ac:dyDescent="0.25">
      <c r="B22">
        <v>45438</v>
      </c>
      <c r="C22">
        <v>0</v>
      </c>
      <c r="D22">
        <v>1974</v>
      </c>
      <c r="E22">
        <f t="shared" si="0"/>
        <v>51</v>
      </c>
      <c r="F22">
        <v>16</v>
      </c>
      <c r="G22" s="2">
        <v>45968.593831018516</v>
      </c>
      <c r="H22" s="2">
        <v>45977.788194444445</v>
      </c>
      <c r="I22">
        <v>2</v>
      </c>
      <c r="J22">
        <v>2</v>
      </c>
      <c r="K22" s="5">
        <v>4</v>
      </c>
      <c r="L22">
        <v>5</v>
      </c>
      <c r="M22">
        <v>4</v>
      </c>
      <c r="N22">
        <v>3</v>
      </c>
      <c r="O22">
        <v>5</v>
      </c>
      <c r="P22">
        <v>4</v>
      </c>
      <c r="Q22">
        <v>2</v>
      </c>
      <c r="R22">
        <v>4</v>
      </c>
      <c r="S22">
        <v>3</v>
      </c>
      <c r="T22">
        <v>4</v>
      </c>
      <c r="U22" s="5">
        <v>4</v>
      </c>
      <c r="V22">
        <v>4</v>
      </c>
      <c r="W22">
        <v>4</v>
      </c>
      <c r="X22">
        <v>4</v>
      </c>
      <c r="Y22">
        <v>5</v>
      </c>
      <c r="Z22">
        <v>4</v>
      </c>
      <c r="AA22">
        <v>2</v>
      </c>
      <c r="AB22">
        <v>4</v>
      </c>
      <c r="AC22">
        <v>4</v>
      </c>
      <c r="AD22">
        <v>4</v>
      </c>
      <c r="AE22">
        <v>12</v>
      </c>
      <c r="AF22">
        <v>12</v>
      </c>
      <c r="AG22">
        <v>10</v>
      </c>
      <c r="AH22">
        <v>12</v>
      </c>
      <c r="AI22">
        <v>9</v>
      </c>
      <c r="AJ22">
        <v>9</v>
      </c>
      <c r="AK22">
        <v>7</v>
      </c>
      <c r="AL22">
        <v>6</v>
      </c>
      <c r="AM22">
        <f t="shared" si="1"/>
        <v>38</v>
      </c>
      <c r="AN22">
        <f t="shared" si="2"/>
        <v>39</v>
      </c>
      <c r="AO22">
        <f t="shared" si="3"/>
        <v>12</v>
      </c>
      <c r="AP22">
        <f t="shared" si="4"/>
        <v>12</v>
      </c>
      <c r="AQ22">
        <f t="shared" si="5"/>
        <v>10</v>
      </c>
      <c r="AR22">
        <f t="shared" si="6"/>
        <v>12</v>
      </c>
      <c r="AS22">
        <f t="shared" si="7"/>
        <v>9</v>
      </c>
      <c r="AT22">
        <f t="shared" si="8"/>
        <v>9</v>
      </c>
      <c r="AU22">
        <f t="shared" si="9"/>
        <v>7</v>
      </c>
      <c r="AV22">
        <f t="shared" si="10"/>
        <v>6</v>
      </c>
      <c r="AW22">
        <f t="shared" si="11"/>
        <v>25</v>
      </c>
      <c r="AX22">
        <f t="shared" si="12"/>
        <v>24</v>
      </c>
      <c r="AY22">
        <f t="shared" si="13"/>
        <v>14</v>
      </c>
      <c r="AZ22">
        <f t="shared" si="14"/>
        <v>14</v>
      </c>
    </row>
    <row r="23" spans="2:52" x14ac:dyDescent="0.25">
      <c r="B23">
        <v>41611</v>
      </c>
      <c r="C23">
        <v>1</v>
      </c>
      <c r="D23">
        <v>1973</v>
      </c>
      <c r="E23">
        <f t="shared" si="0"/>
        <v>52</v>
      </c>
      <c r="F23">
        <v>17</v>
      </c>
      <c r="G23" s="2">
        <v>45959.690937500003</v>
      </c>
      <c r="H23" s="2">
        <v>45970.442708333336</v>
      </c>
      <c r="I23">
        <v>3</v>
      </c>
      <c r="J23">
        <v>2</v>
      </c>
      <c r="K23" s="5">
        <v>2</v>
      </c>
      <c r="L23">
        <v>4</v>
      </c>
      <c r="M23">
        <v>4</v>
      </c>
      <c r="N23">
        <v>4</v>
      </c>
      <c r="O23">
        <v>4</v>
      </c>
      <c r="P23">
        <v>4</v>
      </c>
      <c r="Q23">
        <v>2</v>
      </c>
      <c r="R23">
        <v>3</v>
      </c>
      <c r="S23">
        <v>5</v>
      </c>
      <c r="T23">
        <v>4</v>
      </c>
      <c r="U23" s="5">
        <v>3</v>
      </c>
      <c r="V23">
        <v>5</v>
      </c>
      <c r="W23">
        <v>4</v>
      </c>
      <c r="X23">
        <v>4</v>
      </c>
      <c r="Y23">
        <v>4</v>
      </c>
      <c r="Z23">
        <v>4</v>
      </c>
      <c r="AA23">
        <v>2</v>
      </c>
      <c r="AB23">
        <v>4</v>
      </c>
      <c r="AC23">
        <v>5</v>
      </c>
      <c r="AD23">
        <v>4</v>
      </c>
      <c r="AE23">
        <v>12</v>
      </c>
      <c r="AF23">
        <v>12</v>
      </c>
      <c r="AG23">
        <v>12</v>
      </c>
      <c r="AH23">
        <v>13</v>
      </c>
      <c r="AI23">
        <v>6</v>
      </c>
      <c r="AJ23">
        <v>7</v>
      </c>
      <c r="AK23">
        <v>6</v>
      </c>
      <c r="AL23">
        <v>7</v>
      </c>
      <c r="AM23">
        <f t="shared" si="1"/>
        <v>36</v>
      </c>
      <c r="AN23">
        <f t="shared" si="2"/>
        <v>39</v>
      </c>
      <c r="AO23">
        <f t="shared" si="3"/>
        <v>12</v>
      </c>
      <c r="AP23">
        <f t="shared" si="4"/>
        <v>12</v>
      </c>
      <c r="AQ23">
        <f t="shared" si="5"/>
        <v>12</v>
      </c>
      <c r="AR23">
        <f t="shared" si="6"/>
        <v>13</v>
      </c>
      <c r="AS23">
        <f t="shared" si="7"/>
        <v>6</v>
      </c>
      <c r="AT23">
        <f t="shared" si="8"/>
        <v>7</v>
      </c>
      <c r="AU23">
        <f t="shared" si="9"/>
        <v>6</v>
      </c>
      <c r="AV23">
        <f t="shared" si="10"/>
        <v>7</v>
      </c>
      <c r="AW23">
        <f t="shared" si="11"/>
        <v>26</v>
      </c>
      <c r="AX23">
        <f t="shared" si="12"/>
        <v>24</v>
      </c>
      <c r="AY23">
        <f t="shared" si="13"/>
        <v>12</v>
      </c>
      <c r="AZ23">
        <f t="shared" si="14"/>
        <v>13</v>
      </c>
    </row>
    <row r="24" spans="2:52" x14ac:dyDescent="0.25">
      <c r="E24" t="s">
        <v>125</v>
      </c>
      <c r="F24">
        <f>MEDIAN(F3:F23)</f>
        <v>9</v>
      </c>
      <c r="K24">
        <f>AVERAGE(K3:K23)</f>
        <v>3.1904761904761907</v>
      </c>
      <c r="L24">
        <f t="shared" ref="L24:AD24" si="15">AVERAGE(L3:L23)</f>
        <v>4.2857142857142856</v>
      </c>
      <c r="M24">
        <f t="shared" si="15"/>
        <v>3.6666666666666665</v>
      </c>
      <c r="N24">
        <f t="shared" si="15"/>
        <v>3.7142857142857144</v>
      </c>
      <c r="O24">
        <f t="shared" si="15"/>
        <v>4.1428571428571432</v>
      </c>
      <c r="P24">
        <f t="shared" si="15"/>
        <v>3</v>
      </c>
      <c r="Q24">
        <f t="shared" si="15"/>
        <v>2.5714285714285716</v>
      </c>
      <c r="R24">
        <f t="shared" si="15"/>
        <v>3.9047619047619047</v>
      </c>
      <c r="S24">
        <f t="shared" si="15"/>
        <v>4.0952380952380949</v>
      </c>
      <c r="T24">
        <f t="shared" si="15"/>
        <v>3.2857142857142856</v>
      </c>
      <c r="U24">
        <f t="shared" si="15"/>
        <v>3.2857142857142856</v>
      </c>
      <c r="V24">
        <f t="shared" si="15"/>
        <v>4.1904761904761907</v>
      </c>
      <c r="W24">
        <f t="shared" si="15"/>
        <v>3.5714285714285716</v>
      </c>
      <c r="X24">
        <f t="shared" si="15"/>
        <v>4.0476190476190474</v>
      </c>
      <c r="Y24">
        <f t="shared" si="15"/>
        <v>4.0952380952380949</v>
      </c>
      <c r="Z24">
        <f t="shared" si="15"/>
        <v>2.9523809523809526</v>
      </c>
      <c r="AA24">
        <f t="shared" si="15"/>
        <v>2.7142857142857144</v>
      </c>
      <c r="AB24">
        <f t="shared" si="15"/>
        <v>3.8571428571428572</v>
      </c>
      <c r="AC24">
        <f t="shared" si="15"/>
        <v>4.0476190476190474</v>
      </c>
      <c r="AD24">
        <f t="shared" si="15"/>
        <v>3.5238095238095237</v>
      </c>
    </row>
    <row r="25" spans="2:52" x14ac:dyDescent="0.25">
      <c r="K25" t="s">
        <v>132</v>
      </c>
      <c r="AM25" t="s">
        <v>198</v>
      </c>
    </row>
    <row r="26" spans="2:52" x14ac:dyDescent="0.25">
      <c r="K26">
        <f>(K24+U24)/2</f>
        <v>3.2380952380952381</v>
      </c>
      <c r="L26">
        <f t="shared" ref="L26:T26" si="16">(L24+V24)/2</f>
        <v>4.2380952380952381</v>
      </c>
      <c r="M26">
        <f t="shared" si="16"/>
        <v>3.6190476190476191</v>
      </c>
      <c r="N26">
        <f t="shared" si="16"/>
        <v>3.8809523809523809</v>
      </c>
      <c r="O26">
        <f t="shared" si="16"/>
        <v>4.1190476190476186</v>
      </c>
      <c r="P26">
        <f t="shared" si="16"/>
        <v>2.9761904761904763</v>
      </c>
      <c r="Q26">
        <f t="shared" si="16"/>
        <v>2.6428571428571432</v>
      </c>
      <c r="R26">
        <f t="shared" si="16"/>
        <v>3.8809523809523809</v>
      </c>
      <c r="S26">
        <f t="shared" si="16"/>
        <v>4.0714285714285712</v>
      </c>
      <c r="T26">
        <f t="shared" si="16"/>
        <v>3.4047619047619047</v>
      </c>
      <c r="AM26" s="40">
        <f>0.6797</f>
        <v>0.67969999999999997</v>
      </c>
      <c r="AN26" s="40" t="s">
        <v>243</v>
      </c>
      <c r="AO26" s="40">
        <v>0.66</v>
      </c>
      <c r="AP26" s="40" t="s">
        <v>243</v>
      </c>
      <c r="AQ26" s="39">
        <v>0.35539999999999999</v>
      </c>
      <c r="AR26">
        <v>0.114</v>
      </c>
      <c r="AS26" s="40">
        <v>0.78369999999999995</v>
      </c>
      <c r="AT26" s="40" t="s">
        <v>243</v>
      </c>
      <c r="AU26">
        <v>0.36099999999999999</v>
      </c>
      <c r="AV26">
        <v>1.0800000000000001E-2</v>
      </c>
    </row>
    <row r="27" spans="2:52" x14ac:dyDescent="0.25">
      <c r="J27" t="s">
        <v>133</v>
      </c>
      <c r="K27">
        <v>3.2380952380952381</v>
      </c>
      <c r="L27">
        <v>4.2380952380952381</v>
      </c>
      <c r="M27">
        <v>3.6190476190476191</v>
      </c>
      <c r="N27">
        <v>3.8809523809523809</v>
      </c>
      <c r="O27">
        <v>4.1190476190476186</v>
      </c>
      <c r="P27">
        <v>2.9761904761904763</v>
      </c>
      <c r="Q27">
        <v>2.6428571428571432</v>
      </c>
      <c r="R27">
        <v>3.8809523809523809</v>
      </c>
      <c r="S27">
        <v>4.0714285714285712</v>
      </c>
      <c r="T27">
        <v>3.4047619047619047</v>
      </c>
    </row>
    <row r="28" spans="2:52" x14ac:dyDescent="0.25">
      <c r="J28" t="s">
        <v>134</v>
      </c>
    </row>
    <row r="29" spans="2:52" x14ac:dyDescent="0.25">
      <c r="J29" t="s">
        <v>161</v>
      </c>
      <c r="K29">
        <f>_xlfn.VAR.S(K3:K23)</f>
        <v>1.161904761904762</v>
      </c>
      <c r="L29">
        <f t="shared" ref="L29:AL29" si="17">_xlfn.VAR.S(L3:L23)</f>
        <v>0.41428571428571387</v>
      </c>
      <c r="M29">
        <f t="shared" si="17"/>
        <v>1.4333333333333342</v>
      </c>
      <c r="N29">
        <f t="shared" si="17"/>
        <v>0.31428571428571389</v>
      </c>
      <c r="O29">
        <f t="shared" si="17"/>
        <v>0.92857142857142771</v>
      </c>
      <c r="P29">
        <f t="shared" si="17"/>
        <v>0.9</v>
      </c>
      <c r="Q29">
        <f t="shared" si="17"/>
        <v>0.85714285714285698</v>
      </c>
      <c r="R29">
        <f t="shared" si="17"/>
        <v>0.49047619047618979</v>
      </c>
      <c r="S29">
        <f t="shared" si="17"/>
        <v>0.6904761904761898</v>
      </c>
      <c r="T29">
        <f t="shared" si="17"/>
        <v>1.4142857142857139</v>
      </c>
      <c r="U29">
        <f t="shared" si="17"/>
        <v>1.214285714285714</v>
      </c>
      <c r="V29">
        <f t="shared" si="17"/>
        <v>0.36190476190476206</v>
      </c>
      <c r="W29">
        <f t="shared" si="17"/>
        <v>1.1571428571428584</v>
      </c>
      <c r="X29">
        <f t="shared" si="17"/>
        <v>0.14761904761904757</v>
      </c>
      <c r="Y29">
        <f t="shared" si="17"/>
        <v>0.79047619047618978</v>
      </c>
      <c r="Z29">
        <f t="shared" si="17"/>
        <v>1.2476190476190481</v>
      </c>
      <c r="AA29">
        <f t="shared" si="17"/>
        <v>1.0142857142857138</v>
      </c>
      <c r="AB29">
        <f t="shared" si="17"/>
        <v>0.72857142857142776</v>
      </c>
      <c r="AC29">
        <f t="shared" si="17"/>
        <v>0.44761904761904814</v>
      </c>
      <c r="AD29">
        <f t="shared" si="17"/>
        <v>0.96190476190476204</v>
      </c>
      <c r="AE29">
        <f t="shared" si="17"/>
        <v>4.5476190476190368</v>
      </c>
      <c r="AF29">
        <f t="shared" si="17"/>
        <v>3.5476190476190368</v>
      </c>
      <c r="AG29">
        <f t="shared" si="17"/>
        <v>2.0142857142857111</v>
      </c>
      <c r="AH29">
        <f t="shared" si="17"/>
        <v>1.8476190476190368</v>
      </c>
      <c r="AI29">
        <f t="shared" si="17"/>
        <v>3.2333333333333369</v>
      </c>
      <c r="AJ29">
        <f t="shared" si="17"/>
        <v>1.9476190476190482</v>
      </c>
      <c r="AK29">
        <f t="shared" si="17"/>
        <v>1.1285714285714277</v>
      </c>
      <c r="AL29">
        <f t="shared" si="17"/>
        <v>1.2904761904761926</v>
      </c>
    </row>
    <row r="33" spans="2:9" x14ac:dyDescent="0.25">
      <c r="G33" s="40"/>
    </row>
    <row r="34" spans="2:9" x14ac:dyDescent="0.25">
      <c r="G34" s="39"/>
    </row>
    <row r="35" spans="2:9" x14ac:dyDescent="0.25">
      <c r="G35" s="40"/>
    </row>
    <row r="38" spans="2:9" x14ac:dyDescent="0.25">
      <c r="B38" t="s">
        <v>126</v>
      </c>
      <c r="C38" t="s">
        <v>131</v>
      </c>
      <c r="D38" t="s">
        <v>116</v>
      </c>
      <c r="E38" t="s">
        <v>118</v>
      </c>
      <c r="F38" t="s">
        <v>139</v>
      </c>
      <c r="G38" t="s">
        <v>140</v>
      </c>
      <c r="H38" t="s">
        <v>141</v>
      </c>
      <c r="I38" t="s">
        <v>142</v>
      </c>
    </row>
    <row r="39" spans="2:9" x14ac:dyDescent="0.25">
      <c r="B39" t="s">
        <v>127</v>
      </c>
      <c r="C39" s="4">
        <v>3</v>
      </c>
      <c r="D39" s="3">
        <v>3.3333333333333335</v>
      </c>
      <c r="E39" s="3">
        <v>0.90961653900306949</v>
      </c>
      <c r="F39" s="3">
        <v>-0.62239765302837935</v>
      </c>
      <c r="G39" s="40">
        <v>0.66</v>
      </c>
      <c r="H39" s="3">
        <v>0.45261142686210015</v>
      </c>
      <c r="I39" s="3">
        <v>1.4706639354166253</v>
      </c>
    </row>
    <row r="40" spans="2:9" x14ac:dyDescent="0.25">
      <c r="B40" t="s">
        <v>128</v>
      </c>
      <c r="C40" s="4">
        <v>3</v>
      </c>
      <c r="D40" s="3">
        <v>3.9444444444444442</v>
      </c>
      <c r="E40" s="3">
        <v>0.62426555098834191</v>
      </c>
      <c r="F40" s="3">
        <v>-0.53699726684966775</v>
      </c>
      <c r="G40" s="39">
        <v>0.35539999999999999</v>
      </c>
      <c r="H40" s="3">
        <v>0.62846703570277851</v>
      </c>
      <c r="I40" s="3">
        <v>0.83982647822248646</v>
      </c>
    </row>
    <row r="41" spans="2:9" x14ac:dyDescent="0.25">
      <c r="B41" t="s">
        <v>129</v>
      </c>
      <c r="C41" s="4">
        <v>2</v>
      </c>
      <c r="D41" s="3">
        <v>3.6785714285714284</v>
      </c>
      <c r="E41" s="3">
        <v>1.0018457746795997</v>
      </c>
      <c r="F41" s="3">
        <v>-0.87494515339125756</v>
      </c>
      <c r="G41" s="40">
        <v>0.78369999999999995</v>
      </c>
      <c r="H41" s="3">
        <v>0.17568668064058071</v>
      </c>
      <c r="I41" s="3">
        <v>1.4435237002398733</v>
      </c>
    </row>
    <row r="42" spans="2:9" x14ac:dyDescent="0.25">
      <c r="B42" t="s">
        <v>130</v>
      </c>
      <c r="C42" s="4">
        <v>2</v>
      </c>
      <c r="D42" s="3">
        <v>3.4404761904761907</v>
      </c>
      <c r="E42" s="3">
        <v>1.0796669394497311</v>
      </c>
      <c r="F42" s="3">
        <v>-0.4333402884576073</v>
      </c>
      <c r="G42">
        <v>0.36099999999999999</v>
      </c>
      <c r="H42" s="3">
        <v>0.13792664684858219</v>
      </c>
      <c r="I42" s="3">
        <v>1.0088444899830324</v>
      </c>
    </row>
    <row r="46" spans="2:9" x14ac:dyDescent="0.25">
      <c r="F46" s="40"/>
    </row>
    <row r="47" spans="2:9" x14ac:dyDescent="0.25">
      <c r="F47" s="39"/>
    </row>
    <row r="48" spans="2:9" x14ac:dyDescent="0.25">
      <c r="F48" s="40"/>
    </row>
  </sheetData>
  <sortState xmlns:xlrd2="http://schemas.microsoft.com/office/spreadsheetml/2017/richdata2" ref="F26:F46">
    <sortCondition ref="F25:F46"/>
  </sortState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570A3-E7BB-40FE-BE09-E1FC8162C324}">
  <dimension ref="B2:U277"/>
  <sheetViews>
    <sheetView topLeftCell="B8" zoomScale="93" workbookViewId="0">
      <selection activeCell="R16" sqref="R16:S16"/>
    </sheetView>
  </sheetViews>
  <sheetFormatPr defaultRowHeight="15" x14ac:dyDescent="0.25"/>
  <cols>
    <col min="18" max="18" width="10.28515625" customWidth="1"/>
    <col min="20" max="20" width="10.42578125" customWidth="1"/>
    <col min="21" max="21" width="75.7109375" bestFit="1" customWidth="1"/>
  </cols>
  <sheetData>
    <row r="2" spans="2:21" x14ac:dyDescent="0.25">
      <c r="B2" s="6" t="s">
        <v>252</v>
      </c>
      <c r="C2" s="6" t="s">
        <v>253</v>
      </c>
      <c r="D2" s="6" t="s">
        <v>254</v>
      </c>
      <c r="E2" s="6" t="s">
        <v>255</v>
      </c>
      <c r="F2" s="6" t="s">
        <v>256</v>
      </c>
      <c r="G2" s="6" t="s">
        <v>257</v>
      </c>
      <c r="H2" s="6" t="s">
        <v>258</v>
      </c>
      <c r="I2" s="6" t="s">
        <v>259</v>
      </c>
      <c r="J2" s="6" t="s">
        <v>260</v>
      </c>
      <c r="K2" s="6" t="s">
        <v>261</v>
      </c>
      <c r="M2" s="78" t="s">
        <v>262</v>
      </c>
      <c r="N2" s="76" t="s">
        <v>266</v>
      </c>
      <c r="O2" s="77"/>
      <c r="Q2" t="s">
        <v>268</v>
      </c>
      <c r="U2" t="s">
        <v>270</v>
      </c>
    </row>
    <row r="3" spans="2:21" x14ac:dyDescent="0.25">
      <c r="B3" s="7">
        <v>4</v>
      </c>
      <c r="C3" s="7">
        <v>4</v>
      </c>
      <c r="D3" s="7">
        <v>2</v>
      </c>
      <c r="E3" s="7">
        <v>5</v>
      </c>
      <c r="F3" s="7">
        <v>5</v>
      </c>
      <c r="G3" s="7">
        <v>2</v>
      </c>
      <c r="H3" s="7">
        <v>4</v>
      </c>
      <c r="I3" s="7">
        <v>4</v>
      </c>
      <c r="J3" s="7">
        <v>5</v>
      </c>
      <c r="K3" s="7">
        <v>1</v>
      </c>
      <c r="M3" s="77"/>
      <c r="N3" s="45" t="s">
        <v>263</v>
      </c>
      <c r="O3" s="45" t="s">
        <v>263</v>
      </c>
      <c r="Q3" s="78" t="s">
        <v>262</v>
      </c>
      <c r="R3" s="76" t="s">
        <v>267</v>
      </c>
      <c r="S3" s="77"/>
      <c r="T3" s="44"/>
    </row>
    <row r="4" spans="2:21" x14ac:dyDescent="0.25">
      <c r="B4" s="7">
        <v>3</v>
      </c>
      <c r="C4" s="7">
        <v>5</v>
      </c>
      <c r="D4" s="7">
        <v>3</v>
      </c>
      <c r="E4" s="7">
        <v>3</v>
      </c>
      <c r="F4" s="7">
        <v>5</v>
      </c>
      <c r="G4" s="7">
        <v>3</v>
      </c>
      <c r="H4" s="7">
        <v>1</v>
      </c>
      <c r="I4" s="7">
        <v>4</v>
      </c>
      <c r="J4" s="7">
        <v>5</v>
      </c>
      <c r="K4" s="7">
        <v>4</v>
      </c>
      <c r="M4" s="46" t="s">
        <v>252</v>
      </c>
      <c r="N4" s="47">
        <v>-0.596676230510503</v>
      </c>
      <c r="O4" s="47">
        <v>0.47155776834939339</v>
      </c>
      <c r="Q4" s="77"/>
      <c r="R4" s="45" t="s">
        <v>263</v>
      </c>
      <c r="S4" s="45" t="s">
        <v>263</v>
      </c>
      <c r="T4" s="45" t="s">
        <v>269</v>
      </c>
    </row>
    <row r="5" spans="2:21" x14ac:dyDescent="0.25">
      <c r="B5" s="7">
        <v>4</v>
      </c>
      <c r="C5" s="7">
        <v>5</v>
      </c>
      <c r="D5" s="7">
        <v>2</v>
      </c>
      <c r="E5" s="7">
        <v>2</v>
      </c>
      <c r="F5" s="7">
        <v>3</v>
      </c>
      <c r="G5" s="7">
        <v>4</v>
      </c>
      <c r="H5" s="7">
        <v>3</v>
      </c>
      <c r="I5" s="7">
        <v>3</v>
      </c>
      <c r="J5" s="7">
        <v>4</v>
      </c>
      <c r="K5" s="7">
        <v>4</v>
      </c>
      <c r="M5" s="46" t="s">
        <v>253</v>
      </c>
      <c r="N5" s="47">
        <v>-0.62174289168566998</v>
      </c>
      <c r="O5" s="47">
        <v>-0.29327234076702313</v>
      </c>
      <c r="Q5" s="46" t="s">
        <v>252</v>
      </c>
      <c r="R5" s="47">
        <v>0.22325460623258603</v>
      </c>
      <c r="S5" s="48">
        <v>0.7270121276449355</v>
      </c>
      <c r="T5" s="49">
        <f>SUMSQ(R5,S5)</f>
        <v>0.57838925294688304</v>
      </c>
      <c r="U5" t="s">
        <v>12</v>
      </c>
    </row>
    <row r="6" spans="2:21" ht="30" x14ac:dyDescent="0.25">
      <c r="B6" s="7">
        <v>2</v>
      </c>
      <c r="C6" s="7">
        <v>4</v>
      </c>
      <c r="D6" s="7">
        <v>4</v>
      </c>
      <c r="E6" s="7">
        <v>2</v>
      </c>
      <c r="F6" s="7">
        <v>5</v>
      </c>
      <c r="G6" s="7">
        <v>3</v>
      </c>
      <c r="H6" s="7">
        <v>4</v>
      </c>
      <c r="I6" s="7">
        <v>4</v>
      </c>
      <c r="J6" s="7">
        <v>4</v>
      </c>
      <c r="K6" s="7">
        <v>4</v>
      </c>
      <c r="M6" s="46" t="s">
        <v>254</v>
      </c>
      <c r="N6" s="47">
        <v>-0.3617379698459316</v>
      </c>
      <c r="O6" s="47">
        <v>0.56497085111508472</v>
      </c>
      <c r="Q6" s="46" t="s">
        <v>253</v>
      </c>
      <c r="R6" s="47">
        <v>0.67829358565868991</v>
      </c>
      <c r="S6" s="47">
        <v>0.1117618041859795</v>
      </c>
      <c r="T6" s="50">
        <f t="shared" ref="T6:T14" si="0">SUMSQ(R6,S6)</f>
        <v>0.47257288922062773</v>
      </c>
      <c r="U6" s="1" t="s">
        <v>13</v>
      </c>
    </row>
    <row r="7" spans="2:21" x14ac:dyDescent="0.25">
      <c r="B7" s="7">
        <v>2</v>
      </c>
      <c r="C7" s="7">
        <v>4</v>
      </c>
      <c r="D7" s="7">
        <v>2</v>
      </c>
      <c r="E7" s="7">
        <v>2</v>
      </c>
      <c r="F7" s="7">
        <v>4</v>
      </c>
      <c r="G7" s="7">
        <v>2</v>
      </c>
      <c r="H7" s="7">
        <v>2</v>
      </c>
      <c r="I7" s="7">
        <v>5</v>
      </c>
      <c r="J7" s="7">
        <v>4</v>
      </c>
      <c r="K7" s="7">
        <v>4</v>
      </c>
      <c r="M7" s="46" t="s">
        <v>255</v>
      </c>
      <c r="N7" s="47">
        <v>-0.61028821172666836</v>
      </c>
      <c r="O7" s="47">
        <v>8.7281986717505818E-3</v>
      </c>
      <c r="Q7" s="46" t="s">
        <v>254</v>
      </c>
      <c r="R7" s="47">
        <v>-2.3166309836423295E-2</v>
      </c>
      <c r="S7" s="47">
        <v>0.67045487806900328</v>
      </c>
      <c r="T7" s="50">
        <f t="shared" si="0"/>
        <v>0.45004642143795925</v>
      </c>
      <c r="U7" t="s">
        <v>14</v>
      </c>
    </row>
    <row r="8" spans="2:21" x14ac:dyDescent="0.25">
      <c r="B8" s="7">
        <v>3</v>
      </c>
      <c r="C8" s="7">
        <v>4</v>
      </c>
      <c r="D8" s="7">
        <v>3</v>
      </c>
      <c r="E8" s="7">
        <v>4</v>
      </c>
      <c r="F8" s="7">
        <v>5</v>
      </c>
      <c r="G8" s="7">
        <v>3</v>
      </c>
      <c r="H8" s="7">
        <v>3</v>
      </c>
      <c r="I8" s="7">
        <v>3</v>
      </c>
      <c r="J8" s="7">
        <v>2</v>
      </c>
      <c r="K8" s="7">
        <v>3</v>
      </c>
      <c r="M8" s="46" t="s">
        <v>256</v>
      </c>
      <c r="N8" s="47">
        <v>-0.54037318857870986</v>
      </c>
      <c r="O8" s="47">
        <v>-0.1983250822922859</v>
      </c>
      <c r="Q8" s="46" t="s">
        <v>255</v>
      </c>
      <c r="R8" s="47">
        <v>0.49733569143047629</v>
      </c>
      <c r="S8" s="47">
        <v>0.35381505458919982</v>
      </c>
      <c r="T8" s="50">
        <f t="shared" si="0"/>
        <v>0.37252788282458837</v>
      </c>
      <c r="U8" t="s">
        <v>15</v>
      </c>
    </row>
    <row r="9" spans="2:21" ht="30" x14ac:dyDescent="0.25">
      <c r="B9" s="7">
        <v>4</v>
      </c>
      <c r="C9" s="7">
        <v>3</v>
      </c>
      <c r="D9" s="7">
        <v>5</v>
      </c>
      <c r="E9" s="7">
        <v>4</v>
      </c>
      <c r="F9" s="7">
        <v>4</v>
      </c>
      <c r="G9" s="7">
        <v>4</v>
      </c>
      <c r="H9" s="7">
        <v>2</v>
      </c>
      <c r="I9" s="7">
        <v>3</v>
      </c>
      <c r="J9" s="7">
        <v>4</v>
      </c>
      <c r="K9" s="7">
        <v>4</v>
      </c>
      <c r="M9" s="46" t="s">
        <v>257</v>
      </c>
      <c r="N9" s="47">
        <v>-0.52841337873571415</v>
      </c>
      <c r="O9" s="47">
        <v>0.50156846396919552</v>
      </c>
      <c r="Q9" s="46" t="s">
        <v>256</v>
      </c>
      <c r="R9" s="47">
        <v>0.55739473742144907</v>
      </c>
      <c r="S9" s="47">
        <v>0.14369108495601879</v>
      </c>
      <c r="T9" s="50">
        <f t="shared" si="0"/>
        <v>0.33133602120096395</v>
      </c>
      <c r="U9" s="1" t="s">
        <v>16</v>
      </c>
    </row>
    <row r="10" spans="2:21" ht="30" x14ac:dyDescent="0.25">
      <c r="B10" s="7">
        <v>4</v>
      </c>
      <c r="C10" s="7">
        <v>4</v>
      </c>
      <c r="D10" s="7">
        <v>4</v>
      </c>
      <c r="E10" s="7">
        <v>4</v>
      </c>
      <c r="F10" s="7">
        <v>4</v>
      </c>
      <c r="G10" s="7">
        <v>2</v>
      </c>
      <c r="H10" s="7">
        <v>3</v>
      </c>
      <c r="I10" s="7">
        <v>4</v>
      </c>
      <c r="J10" s="7">
        <v>4</v>
      </c>
      <c r="K10" s="7">
        <v>3</v>
      </c>
      <c r="M10" s="46" t="s">
        <v>258</v>
      </c>
      <c r="N10" s="47">
        <v>-0.5056316670267248</v>
      </c>
      <c r="O10" s="47">
        <v>0.23002226815996751</v>
      </c>
      <c r="Q10" s="46" t="s">
        <v>257</v>
      </c>
      <c r="R10" s="47">
        <v>0.15002590956290265</v>
      </c>
      <c r="S10" s="48">
        <v>0.7129402845506313</v>
      </c>
      <c r="T10" s="49">
        <f t="shared" si="0"/>
        <v>0.53079162287531134</v>
      </c>
      <c r="U10" s="1" t="s">
        <v>17</v>
      </c>
    </row>
    <row r="11" spans="2:21" x14ac:dyDescent="0.25">
      <c r="B11" s="7">
        <v>4</v>
      </c>
      <c r="C11" s="7">
        <v>4</v>
      </c>
      <c r="D11" s="7">
        <v>5</v>
      </c>
      <c r="E11" s="7">
        <v>4</v>
      </c>
      <c r="F11" s="7">
        <v>4</v>
      </c>
      <c r="G11" s="7">
        <v>4</v>
      </c>
      <c r="H11" s="7">
        <v>3</v>
      </c>
      <c r="I11" s="7">
        <v>3</v>
      </c>
      <c r="J11" s="7">
        <v>5</v>
      </c>
      <c r="K11" s="7">
        <v>4</v>
      </c>
      <c r="M11" s="46" t="s">
        <v>259</v>
      </c>
      <c r="N11" s="47">
        <v>-0.66161783774005001</v>
      </c>
      <c r="O11" s="47">
        <v>-0.21409069126224448</v>
      </c>
      <c r="Q11" s="46" t="s">
        <v>258</v>
      </c>
      <c r="R11" s="47">
        <v>0.28550834660900321</v>
      </c>
      <c r="S11" s="47">
        <v>0.47650667420957915</v>
      </c>
      <c r="T11" s="50">
        <f t="shared" si="0"/>
        <v>0.30857362654968068</v>
      </c>
      <c r="U11" t="s">
        <v>18</v>
      </c>
    </row>
    <row r="12" spans="2:21" x14ac:dyDescent="0.25">
      <c r="B12" s="7">
        <v>2</v>
      </c>
      <c r="C12" s="7">
        <v>4</v>
      </c>
      <c r="D12" s="7">
        <v>4</v>
      </c>
      <c r="E12" s="7">
        <v>4</v>
      </c>
      <c r="F12" s="7">
        <v>2</v>
      </c>
      <c r="G12" s="7">
        <v>2</v>
      </c>
      <c r="H12" s="7">
        <v>2</v>
      </c>
      <c r="I12" s="7">
        <v>4</v>
      </c>
      <c r="J12" s="7">
        <v>3</v>
      </c>
      <c r="K12" s="7">
        <v>3</v>
      </c>
      <c r="M12" s="46" t="s">
        <v>260</v>
      </c>
      <c r="N12" s="47">
        <v>-0.63484741804381983</v>
      </c>
      <c r="O12" s="47">
        <v>-0.46320683169583782</v>
      </c>
      <c r="Q12" s="46" t="s">
        <v>259</v>
      </c>
      <c r="R12" s="47">
        <v>0.66613878329914411</v>
      </c>
      <c r="S12" s="47">
        <v>0.19957983035793181</v>
      </c>
      <c r="T12" s="50">
        <f t="shared" si="0"/>
        <v>0.48357298730096493</v>
      </c>
      <c r="U12" t="s">
        <v>19</v>
      </c>
    </row>
    <row r="13" spans="2:21" x14ac:dyDescent="0.25">
      <c r="B13" s="7">
        <v>1</v>
      </c>
      <c r="C13" s="7">
        <v>1</v>
      </c>
      <c r="D13" s="7">
        <v>5</v>
      </c>
      <c r="E13" s="7">
        <v>3</v>
      </c>
      <c r="F13" s="7">
        <v>2</v>
      </c>
      <c r="G13" s="7">
        <v>4</v>
      </c>
      <c r="H13" s="7">
        <v>1</v>
      </c>
      <c r="I13" s="7">
        <v>2</v>
      </c>
      <c r="J13" s="7">
        <v>2</v>
      </c>
      <c r="K13" s="7">
        <v>4</v>
      </c>
      <c r="M13" s="46" t="s">
        <v>261</v>
      </c>
      <c r="N13" s="47">
        <v>-0.68946834380981015</v>
      </c>
      <c r="O13" s="47">
        <v>-0.21347758231244435</v>
      </c>
      <c r="Q13" s="46" t="s">
        <v>260</v>
      </c>
      <c r="R13" s="48">
        <v>0.78559852581788181</v>
      </c>
      <c r="S13" s="47">
        <v>-2.0658396824814428E-2</v>
      </c>
      <c r="T13" s="50">
        <f t="shared" si="0"/>
        <v>0.61759181312660061</v>
      </c>
      <c r="U13" t="s">
        <v>20</v>
      </c>
    </row>
    <row r="14" spans="2:21" x14ac:dyDescent="0.25">
      <c r="B14" s="7">
        <v>2</v>
      </c>
      <c r="C14" s="7">
        <v>2</v>
      </c>
      <c r="D14" s="7">
        <v>5</v>
      </c>
      <c r="E14" s="7">
        <v>1</v>
      </c>
      <c r="F14" s="7">
        <v>4</v>
      </c>
      <c r="G14" s="7">
        <v>1</v>
      </c>
      <c r="H14" s="7">
        <v>2</v>
      </c>
      <c r="I14" s="7">
        <v>2</v>
      </c>
      <c r="J14" s="7">
        <v>2</v>
      </c>
      <c r="K14" s="7">
        <v>2</v>
      </c>
      <c r="M14" s="46" t="s">
        <v>264</v>
      </c>
      <c r="N14" s="47">
        <v>3.3889160766090787</v>
      </c>
      <c r="O14" s="47">
        <v>1.2774257161403102</v>
      </c>
      <c r="Q14" s="46" t="s">
        <v>261</v>
      </c>
      <c r="R14" s="47">
        <v>0.68871269978121119</v>
      </c>
      <c r="S14" s="47">
        <v>0.21590296993298674</v>
      </c>
      <c r="T14" s="50">
        <f t="shared" si="0"/>
        <v>0.52093927526580897</v>
      </c>
      <c r="U14" t="s">
        <v>21</v>
      </c>
    </row>
    <row r="15" spans="2:21" x14ac:dyDescent="0.25">
      <c r="B15" s="7">
        <v>5</v>
      </c>
      <c r="C15" s="7">
        <v>2</v>
      </c>
      <c r="D15" s="7">
        <v>5</v>
      </c>
      <c r="E15" s="7">
        <v>4</v>
      </c>
      <c r="F15" s="7">
        <v>2</v>
      </c>
      <c r="G15" s="7">
        <v>4</v>
      </c>
      <c r="H15" s="7">
        <v>2</v>
      </c>
      <c r="I15" s="7">
        <v>4</v>
      </c>
      <c r="J15" s="7">
        <v>4</v>
      </c>
      <c r="K15" s="7">
        <v>4</v>
      </c>
      <c r="M15" s="46" t="s">
        <v>265</v>
      </c>
      <c r="N15" s="51">
        <v>0.33889160766090787</v>
      </c>
      <c r="O15" s="51">
        <v>0.12774257161403102</v>
      </c>
      <c r="Q15" s="46" t="s">
        <v>264</v>
      </c>
      <c r="R15" s="47">
        <v>2.7077470634829837</v>
      </c>
      <c r="S15" s="47">
        <v>1.9585947292664052</v>
      </c>
      <c r="T15" s="47"/>
    </row>
    <row r="16" spans="2:21" x14ac:dyDescent="0.25">
      <c r="B16" s="7">
        <v>2</v>
      </c>
      <c r="C16" s="7">
        <v>5</v>
      </c>
      <c r="D16" s="7">
        <v>2</v>
      </c>
      <c r="E16" s="7">
        <v>4</v>
      </c>
      <c r="F16" s="7">
        <v>4</v>
      </c>
      <c r="G16" s="7">
        <v>1</v>
      </c>
      <c r="H16" s="7">
        <v>3</v>
      </c>
      <c r="I16" s="7">
        <v>5</v>
      </c>
      <c r="J16" s="7">
        <v>5</v>
      </c>
      <c r="K16" s="7">
        <v>5</v>
      </c>
      <c r="Q16" s="46" t="s">
        <v>265</v>
      </c>
      <c r="R16" s="52">
        <v>0.27077470634829837</v>
      </c>
      <c r="S16" s="52">
        <v>0.19585947292664052</v>
      </c>
      <c r="T16" s="47"/>
    </row>
    <row r="17" spans="2:21" x14ac:dyDescent="0.25">
      <c r="B17" s="7">
        <v>4</v>
      </c>
      <c r="C17" s="7">
        <v>5</v>
      </c>
      <c r="D17" s="7">
        <v>2</v>
      </c>
      <c r="E17" s="7">
        <v>3</v>
      </c>
      <c r="F17" s="7">
        <v>5</v>
      </c>
      <c r="G17" s="7">
        <v>4</v>
      </c>
      <c r="H17" s="7">
        <v>2</v>
      </c>
      <c r="I17" s="7">
        <v>2</v>
      </c>
      <c r="J17" s="7">
        <v>3</v>
      </c>
      <c r="K17" s="7">
        <v>1</v>
      </c>
    </row>
    <row r="18" spans="2:21" x14ac:dyDescent="0.25">
      <c r="B18" s="7">
        <v>4</v>
      </c>
      <c r="C18" s="7">
        <v>2</v>
      </c>
      <c r="D18" s="7">
        <v>4</v>
      </c>
      <c r="E18" s="7">
        <v>4</v>
      </c>
      <c r="F18" s="7">
        <v>3</v>
      </c>
      <c r="G18" s="7">
        <v>4</v>
      </c>
      <c r="H18" s="7">
        <v>2</v>
      </c>
      <c r="I18" s="7">
        <v>2</v>
      </c>
      <c r="J18" s="7">
        <v>4</v>
      </c>
      <c r="K18" s="7">
        <v>4</v>
      </c>
      <c r="U18" t="s">
        <v>273</v>
      </c>
    </row>
    <row r="19" spans="2:21" x14ac:dyDescent="0.25">
      <c r="B19" s="7">
        <v>4</v>
      </c>
      <c r="C19" s="7">
        <v>5</v>
      </c>
      <c r="D19" s="7">
        <v>4</v>
      </c>
      <c r="E19" s="7">
        <v>3</v>
      </c>
      <c r="F19" s="7">
        <v>4</v>
      </c>
      <c r="G19" s="7">
        <v>2</v>
      </c>
      <c r="H19" s="7">
        <v>2</v>
      </c>
      <c r="I19" s="7">
        <v>2</v>
      </c>
      <c r="J19" s="7">
        <v>3</v>
      </c>
      <c r="K19" s="7">
        <v>4</v>
      </c>
      <c r="M19" s="78" t="s">
        <v>262</v>
      </c>
      <c r="N19" s="76" t="s">
        <v>266</v>
      </c>
      <c r="O19" s="77"/>
      <c r="P19" s="77"/>
      <c r="Q19" s="77"/>
    </row>
    <row r="20" spans="2:21" x14ac:dyDescent="0.25">
      <c r="B20" s="7">
        <v>4</v>
      </c>
      <c r="C20" s="7">
        <v>3</v>
      </c>
      <c r="D20" s="7">
        <v>5</v>
      </c>
      <c r="E20" s="7">
        <v>3</v>
      </c>
      <c r="F20" s="7">
        <v>2</v>
      </c>
      <c r="G20" s="7">
        <v>3</v>
      </c>
      <c r="H20" s="7">
        <v>2</v>
      </c>
      <c r="I20" s="7">
        <v>3</v>
      </c>
      <c r="J20" s="7">
        <v>4</v>
      </c>
      <c r="K20" s="7">
        <v>4</v>
      </c>
      <c r="M20" s="77"/>
      <c r="N20" s="45" t="s">
        <v>263</v>
      </c>
      <c r="O20" s="45" t="s">
        <v>263</v>
      </c>
      <c r="P20" s="45" t="s">
        <v>263</v>
      </c>
      <c r="Q20" s="45" t="s">
        <v>263</v>
      </c>
    </row>
    <row r="21" spans="2:21" x14ac:dyDescent="0.25">
      <c r="B21" s="7">
        <v>2</v>
      </c>
      <c r="C21" s="7">
        <v>4</v>
      </c>
      <c r="D21" s="7">
        <v>4</v>
      </c>
      <c r="E21" s="7">
        <v>4</v>
      </c>
      <c r="F21" s="7">
        <v>5</v>
      </c>
      <c r="G21" s="7">
        <v>4</v>
      </c>
      <c r="H21" s="7">
        <v>3</v>
      </c>
      <c r="I21" s="7">
        <v>4</v>
      </c>
      <c r="J21" s="7">
        <v>5</v>
      </c>
      <c r="K21" s="7">
        <v>4</v>
      </c>
      <c r="M21" s="46" t="s">
        <v>252</v>
      </c>
      <c r="N21" s="47">
        <v>-0.596676230510503</v>
      </c>
      <c r="O21" s="47">
        <v>0.47155776834939339</v>
      </c>
      <c r="P21" s="47">
        <v>1.3135069785611905E-3</v>
      </c>
      <c r="Q21" s="47">
        <v>-0.19753111669058887</v>
      </c>
    </row>
    <row r="22" spans="2:21" x14ac:dyDescent="0.25">
      <c r="B22" s="7">
        <v>4</v>
      </c>
      <c r="C22" s="7">
        <v>4</v>
      </c>
      <c r="D22" s="7">
        <v>4</v>
      </c>
      <c r="E22" s="7">
        <v>5</v>
      </c>
      <c r="F22" s="7">
        <v>4</v>
      </c>
      <c r="G22" s="7">
        <v>4</v>
      </c>
      <c r="H22" s="7">
        <v>4</v>
      </c>
      <c r="I22" s="7">
        <v>5</v>
      </c>
      <c r="J22" s="7">
        <v>4</v>
      </c>
      <c r="K22" s="7">
        <v>3</v>
      </c>
      <c r="M22" s="46" t="s">
        <v>253</v>
      </c>
      <c r="N22" s="47">
        <v>-0.62174289168566998</v>
      </c>
      <c r="O22" s="47">
        <v>-0.29327234076702313</v>
      </c>
      <c r="P22" s="47">
        <v>-4.4027346036389949E-2</v>
      </c>
      <c r="Q22" s="47">
        <v>-0.13699715884191052</v>
      </c>
    </row>
    <row r="23" spans="2:21" x14ac:dyDescent="0.25">
      <c r="B23" s="7">
        <v>4</v>
      </c>
      <c r="C23" s="7">
        <v>4</v>
      </c>
      <c r="D23" s="7">
        <v>4</v>
      </c>
      <c r="E23" s="7">
        <v>4</v>
      </c>
      <c r="F23" s="7">
        <v>4</v>
      </c>
      <c r="G23" s="7">
        <v>2</v>
      </c>
      <c r="H23" s="7">
        <v>4</v>
      </c>
      <c r="I23" s="7">
        <v>4</v>
      </c>
      <c r="J23" s="7">
        <v>4</v>
      </c>
      <c r="K23" s="7">
        <v>4</v>
      </c>
      <c r="M23" s="46" t="s">
        <v>254</v>
      </c>
      <c r="N23" s="47">
        <v>-0.3617379698459316</v>
      </c>
      <c r="O23" s="47">
        <v>0.56497085111508472</v>
      </c>
      <c r="P23" s="47">
        <v>-0.47090282791957416</v>
      </c>
      <c r="Q23" s="47">
        <v>-0.34854988263124914</v>
      </c>
    </row>
    <row r="24" spans="2:21" x14ac:dyDescent="0.25">
      <c r="B24" s="7">
        <v>4</v>
      </c>
      <c r="C24" s="7">
        <v>3</v>
      </c>
      <c r="D24" s="7">
        <v>4</v>
      </c>
      <c r="E24" s="7">
        <v>4</v>
      </c>
      <c r="F24" s="7">
        <v>3</v>
      </c>
      <c r="G24" s="7">
        <v>2</v>
      </c>
      <c r="H24" s="7">
        <v>3</v>
      </c>
      <c r="I24" s="7">
        <v>3</v>
      </c>
      <c r="J24" s="7">
        <v>4</v>
      </c>
      <c r="K24" s="7">
        <v>3</v>
      </c>
      <c r="M24" s="46" t="s">
        <v>255</v>
      </c>
      <c r="N24" s="47">
        <v>-0.61028821172666836</v>
      </c>
      <c r="O24" s="47">
        <v>8.7281986717505818E-3</v>
      </c>
      <c r="P24" s="47">
        <v>0.44078733770184803</v>
      </c>
      <c r="Q24" s="47">
        <v>5.4467867195304082E-2</v>
      </c>
    </row>
    <row r="25" spans="2:21" x14ac:dyDescent="0.25">
      <c r="B25" s="7">
        <v>4</v>
      </c>
      <c r="C25" s="7">
        <v>2</v>
      </c>
      <c r="D25" s="7">
        <v>5</v>
      </c>
      <c r="E25" s="7">
        <v>2</v>
      </c>
      <c r="F25" s="7">
        <v>4</v>
      </c>
      <c r="G25" s="7">
        <v>2</v>
      </c>
      <c r="H25" s="7">
        <v>2</v>
      </c>
      <c r="I25" s="7">
        <v>2</v>
      </c>
      <c r="J25" s="7">
        <v>3</v>
      </c>
      <c r="K25" s="7">
        <v>4</v>
      </c>
      <c r="M25" s="46" t="s">
        <v>256</v>
      </c>
      <c r="N25" s="47">
        <v>-0.54037318857870986</v>
      </c>
      <c r="O25" s="47">
        <v>-0.1983250822922859</v>
      </c>
      <c r="P25" s="47">
        <v>-0.52075886167857666</v>
      </c>
      <c r="Q25" s="47">
        <v>0.26338627439753048</v>
      </c>
    </row>
    <row r="26" spans="2:21" x14ac:dyDescent="0.25">
      <c r="B26" s="7">
        <v>4</v>
      </c>
      <c r="C26" s="7">
        <v>3</v>
      </c>
      <c r="D26" s="7">
        <v>5</v>
      </c>
      <c r="E26" s="7">
        <v>2</v>
      </c>
      <c r="F26" s="7">
        <v>4</v>
      </c>
      <c r="G26" s="7">
        <v>2</v>
      </c>
      <c r="H26" s="7">
        <v>2</v>
      </c>
      <c r="I26" s="7">
        <v>3</v>
      </c>
      <c r="J26" s="7">
        <v>3</v>
      </c>
      <c r="K26" s="7">
        <v>3</v>
      </c>
      <c r="M26" s="46" t="s">
        <v>257</v>
      </c>
      <c r="N26" s="47">
        <v>-0.52841337873571415</v>
      </c>
      <c r="O26" s="47">
        <v>0.50156846396919552</v>
      </c>
      <c r="P26" s="47">
        <v>0.24483372726606126</v>
      </c>
      <c r="Q26" s="47">
        <v>7.9364593570177056E-2</v>
      </c>
    </row>
    <row r="27" spans="2:21" x14ac:dyDescent="0.25">
      <c r="B27" s="7">
        <v>4</v>
      </c>
      <c r="C27" s="7">
        <v>4</v>
      </c>
      <c r="D27" s="7">
        <v>4</v>
      </c>
      <c r="E27" s="7">
        <v>4</v>
      </c>
      <c r="F27" s="7">
        <v>2</v>
      </c>
      <c r="G27" s="7">
        <v>2</v>
      </c>
      <c r="H27" s="7">
        <v>2</v>
      </c>
      <c r="I27" s="7">
        <v>2</v>
      </c>
      <c r="J27" s="7">
        <v>3</v>
      </c>
      <c r="K27" s="7">
        <v>2</v>
      </c>
      <c r="M27" s="46" t="s">
        <v>258</v>
      </c>
      <c r="N27" s="47">
        <v>-0.5056316670267248</v>
      </c>
      <c r="O27" s="47">
        <v>0.23002226815996751</v>
      </c>
      <c r="P27" s="47">
        <v>-6.8944384911278347E-3</v>
      </c>
      <c r="Q27" s="48">
        <v>0.73090428242282901</v>
      </c>
    </row>
    <row r="28" spans="2:21" x14ac:dyDescent="0.25">
      <c r="B28" s="7">
        <v>3</v>
      </c>
      <c r="C28" s="7">
        <v>4</v>
      </c>
      <c r="D28" s="7">
        <v>4</v>
      </c>
      <c r="E28" s="7">
        <v>3</v>
      </c>
      <c r="F28" s="7">
        <v>2</v>
      </c>
      <c r="G28" s="7">
        <v>3</v>
      </c>
      <c r="H28" s="7">
        <v>2</v>
      </c>
      <c r="I28" s="7">
        <v>3</v>
      </c>
      <c r="J28" s="7">
        <v>2</v>
      </c>
      <c r="K28" s="7">
        <v>2</v>
      </c>
      <c r="M28" s="46" t="s">
        <v>259</v>
      </c>
      <c r="N28" s="47">
        <v>-0.66161783774005001</v>
      </c>
      <c r="O28" s="47">
        <v>-0.21409069126224448</v>
      </c>
      <c r="P28" s="47">
        <v>0.34242833773053344</v>
      </c>
      <c r="Q28" s="47">
        <v>-0.24039506847874503</v>
      </c>
    </row>
    <row r="29" spans="2:21" x14ac:dyDescent="0.25">
      <c r="B29" s="7">
        <v>2</v>
      </c>
      <c r="C29" s="7">
        <v>4</v>
      </c>
      <c r="D29" s="7">
        <v>2</v>
      </c>
      <c r="E29" s="7">
        <v>2</v>
      </c>
      <c r="F29" s="7">
        <v>2</v>
      </c>
      <c r="G29" s="7">
        <v>2</v>
      </c>
      <c r="H29" s="7">
        <v>2</v>
      </c>
      <c r="I29" s="7">
        <v>3</v>
      </c>
      <c r="J29" s="7">
        <v>4</v>
      </c>
      <c r="K29" s="7">
        <v>3</v>
      </c>
      <c r="M29" s="46" t="s">
        <v>260</v>
      </c>
      <c r="N29" s="47">
        <v>-0.63484741804381983</v>
      </c>
      <c r="O29" s="47">
        <v>-0.46320683169583782</v>
      </c>
      <c r="P29" s="47">
        <v>-0.19941409369870278</v>
      </c>
      <c r="Q29" s="47">
        <v>-4.3621513267178197E-2</v>
      </c>
    </row>
    <row r="30" spans="2:21" x14ac:dyDescent="0.25">
      <c r="B30" s="7">
        <v>5</v>
      </c>
      <c r="C30" s="7">
        <v>5</v>
      </c>
      <c r="D30" s="7">
        <v>5</v>
      </c>
      <c r="E30" s="7">
        <v>5</v>
      </c>
      <c r="F30" s="7">
        <v>5</v>
      </c>
      <c r="G30" s="7">
        <v>5</v>
      </c>
      <c r="H30" s="7">
        <v>4</v>
      </c>
      <c r="I30" s="7">
        <v>5</v>
      </c>
      <c r="J30" s="7">
        <v>5</v>
      </c>
      <c r="K30" s="7">
        <v>5</v>
      </c>
      <c r="M30" s="46" t="s">
        <v>261</v>
      </c>
      <c r="N30" s="47">
        <v>-0.68946834380981015</v>
      </c>
      <c r="O30" s="47">
        <v>-0.21347758231244435</v>
      </c>
      <c r="P30" s="47">
        <v>-2.3955197012840442E-2</v>
      </c>
      <c r="Q30" s="47">
        <v>-0.10327974215301142</v>
      </c>
    </row>
    <row r="31" spans="2:21" x14ac:dyDescent="0.25">
      <c r="B31" s="7">
        <v>2</v>
      </c>
      <c r="C31" s="7">
        <v>1</v>
      </c>
      <c r="D31" s="7">
        <v>4</v>
      </c>
      <c r="E31" s="7">
        <v>2</v>
      </c>
      <c r="F31" s="7">
        <v>2</v>
      </c>
      <c r="G31" s="7">
        <v>2</v>
      </c>
      <c r="H31" s="7">
        <v>1</v>
      </c>
      <c r="I31" s="7">
        <v>2</v>
      </c>
      <c r="J31" s="7">
        <v>2</v>
      </c>
      <c r="K31" s="7">
        <v>3</v>
      </c>
      <c r="M31" s="46" t="s">
        <v>264</v>
      </c>
      <c r="N31" s="47">
        <v>3.3889160766090787</v>
      </c>
      <c r="O31" s="47">
        <v>1.2774257161403102</v>
      </c>
      <c r="P31" s="47">
        <v>0.90676096093688796</v>
      </c>
      <c r="Q31" s="47">
        <v>0.86249200165626239</v>
      </c>
    </row>
    <row r="32" spans="2:21" x14ac:dyDescent="0.25">
      <c r="B32" s="7">
        <v>5</v>
      </c>
      <c r="C32" s="7">
        <v>3</v>
      </c>
      <c r="D32" s="7">
        <v>4</v>
      </c>
      <c r="E32" s="7">
        <v>4</v>
      </c>
      <c r="F32" s="7">
        <v>4</v>
      </c>
      <c r="G32" s="7">
        <v>2</v>
      </c>
      <c r="H32" s="7">
        <v>2</v>
      </c>
      <c r="I32" s="7">
        <v>4</v>
      </c>
      <c r="J32" s="7">
        <v>1</v>
      </c>
      <c r="K32" s="7">
        <v>4</v>
      </c>
      <c r="M32" s="46" t="s">
        <v>265</v>
      </c>
      <c r="N32" s="47">
        <v>0.33889160766090787</v>
      </c>
      <c r="O32" s="47">
        <v>0.12774257161403102</v>
      </c>
      <c r="P32" s="47">
        <v>9.0676096093688791E-2</v>
      </c>
      <c r="Q32" s="47">
        <v>8.6249200165626233E-2</v>
      </c>
    </row>
    <row r="33" spans="2:21" x14ac:dyDescent="0.25">
      <c r="B33" s="7">
        <v>3</v>
      </c>
      <c r="C33" s="7">
        <v>5</v>
      </c>
      <c r="D33" s="7">
        <v>4</v>
      </c>
      <c r="E33" s="7">
        <v>3</v>
      </c>
      <c r="F33" s="7">
        <v>4</v>
      </c>
      <c r="G33" s="7">
        <v>4</v>
      </c>
      <c r="H33" s="7">
        <v>3</v>
      </c>
      <c r="I33" s="7">
        <v>4</v>
      </c>
      <c r="J33" s="7">
        <v>2</v>
      </c>
      <c r="K33" s="7">
        <v>2</v>
      </c>
    </row>
    <row r="34" spans="2:21" x14ac:dyDescent="0.25">
      <c r="B34" s="7">
        <v>2</v>
      </c>
      <c r="C34" s="7">
        <v>5</v>
      </c>
      <c r="D34" s="7">
        <v>4</v>
      </c>
      <c r="E34" s="7">
        <v>2</v>
      </c>
      <c r="F34" s="7">
        <v>5</v>
      </c>
      <c r="G34" s="7">
        <v>2</v>
      </c>
      <c r="H34" s="7">
        <v>2</v>
      </c>
      <c r="I34" s="7">
        <v>4</v>
      </c>
      <c r="J34" s="7">
        <v>4</v>
      </c>
      <c r="K34" s="7">
        <v>4</v>
      </c>
    </row>
    <row r="35" spans="2:21" x14ac:dyDescent="0.25">
      <c r="B35" s="7">
        <v>4</v>
      </c>
      <c r="C35" s="7">
        <v>3</v>
      </c>
      <c r="D35" s="7">
        <v>5</v>
      </c>
      <c r="E35" s="7">
        <v>4</v>
      </c>
      <c r="F35" s="7">
        <v>4</v>
      </c>
      <c r="G35" s="7">
        <v>5</v>
      </c>
      <c r="H35" s="7">
        <v>3</v>
      </c>
      <c r="I35" s="7">
        <v>4</v>
      </c>
      <c r="J35" s="7">
        <v>3</v>
      </c>
      <c r="K35" s="7">
        <v>4</v>
      </c>
      <c r="M35" s="78" t="s">
        <v>262</v>
      </c>
      <c r="N35" s="76" t="s">
        <v>267</v>
      </c>
      <c r="O35" s="77"/>
      <c r="P35" s="77"/>
      <c r="Q35" s="77"/>
    </row>
    <row r="36" spans="2:21" ht="25.5" x14ac:dyDescent="0.25">
      <c r="B36" s="7">
        <v>4</v>
      </c>
      <c r="C36" s="7">
        <v>4</v>
      </c>
      <c r="D36" s="7">
        <v>5</v>
      </c>
      <c r="E36" s="7">
        <v>2</v>
      </c>
      <c r="F36" s="7">
        <v>5</v>
      </c>
      <c r="G36" s="7">
        <v>2</v>
      </c>
      <c r="H36" s="7">
        <v>2</v>
      </c>
      <c r="I36" s="7">
        <v>4</v>
      </c>
      <c r="J36" s="7">
        <v>4</v>
      </c>
      <c r="K36" s="7">
        <v>4</v>
      </c>
      <c r="M36" s="77"/>
      <c r="N36" s="45" t="s">
        <v>263</v>
      </c>
      <c r="O36" s="45" t="s">
        <v>263</v>
      </c>
      <c r="P36" s="45" t="s">
        <v>263</v>
      </c>
      <c r="Q36" s="45" t="s">
        <v>263</v>
      </c>
      <c r="R36" s="45" t="s">
        <v>269</v>
      </c>
      <c r="T36" s="45" t="s">
        <v>271</v>
      </c>
      <c r="U36" s="45" t="s">
        <v>272</v>
      </c>
    </row>
    <row r="37" spans="2:21" x14ac:dyDescent="0.25">
      <c r="B37" s="7">
        <v>3</v>
      </c>
      <c r="C37" s="7">
        <v>5</v>
      </c>
      <c r="D37" s="7">
        <v>4</v>
      </c>
      <c r="E37" s="7">
        <v>5</v>
      </c>
      <c r="F37" s="7">
        <v>4</v>
      </c>
      <c r="G37" s="7">
        <v>3</v>
      </c>
      <c r="H37" s="7">
        <v>3</v>
      </c>
      <c r="I37" s="7">
        <v>4</v>
      </c>
      <c r="J37" s="7">
        <v>3</v>
      </c>
      <c r="K37" s="7">
        <v>4</v>
      </c>
      <c r="M37" s="46" t="s">
        <v>252</v>
      </c>
      <c r="N37" s="47">
        <v>0.12546908221580799</v>
      </c>
      <c r="O37" s="47">
        <v>0.64996815674657593</v>
      </c>
      <c r="P37" s="47">
        <v>0.39659545850362565</v>
      </c>
      <c r="Q37" s="47">
        <v>0.14805562206878992</v>
      </c>
      <c r="R37" s="53">
        <f>SUMSQ(N37:Q37)</f>
        <v>0.61740952030849605</v>
      </c>
      <c r="T37" t="s">
        <v>149</v>
      </c>
      <c r="U37" t="s">
        <v>12</v>
      </c>
    </row>
    <row r="38" spans="2:21" ht="30" x14ac:dyDescent="0.25">
      <c r="B38" s="7">
        <v>4</v>
      </c>
      <c r="C38" s="7">
        <v>4</v>
      </c>
      <c r="D38" s="7">
        <v>5</v>
      </c>
      <c r="E38" s="7">
        <v>2</v>
      </c>
      <c r="F38" s="7">
        <v>4</v>
      </c>
      <c r="G38" s="7">
        <v>2</v>
      </c>
      <c r="H38" s="7">
        <v>1</v>
      </c>
      <c r="I38" s="7">
        <v>4</v>
      </c>
      <c r="J38" s="7">
        <v>4</v>
      </c>
      <c r="K38" s="7">
        <v>4</v>
      </c>
      <c r="M38" s="46" t="s">
        <v>253</v>
      </c>
      <c r="N38" s="47">
        <v>0.62260550532410774</v>
      </c>
      <c r="O38" s="47">
        <v>8.9548181510634095E-2</v>
      </c>
      <c r="P38" s="47">
        <v>0.31242554561041808</v>
      </c>
      <c r="Q38" s="47">
        <v>-3.6475099279827212E-3</v>
      </c>
      <c r="R38" s="53">
        <f t="shared" ref="R38:R46" si="1">SUMSQ(N38:Q38)</f>
        <v>0.49327951795039121</v>
      </c>
      <c r="T38" t="s">
        <v>150</v>
      </c>
      <c r="U38" s="1" t="s">
        <v>13</v>
      </c>
    </row>
    <row r="39" spans="2:21" x14ac:dyDescent="0.25">
      <c r="B39" s="7">
        <v>2</v>
      </c>
      <c r="C39" s="7">
        <v>5</v>
      </c>
      <c r="D39" s="7">
        <v>2</v>
      </c>
      <c r="E39" s="7">
        <v>4</v>
      </c>
      <c r="F39" s="7">
        <v>4</v>
      </c>
      <c r="G39" s="7">
        <v>2</v>
      </c>
      <c r="H39" s="7">
        <v>2</v>
      </c>
      <c r="I39" s="7">
        <v>2</v>
      </c>
      <c r="J39" s="7">
        <v>4</v>
      </c>
      <c r="K39" s="7">
        <v>4</v>
      </c>
      <c r="M39" s="46" t="s">
        <v>254</v>
      </c>
      <c r="N39" s="47">
        <v>0.12284013054078094</v>
      </c>
      <c r="O39" s="48">
        <v>0.8777708991947758</v>
      </c>
      <c r="P39" s="47">
        <v>-8.7699374488872009E-2</v>
      </c>
      <c r="Q39" s="47">
        <v>-4.504001848189873E-3</v>
      </c>
      <c r="R39" s="53">
        <f t="shared" si="1"/>
        <v>0.79328291546286933</v>
      </c>
      <c r="T39" t="s">
        <v>146</v>
      </c>
      <c r="U39" t="s">
        <v>14</v>
      </c>
    </row>
    <row r="40" spans="2:21" x14ac:dyDescent="0.25">
      <c r="B40" s="7">
        <v>5</v>
      </c>
      <c r="C40" s="7">
        <v>4</v>
      </c>
      <c r="D40" s="7">
        <v>4</v>
      </c>
      <c r="E40" s="7">
        <v>4</v>
      </c>
      <c r="F40" s="7">
        <v>4</v>
      </c>
      <c r="G40" s="7">
        <v>4</v>
      </c>
      <c r="H40" s="7">
        <v>2</v>
      </c>
      <c r="I40" s="7">
        <v>4</v>
      </c>
      <c r="J40" s="7">
        <v>4</v>
      </c>
      <c r="K40" s="7">
        <v>3</v>
      </c>
      <c r="M40" s="46" t="s">
        <v>255</v>
      </c>
      <c r="N40" s="47">
        <v>0.21150929055233281</v>
      </c>
      <c r="O40" s="47">
        <v>3.9482730537543004E-2</v>
      </c>
      <c r="P40" s="47">
        <v>0.69003690698802678</v>
      </c>
      <c r="Q40" s="47">
        <v>0.21758241990892091</v>
      </c>
      <c r="R40" s="53">
        <f t="shared" si="1"/>
        <v>0.56978810845967609</v>
      </c>
      <c r="T40" t="s">
        <v>148</v>
      </c>
      <c r="U40" t="s">
        <v>15</v>
      </c>
    </row>
    <row r="41" spans="2:21" ht="30" x14ac:dyDescent="0.25">
      <c r="B41" s="7">
        <v>4</v>
      </c>
      <c r="C41" s="7">
        <v>4</v>
      </c>
      <c r="D41" s="7">
        <v>4</v>
      </c>
      <c r="E41" s="7">
        <v>3</v>
      </c>
      <c r="F41" s="7">
        <v>4</v>
      </c>
      <c r="G41" s="7">
        <v>4</v>
      </c>
      <c r="H41" s="7">
        <v>4</v>
      </c>
      <c r="I41" s="7">
        <v>4</v>
      </c>
      <c r="J41" s="7">
        <v>4</v>
      </c>
      <c r="K41" s="7">
        <v>3</v>
      </c>
      <c r="M41" s="46" t="s">
        <v>256</v>
      </c>
      <c r="N41" s="47">
        <v>0.68025736740847398</v>
      </c>
      <c r="O41" s="47">
        <v>0.15893170313000546</v>
      </c>
      <c r="P41" s="47">
        <v>-0.17719023244058371</v>
      </c>
      <c r="Q41" s="47">
        <v>0.39050274277280228</v>
      </c>
      <c r="R41" s="53">
        <f t="shared" si="1"/>
        <v>0.67189814275874127</v>
      </c>
      <c r="T41" t="s">
        <v>149</v>
      </c>
      <c r="U41" s="1" t="s">
        <v>16</v>
      </c>
    </row>
    <row r="42" spans="2:21" ht="30" x14ac:dyDescent="0.25">
      <c r="B42" s="7">
        <v>4</v>
      </c>
      <c r="C42" s="7">
        <v>4</v>
      </c>
      <c r="D42" s="7">
        <v>4</v>
      </c>
      <c r="E42" s="7">
        <v>4</v>
      </c>
      <c r="F42" s="7">
        <v>3</v>
      </c>
      <c r="G42" s="7">
        <v>1</v>
      </c>
      <c r="H42" s="7">
        <v>2</v>
      </c>
      <c r="I42" s="7">
        <v>4</v>
      </c>
      <c r="J42" s="7">
        <v>4</v>
      </c>
      <c r="K42" s="7">
        <v>4</v>
      </c>
      <c r="M42" s="46" t="s">
        <v>257</v>
      </c>
      <c r="N42" s="47">
        <v>-6.2691450564233059E-2</v>
      </c>
      <c r="O42" s="47">
        <v>0.43980624041788308</v>
      </c>
      <c r="P42" s="47">
        <v>0.51460787195954882</v>
      </c>
      <c r="Q42" s="47">
        <v>0.36722323813692276</v>
      </c>
      <c r="R42" s="53">
        <f t="shared" si="1"/>
        <v>0.59703391559486296</v>
      </c>
      <c r="T42" t="s">
        <v>146</v>
      </c>
      <c r="U42" s="1" t="s">
        <v>17</v>
      </c>
    </row>
    <row r="43" spans="2:21" x14ac:dyDescent="0.25">
      <c r="B43" s="7">
        <v>1</v>
      </c>
      <c r="C43" s="7">
        <v>5</v>
      </c>
      <c r="D43" s="7">
        <v>4</v>
      </c>
      <c r="E43" s="7">
        <v>2</v>
      </c>
      <c r="F43" s="7">
        <v>4</v>
      </c>
      <c r="G43" s="7">
        <v>2</v>
      </c>
      <c r="H43" s="7">
        <v>1</v>
      </c>
      <c r="I43" s="7">
        <v>2</v>
      </c>
      <c r="J43" s="7">
        <v>4</v>
      </c>
      <c r="K43" s="7">
        <v>4</v>
      </c>
      <c r="M43" s="46" t="s">
        <v>258</v>
      </c>
      <c r="N43" s="47">
        <v>0.14281543577703787</v>
      </c>
      <c r="O43" s="47">
        <v>7.2032184787848105E-2</v>
      </c>
      <c r="P43" s="47">
        <v>0.17588783070690986</v>
      </c>
      <c r="Q43" s="48">
        <v>0.88674732396751044</v>
      </c>
      <c r="R43" s="53">
        <f t="shared" si="1"/>
        <v>0.84284222989581936</v>
      </c>
      <c r="T43" t="s">
        <v>150</v>
      </c>
      <c r="U43" t="s">
        <v>18</v>
      </c>
    </row>
    <row r="44" spans="2:21" x14ac:dyDescent="0.25">
      <c r="B44" s="7">
        <v>4</v>
      </c>
      <c r="C44" s="7">
        <v>5</v>
      </c>
      <c r="D44" s="7">
        <v>4</v>
      </c>
      <c r="E44" s="7">
        <v>4</v>
      </c>
      <c r="F44" s="7">
        <v>3</v>
      </c>
      <c r="G44" s="7">
        <v>3</v>
      </c>
      <c r="H44" s="7">
        <v>3</v>
      </c>
      <c r="I44" s="7">
        <v>4</v>
      </c>
      <c r="J44" s="7">
        <v>4</v>
      </c>
      <c r="K44" s="7">
        <v>4</v>
      </c>
      <c r="M44" s="46" t="s">
        <v>259</v>
      </c>
      <c r="N44" s="47">
        <v>0.44604110772978556</v>
      </c>
      <c r="O44" s="47">
        <v>5.0715349363058514E-2</v>
      </c>
      <c r="P44" s="47">
        <v>0.67033631672745719</v>
      </c>
      <c r="Q44" s="47">
        <v>-8.80025497425896E-2</v>
      </c>
      <c r="R44" s="53">
        <f t="shared" si="1"/>
        <v>0.65861994273076196</v>
      </c>
      <c r="T44" t="s">
        <v>148</v>
      </c>
      <c r="U44" t="s">
        <v>19</v>
      </c>
    </row>
    <row r="45" spans="2:21" x14ac:dyDescent="0.25">
      <c r="B45" s="7">
        <v>5</v>
      </c>
      <c r="C45" s="7">
        <v>4</v>
      </c>
      <c r="D45" s="7">
        <v>4</v>
      </c>
      <c r="E45" s="7">
        <v>2</v>
      </c>
      <c r="F45" s="7">
        <v>4</v>
      </c>
      <c r="G45" s="7">
        <v>5</v>
      </c>
      <c r="H45" s="7">
        <v>4</v>
      </c>
      <c r="I45" s="7">
        <v>5</v>
      </c>
      <c r="J45" s="7">
        <v>5</v>
      </c>
      <c r="K45" s="7">
        <v>5</v>
      </c>
      <c r="M45" s="46" t="s">
        <v>260</v>
      </c>
      <c r="N45" s="48">
        <v>0.79312672982584742</v>
      </c>
      <c r="O45" s="47">
        <v>-6.2577274011000805E-3</v>
      </c>
      <c r="P45" s="47">
        <v>0.16720847036588363</v>
      </c>
      <c r="Q45" s="47">
        <v>4.7040291595883743E-2</v>
      </c>
      <c r="R45" s="53">
        <f t="shared" si="1"/>
        <v>0.65926063031199367</v>
      </c>
      <c r="T45" t="s">
        <v>148</v>
      </c>
      <c r="U45" t="s">
        <v>20</v>
      </c>
    </row>
    <row r="46" spans="2:21" x14ac:dyDescent="0.25">
      <c r="B46" s="7">
        <v>1</v>
      </c>
      <c r="C46" s="7">
        <v>4</v>
      </c>
      <c r="D46" s="7">
        <v>1</v>
      </c>
      <c r="E46" s="7">
        <v>4</v>
      </c>
      <c r="F46" s="7">
        <v>3</v>
      </c>
      <c r="G46" s="7">
        <v>4</v>
      </c>
      <c r="H46" s="7">
        <v>1</v>
      </c>
      <c r="I46" s="7">
        <v>4</v>
      </c>
      <c r="J46" s="7">
        <v>3</v>
      </c>
      <c r="K46" s="7">
        <v>2</v>
      </c>
      <c r="M46" s="46" t="s">
        <v>261</v>
      </c>
      <c r="N46" s="47">
        <v>0.60804854529599062</v>
      </c>
      <c r="O46" s="47">
        <v>0.15247922241339501</v>
      </c>
      <c r="P46" s="47">
        <v>0.36651562523942893</v>
      </c>
      <c r="Q46" s="47">
        <v>6.9808177314070172E-2</v>
      </c>
      <c r="R46" s="53">
        <f t="shared" si="1"/>
        <v>0.53217983186892615</v>
      </c>
      <c r="T46" t="s">
        <v>146</v>
      </c>
      <c r="U46" t="s">
        <v>21</v>
      </c>
    </row>
    <row r="47" spans="2:21" x14ac:dyDescent="0.25">
      <c r="B47" s="7">
        <v>4</v>
      </c>
      <c r="C47" s="7">
        <v>5</v>
      </c>
      <c r="D47" s="7">
        <v>4</v>
      </c>
      <c r="E47" s="7">
        <v>4</v>
      </c>
      <c r="F47" s="7">
        <v>5</v>
      </c>
      <c r="G47" s="7">
        <v>4</v>
      </c>
      <c r="H47" s="7">
        <v>2</v>
      </c>
      <c r="I47" s="7">
        <v>5</v>
      </c>
      <c r="J47" s="7">
        <v>4</v>
      </c>
      <c r="K47" s="7">
        <v>4</v>
      </c>
      <c r="M47" s="46" t="s">
        <v>264</v>
      </c>
      <c r="N47" s="47">
        <v>2.1480082488823595</v>
      </c>
      <c r="O47" s="47">
        <v>1.4522566891769735</v>
      </c>
      <c r="P47" s="47">
        <v>1.6775371155233585</v>
      </c>
      <c r="Q47" s="47">
        <v>1.1577927017598464</v>
      </c>
    </row>
    <row r="48" spans="2:21" x14ac:dyDescent="0.25">
      <c r="B48" s="7">
        <v>4</v>
      </c>
      <c r="C48" s="7">
        <v>5</v>
      </c>
      <c r="D48" s="7">
        <v>5</v>
      </c>
      <c r="E48" s="7">
        <v>4</v>
      </c>
      <c r="F48" s="7">
        <v>4</v>
      </c>
      <c r="G48" s="7">
        <v>4</v>
      </c>
      <c r="H48" s="7">
        <v>4</v>
      </c>
      <c r="I48" s="7">
        <v>4</v>
      </c>
      <c r="J48" s="7">
        <v>4</v>
      </c>
      <c r="K48" s="7">
        <v>5</v>
      </c>
      <c r="M48" s="46" t="s">
        <v>265</v>
      </c>
      <c r="N48" s="51">
        <v>0.21480082488823596</v>
      </c>
      <c r="O48" s="51">
        <v>0.14522566891769734</v>
      </c>
      <c r="P48" s="51">
        <v>0.16775371155233584</v>
      </c>
      <c r="Q48" s="51">
        <v>0.11577927017598463</v>
      </c>
    </row>
    <row r="49" spans="2:11" x14ac:dyDescent="0.25">
      <c r="B49" s="7">
        <v>4</v>
      </c>
      <c r="C49" s="7">
        <v>4</v>
      </c>
      <c r="D49" s="7">
        <v>5</v>
      </c>
      <c r="E49" s="7">
        <v>5</v>
      </c>
      <c r="F49" s="7">
        <v>5</v>
      </c>
      <c r="G49" s="7">
        <v>4</v>
      </c>
      <c r="H49" s="7">
        <v>4</v>
      </c>
      <c r="I49" s="7">
        <v>5</v>
      </c>
      <c r="J49" s="7">
        <v>5</v>
      </c>
      <c r="K49" s="7">
        <v>3</v>
      </c>
    </row>
    <row r="50" spans="2:11" x14ac:dyDescent="0.25">
      <c r="B50" s="7">
        <v>2</v>
      </c>
      <c r="C50" s="7">
        <v>1</v>
      </c>
      <c r="D50" s="7">
        <v>2</v>
      </c>
      <c r="E50" s="7">
        <v>4</v>
      </c>
      <c r="F50" s="7">
        <v>4</v>
      </c>
      <c r="G50" s="7">
        <v>2</v>
      </c>
      <c r="H50" s="7">
        <v>1</v>
      </c>
      <c r="I50" s="7">
        <v>4</v>
      </c>
      <c r="J50" s="7">
        <v>2</v>
      </c>
      <c r="K50" s="7">
        <v>2</v>
      </c>
    </row>
    <row r="51" spans="2:11" x14ac:dyDescent="0.25">
      <c r="B51" s="7">
        <v>1</v>
      </c>
      <c r="C51" s="7">
        <v>3</v>
      </c>
      <c r="D51" s="7">
        <v>2</v>
      </c>
      <c r="E51" s="7">
        <v>2</v>
      </c>
      <c r="F51" s="7">
        <v>4</v>
      </c>
      <c r="G51" s="7">
        <v>2</v>
      </c>
      <c r="H51" s="7">
        <v>1</v>
      </c>
      <c r="I51" s="7">
        <v>2</v>
      </c>
      <c r="J51" s="7">
        <v>4</v>
      </c>
      <c r="K51" s="7">
        <v>2</v>
      </c>
    </row>
    <row r="52" spans="2:11" x14ac:dyDescent="0.25">
      <c r="B52" s="7">
        <v>2</v>
      </c>
      <c r="C52" s="7">
        <v>4</v>
      </c>
      <c r="D52" s="7">
        <v>2</v>
      </c>
      <c r="E52" s="7">
        <v>1</v>
      </c>
      <c r="F52" s="7">
        <v>4</v>
      </c>
      <c r="G52" s="7">
        <v>2</v>
      </c>
      <c r="H52" s="7">
        <v>2</v>
      </c>
      <c r="I52" s="7">
        <v>2</v>
      </c>
      <c r="J52" s="7">
        <v>3</v>
      </c>
      <c r="K52" s="7">
        <v>1</v>
      </c>
    </row>
    <row r="53" spans="2:11" x14ac:dyDescent="0.25">
      <c r="B53" s="7">
        <v>3</v>
      </c>
      <c r="C53" s="7">
        <v>4</v>
      </c>
      <c r="D53" s="7">
        <v>4</v>
      </c>
      <c r="E53" s="7">
        <v>4</v>
      </c>
      <c r="F53" s="7">
        <v>2</v>
      </c>
      <c r="G53" s="7">
        <v>2</v>
      </c>
      <c r="H53" s="7">
        <v>2</v>
      </c>
      <c r="I53" s="7">
        <v>5</v>
      </c>
      <c r="J53" s="7">
        <v>4</v>
      </c>
      <c r="K53" s="7">
        <v>5</v>
      </c>
    </row>
    <row r="54" spans="2:11" x14ac:dyDescent="0.25">
      <c r="B54" s="7">
        <v>2</v>
      </c>
      <c r="C54" s="7">
        <v>4</v>
      </c>
      <c r="D54" s="7">
        <v>5</v>
      </c>
      <c r="E54" s="7">
        <v>4</v>
      </c>
      <c r="F54" s="7">
        <v>5</v>
      </c>
      <c r="G54" s="7">
        <v>2</v>
      </c>
      <c r="H54" s="7">
        <v>2</v>
      </c>
      <c r="I54" s="7">
        <v>2</v>
      </c>
      <c r="J54" s="7">
        <v>5</v>
      </c>
      <c r="K54" s="7">
        <v>3</v>
      </c>
    </row>
    <row r="55" spans="2:11" x14ac:dyDescent="0.25">
      <c r="B55" s="7">
        <v>4</v>
      </c>
      <c r="C55" s="7">
        <v>4</v>
      </c>
      <c r="D55" s="7">
        <v>5</v>
      </c>
      <c r="E55" s="7">
        <v>2</v>
      </c>
      <c r="F55" s="7">
        <v>5</v>
      </c>
      <c r="G55" s="7">
        <v>2</v>
      </c>
      <c r="H55" s="7">
        <v>2</v>
      </c>
      <c r="I55" s="7">
        <v>4</v>
      </c>
      <c r="J55" s="7">
        <v>3</v>
      </c>
      <c r="K55" s="7">
        <v>4</v>
      </c>
    </row>
    <row r="56" spans="2:11" x14ac:dyDescent="0.25">
      <c r="B56" s="7">
        <v>5</v>
      </c>
      <c r="C56" s="7">
        <v>4</v>
      </c>
      <c r="D56" s="7">
        <v>5</v>
      </c>
      <c r="E56" s="7">
        <v>4</v>
      </c>
      <c r="F56" s="7">
        <v>4</v>
      </c>
      <c r="G56" s="7">
        <v>3</v>
      </c>
      <c r="H56" s="7">
        <v>3</v>
      </c>
      <c r="I56" s="7">
        <v>3</v>
      </c>
      <c r="J56" s="7">
        <v>3</v>
      </c>
      <c r="K56" s="7">
        <v>3</v>
      </c>
    </row>
    <row r="57" spans="2:11" x14ac:dyDescent="0.25">
      <c r="B57" s="7">
        <v>1</v>
      </c>
      <c r="C57" s="7">
        <v>5</v>
      </c>
      <c r="D57" s="7">
        <v>2</v>
      </c>
      <c r="E57" s="7">
        <v>4</v>
      </c>
      <c r="F57" s="7">
        <v>5</v>
      </c>
      <c r="G57" s="7">
        <v>3</v>
      </c>
      <c r="H57" s="7">
        <v>5</v>
      </c>
      <c r="I57" s="7">
        <v>4</v>
      </c>
      <c r="J57" s="7">
        <v>4</v>
      </c>
      <c r="K57" s="7">
        <v>4</v>
      </c>
    </row>
    <row r="58" spans="2:11" x14ac:dyDescent="0.25">
      <c r="B58" s="7">
        <v>1</v>
      </c>
      <c r="C58" s="7">
        <v>5</v>
      </c>
      <c r="D58" s="7">
        <v>5</v>
      </c>
      <c r="E58" s="7">
        <v>3</v>
      </c>
      <c r="F58" s="7">
        <v>5</v>
      </c>
      <c r="G58" s="7">
        <v>5</v>
      </c>
      <c r="H58" s="7">
        <v>3</v>
      </c>
      <c r="I58" s="7">
        <v>5</v>
      </c>
      <c r="J58" s="7">
        <v>5</v>
      </c>
      <c r="K58" s="7">
        <v>3</v>
      </c>
    </row>
    <row r="59" spans="2:11" x14ac:dyDescent="0.25">
      <c r="B59" s="7">
        <v>2</v>
      </c>
      <c r="C59" s="7">
        <v>4</v>
      </c>
      <c r="D59" s="7">
        <v>4</v>
      </c>
      <c r="E59" s="7">
        <v>4</v>
      </c>
      <c r="F59" s="7">
        <v>4</v>
      </c>
      <c r="G59" s="7">
        <v>1</v>
      </c>
      <c r="H59" s="7">
        <v>2</v>
      </c>
      <c r="I59" s="7">
        <v>3</v>
      </c>
      <c r="J59" s="7">
        <v>5</v>
      </c>
      <c r="K59" s="7">
        <v>4</v>
      </c>
    </row>
    <row r="60" spans="2:11" x14ac:dyDescent="0.25">
      <c r="B60" s="7">
        <v>4</v>
      </c>
      <c r="C60" s="7">
        <v>4</v>
      </c>
      <c r="D60" s="7">
        <v>3</v>
      </c>
      <c r="E60" s="7">
        <v>3</v>
      </c>
      <c r="F60" s="7">
        <v>4</v>
      </c>
      <c r="G60" s="7">
        <v>2</v>
      </c>
      <c r="H60" s="7">
        <v>2</v>
      </c>
      <c r="I60" s="7">
        <v>5</v>
      </c>
      <c r="J60" s="7">
        <v>4</v>
      </c>
      <c r="K60" s="7">
        <v>3</v>
      </c>
    </row>
    <row r="61" spans="2:11" x14ac:dyDescent="0.25">
      <c r="B61" s="7">
        <v>4</v>
      </c>
      <c r="C61" s="7">
        <v>4</v>
      </c>
      <c r="D61" s="7">
        <v>5</v>
      </c>
      <c r="E61" s="7">
        <v>3</v>
      </c>
      <c r="F61" s="7">
        <v>2</v>
      </c>
      <c r="G61" s="7">
        <v>4</v>
      </c>
      <c r="H61" s="7">
        <v>2</v>
      </c>
      <c r="I61" s="7">
        <v>3</v>
      </c>
      <c r="J61" s="7">
        <v>4</v>
      </c>
      <c r="K61" s="7">
        <v>4</v>
      </c>
    </row>
    <row r="62" spans="2:11" x14ac:dyDescent="0.25">
      <c r="B62" s="7">
        <v>5</v>
      </c>
      <c r="C62" s="7">
        <v>3</v>
      </c>
      <c r="D62" s="7">
        <v>5</v>
      </c>
      <c r="E62" s="7">
        <v>4</v>
      </c>
      <c r="F62" s="7">
        <v>4</v>
      </c>
      <c r="G62" s="7">
        <v>3</v>
      </c>
      <c r="H62" s="7">
        <v>2</v>
      </c>
      <c r="I62" s="7">
        <v>4</v>
      </c>
      <c r="J62" s="7">
        <v>4</v>
      </c>
      <c r="K62" s="7">
        <v>4</v>
      </c>
    </row>
    <row r="63" spans="2:11" x14ac:dyDescent="0.25">
      <c r="B63" s="7">
        <v>4</v>
      </c>
      <c r="C63" s="7">
        <v>4</v>
      </c>
      <c r="D63" s="7">
        <v>5</v>
      </c>
      <c r="E63" s="7">
        <v>4</v>
      </c>
      <c r="F63" s="7">
        <v>4</v>
      </c>
      <c r="G63" s="7">
        <v>2</v>
      </c>
      <c r="H63" s="7">
        <v>2</v>
      </c>
      <c r="I63" s="7">
        <v>4</v>
      </c>
      <c r="J63" s="7">
        <v>5</v>
      </c>
      <c r="K63" s="7">
        <v>3</v>
      </c>
    </row>
    <row r="64" spans="2:11" x14ac:dyDescent="0.25">
      <c r="B64" s="7">
        <v>4</v>
      </c>
      <c r="C64" s="7">
        <v>5</v>
      </c>
      <c r="D64" s="7">
        <v>5</v>
      </c>
      <c r="E64" s="7">
        <v>3</v>
      </c>
      <c r="F64" s="7">
        <v>5</v>
      </c>
      <c r="G64" s="7">
        <v>2</v>
      </c>
      <c r="H64" s="7">
        <v>2</v>
      </c>
      <c r="I64" s="7">
        <v>4</v>
      </c>
      <c r="J64" s="7">
        <v>5</v>
      </c>
      <c r="K64" s="7">
        <v>4</v>
      </c>
    </row>
    <row r="65" spans="2:11" x14ac:dyDescent="0.25">
      <c r="B65" s="7">
        <v>4</v>
      </c>
      <c r="C65" s="7">
        <v>4</v>
      </c>
      <c r="D65" s="7">
        <v>5</v>
      </c>
      <c r="E65" s="7">
        <v>4</v>
      </c>
      <c r="F65" s="7">
        <v>4</v>
      </c>
      <c r="G65" s="7">
        <v>4</v>
      </c>
      <c r="H65" s="7">
        <v>4</v>
      </c>
      <c r="I65" s="7">
        <v>3</v>
      </c>
      <c r="J65" s="7">
        <v>3</v>
      </c>
      <c r="K65" s="7">
        <v>4</v>
      </c>
    </row>
    <row r="66" spans="2:11" x14ac:dyDescent="0.25">
      <c r="B66" s="7">
        <v>1</v>
      </c>
      <c r="C66" s="7">
        <v>3</v>
      </c>
      <c r="D66" s="7">
        <v>5</v>
      </c>
      <c r="E66" s="7">
        <v>4</v>
      </c>
      <c r="F66" s="7">
        <v>4</v>
      </c>
      <c r="G66" s="7">
        <v>1</v>
      </c>
      <c r="H66" s="7">
        <v>4</v>
      </c>
      <c r="I66" s="7">
        <v>1</v>
      </c>
      <c r="J66" s="7">
        <v>1</v>
      </c>
      <c r="K66" s="7">
        <v>1</v>
      </c>
    </row>
    <row r="67" spans="2:11" x14ac:dyDescent="0.25">
      <c r="B67" s="7">
        <v>4</v>
      </c>
      <c r="C67" s="7">
        <v>4</v>
      </c>
      <c r="D67" s="7">
        <v>4</v>
      </c>
      <c r="E67" s="7">
        <v>3</v>
      </c>
      <c r="F67" s="7">
        <v>4</v>
      </c>
      <c r="G67" s="7">
        <v>4</v>
      </c>
      <c r="H67" s="7">
        <v>2</v>
      </c>
      <c r="I67" s="7">
        <v>3</v>
      </c>
      <c r="J67" s="7">
        <v>4</v>
      </c>
      <c r="K67" s="7">
        <v>3</v>
      </c>
    </row>
    <row r="68" spans="2:11" x14ac:dyDescent="0.25">
      <c r="B68" s="7">
        <v>4</v>
      </c>
      <c r="C68" s="7">
        <v>4</v>
      </c>
      <c r="D68" s="7">
        <v>4</v>
      </c>
      <c r="E68" s="7">
        <v>3</v>
      </c>
      <c r="F68" s="7">
        <v>4</v>
      </c>
      <c r="G68" s="7">
        <v>2</v>
      </c>
      <c r="H68" s="7">
        <v>1</v>
      </c>
      <c r="I68" s="7">
        <v>4</v>
      </c>
      <c r="J68" s="7">
        <v>3</v>
      </c>
      <c r="K68" s="7">
        <v>3</v>
      </c>
    </row>
    <row r="69" spans="2:11" x14ac:dyDescent="0.25">
      <c r="B69" s="7">
        <v>1</v>
      </c>
      <c r="C69" s="7">
        <v>2</v>
      </c>
      <c r="D69" s="7">
        <v>4</v>
      </c>
      <c r="E69" s="7">
        <v>4</v>
      </c>
      <c r="F69" s="7">
        <v>3</v>
      </c>
      <c r="G69" s="7">
        <v>3</v>
      </c>
      <c r="H69" s="7">
        <v>2</v>
      </c>
      <c r="I69" s="7">
        <v>3</v>
      </c>
      <c r="J69" s="7">
        <v>4</v>
      </c>
      <c r="K69" s="7">
        <v>3</v>
      </c>
    </row>
    <row r="70" spans="2:11" x14ac:dyDescent="0.25">
      <c r="B70" s="7">
        <v>4</v>
      </c>
      <c r="C70" s="7">
        <v>4</v>
      </c>
      <c r="D70" s="7">
        <v>4</v>
      </c>
      <c r="E70" s="7">
        <v>4</v>
      </c>
      <c r="F70" s="7">
        <v>4</v>
      </c>
      <c r="G70" s="7">
        <v>4</v>
      </c>
      <c r="H70" s="7">
        <v>4</v>
      </c>
      <c r="I70" s="7">
        <v>4</v>
      </c>
      <c r="J70" s="7">
        <v>4</v>
      </c>
      <c r="K70" s="7">
        <v>4</v>
      </c>
    </row>
    <row r="71" spans="2:11" x14ac:dyDescent="0.25">
      <c r="B71" s="7">
        <v>2</v>
      </c>
      <c r="C71" s="7">
        <v>4</v>
      </c>
      <c r="D71" s="7">
        <v>4</v>
      </c>
      <c r="E71" s="7">
        <v>2</v>
      </c>
      <c r="F71" s="7">
        <v>4</v>
      </c>
      <c r="G71" s="7">
        <v>2</v>
      </c>
      <c r="H71" s="7">
        <v>4</v>
      </c>
      <c r="I71" s="7">
        <v>2</v>
      </c>
      <c r="J71" s="7">
        <v>2</v>
      </c>
      <c r="K71" s="7">
        <v>2</v>
      </c>
    </row>
    <row r="72" spans="2:11" x14ac:dyDescent="0.25">
      <c r="B72" s="7">
        <v>3</v>
      </c>
      <c r="C72" s="7">
        <v>5</v>
      </c>
      <c r="D72" s="7">
        <v>5</v>
      </c>
      <c r="E72" s="7">
        <v>5</v>
      </c>
      <c r="F72" s="7">
        <v>5</v>
      </c>
      <c r="G72" s="7">
        <v>4</v>
      </c>
      <c r="H72" s="7">
        <v>5</v>
      </c>
      <c r="I72" s="7">
        <v>4</v>
      </c>
      <c r="J72" s="7">
        <v>4</v>
      </c>
      <c r="K72" s="7">
        <v>4</v>
      </c>
    </row>
    <row r="73" spans="2:11" x14ac:dyDescent="0.25">
      <c r="B73" s="7">
        <v>3</v>
      </c>
      <c r="C73" s="7">
        <v>3</v>
      </c>
      <c r="D73" s="7">
        <v>3</v>
      </c>
      <c r="E73" s="7">
        <v>3</v>
      </c>
      <c r="F73" s="7">
        <v>2</v>
      </c>
      <c r="G73" s="7">
        <v>3</v>
      </c>
      <c r="H73" s="7">
        <v>2</v>
      </c>
      <c r="I73" s="7">
        <v>2</v>
      </c>
      <c r="J73" s="7">
        <v>3</v>
      </c>
      <c r="K73" s="7">
        <v>3</v>
      </c>
    </row>
    <row r="74" spans="2:11" x14ac:dyDescent="0.25">
      <c r="B74" s="7">
        <v>2</v>
      </c>
      <c r="C74" s="7">
        <v>4</v>
      </c>
      <c r="D74" s="7">
        <v>5</v>
      </c>
      <c r="E74" s="7">
        <v>1</v>
      </c>
      <c r="F74" s="7">
        <v>4</v>
      </c>
      <c r="G74" s="7">
        <v>2</v>
      </c>
      <c r="H74" s="7">
        <v>1</v>
      </c>
      <c r="I74" s="7">
        <v>1</v>
      </c>
      <c r="J74" s="7">
        <v>3</v>
      </c>
      <c r="K74" s="7">
        <v>2</v>
      </c>
    </row>
    <row r="75" spans="2:11" x14ac:dyDescent="0.25">
      <c r="B75" s="7">
        <v>3</v>
      </c>
      <c r="C75" s="7">
        <v>5</v>
      </c>
      <c r="D75" s="7">
        <v>4</v>
      </c>
      <c r="E75" s="7">
        <v>4</v>
      </c>
      <c r="F75" s="7">
        <v>5</v>
      </c>
      <c r="G75" s="7">
        <v>4</v>
      </c>
      <c r="H75" s="7">
        <v>4</v>
      </c>
      <c r="I75" s="7">
        <v>5</v>
      </c>
      <c r="J75" s="7">
        <v>5</v>
      </c>
      <c r="K75" s="7">
        <v>5</v>
      </c>
    </row>
    <row r="76" spans="2:11" x14ac:dyDescent="0.25">
      <c r="B76" s="7">
        <v>1</v>
      </c>
      <c r="C76" s="7">
        <v>2</v>
      </c>
      <c r="D76" s="7">
        <v>4</v>
      </c>
      <c r="E76" s="7">
        <v>2</v>
      </c>
      <c r="F76" s="7">
        <v>1</v>
      </c>
      <c r="G76" s="7">
        <v>3</v>
      </c>
      <c r="H76" s="7">
        <v>1</v>
      </c>
      <c r="I76" s="7">
        <v>2</v>
      </c>
      <c r="J76" s="7">
        <v>1</v>
      </c>
      <c r="K76" s="7">
        <v>3</v>
      </c>
    </row>
    <row r="77" spans="2:11" x14ac:dyDescent="0.25">
      <c r="B77" s="7">
        <v>4</v>
      </c>
      <c r="C77" s="7">
        <v>4</v>
      </c>
      <c r="D77" s="7">
        <v>5</v>
      </c>
      <c r="E77" s="7">
        <v>3</v>
      </c>
      <c r="F77" s="7">
        <v>5</v>
      </c>
      <c r="G77" s="7">
        <v>4</v>
      </c>
      <c r="H77" s="7">
        <v>1</v>
      </c>
      <c r="I77" s="7">
        <v>4</v>
      </c>
      <c r="J77" s="7">
        <v>2</v>
      </c>
      <c r="K77" s="7">
        <v>1</v>
      </c>
    </row>
    <row r="78" spans="2:11" x14ac:dyDescent="0.25">
      <c r="B78" s="7">
        <v>1</v>
      </c>
      <c r="C78" s="7">
        <v>4</v>
      </c>
      <c r="D78" s="7">
        <v>4</v>
      </c>
      <c r="E78" s="7">
        <v>4</v>
      </c>
      <c r="F78" s="7">
        <v>5</v>
      </c>
      <c r="G78" s="7">
        <v>4</v>
      </c>
      <c r="H78" s="7">
        <v>4</v>
      </c>
      <c r="I78" s="7">
        <v>3</v>
      </c>
      <c r="J78" s="7">
        <v>4</v>
      </c>
      <c r="K78" s="7">
        <v>5</v>
      </c>
    </row>
    <row r="79" spans="2:11" x14ac:dyDescent="0.25">
      <c r="B79" s="7">
        <v>2</v>
      </c>
      <c r="C79" s="7">
        <v>4</v>
      </c>
      <c r="D79" s="7">
        <v>4</v>
      </c>
      <c r="E79" s="7">
        <v>3</v>
      </c>
      <c r="F79" s="7">
        <v>5</v>
      </c>
      <c r="G79" s="7">
        <v>2</v>
      </c>
      <c r="H79" s="7">
        <v>4</v>
      </c>
      <c r="I79" s="7">
        <v>3</v>
      </c>
      <c r="J79" s="7">
        <v>4</v>
      </c>
      <c r="K79" s="7">
        <v>3</v>
      </c>
    </row>
    <row r="80" spans="2:11" x14ac:dyDescent="0.25">
      <c r="B80" s="7">
        <v>2</v>
      </c>
      <c r="C80" s="7">
        <v>4</v>
      </c>
      <c r="D80" s="7">
        <v>5</v>
      </c>
      <c r="E80" s="7">
        <v>4</v>
      </c>
      <c r="F80" s="7">
        <v>4</v>
      </c>
      <c r="G80" s="7">
        <v>2</v>
      </c>
      <c r="H80" s="7">
        <v>2</v>
      </c>
      <c r="I80" s="7">
        <v>4</v>
      </c>
      <c r="J80" s="7">
        <v>5</v>
      </c>
      <c r="K80" s="7">
        <v>4</v>
      </c>
    </row>
    <row r="81" spans="2:11" x14ac:dyDescent="0.25">
      <c r="B81" s="7">
        <v>4</v>
      </c>
      <c r="C81" s="7">
        <v>3</v>
      </c>
      <c r="D81" s="7">
        <v>5</v>
      </c>
      <c r="E81" s="7">
        <v>3</v>
      </c>
      <c r="F81" s="7">
        <v>4</v>
      </c>
      <c r="G81" s="7">
        <v>3</v>
      </c>
      <c r="H81" s="7">
        <v>4</v>
      </c>
      <c r="I81" s="7">
        <v>4</v>
      </c>
      <c r="J81" s="7">
        <v>3</v>
      </c>
      <c r="K81" s="7">
        <v>4</v>
      </c>
    </row>
    <row r="82" spans="2:11" x14ac:dyDescent="0.25">
      <c r="B82" s="7">
        <v>4</v>
      </c>
      <c r="C82" s="7">
        <v>5</v>
      </c>
      <c r="D82" s="7">
        <v>4</v>
      </c>
      <c r="E82" s="7">
        <v>3</v>
      </c>
      <c r="F82" s="7">
        <v>3</v>
      </c>
      <c r="G82" s="7">
        <v>3</v>
      </c>
      <c r="H82" s="7">
        <v>2</v>
      </c>
      <c r="I82" s="7">
        <v>3</v>
      </c>
      <c r="J82" s="7">
        <v>2</v>
      </c>
      <c r="K82" s="7">
        <v>3</v>
      </c>
    </row>
    <row r="83" spans="2:11" x14ac:dyDescent="0.25">
      <c r="B83" s="7">
        <v>4</v>
      </c>
      <c r="C83" s="7">
        <v>4</v>
      </c>
      <c r="D83" s="7">
        <v>5</v>
      </c>
      <c r="E83" s="7">
        <v>4</v>
      </c>
      <c r="F83" s="7">
        <v>2</v>
      </c>
      <c r="G83" s="7">
        <v>2</v>
      </c>
      <c r="H83" s="7">
        <v>2</v>
      </c>
      <c r="I83" s="7">
        <v>4</v>
      </c>
      <c r="J83" s="7">
        <v>4</v>
      </c>
      <c r="K83" s="7">
        <v>3</v>
      </c>
    </row>
    <row r="84" spans="2:11" x14ac:dyDescent="0.25">
      <c r="B84" s="7">
        <v>3</v>
      </c>
      <c r="C84" s="7">
        <v>5</v>
      </c>
      <c r="D84" s="7">
        <v>5</v>
      </c>
      <c r="E84" s="7">
        <v>2</v>
      </c>
      <c r="F84" s="7">
        <v>4</v>
      </c>
      <c r="G84" s="7">
        <v>2</v>
      </c>
      <c r="H84" s="7">
        <v>1</v>
      </c>
      <c r="I84" s="7">
        <v>2</v>
      </c>
      <c r="J84" s="7">
        <v>4</v>
      </c>
      <c r="K84" s="7">
        <v>2</v>
      </c>
    </row>
    <row r="85" spans="2:11" x14ac:dyDescent="0.25">
      <c r="B85" s="7">
        <v>4</v>
      </c>
      <c r="C85" s="7">
        <v>4</v>
      </c>
      <c r="D85" s="7">
        <v>4</v>
      </c>
      <c r="E85" s="7">
        <v>4</v>
      </c>
      <c r="F85" s="7">
        <v>4</v>
      </c>
      <c r="G85" s="7">
        <v>2</v>
      </c>
      <c r="H85" s="7">
        <v>3</v>
      </c>
      <c r="I85" s="7">
        <v>4</v>
      </c>
      <c r="J85" s="7">
        <v>5</v>
      </c>
      <c r="K85" s="7">
        <v>4</v>
      </c>
    </row>
    <row r="86" spans="2:11" x14ac:dyDescent="0.25">
      <c r="B86" s="7">
        <v>2</v>
      </c>
      <c r="C86" s="7">
        <v>4</v>
      </c>
      <c r="D86" s="7">
        <v>4</v>
      </c>
      <c r="E86" s="7">
        <v>4</v>
      </c>
      <c r="F86" s="7">
        <v>4</v>
      </c>
      <c r="G86" s="7">
        <v>1</v>
      </c>
      <c r="H86" s="7">
        <v>2</v>
      </c>
      <c r="I86" s="7">
        <v>4</v>
      </c>
      <c r="J86" s="7">
        <v>2</v>
      </c>
      <c r="K86" s="7">
        <v>4</v>
      </c>
    </row>
    <row r="87" spans="2:11" x14ac:dyDescent="0.25">
      <c r="B87" s="7">
        <v>2</v>
      </c>
      <c r="C87" s="7">
        <v>4</v>
      </c>
      <c r="D87" s="7">
        <v>3</v>
      </c>
      <c r="E87" s="7">
        <v>4</v>
      </c>
      <c r="F87" s="7">
        <v>4</v>
      </c>
      <c r="G87" s="7">
        <v>4</v>
      </c>
      <c r="H87" s="7">
        <v>2</v>
      </c>
      <c r="I87" s="7">
        <v>4</v>
      </c>
      <c r="J87" s="7">
        <v>4</v>
      </c>
      <c r="K87" s="7">
        <v>4</v>
      </c>
    </row>
    <row r="88" spans="2:11" x14ac:dyDescent="0.25">
      <c r="B88" s="7">
        <v>4</v>
      </c>
      <c r="C88" s="7">
        <v>4</v>
      </c>
      <c r="D88" s="7">
        <v>5</v>
      </c>
      <c r="E88" s="7">
        <v>4</v>
      </c>
      <c r="F88" s="7">
        <v>4</v>
      </c>
      <c r="G88" s="7">
        <v>2</v>
      </c>
      <c r="H88" s="7">
        <v>2</v>
      </c>
      <c r="I88" s="7">
        <v>4</v>
      </c>
      <c r="J88" s="7">
        <v>4</v>
      </c>
      <c r="K88" s="7">
        <v>4</v>
      </c>
    </row>
    <row r="89" spans="2:11" x14ac:dyDescent="0.25">
      <c r="B89" s="7">
        <v>4</v>
      </c>
      <c r="C89" s="7">
        <v>4</v>
      </c>
      <c r="D89" s="7">
        <v>5</v>
      </c>
      <c r="E89" s="7">
        <v>2</v>
      </c>
      <c r="F89" s="7">
        <v>4</v>
      </c>
      <c r="G89" s="7">
        <v>3</v>
      </c>
      <c r="H89" s="7">
        <v>2</v>
      </c>
      <c r="I89" s="7">
        <v>2</v>
      </c>
      <c r="J89" s="7">
        <v>2</v>
      </c>
      <c r="K89" s="7">
        <v>3</v>
      </c>
    </row>
    <row r="90" spans="2:11" x14ac:dyDescent="0.25">
      <c r="B90" s="7">
        <v>3</v>
      </c>
      <c r="C90" s="7">
        <v>4</v>
      </c>
      <c r="D90" s="7">
        <v>4</v>
      </c>
      <c r="E90" s="7">
        <v>4</v>
      </c>
      <c r="F90" s="7">
        <v>5</v>
      </c>
      <c r="G90" s="7">
        <v>3</v>
      </c>
      <c r="H90" s="7">
        <v>3</v>
      </c>
      <c r="I90" s="7">
        <v>4</v>
      </c>
      <c r="J90" s="7">
        <v>5</v>
      </c>
      <c r="K90" s="7">
        <v>4</v>
      </c>
    </row>
    <row r="91" spans="2:11" x14ac:dyDescent="0.25">
      <c r="B91" s="7">
        <v>4</v>
      </c>
      <c r="C91" s="7">
        <v>4</v>
      </c>
      <c r="D91" s="7">
        <v>4</v>
      </c>
      <c r="E91" s="7">
        <v>4</v>
      </c>
      <c r="F91" s="7">
        <v>5</v>
      </c>
      <c r="G91" s="7">
        <v>3</v>
      </c>
      <c r="H91" s="7">
        <v>2</v>
      </c>
      <c r="I91" s="7">
        <v>4</v>
      </c>
      <c r="J91" s="7">
        <v>4</v>
      </c>
      <c r="K91" s="7">
        <v>4</v>
      </c>
    </row>
    <row r="92" spans="2:11" x14ac:dyDescent="0.25">
      <c r="B92" s="7">
        <v>3</v>
      </c>
      <c r="C92" s="7">
        <v>5</v>
      </c>
      <c r="D92" s="7">
        <v>4</v>
      </c>
      <c r="E92" s="7">
        <v>3</v>
      </c>
      <c r="F92" s="7">
        <v>5</v>
      </c>
      <c r="G92" s="7">
        <v>4</v>
      </c>
      <c r="H92" s="7">
        <v>3</v>
      </c>
      <c r="I92" s="7">
        <v>4</v>
      </c>
      <c r="J92" s="7">
        <v>5</v>
      </c>
      <c r="K92" s="7">
        <v>4</v>
      </c>
    </row>
    <row r="93" spans="2:11" x14ac:dyDescent="0.25">
      <c r="B93" s="7">
        <v>3</v>
      </c>
      <c r="C93" s="7">
        <v>5</v>
      </c>
      <c r="D93" s="7">
        <v>4</v>
      </c>
      <c r="E93" s="7">
        <v>4</v>
      </c>
      <c r="F93" s="7">
        <v>5</v>
      </c>
      <c r="G93" s="7">
        <v>4</v>
      </c>
      <c r="H93" s="7">
        <v>2</v>
      </c>
      <c r="I93" s="7">
        <v>4</v>
      </c>
      <c r="J93" s="7">
        <v>4</v>
      </c>
      <c r="K93" s="7">
        <v>4</v>
      </c>
    </row>
    <row r="94" spans="2:11" x14ac:dyDescent="0.25">
      <c r="B94" s="7">
        <v>2</v>
      </c>
      <c r="C94" s="7">
        <v>4</v>
      </c>
      <c r="D94" s="7">
        <v>4</v>
      </c>
      <c r="E94" s="7">
        <v>4</v>
      </c>
      <c r="F94" s="7">
        <v>3</v>
      </c>
      <c r="G94" s="7">
        <v>2</v>
      </c>
      <c r="H94" s="7">
        <v>2</v>
      </c>
      <c r="I94" s="7">
        <v>4</v>
      </c>
      <c r="J94" s="7">
        <v>4</v>
      </c>
      <c r="K94" s="7">
        <v>1</v>
      </c>
    </row>
    <row r="95" spans="2:11" x14ac:dyDescent="0.25">
      <c r="B95" s="7">
        <v>2</v>
      </c>
      <c r="C95" s="7">
        <v>4</v>
      </c>
      <c r="D95" s="7">
        <v>4</v>
      </c>
      <c r="E95" s="7">
        <v>3</v>
      </c>
      <c r="F95" s="7">
        <v>4</v>
      </c>
      <c r="G95" s="7">
        <v>1</v>
      </c>
      <c r="H95" s="7">
        <v>2</v>
      </c>
      <c r="I95" s="7">
        <v>3</v>
      </c>
      <c r="J95" s="7">
        <v>4</v>
      </c>
      <c r="K95" s="7">
        <v>4</v>
      </c>
    </row>
    <row r="96" spans="2:11" x14ac:dyDescent="0.25">
      <c r="B96" s="7">
        <v>4</v>
      </c>
      <c r="C96" s="7">
        <v>4</v>
      </c>
      <c r="D96" s="7">
        <v>4</v>
      </c>
      <c r="E96" s="7">
        <v>4</v>
      </c>
      <c r="F96" s="7">
        <v>4</v>
      </c>
      <c r="G96" s="7">
        <v>3</v>
      </c>
      <c r="H96" s="7">
        <v>3</v>
      </c>
      <c r="I96" s="7">
        <v>4</v>
      </c>
      <c r="J96" s="7">
        <v>4</v>
      </c>
      <c r="K96" s="7">
        <v>4</v>
      </c>
    </row>
    <row r="97" spans="2:11" x14ac:dyDescent="0.25">
      <c r="B97" s="7">
        <v>2</v>
      </c>
      <c r="C97" s="7">
        <v>3</v>
      </c>
      <c r="D97" s="7">
        <v>3</v>
      </c>
      <c r="E97" s="7">
        <v>4</v>
      </c>
      <c r="F97" s="7">
        <v>4</v>
      </c>
      <c r="G97" s="7">
        <v>2</v>
      </c>
      <c r="H97" s="7">
        <v>2</v>
      </c>
      <c r="I97" s="7">
        <v>4</v>
      </c>
      <c r="J97" s="7">
        <v>4</v>
      </c>
      <c r="K97" s="7">
        <v>2</v>
      </c>
    </row>
    <row r="98" spans="2:11" x14ac:dyDescent="0.25">
      <c r="B98" s="7">
        <v>4</v>
      </c>
      <c r="C98" s="7">
        <v>4</v>
      </c>
      <c r="D98" s="7">
        <v>4</v>
      </c>
      <c r="E98" s="7">
        <v>5</v>
      </c>
      <c r="F98" s="7">
        <v>5</v>
      </c>
      <c r="G98" s="7">
        <v>3</v>
      </c>
      <c r="H98" s="7">
        <v>2</v>
      </c>
      <c r="I98" s="7">
        <v>5</v>
      </c>
      <c r="J98" s="7">
        <v>5</v>
      </c>
      <c r="K98" s="7">
        <v>4</v>
      </c>
    </row>
    <row r="99" spans="2:11" x14ac:dyDescent="0.25">
      <c r="B99" s="7">
        <v>4</v>
      </c>
      <c r="C99" s="7">
        <v>5</v>
      </c>
      <c r="D99" s="7">
        <v>5</v>
      </c>
      <c r="E99" s="7">
        <v>4</v>
      </c>
      <c r="F99" s="7">
        <v>5</v>
      </c>
      <c r="G99" s="7">
        <v>2</v>
      </c>
      <c r="H99" s="7">
        <v>3</v>
      </c>
      <c r="I99" s="7">
        <v>4</v>
      </c>
      <c r="J99" s="7">
        <v>5</v>
      </c>
      <c r="K99" s="7">
        <v>5</v>
      </c>
    </row>
    <row r="100" spans="2:11" x14ac:dyDescent="0.25">
      <c r="B100" s="7">
        <v>2</v>
      </c>
      <c r="C100" s="7">
        <v>4</v>
      </c>
      <c r="D100" s="7">
        <v>4</v>
      </c>
      <c r="E100" s="7">
        <v>3</v>
      </c>
      <c r="F100" s="7">
        <v>4</v>
      </c>
      <c r="G100" s="7">
        <v>3</v>
      </c>
      <c r="H100" s="7">
        <v>2</v>
      </c>
      <c r="I100" s="7">
        <v>3</v>
      </c>
      <c r="J100" s="7">
        <v>1</v>
      </c>
      <c r="K100" s="7">
        <v>2</v>
      </c>
    </row>
    <row r="101" spans="2:11" x14ac:dyDescent="0.25">
      <c r="B101" s="7">
        <v>4</v>
      </c>
      <c r="C101" s="7">
        <v>2</v>
      </c>
      <c r="D101" s="7">
        <v>2</v>
      </c>
      <c r="E101" s="7">
        <v>3</v>
      </c>
      <c r="F101" s="7">
        <v>2</v>
      </c>
      <c r="G101" s="7">
        <v>4</v>
      </c>
      <c r="H101" s="7">
        <v>2</v>
      </c>
      <c r="I101" s="7">
        <v>2</v>
      </c>
      <c r="J101" s="7">
        <v>2</v>
      </c>
      <c r="K101" s="7">
        <v>3</v>
      </c>
    </row>
    <row r="102" spans="2:11" x14ac:dyDescent="0.25">
      <c r="B102" s="7">
        <v>2</v>
      </c>
      <c r="C102" s="7">
        <v>3</v>
      </c>
      <c r="D102" s="7">
        <v>2</v>
      </c>
      <c r="E102" s="7">
        <v>4</v>
      </c>
      <c r="F102" s="7">
        <v>2</v>
      </c>
      <c r="G102" s="7">
        <v>2</v>
      </c>
      <c r="H102" s="7">
        <v>4</v>
      </c>
      <c r="I102" s="7">
        <v>2</v>
      </c>
      <c r="J102" s="7">
        <v>2</v>
      </c>
      <c r="K102" s="7">
        <v>3</v>
      </c>
    </row>
    <row r="103" spans="2:11" x14ac:dyDescent="0.25">
      <c r="B103" s="7">
        <v>5</v>
      </c>
      <c r="C103" s="7">
        <v>5</v>
      </c>
      <c r="D103" s="7">
        <v>5</v>
      </c>
      <c r="E103" s="7">
        <v>4</v>
      </c>
      <c r="F103" s="7">
        <v>5</v>
      </c>
      <c r="G103" s="7">
        <v>3</v>
      </c>
      <c r="H103" s="7">
        <v>2</v>
      </c>
      <c r="I103" s="7">
        <v>4</v>
      </c>
      <c r="J103" s="7">
        <v>5</v>
      </c>
      <c r="K103" s="7">
        <v>5</v>
      </c>
    </row>
    <row r="104" spans="2:11" x14ac:dyDescent="0.25">
      <c r="B104" s="7">
        <v>4</v>
      </c>
      <c r="C104" s="7">
        <v>5</v>
      </c>
      <c r="D104" s="7">
        <v>5</v>
      </c>
      <c r="E104" s="7">
        <v>5</v>
      </c>
      <c r="F104" s="7">
        <v>5</v>
      </c>
      <c r="G104" s="7">
        <v>5</v>
      </c>
      <c r="H104" s="7">
        <v>2</v>
      </c>
      <c r="I104" s="7">
        <v>5</v>
      </c>
      <c r="J104" s="7">
        <v>4</v>
      </c>
      <c r="K104" s="7">
        <v>5</v>
      </c>
    </row>
    <row r="105" spans="2:11" x14ac:dyDescent="0.25">
      <c r="B105" s="7">
        <v>4</v>
      </c>
      <c r="C105" s="7">
        <v>5</v>
      </c>
      <c r="D105" s="7">
        <v>3</v>
      </c>
      <c r="E105" s="7">
        <v>4</v>
      </c>
      <c r="F105" s="7">
        <v>5</v>
      </c>
      <c r="G105" s="7">
        <v>3</v>
      </c>
      <c r="H105" s="7">
        <v>2</v>
      </c>
      <c r="I105" s="7">
        <v>2</v>
      </c>
      <c r="J105" s="7">
        <v>4</v>
      </c>
      <c r="K105" s="7">
        <v>4</v>
      </c>
    </row>
    <row r="106" spans="2:11" x14ac:dyDescent="0.25">
      <c r="B106" s="7">
        <v>4</v>
      </c>
      <c r="C106" s="7">
        <v>4</v>
      </c>
      <c r="D106" s="7">
        <v>5</v>
      </c>
      <c r="E106" s="7">
        <v>4</v>
      </c>
      <c r="F106" s="7">
        <v>4</v>
      </c>
      <c r="G106" s="7">
        <v>3</v>
      </c>
      <c r="H106" s="7">
        <v>4</v>
      </c>
      <c r="I106" s="7">
        <v>4</v>
      </c>
      <c r="J106" s="7">
        <v>4</v>
      </c>
      <c r="K106" s="7">
        <v>1</v>
      </c>
    </row>
    <row r="107" spans="2:11" x14ac:dyDescent="0.25">
      <c r="B107" s="7">
        <v>2</v>
      </c>
      <c r="C107" s="7">
        <v>4</v>
      </c>
      <c r="D107" s="7">
        <v>3</v>
      </c>
      <c r="E107" s="7">
        <v>4</v>
      </c>
      <c r="F107" s="7">
        <v>4</v>
      </c>
      <c r="G107" s="7">
        <v>2</v>
      </c>
      <c r="H107" s="7">
        <v>4</v>
      </c>
      <c r="I107" s="7">
        <v>4</v>
      </c>
      <c r="J107" s="7">
        <v>4</v>
      </c>
      <c r="K107" s="7">
        <v>4</v>
      </c>
    </row>
    <row r="108" spans="2:11" x14ac:dyDescent="0.25">
      <c r="B108" s="7">
        <v>3</v>
      </c>
      <c r="C108" s="7">
        <v>4</v>
      </c>
      <c r="D108" s="7">
        <v>3</v>
      </c>
      <c r="E108" s="7">
        <v>3</v>
      </c>
      <c r="F108" s="7">
        <v>4</v>
      </c>
      <c r="G108" s="7">
        <v>3</v>
      </c>
      <c r="H108" s="7">
        <v>3</v>
      </c>
      <c r="I108" s="7">
        <v>4</v>
      </c>
      <c r="J108" s="7">
        <v>5</v>
      </c>
      <c r="K108" s="7">
        <v>4</v>
      </c>
    </row>
    <row r="109" spans="2:11" x14ac:dyDescent="0.25">
      <c r="B109" s="7">
        <v>2</v>
      </c>
      <c r="C109" s="7">
        <v>4</v>
      </c>
      <c r="D109" s="7">
        <v>1</v>
      </c>
      <c r="E109" s="7">
        <v>2</v>
      </c>
      <c r="F109" s="7">
        <v>2</v>
      </c>
      <c r="G109" s="7">
        <v>2</v>
      </c>
      <c r="H109" s="7">
        <v>1</v>
      </c>
      <c r="I109" s="7">
        <v>4</v>
      </c>
      <c r="J109" s="7">
        <v>5</v>
      </c>
      <c r="K109" s="7">
        <v>4</v>
      </c>
    </row>
    <row r="110" spans="2:11" x14ac:dyDescent="0.25">
      <c r="B110" s="7">
        <v>4</v>
      </c>
      <c r="C110" s="7">
        <v>4</v>
      </c>
      <c r="D110" s="7">
        <v>4</v>
      </c>
      <c r="E110" s="7">
        <v>2</v>
      </c>
      <c r="F110" s="7">
        <v>4</v>
      </c>
      <c r="G110" s="7">
        <v>2</v>
      </c>
      <c r="H110" s="7">
        <v>2</v>
      </c>
      <c r="I110" s="7">
        <v>4</v>
      </c>
      <c r="J110" s="7">
        <v>4</v>
      </c>
      <c r="K110" s="7">
        <v>4</v>
      </c>
    </row>
    <row r="111" spans="2:11" x14ac:dyDescent="0.25">
      <c r="B111" s="7">
        <v>3</v>
      </c>
      <c r="C111" s="7">
        <v>4</v>
      </c>
      <c r="D111" s="7">
        <v>4</v>
      </c>
      <c r="E111" s="7">
        <v>2</v>
      </c>
      <c r="F111" s="7">
        <v>5</v>
      </c>
      <c r="G111" s="7">
        <v>2</v>
      </c>
      <c r="H111" s="7">
        <v>1</v>
      </c>
      <c r="I111" s="7">
        <v>2</v>
      </c>
      <c r="J111" s="7">
        <v>3</v>
      </c>
      <c r="K111" s="7">
        <v>4</v>
      </c>
    </row>
    <row r="112" spans="2:11" x14ac:dyDescent="0.25">
      <c r="B112" s="7">
        <v>4</v>
      </c>
      <c r="C112" s="7">
        <v>4</v>
      </c>
      <c r="D112" s="7">
        <v>4</v>
      </c>
      <c r="E112" s="7">
        <v>4</v>
      </c>
      <c r="F112" s="7">
        <v>4</v>
      </c>
      <c r="G112" s="7">
        <v>3</v>
      </c>
      <c r="H112" s="7">
        <v>2</v>
      </c>
      <c r="I112" s="7">
        <v>4</v>
      </c>
      <c r="J112" s="7">
        <v>3</v>
      </c>
      <c r="K112" s="7">
        <v>4</v>
      </c>
    </row>
    <row r="113" spans="2:11" x14ac:dyDescent="0.25">
      <c r="B113" s="7">
        <v>2</v>
      </c>
      <c r="C113" s="7">
        <v>4</v>
      </c>
      <c r="D113" s="7">
        <v>2</v>
      </c>
      <c r="E113" s="7">
        <v>3</v>
      </c>
      <c r="F113" s="7">
        <v>4</v>
      </c>
      <c r="G113" s="7">
        <v>2</v>
      </c>
      <c r="H113" s="7">
        <v>2</v>
      </c>
      <c r="I113" s="7">
        <v>4</v>
      </c>
      <c r="J113" s="7">
        <v>4</v>
      </c>
      <c r="K113" s="7">
        <v>4</v>
      </c>
    </row>
    <row r="114" spans="2:11" x14ac:dyDescent="0.25">
      <c r="B114" s="7">
        <v>2</v>
      </c>
      <c r="C114" s="7">
        <v>4</v>
      </c>
      <c r="D114" s="7">
        <v>3</v>
      </c>
      <c r="E114" s="7">
        <v>3</v>
      </c>
      <c r="F114" s="7">
        <v>3</v>
      </c>
      <c r="G114" s="7">
        <v>3</v>
      </c>
      <c r="H114" s="7">
        <v>3</v>
      </c>
      <c r="I114" s="7">
        <v>4</v>
      </c>
      <c r="J114" s="7">
        <v>4</v>
      </c>
      <c r="K114" s="7">
        <v>3</v>
      </c>
    </row>
    <row r="115" spans="2:11" x14ac:dyDescent="0.25">
      <c r="B115" s="7">
        <v>4</v>
      </c>
      <c r="C115" s="7">
        <v>4</v>
      </c>
      <c r="D115" s="7">
        <v>5</v>
      </c>
      <c r="E115" s="7">
        <v>4</v>
      </c>
      <c r="F115" s="7">
        <v>5</v>
      </c>
      <c r="G115" s="7">
        <v>2</v>
      </c>
      <c r="H115" s="7">
        <v>4</v>
      </c>
      <c r="I115" s="7">
        <v>4</v>
      </c>
      <c r="J115" s="7">
        <v>5</v>
      </c>
      <c r="K115" s="7">
        <v>4</v>
      </c>
    </row>
    <row r="116" spans="2:11" x14ac:dyDescent="0.25">
      <c r="B116" s="7">
        <v>4</v>
      </c>
      <c r="C116" s="7">
        <v>4</v>
      </c>
      <c r="D116" s="7">
        <v>4</v>
      </c>
      <c r="E116" s="7">
        <v>4</v>
      </c>
      <c r="F116" s="7">
        <v>4</v>
      </c>
      <c r="G116" s="7">
        <v>4</v>
      </c>
      <c r="H116" s="7">
        <v>4</v>
      </c>
      <c r="I116" s="7">
        <v>4</v>
      </c>
      <c r="J116" s="7">
        <v>4</v>
      </c>
      <c r="K116" s="7">
        <v>4</v>
      </c>
    </row>
    <row r="117" spans="2:11" x14ac:dyDescent="0.25">
      <c r="B117" s="7">
        <v>4</v>
      </c>
      <c r="C117" s="7">
        <v>5</v>
      </c>
      <c r="D117" s="7">
        <v>4</v>
      </c>
      <c r="E117" s="7">
        <v>4</v>
      </c>
      <c r="F117" s="7">
        <v>4</v>
      </c>
      <c r="G117" s="7">
        <v>4</v>
      </c>
      <c r="H117" s="7">
        <v>3</v>
      </c>
      <c r="I117" s="7">
        <v>4</v>
      </c>
      <c r="J117" s="7">
        <v>4</v>
      </c>
      <c r="K117" s="7">
        <v>4</v>
      </c>
    </row>
    <row r="118" spans="2:11" x14ac:dyDescent="0.25">
      <c r="B118" s="7">
        <v>2</v>
      </c>
      <c r="C118" s="7">
        <v>4</v>
      </c>
      <c r="D118" s="7">
        <v>4</v>
      </c>
      <c r="E118" s="7">
        <v>2</v>
      </c>
      <c r="F118" s="7">
        <v>2</v>
      </c>
      <c r="G118" s="7">
        <v>1</v>
      </c>
      <c r="H118" s="7">
        <v>2</v>
      </c>
      <c r="I118" s="7">
        <v>2</v>
      </c>
      <c r="J118" s="7">
        <v>3</v>
      </c>
      <c r="K118" s="7">
        <v>2</v>
      </c>
    </row>
    <row r="119" spans="2:11" x14ac:dyDescent="0.25">
      <c r="B119" s="7">
        <v>5</v>
      </c>
      <c r="C119" s="7">
        <v>3</v>
      </c>
      <c r="D119" s="7">
        <v>4</v>
      </c>
      <c r="E119" s="7">
        <v>3</v>
      </c>
      <c r="F119" s="7">
        <v>4</v>
      </c>
      <c r="G119" s="7">
        <v>4</v>
      </c>
      <c r="H119" s="7">
        <v>2</v>
      </c>
      <c r="I119" s="7">
        <v>2</v>
      </c>
      <c r="J119" s="7">
        <v>4</v>
      </c>
      <c r="K119" s="7">
        <v>4</v>
      </c>
    </row>
    <row r="120" spans="2:11" x14ac:dyDescent="0.25">
      <c r="B120" s="7">
        <v>3</v>
      </c>
      <c r="C120" s="7">
        <v>4</v>
      </c>
      <c r="D120" s="7">
        <v>4</v>
      </c>
      <c r="E120" s="7">
        <v>3</v>
      </c>
      <c r="F120" s="7">
        <v>5</v>
      </c>
      <c r="G120" s="7">
        <v>2</v>
      </c>
      <c r="H120" s="7">
        <v>3</v>
      </c>
      <c r="I120" s="7">
        <v>4</v>
      </c>
      <c r="J120" s="7">
        <v>5</v>
      </c>
      <c r="K120" s="7">
        <v>4</v>
      </c>
    </row>
    <row r="121" spans="2:11" x14ac:dyDescent="0.25">
      <c r="B121" s="7">
        <v>4</v>
      </c>
      <c r="C121" s="7">
        <v>4</v>
      </c>
      <c r="D121" s="7">
        <v>5</v>
      </c>
      <c r="E121" s="7">
        <v>4</v>
      </c>
      <c r="F121" s="7">
        <v>4</v>
      </c>
      <c r="G121" s="7">
        <v>4</v>
      </c>
      <c r="H121" s="7">
        <v>4</v>
      </c>
      <c r="I121" s="7">
        <v>5</v>
      </c>
      <c r="J121" s="7">
        <v>4</v>
      </c>
      <c r="K121" s="7">
        <v>2</v>
      </c>
    </row>
    <row r="122" spans="2:11" x14ac:dyDescent="0.25">
      <c r="B122" s="7">
        <v>4</v>
      </c>
      <c r="C122" s="7">
        <v>3</v>
      </c>
      <c r="D122" s="7">
        <v>4</v>
      </c>
      <c r="E122" s="7">
        <v>2</v>
      </c>
      <c r="F122" s="7">
        <v>2</v>
      </c>
      <c r="G122" s="7">
        <v>3</v>
      </c>
      <c r="H122" s="7">
        <v>3</v>
      </c>
      <c r="I122" s="7">
        <v>3</v>
      </c>
      <c r="J122" s="7">
        <v>2</v>
      </c>
      <c r="K122" s="7">
        <v>3</v>
      </c>
    </row>
    <row r="123" spans="2:11" x14ac:dyDescent="0.25">
      <c r="B123" s="7">
        <v>2</v>
      </c>
      <c r="C123" s="7">
        <v>3</v>
      </c>
      <c r="D123" s="7">
        <v>2</v>
      </c>
      <c r="E123" s="7">
        <v>3</v>
      </c>
      <c r="F123" s="7">
        <v>1</v>
      </c>
      <c r="G123" s="7">
        <v>3</v>
      </c>
      <c r="H123" s="7">
        <v>2</v>
      </c>
      <c r="I123" s="7">
        <v>2</v>
      </c>
      <c r="J123" s="7">
        <v>3</v>
      </c>
      <c r="K123" s="7">
        <v>2</v>
      </c>
    </row>
    <row r="124" spans="2:11" x14ac:dyDescent="0.25">
      <c r="B124" s="7">
        <v>1</v>
      </c>
      <c r="C124" s="7">
        <v>2</v>
      </c>
      <c r="D124" s="7">
        <v>4</v>
      </c>
      <c r="E124" s="7">
        <v>1</v>
      </c>
      <c r="F124" s="7">
        <v>5</v>
      </c>
      <c r="G124" s="7">
        <v>5</v>
      </c>
      <c r="H124" s="7">
        <v>4</v>
      </c>
      <c r="I124" s="7">
        <v>1</v>
      </c>
      <c r="J124" s="7">
        <v>3</v>
      </c>
      <c r="K124" s="7">
        <v>1</v>
      </c>
    </row>
    <row r="125" spans="2:11" x14ac:dyDescent="0.25">
      <c r="B125" s="7">
        <v>4</v>
      </c>
      <c r="C125" s="7">
        <v>4</v>
      </c>
      <c r="D125" s="7">
        <v>4</v>
      </c>
      <c r="E125" s="7">
        <v>2</v>
      </c>
      <c r="F125" s="7">
        <v>5</v>
      </c>
      <c r="G125" s="7">
        <v>4</v>
      </c>
      <c r="H125" s="7">
        <v>4</v>
      </c>
      <c r="I125" s="7">
        <v>2</v>
      </c>
      <c r="J125" s="7">
        <v>2</v>
      </c>
      <c r="K125" s="7">
        <v>4</v>
      </c>
    </row>
    <row r="126" spans="2:11" x14ac:dyDescent="0.25">
      <c r="B126" s="7">
        <v>1</v>
      </c>
      <c r="C126" s="7">
        <v>3</v>
      </c>
      <c r="D126" s="7">
        <v>5</v>
      </c>
      <c r="E126" s="7">
        <v>5</v>
      </c>
      <c r="F126" s="7">
        <v>4</v>
      </c>
      <c r="G126" s="7">
        <v>4</v>
      </c>
      <c r="H126" s="7">
        <v>2</v>
      </c>
      <c r="I126" s="7">
        <v>4</v>
      </c>
      <c r="J126" s="7">
        <v>4</v>
      </c>
      <c r="K126" s="7">
        <v>4</v>
      </c>
    </row>
    <row r="127" spans="2:11" x14ac:dyDescent="0.25">
      <c r="B127" s="7">
        <v>3</v>
      </c>
      <c r="C127" s="7">
        <v>4</v>
      </c>
      <c r="D127" s="7">
        <v>3</v>
      </c>
      <c r="E127" s="7">
        <v>4</v>
      </c>
      <c r="F127" s="7">
        <v>3</v>
      </c>
      <c r="G127" s="7">
        <v>4</v>
      </c>
      <c r="H127" s="7">
        <v>4</v>
      </c>
      <c r="I127" s="7">
        <v>4</v>
      </c>
      <c r="J127" s="7">
        <v>4</v>
      </c>
      <c r="K127" s="7">
        <v>2</v>
      </c>
    </row>
    <row r="128" spans="2:11" x14ac:dyDescent="0.25">
      <c r="B128" s="7">
        <v>4</v>
      </c>
      <c r="C128" s="7">
        <v>4</v>
      </c>
      <c r="D128" s="7">
        <v>4</v>
      </c>
      <c r="E128" s="7">
        <v>3</v>
      </c>
      <c r="F128" s="7">
        <v>4</v>
      </c>
      <c r="G128" s="7">
        <v>4</v>
      </c>
      <c r="H128" s="7">
        <v>2</v>
      </c>
      <c r="I128" s="7">
        <v>4</v>
      </c>
      <c r="J128" s="7">
        <v>2</v>
      </c>
      <c r="K128" s="7">
        <v>1</v>
      </c>
    </row>
    <row r="129" spans="2:11" x14ac:dyDescent="0.25">
      <c r="B129" s="7">
        <v>4</v>
      </c>
      <c r="C129" s="7">
        <v>2</v>
      </c>
      <c r="D129" s="7">
        <v>5</v>
      </c>
      <c r="E129" s="7">
        <v>4</v>
      </c>
      <c r="F129" s="7">
        <v>5</v>
      </c>
      <c r="G129" s="7">
        <v>4</v>
      </c>
      <c r="H129" s="7">
        <v>3</v>
      </c>
      <c r="I129" s="7">
        <v>5</v>
      </c>
      <c r="J129" s="7">
        <v>5</v>
      </c>
      <c r="K129" s="7">
        <v>4</v>
      </c>
    </row>
    <row r="130" spans="2:11" x14ac:dyDescent="0.25">
      <c r="B130" s="7">
        <v>3</v>
      </c>
      <c r="C130" s="7">
        <v>4</v>
      </c>
      <c r="D130" s="7">
        <v>4</v>
      </c>
      <c r="E130" s="7">
        <v>4</v>
      </c>
      <c r="F130" s="7">
        <v>2</v>
      </c>
      <c r="G130" s="7">
        <v>3</v>
      </c>
      <c r="H130" s="7">
        <v>2</v>
      </c>
      <c r="I130" s="7">
        <v>4</v>
      </c>
      <c r="J130" s="7">
        <v>4</v>
      </c>
      <c r="K130" s="7">
        <v>3</v>
      </c>
    </row>
    <row r="131" spans="2:11" x14ac:dyDescent="0.25">
      <c r="B131" s="7">
        <v>4</v>
      </c>
      <c r="C131" s="7">
        <v>5</v>
      </c>
      <c r="D131" s="7">
        <v>3</v>
      </c>
      <c r="E131" s="7">
        <v>5</v>
      </c>
      <c r="F131" s="7">
        <v>4</v>
      </c>
      <c r="G131" s="7">
        <v>2</v>
      </c>
      <c r="H131" s="7">
        <v>4</v>
      </c>
      <c r="I131" s="7">
        <v>5</v>
      </c>
      <c r="J131" s="7">
        <v>5</v>
      </c>
      <c r="K131" s="7">
        <v>4</v>
      </c>
    </row>
    <row r="132" spans="2:11" x14ac:dyDescent="0.25">
      <c r="B132" s="7">
        <v>5</v>
      </c>
      <c r="C132" s="7">
        <v>4</v>
      </c>
      <c r="D132" s="7">
        <v>4</v>
      </c>
      <c r="E132" s="7">
        <v>4</v>
      </c>
      <c r="F132" s="7">
        <v>5</v>
      </c>
      <c r="G132" s="7">
        <v>4</v>
      </c>
      <c r="H132" s="7">
        <v>3</v>
      </c>
      <c r="I132" s="7">
        <v>4</v>
      </c>
      <c r="J132" s="7">
        <v>5</v>
      </c>
      <c r="K132" s="7">
        <v>4</v>
      </c>
    </row>
    <row r="133" spans="2:11" x14ac:dyDescent="0.25">
      <c r="B133" s="7">
        <v>5</v>
      </c>
      <c r="C133" s="7">
        <v>4</v>
      </c>
      <c r="D133" s="7">
        <v>4</v>
      </c>
      <c r="E133" s="7">
        <v>4</v>
      </c>
      <c r="F133" s="7">
        <v>4</v>
      </c>
      <c r="G133" s="7">
        <v>4</v>
      </c>
      <c r="H133" s="7">
        <v>3</v>
      </c>
      <c r="I133" s="7">
        <v>5</v>
      </c>
      <c r="J133" s="7">
        <v>5</v>
      </c>
      <c r="K133" s="7">
        <v>5</v>
      </c>
    </row>
    <row r="134" spans="2:11" x14ac:dyDescent="0.25">
      <c r="B134" s="7">
        <v>4</v>
      </c>
      <c r="C134" s="7">
        <v>5</v>
      </c>
      <c r="D134" s="7">
        <v>4</v>
      </c>
      <c r="E134" s="7">
        <v>4</v>
      </c>
      <c r="F134" s="7">
        <v>4</v>
      </c>
      <c r="G134" s="7">
        <v>4</v>
      </c>
      <c r="H134" s="7">
        <v>4</v>
      </c>
      <c r="I134" s="7">
        <v>4</v>
      </c>
      <c r="J134" s="7">
        <v>5</v>
      </c>
      <c r="K134" s="7">
        <v>5</v>
      </c>
    </row>
    <row r="135" spans="2:11" x14ac:dyDescent="0.25">
      <c r="B135" s="7">
        <v>3</v>
      </c>
      <c r="C135" s="7">
        <v>4</v>
      </c>
      <c r="D135" s="7">
        <v>5</v>
      </c>
      <c r="E135" s="7">
        <v>4</v>
      </c>
      <c r="F135" s="7">
        <v>2</v>
      </c>
      <c r="G135" s="7">
        <v>4</v>
      </c>
      <c r="H135" s="7">
        <v>3</v>
      </c>
      <c r="I135" s="7">
        <v>4</v>
      </c>
      <c r="J135" s="7">
        <v>2</v>
      </c>
      <c r="K135" s="7">
        <v>2</v>
      </c>
    </row>
    <row r="136" spans="2:11" x14ac:dyDescent="0.25">
      <c r="B136" s="7">
        <v>4</v>
      </c>
      <c r="C136" s="7">
        <v>5</v>
      </c>
      <c r="D136" s="7">
        <v>3</v>
      </c>
      <c r="E136" s="7">
        <v>4</v>
      </c>
      <c r="F136" s="7">
        <v>4</v>
      </c>
      <c r="G136" s="7">
        <v>4</v>
      </c>
      <c r="H136" s="7">
        <v>3</v>
      </c>
      <c r="I136" s="7">
        <v>4</v>
      </c>
      <c r="J136" s="7">
        <v>5</v>
      </c>
      <c r="K136" s="7">
        <v>4</v>
      </c>
    </row>
    <row r="137" spans="2:11" x14ac:dyDescent="0.25">
      <c r="B137" s="7">
        <v>2</v>
      </c>
      <c r="C137" s="7">
        <v>2</v>
      </c>
      <c r="D137" s="7">
        <v>4</v>
      </c>
      <c r="E137" s="7">
        <v>4</v>
      </c>
      <c r="F137" s="7">
        <v>3</v>
      </c>
      <c r="G137" s="7">
        <v>2</v>
      </c>
      <c r="H137" s="7">
        <v>2</v>
      </c>
      <c r="I137" s="7">
        <v>3</v>
      </c>
      <c r="J137" s="7">
        <v>4</v>
      </c>
      <c r="K137" s="7">
        <v>2</v>
      </c>
    </row>
    <row r="138" spans="2:11" x14ac:dyDescent="0.25">
      <c r="B138" s="7">
        <v>5</v>
      </c>
      <c r="C138" s="7">
        <v>2</v>
      </c>
      <c r="D138" s="7">
        <v>5</v>
      </c>
      <c r="E138" s="7">
        <v>2</v>
      </c>
      <c r="F138" s="7">
        <v>4</v>
      </c>
      <c r="G138" s="7">
        <v>2</v>
      </c>
      <c r="H138" s="7">
        <v>4</v>
      </c>
      <c r="I138" s="7">
        <v>2</v>
      </c>
      <c r="J138" s="7">
        <v>5</v>
      </c>
      <c r="K138" s="7">
        <v>1</v>
      </c>
    </row>
    <row r="139" spans="2:11" x14ac:dyDescent="0.25">
      <c r="B139" s="7">
        <v>2</v>
      </c>
      <c r="C139" s="7">
        <v>4</v>
      </c>
      <c r="D139" s="7">
        <v>4</v>
      </c>
      <c r="E139" s="7">
        <v>5</v>
      </c>
      <c r="F139" s="7">
        <v>4</v>
      </c>
      <c r="G139" s="7">
        <v>3</v>
      </c>
      <c r="H139" s="7">
        <v>3</v>
      </c>
      <c r="I139" s="7">
        <v>3</v>
      </c>
      <c r="J139" s="7">
        <v>3</v>
      </c>
      <c r="K139" s="7">
        <v>3</v>
      </c>
    </row>
    <row r="140" spans="2:11" x14ac:dyDescent="0.25">
      <c r="B140" s="7">
        <v>4</v>
      </c>
      <c r="C140" s="7">
        <v>5</v>
      </c>
      <c r="D140" s="7">
        <v>4</v>
      </c>
      <c r="E140" s="7">
        <v>2</v>
      </c>
      <c r="F140" s="7">
        <v>3</v>
      </c>
      <c r="G140" s="7">
        <v>2</v>
      </c>
      <c r="H140" s="7">
        <v>2</v>
      </c>
      <c r="I140" s="7">
        <v>4</v>
      </c>
      <c r="J140" s="7">
        <v>2</v>
      </c>
      <c r="K140" s="7">
        <v>4</v>
      </c>
    </row>
    <row r="141" spans="2:11" x14ac:dyDescent="0.25">
      <c r="B141" s="7">
        <v>2</v>
      </c>
      <c r="C141" s="7">
        <v>2</v>
      </c>
      <c r="D141" s="7">
        <v>3</v>
      </c>
      <c r="E141" s="7">
        <v>2</v>
      </c>
      <c r="F141" s="7">
        <v>4</v>
      </c>
      <c r="G141" s="7">
        <v>1</v>
      </c>
      <c r="H141" s="7">
        <v>2</v>
      </c>
      <c r="I141" s="7">
        <v>1</v>
      </c>
      <c r="J141" s="7">
        <v>5</v>
      </c>
      <c r="K141" s="7">
        <v>4</v>
      </c>
    </row>
    <row r="142" spans="2:11" x14ac:dyDescent="0.25">
      <c r="B142" s="7">
        <v>2</v>
      </c>
      <c r="C142" s="7">
        <v>3</v>
      </c>
      <c r="D142" s="7">
        <v>4</v>
      </c>
      <c r="E142" s="7">
        <v>2</v>
      </c>
      <c r="F142" s="7">
        <v>2</v>
      </c>
      <c r="G142" s="7">
        <v>5</v>
      </c>
      <c r="H142" s="7">
        <v>1</v>
      </c>
      <c r="I142" s="7">
        <v>2</v>
      </c>
      <c r="J142" s="7">
        <v>2</v>
      </c>
      <c r="K142" s="7">
        <v>2</v>
      </c>
    </row>
    <row r="143" spans="2:11" x14ac:dyDescent="0.25">
      <c r="B143" s="7">
        <v>4</v>
      </c>
      <c r="C143" s="7">
        <v>5</v>
      </c>
      <c r="D143" s="7">
        <v>4</v>
      </c>
      <c r="E143" s="7">
        <v>5</v>
      </c>
      <c r="F143" s="7">
        <v>5</v>
      </c>
      <c r="G143" s="7">
        <v>4</v>
      </c>
      <c r="H143" s="7">
        <v>4</v>
      </c>
      <c r="I143" s="7">
        <v>5</v>
      </c>
      <c r="J143" s="7">
        <v>5</v>
      </c>
      <c r="K143" s="7">
        <v>4</v>
      </c>
    </row>
    <row r="144" spans="2:11" x14ac:dyDescent="0.25">
      <c r="B144" s="7">
        <v>1</v>
      </c>
      <c r="C144" s="7">
        <v>5</v>
      </c>
      <c r="D144" s="7">
        <v>4</v>
      </c>
      <c r="E144" s="7">
        <v>3</v>
      </c>
      <c r="F144" s="7">
        <v>4</v>
      </c>
      <c r="G144" s="7">
        <v>2</v>
      </c>
      <c r="H144" s="7">
        <v>1</v>
      </c>
      <c r="I144" s="7">
        <v>4</v>
      </c>
      <c r="J144" s="7">
        <v>5</v>
      </c>
      <c r="K144" s="7">
        <v>4</v>
      </c>
    </row>
    <row r="145" spans="2:11" x14ac:dyDescent="0.25">
      <c r="B145" s="7">
        <v>4</v>
      </c>
      <c r="C145" s="7">
        <v>3</v>
      </c>
      <c r="D145" s="7">
        <v>2</v>
      </c>
      <c r="E145" s="7">
        <v>2</v>
      </c>
      <c r="F145" s="7">
        <v>4</v>
      </c>
      <c r="G145" s="7">
        <v>3</v>
      </c>
      <c r="H145" s="7">
        <v>3</v>
      </c>
      <c r="I145" s="7">
        <v>4</v>
      </c>
      <c r="J145" s="7">
        <v>4</v>
      </c>
      <c r="K145" s="7">
        <v>4</v>
      </c>
    </row>
    <row r="146" spans="2:11" x14ac:dyDescent="0.25">
      <c r="B146" s="7">
        <v>4</v>
      </c>
      <c r="C146" s="7">
        <v>5</v>
      </c>
      <c r="D146" s="7">
        <v>5</v>
      </c>
      <c r="E146" s="7">
        <v>5</v>
      </c>
      <c r="F146" s="7">
        <v>5</v>
      </c>
      <c r="G146" s="7">
        <v>4</v>
      </c>
      <c r="H146" s="7">
        <v>5</v>
      </c>
      <c r="I146" s="7">
        <v>2</v>
      </c>
      <c r="J146" s="7">
        <v>4</v>
      </c>
      <c r="K146" s="7">
        <v>4</v>
      </c>
    </row>
    <row r="147" spans="2:11" x14ac:dyDescent="0.25">
      <c r="B147" s="7">
        <v>2</v>
      </c>
      <c r="C147" s="7">
        <v>2</v>
      </c>
      <c r="D147" s="7">
        <v>4</v>
      </c>
      <c r="E147" s="7">
        <v>2</v>
      </c>
      <c r="F147" s="7">
        <v>4</v>
      </c>
      <c r="G147" s="7">
        <v>2</v>
      </c>
      <c r="H147" s="7">
        <v>1</v>
      </c>
      <c r="I147" s="7">
        <v>4</v>
      </c>
      <c r="J147" s="7">
        <v>4</v>
      </c>
      <c r="K147" s="7">
        <v>2</v>
      </c>
    </row>
    <row r="148" spans="2:11" x14ac:dyDescent="0.25">
      <c r="B148" s="7">
        <v>3</v>
      </c>
      <c r="C148" s="7">
        <v>4</v>
      </c>
      <c r="D148" s="7">
        <v>4</v>
      </c>
      <c r="E148" s="7">
        <v>1</v>
      </c>
      <c r="F148" s="7">
        <v>2</v>
      </c>
      <c r="G148" s="7">
        <v>2</v>
      </c>
      <c r="H148" s="7">
        <v>2</v>
      </c>
      <c r="I148" s="7">
        <v>2</v>
      </c>
      <c r="J148" s="7">
        <v>3</v>
      </c>
      <c r="K148" s="7">
        <v>2</v>
      </c>
    </row>
    <row r="149" spans="2:11" x14ac:dyDescent="0.25">
      <c r="B149" s="7">
        <v>4</v>
      </c>
      <c r="C149" s="7">
        <v>5</v>
      </c>
      <c r="D149" s="7">
        <v>4</v>
      </c>
      <c r="E149" s="7">
        <v>4</v>
      </c>
      <c r="F149" s="7">
        <v>4</v>
      </c>
      <c r="G149" s="7">
        <v>3</v>
      </c>
      <c r="H149" s="7">
        <v>2</v>
      </c>
      <c r="I149" s="7">
        <v>2</v>
      </c>
      <c r="J149" s="7">
        <v>4</v>
      </c>
      <c r="K149" s="7">
        <v>3</v>
      </c>
    </row>
    <row r="150" spans="2:11" x14ac:dyDescent="0.25">
      <c r="B150" s="7">
        <v>3</v>
      </c>
      <c r="C150" s="7">
        <v>3</v>
      </c>
      <c r="D150" s="7">
        <v>4</v>
      </c>
      <c r="E150" s="7">
        <v>2</v>
      </c>
      <c r="F150" s="7">
        <v>1</v>
      </c>
      <c r="G150" s="7">
        <v>3</v>
      </c>
      <c r="H150" s="7">
        <v>3</v>
      </c>
      <c r="I150" s="7">
        <v>1</v>
      </c>
      <c r="J150" s="7">
        <v>4</v>
      </c>
      <c r="K150" s="7">
        <v>1</v>
      </c>
    </row>
    <row r="151" spans="2:11" x14ac:dyDescent="0.25">
      <c r="B151" s="7">
        <v>2</v>
      </c>
      <c r="C151" s="7">
        <v>2</v>
      </c>
      <c r="D151" s="7">
        <v>2</v>
      </c>
      <c r="E151" s="7">
        <v>2</v>
      </c>
      <c r="F151" s="7">
        <v>5</v>
      </c>
      <c r="G151" s="7">
        <v>1</v>
      </c>
      <c r="H151" s="7">
        <v>1</v>
      </c>
      <c r="I151" s="7">
        <v>4</v>
      </c>
      <c r="J151" s="7">
        <v>2</v>
      </c>
      <c r="K151" s="7">
        <v>2</v>
      </c>
    </row>
    <row r="152" spans="2:11" x14ac:dyDescent="0.25">
      <c r="B152" s="7">
        <v>2</v>
      </c>
      <c r="C152" s="7">
        <v>2</v>
      </c>
      <c r="D152" s="7">
        <v>3</v>
      </c>
      <c r="E152" s="7">
        <v>2</v>
      </c>
      <c r="F152" s="7">
        <v>4</v>
      </c>
      <c r="G152" s="7">
        <v>2</v>
      </c>
      <c r="H152" s="7">
        <v>2</v>
      </c>
      <c r="I152" s="7">
        <v>3</v>
      </c>
      <c r="J152" s="7">
        <v>2</v>
      </c>
      <c r="K152" s="7">
        <v>2</v>
      </c>
    </row>
    <row r="153" spans="2:11" x14ac:dyDescent="0.25">
      <c r="B153" s="7">
        <v>3</v>
      </c>
      <c r="C153" s="7">
        <v>4</v>
      </c>
      <c r="D153" s="7">
        <v>4</v>
      </c>
      <c r="E153" s="7">
        <v>4</v>
      </c>
      <c r="F153" s="7">
        <v>4</v>
      </c>
      <c r="G153" s="7">
        <v>3</v>
      </c>
      <c r="H153" s="7">
        <v>2</v>
      </c>
      <c r="I153" s="7">
        <v>3</v>
      </c>
      <c r="J153" s="7">
        <v>5</v>
      </c>
      <c r="K153" s="7">
        <v>4</v>
      </c>
    </row>
    <row r="154" spans="2:11" x14ac:dyDescent="0.25">
      <c r="B154" s="7">
        <v>4</v>
      </c>
      <c r="C154" s="7">
        <v>4</v>
      </c>
      <c r="D154" s="7">
        <v>4</v>
      </c>
      <c r="E154" s="7">
        <v>3</v>
      </c>
      <c r="F154" s="7">
        <v>4</v>
      </c>
      <c r="G154" s="7">
        <v>4</v>
      </c>
      <c r="H154" s="7">
        <v>3</v>
      </c>
      <c r="I154" s="7">
        <v>4</v>
      </c>
      <c r="J154" s="7">
        <v>4</v>
      </c>
      <c r="K154" s="7">
        <v>3</v>
      </c>
    </row>
    <row r="155" spans="2:11" x14ac:dyDescent="0.25">
      <c r="B155" s="7">
        <v>4</v>
      </c>
      <c r="C155" s="7">
        <v>4</v>
      </c>
      <c r="D155" s="7">
        <v>3</v>
      </c>
      <c r="E155" s="7">
        <v>2</v>
      </c>
      <c r="F155" s="7">
        <v>5</v>
      </c>
      <c r="G155" s="7">
        <v>2</v>
      </c>
      <c r="H155" s="7">
        <v>2</v>
      </c>
      <c r="I155" s="7">
        <v>2</v>
      </c>
      <c r="J155" s="7">
        <v>4</v>
      </c>
      <c r="K155" s="7">
        <v>4</v>
      </c>
    </row>
    <row r="156" spans="2:11" x14ac:dyDescent="0.25">
      <c r="B156" s="7">
        <v>4</v>
      </c>
      <c r="C156" s="7">
        <v>5</v>
      </c>
      <c r="D156" s="7">
        <v>5</v>
      </c>
      <c r="E156" s="7">
        <v>5</v>
      </c>
      <c r="F156" s="7">
        <v>4</v>
      </c>
      <c r="G156" s="7">
        <v>2</v>
      </c>
      <c r="H156" s="7">
        <v>3</v>
      </c>
      <c r="I156" s="7">
        <v>5</v>
      </c>
      <c r="J156" s="7">
        <v>4</v>
      </c>
      <c r="K156" s="7">
        <v>3</v>
      </c>
    </row>
    <row r="157" spans="2:11" x14ac:dyDescent="0.25">
      <c r="B157" s="7">
        <v>4</v>
      </c>
      <c r="C157" s="7">
        <v>3</v>
      </c>
      <c r="D157" s="7">
        <v>4</v>
      </c>
      <c r="E157" s="7">
        <v>4</v>
      </c>
      <c r="F157" s="7">
        <v>5</v>
      </c>
      <c r="G157" s="7">
        <v>3</v>
      </c>
      <c r="H157" s="7">
        <v>4</v>
      </c>
      <c r="I157" s="7">
        <v>4</v>
      </c>
      <c r="J157" s="7">
        <v>5</v>
      </c>
      <c r="K157" s="7">
        <v>4</v>
      </c>
    </row>
    <row r="158" spans="2:11" x14ac:dyDescent="0.25">
      <c r="B158" s="7">
        <v>3</v>
      </c>
      <c r="C158" s="7">
        <v>4</v>
      </c>
      <c r="D158" s="7">
        <v>3</v>
      </c>
      <c r="E158" s="7">
        <v>3</v>
      </c>
      <c r="F158" s="7">
        <v>4</v>
      </c>
      <c r="G158" s="7">
        <v>4</v>
      </c>
      <c r="H158" s="7">
        <v>2</v>
      </c>
      <c r="I158" s="7">
        <v>4</v>
      </c>
      <c r="J158" s="7">
        <v>3</v>
      </c>
      <c r="K158" s="7">
        <v>4</v>
      </c>
    </row>
    <row r="159" spans="2:11" x14ac:dyDescent="0.25">
      <c r="B159" s="7">
        <v>2</v>
      </c>
      <c r="C159" s="7">
        <v>4</v>
      </c>
      <c r="D159" s="7">
        <v>5</v>
      </c>
      <c r="E159" s="7">
        <v>4</v>
      </c>
      <c r="F159" s="7">
        <v>4</v>
      </c>
      <c r="G159" s="7">
        <v>4</v>
      </c>
      <c r="H159" s="7">
        <v>2</v>
      </c>
      <c r="I159" s="7">
        <v>4</v>
      </c>
      <c r="J159" s="7">
        <v>2</v>
      </c>
      <c r="K159" s="7">
        <v>2</v>
      </c>
    </row>
    <row r="160" spans="2:11" x14ac:dyDescent="0.25">
      <c r="B160" s="7">
        <v>4</v>
      </c>
      <c r="C160" s="7">
        <v>4</v>
      </c>
      <c r="D160" s="7">
        <v>2</v>
      </c>
      <c r="E160" s="7">
        <v>4</v>
      </c>
      <c r="F160" s="7">
        <v>5</v>
      </c>
      <c r="G160" s="7">
        <v>3</v>
      </c>
      <c r="H160" s="7">
        <v>3</v>
      </c>
      <c r="I160" s="7">
        <v>5</v>
      </c>
      <c r="J160" s="7">
        <v>4</v>
      </c>
      <c r="K160" s="7">
        <v>3</v>
      </c>
    </row>
    <row r="161" spans="2:11" x14ac:dyDescent="0.25">
      <c r="B161" s="7">
        <v>4</v>
      </c>
      <c r="C161" s="7">
        <v>3</v>
      </c>
      <c r="D161" s="7">
        <v>4</v>
      </c>
      <c r="E161" s="7">
        <v>4</v>
      </c>
      <c r="F161" s="7">
        <v>4</v>
      </c>
      <c r="G161" s="7">
        <v>3</v>
      </c>
      <c r="H161" s="7">
        <v>4</v>
      </c>
      <c r="I161" s="7">
        <v>4</v>
      </c>
      <c r="J161" s="7">
        <v>4</v>
      </c>
      <c r="K161" s="7">
        <v>3</v>
      </c>
    </row>
    <row r="162" spans="2:11" x14ac:dyDescent="0.25">
      <c r="B162" s="7">
        <v>4</v>
      </c>
      <c r="C162" s="7">
        <v>3</v>
      </c>
      <c r="D162" s="7">
        <v>3</v>
      </c>
      <c r="E162" s="7">
        <v>2</v>
      </c>
      <c r="F162" s="7">
        <v>3</v>
      </c>
      <c r="G162" s="7">
        <v>4</v>
      </c>
      <c r="H162" s="7">
        <v>2</v>
      </c>
      <c r="I162" s="7">
        <v>4</v>
      </c>
      <c r="J162" s="7">
        <v>3</v>
      </c>
      <c r="K162" s="7">
        <v>3</v>
      </c>
    </row>
    <row r="163" spans="2:11" x14ac:dyDescent="0.25">
      <c r="B163" s="7">
        <v>5</v>
      </c>
      <c r="C163" s="7">
        <v>5</v>
      </c>
      <c r="D163" s="7">
        <v>5</v>
      </c>
      <c r="E163" s="7">
        <v>4</v>
      </c>
      <c r="F163" s="7">
        <v>5</v>
      </c>
      <c r="G163" s="7">
        <v>4</v>
      </c>
      <c r="H163" s="7">
        <v>4</v>
      </c>
      <c r="I163" s="7">
        <v>5</v>
      </c>
      <c r="J163" s="7">
        <v>5</v>
      </c>
      <c r="K163" s="7">
        <v>5</v>
      </c>
    </row>
    <row r="164" spans="2:11" x14ac:dyDescent="0.25">
      <c r="B164" s="7">
        <v>3</v>
      </c>
      <c r="C164" s="7">
        <v>5</v>
      </c>
      <c r="D164" s="7">
        <v>4</v>
      </c>
      <c r="E164" s="7">
        <v>4</v>
      </c>
      <c r="F164" s="7">
        <v>5</v>
      </c>
      <c r="G164" s="7">
        <v>3</v>
      </c>
      <c r="H164" s="7">
        <v>2</v>
      </c>
      <c r="I164" s="7">
        <v>2</v>
      </c>
      <c r="J164" s="7">
        <v>4</v>
      </c>
      <c r="K164" s="7">
        <v>4</v>
      </c>
    </row>
    <row r="165" spans="2:11" x14ac:dyDescent="0.25">
      <c r="B165" s="7">
        <v>5</v>
      </c>
      <c r="C165" s="7">
        <v>5</v>
      </c>
      <c r="D165" s="7">
        <v>5</v>
      </c>
      <c r="E165" s="7">
        <v>4</v>
      </c>
      <c r="F165" s="7">
        <v>5</v>
      </c>
      <c r="G165" s="7">
        <v>4</v>
      </c>
      <c r="H165" s="7">
        <v>4</v>
      </c>
      <c r="I165" s="7">
        <v>4</v>
      </c>
      <c r="J165" s="7">
        <v>4</v>
      </c>
      <c r="K165" s="7">
        <v>5</v>
      </c>
    </row>
    <row r="166" spans="2:11" x14ac:dyDescent="0.25">
      <c r="B166" s="7">
        <v>3</v>
      </c>
      <c r="C166" s="7">
        <v>4</v>
      </c>
      <c r="D166" s="7">
        <v>4</v>
      </c>
      <c r="E166" s="7">
        <v>5</v>
      </c>
      <c r="F166" s="7">
        <v>4</v>
      </c>
      <c r="G166" s="7">
        <v>4</v>
      </c>
      <c r="H166" s="7">
        <v>2</v>
      </c>
      <c r="I166" s="7">
        <v>5</v>
      </c>
      <c r="J166" s="7">
        <v>4</v>
      </c>
      <c r="K166" s="7">
        <v>4</v>
      </c>
    </row>
    <row r="167" spans="2:11" x14ac:dyDescent="0.25">
      <c r="B167" s="7">
        <v>3</v>
      </c>
      <c r="C167" s="7">
        <v>4</v>
      </c>
      <c r="D167" s="7">
        <v>4</v>
      </c>
      <c r="E167" s="7">
        <v>4</v>
      </c>
      <c r="F167" s="7">
        <v>5</v>
      </c>
      <c r="G167" s="7">
        <v>4</v>
      </c>
      <c r="H167" s="7">
        <v>2</v>
      </c>
      <c r="I167" s="7">
        <v>4</v>
      </c>
      <c r="J167" s="7">
        <v>4</v>
      </c>
      <c r="K167" s="7">
        <v>4</v>
      </c>
    </row>
    <row r="168" spans="2:11" x14ac:dyDescent="0.25">
      <c r="B168" s="7">
        <v>2</v>
      </c>
      <c r="C168" s="7">
        <v>4</v>
      </c>
      <c r="D168" s="7">
        <v>4</v>
      </c>
      <c r="E168" s="7">
        <v>4</v>
      </c>
      <c r="F168" s="7">
        <v>5</v>
      </c>
      <c r="G168" s="7">
        <v>4</v>
      </c>
      <c r="H168" s="7">
        <v>3</v>
      </c>
      <c r="I168" s="7">
        <v>4</v>
      </c>
      <c r="J168" s="7">
        <v>4</v>
      </c>
      <c r="K168" s="7">
        <v>4</v>
      </c>
    </row>
    <row r="169" spans="2:11" x14ac:dyDescent="0.25">
      <c r="B169" s="7">
        <v>4</v>
      </c>
      <c r="C169" s="7">
        <v>3</v>
      </c>
      <c r="D169" s="7">
        <v>4</v>
      </c>
      <c r="E169" s="7">
        <v>4</v>
      </c>
      <c r="F169" s="7">
        <v>4</v>
      </c>
      <c r="G169" s="7">
        <v>3</v>
      </c>
      <c r="H169" s="7">
        <v>3</v>
      </c>
      <c r="I169" s="7">
        <v>4</v>
      </c>
      <c r="J169" s="7">
        <v>4</v>
      </c>
      <c r="K169" s="7">
        <v>4</v>
      </c>
    </row>
    <row r="170" spans="2:11" x14ac:dyDescent="0.25">
      <c r="B170" s="7">
        <v>4</v>
      </c>
      <c r="C170" s="7">
        <v>5</v>
      </c>
      <c r="D170" s="7">
        <v>4</v>
      </c>
      <c r="E170" s="7">
        <v>5</v>
      </c>
      <c r="F170" s="7">
        <v>4</v>
      </c>
      <c r="G170" s="7">
        <v>4</v>
      </c>
      <c r="H170" s="7">
        <v>5</v>
      </c>
      <c r="I170" s="7">
        <v>5</v>
      </c>
      <c r="J170" s="7">
        <v>5</v>
      </c>
      <c r="K170" s="7">
        <v>5</v>
      </c>
    </row>
    <row r="171" spans="2:11" x14ac:dyDescent="0.25">
      <c r="B171" s="7">
        <v>4</v>
      </c>
      <c r="C171" s="7">
        <v>5</v>
      </c>
      <c r="D171" s="7">
        <v>4</v>
      </c>
      <c r="E171" s="7">
        <v>4</v>
      </c>
      <c r="F171" s="7">
        <v>4</v>
      </c>
      <c r="G171" s="7">
        <v>2</v>
      </c>
      <c r="H171" s="7">
        <v>3</v>
      </c>
      <c r="I171" s="7">
        <v>4</v>
      </c>
      <c r="J171" s="7">
        <v>4</v>
      </c>
      <c r="K171" s="7">
        <v>3</v>
      </c>
    </row>
    <row r="172" spans="2:11" x14ac:dyDescent="0.25">
      <c r="B172" s="7">
        <v>4</v>
      </c>
      <c r="C172" s="7">
        <v>2</v>
      </c>
      <c r="D172" s="7">
        <v>4</v>
      </c>
      <c r="E172" s="7">
        <v>4</v>
      </c>
      <c r="F172" s="7">
        <v>4</v>
      </c>
      <c r="G172" s="7">
        <v>4</v>
      </c>
      <c r="H172" s="7">
        <v>4</v>
      </c>
      <c r="I172" s="7">
        <v>4</v>
      </c>
      <c r="J172" s="7">
        <v>4</v>
      </c>
      <c r="K172" s="7">
        <v>5</v>
      </c>
    </row>
    <row r="173" spans="2:11" x14ac:dyDescent="0.25">
      <c r="B173" s="7">
        <v>3</v>
      </c>
      <c r="C173" s="7">
        <v>4</v>
      </c>
      <c r="D173" s="7">
        <v>4</v>
      </c>
      <c r="E173" s="7">
        <v>3</v>
      </c>
      <c r="F173" s="7">
        <v>3</v>
      </c>
      <c r="G173" s="7">
        <v>2</v>
      </c>
      <c r="H173" s="7">
        <v>2</v>
      </c>
      <c r="I173" s="7">
        <v>4</v>
      </c>
      <c r="J173" s="7">
        <v>5</v>
      </c>
      <c r="K173" s="7">
        <v>3</v>
      </c>
    </row>
    <row r="174" spans="2:11" x14ac:dyDescent="0.25">
      <c r="B174" s="7">
        <v>5</v>
      </c>
      <c r="C174" s="7">
        <v>4</v>
      </c>
      <c r="D174" s="7">
        <v>4</v>
      </c>
      <c r="E174" s="7">
        <v>3</v>
      </c>
      <c r="F174" s="7">
        <v>4</v>
      </c>
      <c r="G174" s="7">
        <v>4</v>
      </c>
      <c r="H174" s="7">
        <v>2</v>
      </c>
      <c r="I174" s="7">
        <v>5</v>
      </c>
      <c r="J174" s="7">
        <v>4</v>
      </c>
      <c r="K174" s="7">
        <v>4</v>
      </c>
    </row>
    <row r="175" spans="2:11" x14ac:dyDescent="0.25">
      <c r="B175" s="7">
        <v>4</v>
      </c>
      <c r="C175" s="7">
        <v>4</v>
      </c>
      <c r="D175" s="7">
        <v>4</v>
      </c>
      <c r="E175" s="7">
        <v>3</v>
      </c>
      <c r="F175" s="7">
        <v>3</v>
      </c>
      <c r="G175" s="7">
        <v>4</v>
      </c>
      <c r="H175" s="7">
        <v>1</v>
      </c>
      <c r="I175" s="7">
        <v>4</v>
      </c>
      <c r="J175" s="7">
        <v>3</v>
      </c>
      <c r="K175" s="7">
        <v>2</v>
      </c>
    </row>
    <row r="176" spans="2:11" x14ac:dyDescent="0.25">
      <c r="B176" s="7">
        <v>5</v>
      </c>
      <c r="C176" s="7">
        <v>5</v>
      </c>
      <c r="D176" s="7">
        <v>5</v>
      </c>
      <c r="E176" s="7">
        <v>1</v>
      </c>
      <c r="F176" s="7">
        <v>5</v>
      </c>
      <c r="G176" s="7">
        <v>5</v>
      </c>
      <c r="H176" s="7">
        <v>4</v>
      </c>
      <c r="I176" s="7">
        <v>5</v>
      </c>
      <c r="J176" s="7">
        <v>5</v>
      </c>
      <c r="K176" s="7">
        <v>5</v>
      </c>
    </row>
    <row r="177" spans="2:11" x14ac:dyDescent="0.25">
      <c r="B177" s="7">
        <v>4</v>
      </c>
      <c r="C177" s="7">
        <v>3</v>
      </c>
      <c r="D177" s="7">
        <v>4</v>
      </c>
      <c r="E177" s="7">
        <v>4</v>
      </c>
      <c r="F177" s="7">
        <v>4</v>
      </c>
      <c r="G177" s="7">
        <v>3</v>
      </c>
      <c r="H177" s="7">
        <v>4</v>
      </c>
      <c r="I177" s="7">
        <v>4</v>
      </c>
      <c r="J177" s="7">
        <v>4</v>
      </c>
      <c r="K177" s="7">
        <v>4</v>
      </c>
    </row>
    <row r="178" spans="2:11" x14ac:dyDescent="0.25">
      <c r="B178" s="7">
        <v>3</v>
      </c>
      <c r="C178" s="7">
        <v>5</v>
      </c>
      <c r="D178" s="7">
        <v>5</v>
      </c>
      <c r="E178" s="7">
        <v>2</v>
      </c>
      <c r="F178" s="7">
        <v>5</v>
      </c>
      <c r="G178" s="7">
        <v>4</v>
      </c>
      <c r="H178" s="7">
        <v>1</v>
      </c>
      <c r="I178" s="7">
        <v>3</v>
      </c>
      <c r="J178" s="7">
        <v>5</v>
      </c>
      <c r="K178" s="7">
        <v>4</v>
      </c>
    </row>
    <row r="179" spans="2:11" x14ac:dyDescent="0.25">
      <c r="B179" s="7">
        <v>3</v>
      </c>
      <c r="C179" s="7">
        <v>5</v>
      </c>
      <c r="D179" s="7">
        <v>4</v>
      </c>
      <c r="E179" s="7">
        <v>4</v>
      </c>
      <c r="F179" s="7">
        <v>4</v>
      </c>
      <c r="G179" s="7">
        <v>4</v>
      </c>
      <c r="H179" s="7">
        <v>2</v>
      </c>
      <c r="I179" s="7">
        <v>4</v>
      </c>
      <c r="J179" s="7">
        <v>5</v>
      </c>
      <c r="K179" s="7">
        <v>4</v>
      </c>
    </row>
    <row r="180" spans="2:11" x14ac:dyDescent="0.25">
      <c r="B180" s="7">
        <v>3</v>
      </c>
      <c r="C180" s="7">
        <v>4</v>
      </c>
      <c r="D180" s="7">
        <v>4</v>
      </c>
      <c r="E180" s="7">
        <v>4</v>
      </c>
      <c r="F180" s="7">
        <v>4</v>
      </c>
      <c r="G180" s="7">
        <v>4</v>
      </c>
      <c r="H180" s="7">
        <v>4</v>
      </c>
      <c r="I180" s="7">
        <v>4</v>
      </c>
      <c r="J180" s="7">
        <v>5</v>
      </c>
      <c r="K180" s="7">
        <v>4</v>
      </c>
    </row>
    <row r="181" spans="2:11" x14ac:dyDescent="0.25">
      <c r="B181" s="7">
        <v>4</v>
      </c>
      <c r="C181" s="7">
        <v>4</v>
      </c>
      <c r="D181" s="7">
        <v>4</v>
      </c>
      <c r="E181" s="7">
        <v>3</v>
      </c>
      <c r="F181" s="7">
        <v>4</v>
      </c>
      <c r="G181" s="7">
        <v>4</v>
      </c>
      <c r="H181" s="7">
        <v>4</v>
      </c>
      <c r="I181" s="7">
        <v>3</v>
      </c>
      <c r="J181" s="7">
        <v>4</v>
      </c>
      <c r="K181" s="7">
        <v>3</v>
      </c>
    </row>
    <row r="182" spans="2:11" x14ac:dyDescent="0.25">
      <c r="B182" s="7">
        <v>4</v>
      </c>
      <c r="C182" s="7">
        <v>4</v>
      </c>
      <c r="D182" s="7">
        <v>4</v>
      </c>
      <c r="E182" s="7">
        <v>4</v>
      </c>
      <c r="F182" s="7">
        <v>4</v>
      </c>
      <c r="G182" s="7">
        <v>4</v>
      </c>
      <c r="H182" s="7">
        <v>3</v>
      </c>
      <c r="I182" s="7">
        <v>4</v>
      </c>
      <c r="J182" s="7">
        <v>4</v>
      </c>
      <c r="K182" s="7">
        <v>4</v>
      </c>
    </row>
    <row r="183" spans="2:11" x14ac:dyDescent="0.25">
      <c r="B183" s="7">
        <v>1</v>
      </c>
      <c r="C183" s="7">
        <v>3</v>
      </c>
      <c r="D183" s="7">
        <v>5</v>
      </c>
      <c r="E183" s="7">
        <v>2</v>
      </c>
      <c r="F183" s="7">
        <v>4</v>
      </c>
      <c r="G183" s="7">
        <v>1</v>
      </c>
      <c r="H183" s="7">
        <v>3</v>
      </c>
      <c r="I183" s="7">
        <v>3</v>
      </c>
      <c r="J183" s="7">
        <v>4</v>
      </c>
      <c r="K183" s="7">
        <v>2</v>
      </c>
    </row>
    <row r="184" spans="2:11" x14ac:dyDescent="0.25">
      <c r="B184" s="7">
        <v>4</v>
      </c>
      <c r="C184" s="7">
        <v>5</v>
      </c>
      <c r="D184" s="7">
        <v>2</v>
      </c>
      <c r="E184" s="7">
        <v>4</v>
      </c>
      <c r="F184" s="7">
        <v>4</v>
      </c>
      <c r="G184" s="7">
        <v>3</v>
      </c>
      <c r="H184" s="7">
        <v>4</v>
      </c>
      <c r="I184" s="7">
        <v>4</v>
      </c>
      <c r="J184" s="7">
        <v>4</v>
      </c>
      <c r="K184" s="7">
        <v>4</v>
      </c>
    </row>
    <row r="185" spans="2:11" x14ac:dyDescent="0.25">
      <c r="B185" s="7">
        <v>4</v>
      </c>
      <c r="C185" s="7">
        <v>5</v>
      </c>
      <c r="D185" s="7">
        <v>5</v>
      </c>
      <c r="E185" s="7">
        <v>4</v>
      </c>
      <c r="F185" s="7">
        <v>4</v>
      </c>
      <c r="G185" s="7">
        <v>4</v>
      </c>
      <c r="H185" s="7">
        <v>1</v>
      </c>
      <c r="I185" s="7">
        <v>5</v>
      </c>
      <c r="J185" s="7">
        <v>5</v>
      </c>
      <c r="K185" s="7">
        <v>4</v>
      </c>
    </row>
    <row r="186" spans="2:11" x14ac:dyDescent="0.25">
      <c r="B186" s="7">
        <v>2</v>
      </c>
      <c r="C186" s="7">
        <v>2</v>
      </c>
      <c r="D186" s="7">
        <v>4</v>
      </c>
      <c r="E186" s="7">
        <v>3</v>
      </c>
      <c r="F186" s="7">
        <v>4</v>
      </c>
      <c r="G186" s="7">
        <v>2</v>
      </c>
      <c r="H186" s="7">
        <v>1</v>
      </c>
      <c r="I186" s="7">
        <v>2</v>
      </c>
      <c r="J186" s="7">
        <v>2</v>
      </c>
      <c r="K186" s="7">
        <v>2</v>
      </c>
    </row>
    <row r="187" spans="2:11" x14ac:dyDescent="0.25">
      <c r="B187" s="7">
        <v>2</v>
      </c>
      <c r="C187" s="7">
        <v>4</v>
      </c>
      <c r="D187" s="7">
        <v>4</v>
      </c>
      <c r="E187" s="7">
        <v>5</v>
      </c>
      <c r="F187" s="7">
        <v>4</v>
      </c>
      <c r="G187" s="7">
        <v>2</v>
      </c>
      <c r="H187" s="7">
        <v>1</v>
      </c>
      <c r="I187" s="7">
        <v>4</v>
      </c>
      <c r="J187" s="7">
        <v>4</v>
      </c>
      <c r="K187" s="7">
        <v>2</v>
      </c>
    </row>
    <row r="188" spans="2:11" x14ac:dyDescent="0.25">
      <c r="B188" s="7">
        <v>4</v>
      </c>
      <c r="C188" s="7">
        <v>4</v>
      </c>
      <c r="D188" s="7">
        <v>4</v>
      </c>
      <c r="E188" s="7">
        <v>4</v>
      </c>
      <c r="F188" s="7">
        <v>4</v>
      </c>
      <c r="G188" s="7">
        <v>4</v>
      </c>
      <c r="H188" s="7">
        <v>3</v>
      </c>
      <c r="I188" s="7">
        <v>4</v>
      </c>
      <c r="J188" s="7">
        <v>4</v>
      </c>
      <c r="K188" s="7">
        <v>4</v>
      </c>
    </row>
    <row r="189" spans="2:11" x14ac:dyDescent="0.25">
      <c r="B189" s="7">
        <v>3</v>
      </c>
      <c r="C189" s="7">
        <v>5</v>
      </c>
      <c r="D189" s="7">
        <v>4</v>
      </c>
      <c r="E189" s="7">
        <v>4</v>
      </c>
      <c r="F189" s="7">
        <v>5</v>
      </c>
      <c r="G189" s="7">
        <v>4</v>
      </c>
      <c r="H189" s="7">
        <v>3</v>
      </c>
      <c r="I189" s="7">
        <v>4</v>
      </c>
      <c r="J189" s="7">
        <v>4</v>
      </c>
      <c r="K189" s="7">
        <v>4</v>
      </c>
    </row>
    <row r="190" spans="2:11" x14ac:dyDescent="0.25">
      <c r="B190" s="7">
        <v>2</v>
      </c>
      <c r="C190" s="7">
        <v>4</v>
      </c>
      <c r="D190" s="7">
        <v>3</v>
      </c>
      <c r="E190" s="7">
        <v>3</v>
      </c>
      <c r="F190" s="7">
        <v>4</v>
      </c>
      <c r="G190" s="7">
        <v>2</v>
      </c>
      <c r="H190" s="7">
        <v>2</v>
      </c>
      <c r="I190" s="7">
        <v>4</v>
      </c>
      <c r="J190" s="7">
        <v>5</v>
      </c>
      <c r="K190" s="7">
        <v>3</v>
      </c>
    </row>
    <row r="191" spans="2:11" x14ac:dyDescent="0.25">
      <c r="B191" s="7">
        <v>3</v>
      </c>
      <c r="C191" s="7">
        <v>3</v>
      </c>
      <c r="D191" s="7">
        <v>3</v>
      </c>
      <c r="E191" s="7">
        <v>3</v>
      </c>
      <c r="F191" s="7">
        <v>2</v>
      </c>
      <c r="G191" s="7">
        <v>3</v>
      </c>
      <c r="H191" s="7">
        <v>1</v>
      </c>
      <c r="I191" s="7">
        <v>1</v>
      </c>
      <c r="J191" s="7">
        <v>1</v>
      </c>
      <c r="K191" s="7">
        <v>1</v>
      </c>
    </row>
    <row r="192" spans="2:11" x14ac:dyDescent="0.25">
      <c r="B192" s="7">
        <v>5</v>
      </c>
      <c r="C192" s="7">
        <v>5</v>
      </c>
      <c r="D192" s="7">
        <v>5</v>
      </c>
      <c r="E192" s="7">
        <v>4</v>
      </c>
      <c r="F192" s="7">
        <v>2</v>
      </c>
      <c r="G192" s="7">
        <v>4</v>
      </c>
      <c r="H192" s="7">
        <v>4</v>
      </c>
      <c r="I192" s="7">
        <v>4</v>
      </c>
      <c r="J192" s="7">
        <v>4</v>
      </c>
      <c r="K192" s="7">
        <v>4</v>
      </c>
    </row>
    <row r="193" spans="2:11" x14ac:dyDescent="0.25">
      <c r="B193" s="7">
        <v>3</v>
      </c>
      <c r="C193" s="7">
        <v>4</v>
      </c>
      <c r="D193" s="7">
        <v>4</v>
      </c>
      <c r="E193" s="7">
        <v>4</v>
      </c>
      <c r="F193" s="7">
        <v>4</v>
      </c>
      <c r="G193" s="7">
        <v>4</v>
      </c>
      <c r="H193" s="7">
        <v>3</v>
      </c>
      <c r="I193" s="7">
        <v>4</v>
      </c>
      <c r="J193" s="7">
        <v>3</v>
      </c>
      <c r="K193" s="7">
        <v>4</v>
      </c>
    </row>
    <row r="194" spans="2:11" x14ac:dyDescent="0.25">
      <c r="B194" s="7">
        <v>2</v>
      </c>
      <c r="C194" s="7">
        <v>2</v>
      </c>
      <c r="D194" s="7">
        <v>4</v>
      </c>
      <c r="E194" s="7">
        <v>1</v>
      </c>
      <c r="F194" s="7">
        <v>4</v>
      </c>
      <c r="G194" s="7">
        <v>2</v>
      </c>
      <c r="H194" s="7">
        <v>2</v>
      </c>
      <c r="I194" s="7">
        <v>2</v>
      </c>
      <c r="J194" s="7">
        <v>3</v>
      </c>
      <c r="K194" s="7">
        <v>2</v>
      </c>
    </row>
    <row r="195" spans="2:11" x14ac:dyDescent="0.25">
      <c r="B195" s="7">
        <v>4</v>
      </c>
      <c r="C195" s="7">
        <v>5</v>
      </c>
      <c r="D195" s="7">
        <v>4</v>
      </c>
      <c r="E195" s="7">
        <v>4</v>
      </c>
      <c r="F195" s="7">
        <v>5</v>
      </c>
      <c r="G195" s="7">
        <v>4</v>
      </c>
      <c r="H195" s="7">
        <v>4</v>
      </c>
      <c r="I195" s="7">
        <v>3</v>
      </c>
      <c r="J195" s="7">
        <v>4</v>
      </c>
      <c r="K195" s="7">
        <v>3</v>
      </c>
    </row>
    <row r="196" spans="2:11" x14ac:dyDescent="0.25">
      <c r="B196" s="7">
        <v>4</v>
      </c>
      <c r="C196" s="7">
        <v>4</v>
      </c>
      <c r="D196" s="7">
        <v>4</v>
      </c>
      <c r="E196" s="7">
        <v>1</v>
      </c>
      <c r="F196" s="7">
        <v>5</v>
      </c>
      <c r="G196" s="7">
        <v>2</v>
      </c>
      <c r="H196" s="7">
        <v>3</v>
      </c>
      <c r="I196" s="7">
        <v>5</v>
      </c>
      <c r="J196" s="7">
        <v>5</v>
      </c>
      <c r="K196" s="7">
        <v>4</v>
      </c>
    </row>
    <row r="197" spans="2:11" x14ac:dyDescent="0.25">
      <c r="B197" s="7">
        <v>4</v>
      </c>
      <c r="C197" s="7">
        <v>3</v>
      </c>
      <c r="D197" s="7">
        <v>4</v>
      </c>
      <c r="E197" s="7">
        <v>4</v>
      </c>
      <c r="F197" s="7">
        <v>4</v>
      </c>
      <c r="G197" s="7">
        <v>4</v>
      </c>
      <c r="H197" s="7">
        <v>4</v>
      </c>
      <c r="I197" s="7">
        <v>3</v>
      </c>
      <c r="J197" s="7">
        <v>4</v>
      </c>
      <c r="K197" s="7">
        <v>4</v>
      </c>
    </row>
    <row r="198" spans="2:11" x14ac:dyDescent="0.25">
      <c r="B198" s="7">
        <v>4</v>
      </c>
      <c r="C198" s="7">
        <v>4</v>
      </c>
      <c r="D198" s="7">
        <v>5</v>
      </c>
      <c r="E198" s="7">
        <v>4</v>
      </c>
      <c r="F198" s="7">
        <v>4</v>
      </c>
      <c r="G198" s="7">
        <v>4</v>
      </c>
      <c r="H198" s="7">
        <v>2</v>
      </c>
      <c r="I198" s="7">
        <v>4</v>
      </c>
      <c r="J198" s="7">
        <v>4</v>
      </c>
      <c r="K198" s="7">
        <v>4</v>
      </c>
    </row>
    <row r="199" spans="2:11" x14ac:dyDescent="0.25">
      <c r="B199" s="7">
        <v>4</v>
      </c>
      <c r="C199" s="7">
        <v>5</v>
      </c>
      <c r="D199" s="7">
        <v>4</v>
      </c>
      <c r="E199" s="7">
        <v>3</v>
      </c>
      <c r="F199" s="7">
        <v>5</v>
      </c>
      <c r="G199" s="7">
        <v>4</v>
      </c>
      <c r="H199" s="7">
        <v>2</v>
      </c>
      <c r="I199" s="7">
        <v>4</v>
      </c>
      <c r="J199" s="7">
        <v>3</v>
      </c>
      <c r="K199" s="7">
        <v>4</v>
      </c>
    </row>
    <row r="200" spans="2:11" x14ac:dyDescent="0.25">
      <c r="B200" s="7">
        <v>4</v>
      </c>
      <c r="C200" s="7">
        <v>4</v>
      </c>
      <c r="D200" s="7">
        <v>5</v>
      </c>
      <c r="E200" s="7">
        <v>4</v>
      </c>
      <c r="F200" s="7">
        <v>4</v>
      </c>
      <c r="G200" s="7">
        <v>4</v>
      </c>
      <c r="H200" s="7">
        <v>4</v>
      </c>
      <c r="I200" s="7">
        <v>2</v>
      </c>
      <c r="J200" s="7">
        <v>4</v>
      </c>
      <c r="K200" s="7">
        <v>4</v>
      </c>
    </row>
    <row r="201" spans="2:11" x14ac:dyDescent="0.25">
      <c r="B201" s="7">
        <v>4</v>
      </c>
      <c r="C201" s="7">
        <v>4</v>
      </c>
      <c r="D201" s="7">
        <v>4</v>
      </c>
      <c r="E201" s="7">
        <v>3</v>
      </c>
      <c r="F201" s="7">
        <v>4</v>
      </c>
      <c r="G201" s="7">
        <v>3</v>
      </c>
      <c r="H201" s="7">
        <v>4</v>
      </c>
      <c r="I201" s="7">
        <v>3</v>
      </c>
      <c r="J201" s="7">
        <v>4</v>
      </c>
      <c r="K201" s="7">
        <v>4</v>
      </c>
    </row>
    <row r="202" spans="2:11" x14ac:dyDescent="0.25">
      <c r="B202" s="7">
        <v>4</v>
      </c>
      <c r="C202" s="7">
        <v>5</v>
      </c>
      <c r="D202" s="7">
        <v>4</v>
      </c>
      <c r="E202" s="7">
        <v>4</v>
      </c>
      <c r="F202" s="7">
        <v>4</v>
      </c>
      <c r="G202" s="7">
        <v>4</v>
      </c>
      <c r="H202" s="7">
        <v>3</v>
      </c>
      <c r="I202" s="7">
        <v>3</v>
      </c>
      <c r="J202" s="7">
        <v>4</v>
      </c>
      <c r="K202" s="7">
        <v>4</v>
      </c>
    </row>
    <row r="203" spans="2:11" x14ac:dyDescent="0.25">
      <c r="B203" s="7">
        <v>4</v>
      </c>
      <c r="C203" s="7">
        <v>4</v>
      </c>
      <c r="D203" s="7">
        <v>3</v>
      </c>
      <c r="E203" s="7">
        <v>5</v>
      </c>
      <c r="F203" s="7">
        <v>4</v>
      </c>
      <c r="G203" s="7">
        <v>4</v>
      </c>
      <c r="H203" s="7">
        <v>2</v>
      </c>
      <c r="I203" s="7">
        <v>4</v>
      </c>
      <c r="J203" s="7">
        <v>4</v>
      </c>
      <c r="K203" s="7">
        <v>4</v>
      </c>
    </row>
    <row r="204" spans="2:11" x14ac:dyDescent="0.25">
      <c r="B204" s="7">
        <v>3</v>
      </c>
      <c r="C204" s="7">
        <v>5</v>
      </c>
      <c r="D204" s="7">
        <v>4</v>
      </c>
      <c r="E204" s="7">
        <v>2</v>
      </c>
      <c r="F204" s="7">
        <v>4</v>
      </c>
      <c r="G204" s="7">
        <v>3</v>
      </c>
      <c r="H204" s="7">
        <v>1</v>
      </c>
      <c r="I204" s="7">
        <v>4</v>
      </c>
      <c r="J204" s="7">
        <v>5</v>
      </c>
      <c r="K204" s="7">
        <v>4</v>
      </c>
    </row>
    <row r="205" spans="2:11" x14ac:dyDescent="0.25">
      <c r="B205" s="7">
        <v>2</v>
      </c>
      <c r="C205" s="7">
        <v>4</v>
      </c>
      <c r="D205" s="7">
        <v>4</v>
      </c>
      <c r="E205" s="7">
        <v>4</v>
      </c>
      <c r="F205" s="7">
        <v>5</v>
      </c>
      <c r="G205" s="7">
        <v>2</v>
      </c>
      <c r="H205" s="7">
        <v>2</v>
      </c>
      <c r="I205" s="7">
        <v>4</v>
      </c>
      <c r="J205" s="7">
        <v>3</v>
      </c>
      <c r="K205" s="7">
        <v>4</v>
      </c>
    </row>
    <row r="206" spans="2:11" x14ac:dyDescent="0.25">
      <c r="B206" s="7">
        <v>4</v>
      </c>
      <c r="C206" s="7">
        <v>4</v>
      </c>
      <c r="D206" s="7">
        <v>4</v>
      </c>
      <c r="E206" s="7">
        <v>3</v>
      </c>
      <c r="F206" s="7">
        <v>4</v>
      </c>
      <c r="G206" s="7">
        <v>4</v>
      </c>
      <c r="H206" s="7">
        <v>4</v>
      </c>
      <c r="I206" s="7">
        <v>3</v>
      </c>
      <c r="J206" s="7">
        <v>4</v>
      </c>
      <c r="K206" s="7">
        <v>4</v>
      </c>
    </row>
    <row r="207" spans="2:11" x14ac:dyDescent="0.25">
      <c r="B207" s="7">
        <v>4</v>
      </c>
      <c r="C207" s="7">
        <v>4</v>
      </c>
      <c r="D207" s="7">
        <v>4</v>
      </c>
      <c r="E207" s="7">
        <v>4</v>
      </c>
      <c r="F207" s="7">
        <v>5</v>
      </c>
      <c r="G207" s="7">
        <v>4</v>
      </c>
      <c r="H207" s="7">
        <v>2</v>
      </c>
      <c r="I207" s="7">
        <v>4</v>
      </c>
      <c r="J207" s="7">
        <v>4</v>
      </c>
      <c r="K207" s="7">
        <v>3</v>
      </c>
    </row>
    <row r="208" spans="2:11" x14ac:dyDescent="0.25">
      <c r="B208" s="7">
        <v>3</v>
      </c>
      <c r="C208" s="7">
        <v>4</v>
      </c>
      <c r="D208" s="7">
        <v>4</v>
      </c>
      <c r="E208" s="7">
        <v>3</v>
      </c>
      <c r="F208" s="7">
        <v>4</v>
      </c>
      <c r="G208" s="7">
        <v>2</v>
      </c>
      <c r="H208" s="7">
        <v>3</v>
      </c>
      <c r="I208" s="7">
        <v>3</v>
      </c>
      <c r="J208" s="7">
        <v>4</v>
      </c>
      <c r="K208" s="7">
        <v>4</v>
      </c>
    </row>
    <row r="209" spans="2:11" x14ac:dyDescent="0.25">
      <c r="B209" s="7">
        <v>2</v>
      </c>
      <c r="C209" s="7">
        <v>5</v>
      </c>
      <c r="D209" s="7">
        <v>5</v>
      </c>
      <c r="E209" s="7">
        <v>3</v>
      </c>
      <c r="F209" s="7">
        <v>5</v>
      </c>
      <c r="G209" s="7">
        <v>3</v>
      </c>
      <c r="H209" s="7">
        <v>2</v>
      </c>
      <c r="I209" s="7">
        <v>4</v>
      </c>
      <c r="J209" s="7">
        <v>4</v>
      </c>
      <c r="K209" s="7">
        <v>4</v>
      </c>
    </row>
    <row r="210" spans="2:11" x14ac:dyDescent="0.25">
      <c r="B210" s="7">
        <v>4</v>
      </c>
      <c r="C210" s="7">
        <v>5</v>
      </c>
      <c r="D210" s="7">
        <v>5</v>
      </c>
      <c r="E210" s="7">
        <v>5</v>
      </c>
      <c r="F210" s="7">
        <v>5</v>
      </c>
      <c r="G210" s="7">
        <v>5</v>
      </c>
      <c r="H210" s="7">
        <v>3</v>
      </c>
      <c r="I210" s="7">
        <v>4</v>
      </c>
      <c r="J210" s="7">
        <v>3</v>
      </c>
      <c r="K210" s="7">
        <v>5</v>
      </c>
    </row>
    <row r="211" spans="2:11" x14ac:dyDescent="0.25">
      <c r="B211" s="7">
        <v>2</v>
      </c>
      <c r="C211" s="7">
        <v>3</v>
      </c>
      <c r="D211" s="7">
        <v>2</v>
      </c>
      <c r="E211" s="7">
        <v>1</v>
      </c>
      <c r="F211" s="7">
        <v>2</v>
      </c>
      <c r="G211" s="7">
        <v>2</v>
      </c>
      <c r="H211" s="7">
        <v>1</v>
      </c>
      <c r="I211" s="7">
        <v>3</v>
      </c>
      <c r="J211" s="7">
        <v>3</v>
      </c>
      <c r="K211" s="7">
        <v>3</v>
      </c>
    </row>
    <row r="212" spans="2:11" x14ac:dyDescent="0.25">
      <c r="B212" s="7">
        <v>5</v>
      </c>
      <c r="C212" s="7">
        <v>1</v>
      </c>
      <c r="D212" s="7">
        <v>5</v>
      </c>
      <c r="E212" s="7">
        <v>4</v>
      </c>
      <c r="F212" s="7">
        <v>4</v>
      </c>
      <c r="G212" s="7">
        <v>4</v>
      </c>
      <c r="H212" s="7">
        <v>5</v>
      </c>
      <c r="I212" s="7">
        <v>5</v>
      </c>
      <c r="J212" s="7">
        <v>1</v>
      </c>
      <c r="K212" s="7">
        <v>4</v>
      </c>
    </row>
    <row r="213" spans="2:11" x14ac:dyDescent="0.25">
      <c r="B213" s="7">
        <v>2</v>
      </c>
      <c r="C213" s="7">
        <v>5</v>
      </c>
      <c r="D213" s="7">
        <v>4</v>
      </c>
      <c r="E213" s="7">
        <v>3</v>
      </c>
      <c r="F213" s="7">
        <v>4</v>
      </c>
      <c r="G213" s="7">
        <v>2</v>
      </c>
      <c r="H213" s="7">
        <v>2</v>
      </c>
      <c r="I213" s="7">
        <v>4</v>
      </c>
      <c r="J213" s="7">
        <v>5</v>
      </c>
      <c r="K213" s="7">
        <v>5</v>
      </c>
    </row>
    <row r="214" spans="2:11" x14ac:dyDescent="0.25">
      <c r="B214" s="7">
        <v>4</v>
      </c>
      <c r="C214" s="7">
        <v>5</v>
      </c>
      <c r="D214" s="7">
        <v>5</v>
      </c>
      <c r="E214" s="7">
        <v>2</v>
      </c>
      <c r="F214" s="7">
        <v>4</v>
      </c>
      <c r="G214" s="7">
        <v>4</v>
      </c>
      <c r="H214" s="7">
        <v>4</v>
      </c>
      <c r="I214" s="7">
        <v>2</v>
      </c>
      <c r="J214" s="7">
        <v>4</v>
      </c>
      <c r="K214" s="7">
        <v>2</v>
      </c>
    </row>
    <row r="215" spans="2:11" x14ac:dyDescent="0.25">
      <c r="B215" s="7">
        <v>2</v>
      </c>
      <c r="C215" s="7">
        <v>4</v>
      </c>
      <c r="D215" s="7">
        <v>4</v>
      </c>
      <c r="E215" s="7">
        <v>3</v>
      </c>
      <c r="F215" s="7">
        <v>4</v>
      </c>
      <c r="G215" s="7">
        <v>4</v>
      </c>
      <c r="H215" s="7">
        <v>1</v>
      </c>
      <c r="I215" s="7">
        <v>3</v>
      </c>
      <c r="J215" s="7">
        <v>3</v>
      </c>
      <c r="K215" s="7">
        <v>2</v>
      </c>
    </row>
    <row r="216" spans="2:11" x14ac:dyDescent="0.25">
      <c r="B216" s="7">
        <v>4</v>
      </c>
      <c r="C216" s="7">
        <v>5</v>
      </c>
      <c r="D216" s="7">
        <v>5</v>
      </c>
      <c r="E216" s="7">
        <v>4</v>
      </c>
      <c r="F216" s="7">
        <v>5</v>
      </c>
      <c r="G216" s="7">
        <v>4</v>
      </c>
      <c r="H216" s="7">
        <v>3</v>
      </c>
      <c r="I216" s="7">
        <v>4</v>
      </c>
      <c r="J216" s="7">
        <v>4</v>
      </c>
      <c r="K216" s="7">
        <v>4</v>
      </c>
    </row>
    <row r="217" spans="2:11" x14ac:dyDescent="0.25">
      <c r="B217" s="7">
        <v>3</v>
      </c>
      <c r="C217" s="7">
        <v>4</v>
      </c>
      <c r="D217" s="7">
        <v>5</v>
      </c>
      <c r="E217" s="7">
        <v>5</v>
      </c>
      <c r="F217" s="7">
        <v>3</v>
      </c>
      <c r="G217" s="7">
        <v>2</v>
      </c>
      <c r="H217" s="7">
        <v>4</v>
      </c>
      <c r="I217" s="7">
        <v>4</v>
      </c>
      <c r="J217" s="7">
        <v>4</v>
      </c>
      <c r="K217" s="7">
        <v>5</v>
      </c>
    </row>
    <row r="218" spans="2:11" x14ac:dyDescent="0.25">
      <c r="B218" s="7">
        <v>3</v>
      </c>
      <c r="C218" s="7">
        <v>5</v>
      </c>
      <c r="D218" s="7">
        <v>5</v>
      </c>
      <c r="E218" s="7">
        <v>5</v>
      </c>
      <c r="F218" s="7">
        <v>4</v>
      </c>
      <c r="G218" s="7">
        <v>2</v>
      </c>
      <c r="H218" s="7">
        <v>2</v>
      </c>
      <c r="I218" s="7">
        <v>5</v>
      </c>
      <c r="J218" s="7">
        <v>5</v>
      </c>
      <c r="K218" s="7">
        <v>5</v>
      </c>
    </row>
    <row r="219" spans="2:11" x14ac:dyDescent="0.25">
      <c r="B219" s="7">
        <v>4</v>
      </c>
      <c r="C219" s="7">
        <v>4</v>
      </c>
      <c r="D219" s="7">
        <v>4</v>
      </c>
      <c r="E219" s="7">
        <v>4</v>
      </c>
      <c r="F219" s="7">
        <v>4</v>
      </c>
      <c r="G219" s="7">
        <v>4</v>
      </c>
      <c r="H219" s="7">
        <v>2</v>
      </c>
      <c r="I219" s="7">
        <v>4</v>
      </c>
      <c r="J219" s="7">
        <v>5</v>
      </c>
      <c r="K219" s="7">
        <v>4</v>
      </c>
    </row>
    <row r="220" spans="2:11" x14ac:dyDescent="0.25">
      <c r="B220" s="7">
        <v>5</v>
      </c>
      <c r="C220" s="7">
        <v>5</v>
      </c>
      <c r="D220" s="7">
        <v>5</v>
      </c>
      <c r="E220" s="7">
        <v>2</v>
      </c>
      <c r="F220" s="7">
        <v>1</v>
      </c>
      <c r="G220" s="7">
        <v>5</v>
      </c>
      <c r="H220" s="7">
        <v>1</v>
      </c>
      <c r="I220" s="7">
        <v>5</v>
      </c>
      <c r="J220" s="7">
        <v>1</v>
      </c>
      <c r="K220" s="7">
        <v>2</v>
      </c>
    </row>
    <row r="221" spans="2:11" x14ac:dyDescent="0.25">
      <c r="B221" s="7">
        <v>5</v>
      </c>
      <c r="C221" s="7">
        <v>3</v>
      </c>
      <c r="D221" s="7">
        <v>5</v>
      </c>
      <c r="E221" s="7">
        <v>2</v>
      </c>
      <c r="F221" s="7">
        <v>5</v>
      </c>
      <c r="G221" s="7">
        <v>4</v>
      </c>
      <c r="H221" s="7">
        <v>3</v>
      </c>
      <c r="I221" s="7">
        <v>2</v>
      </c>
      <c r="J221" s="7">
        <v>3</v>
      </c>
      <c r="K221" s="7">
        <v>2</v>
      </c>
    </row>
    <row r="222" spans="2:11" x14ac:dyDescent="0.25">
      <c r="B222" s="7">
        <v>4</v>
      </c>
      <c r="C222" s="7">
        <v>5</v>
      </c>
      <c r="D222" s="7">
        <v>5</v>
      </c>
      <c r="E222" s="7">
        <v>3</v>
      </c>
      <c r="F222" s="7">
        <v>5</v>
      </c>
      <c r="G222" s="7">
        <v>4</v>
      </c>
      <c r="H222" s="7">
        <v>2</v>
      </c>
      <c r="I222" s="7">
        <v>4</v>
      </c>
      <c r="J222" s="7">
        <v>4</v>
      </c>
      <c r="K222" s="7">
        <v>3</v>
      </c>
    </row>
    <row r="223" spans="2:11" x14ac:dyDescent="0.25">
      <c r="B223" s="7">
        <v>3</v>
      </c>
      <c r="C223" s="7">
        <v>1</v>
      </c>
      <c r="D223" s="7">
        <v>5</v>
      </c>
      <c r="E223" s="7">
        <v>2</v>
      </c>
      <c r="F223" s="7">
        <v>4</v>
      </c>
      <c r="G223" s="7">
        <v>3</v>
      </c>
      <c r="H223" s="7">
        <v>2</v>
      </c>
      <c r="I223" s="7">
        <v>4</v>
      </c>
      <c r="J223" s="7">
        <v>1</v>
      </c>
      <c r="K223" s="7">
        <v>1</v>
      </c>
    </row>
    <row r="224" spans="2:11" x14ac:dyDescent="0.25">
      <c r="B224" s="7">
        <v>4</v>
      </c>
      <c r="C224" s="7">
        <v>4</v>
      </c>
      <c r="D224" s="7">
        <v>3</v>
      </c>
      <c r="E224" s="7">
        <v>4</v>
      </c>
      <c r="F224" s="7">
        <v>3</v>
      </c>
      <c r="G224" s="7">
        <v>3</v>
      </c>
      <c r="H224" s="7">
        <v>1</v>
      </c>
      <c r="I224" s="7">
        <v>2</v>
      </c>
      <c r="J224" s="7">
        <v>2</v>
      </c>
      <c r="K224" s="7">
        <v>2</v>
      </c>
    </row>
    <row r="225" spans="2:11" x14ac:dyDescent="0.25">
      <c r="B225" s="7">
        <v>3</v>
      </c>
      <c r="C225" s="7">
        <v>4</v>
      </c>
      <c r="D225" s="7">
        <v>4</v>
      </c>
      <c r="E225" s="7">
        <v>2</v>
      </c>
      <c r="F225" s="7">
        <v>4</v>
      </c>
      <c r="G225" s="7">
        <v>3</v>
      </c>
      <c r="H225" s="7">
        <v>2</v>
      </c>
      <c r="I225" s="7">
        <v>2</v>
      </c>
      <c r="J225" s="7">
        <v>2</v>
      </c>
      <c r="K225" s="7">
        <v>3</v>
      </c>
    </row>
    <row r="226" spans="2:11" x14ac:dyDescent="0.25">
      <c r="B226" s="7">
        <v>5</v>
      </c>
      <c r="C226" s="7">
        <v>5</v>
      </c>
      <c r="D226" s="7">
        <v>5</v>
      </c>
      <c r="E226" s="7">
        <v>4</v>
      </c>
      <c r="F226" s="7">
        <v>4</v>
      </c>
      <c r="G226" s="7">
        <v>4</v>
      </c>
      <c r="H226" s="7">
        <v>3</v>
      </c>
      <c r="I226" s="7">
        <v>4</v>
      </c>
      <c r="J226" s="7">
        <v>4</v>
      </c>
      <c r="K226" s="7">
        <v>5</v>
      </c>
    </row>
    <row r="227" spans="2:11" x14ac:dyDescent="0.25">
      <c r="B227" s="7">
        <v>4</v>
      </c>
      <c r="C227" s="7">
        <v>5</v>
      </c>
      <c r="D227" s="7">
        <v>3</v>
      </c>
      <c r="E227" s="7">
        <v>4</v>
      </c>
      <c r="F227" s="7">
        <v>4</v>
      </c>
      <c r="G227" s="7">
        <v>3</v>
      </c>
      <c r="H227" s="7">
        <v>1</v>
      </c>
      <c r="I227" s="7">
        <v>5</v>
      </c>
      <c r="J227" s="7">
        <v>4</v>
      </c>
      <c r="K227" s="7">
        <v>4</v>
      </c>
    </row>
    <row r="228" spans="2:11" x14ac:dyDescent="0.25">
      <c r="B228" s="7">
        <v>3</v>
      </c>
      <c r="C228" s="7">
        <v>4</v>
      </c>
      <c r="D228" s="7">
        <v>5</v>
      </c>
      <c r="E228" s="7">
        <v>4</v>
      </c>
      <c r="F228" s="7">
        <v>4</v>
      </c>
      <c r="G228" s="7">
        <v>3</v>
      </c>
      <c r="H228" s="7">
        <v>4</v>
      </c>
      <c r="I228" s="7">
        <v>3</v>
      </c>
      <c r="J228" s="7">
        <v>4</v>
      </c>
      <c r="K228" s="7">
        <v>4</v>
      </c>
    </row>
    <row r="229" spans="2:11" x14ac:dyDescent="0.25">
      <c r="B229" s="7">
        <v>5</v>
      </c>
      <c r="C229" s="7">
        <v>5</v>
      </c>
      <c r="D229" s="7">
        <v>5</v>
      </c>
      <c r="E229" s="7">
        <v>1</v>
      </c>
      <c r="F229" s="7">
        <v>5</v>
      </c>
      <c r="G229" s="7">
        <v>5</v>
      </c>
      <c r="H229" s="7">
        <v>4</v>
      </c>
      <c r="I229" s="7">
        <v>5</v>
      </c>
      <c r="J229" s="7">
        <v>5</v>
      </c>
      <c r="K229" s="7">
        <v>5</v>
      </c>
    </row>
    <row r="230" spans="2:11" x14ac:dyDescent="0.25">
      <c r="B230" s="7">
        <v>5</v>
      </c>
      <c r="C230" s="7">
        <v>5</v>
      </c>
      <c r="D230" s="7">
        <v>5</v>
      </c>
      <c r="E230" s="7">
        <v>5</v>
      </c>
      <c r="F230" s="7">
        <v>5</v>
      </c>
      <c r="G230" s="7">
        <v>5</v>
      </c>
      <c r="H230" s="7">
        <v>4</v>
      </c>
      <c r="I230" s="7">
        <v>5</v>
      </c>
      <c r="J230" s="7">
        <v>5</v>
      </c>
      <c r="K230" s="7">
        <v>5</v>
      </c>
    </row>
    <row r="231" spans="2:11" x14ac:dyDescent="0.25">
      <c r="B231" s="7">
        <v>2</v>
      </c>
      <c r="C231" s="7">
        <v>1</v>
      </c>
      <c r="D231" s="7">
        <v>4</v>
      </c>
      <c r="E231" s="7">
        <v>1</v>
      </c>
      <c r="F231" s="7">
        <v>1</v>
      </c>
      <c r="G231" s="7">
        <v>2</v>
      </c>
      <c r="H231" s="7">
        <v>1</v>
      </c>
      <c r="I231" s="7">
        <v>2</v>
      </c>
      <c r="J231" s="7">
        <v>2</v>
      </c>
      <c r="K231" s="7">
        <v>2</v>
      </c>
    </row>
    <row r="232" spans="2:11" x14ac:dyDescent="0.25">
      <c r="B232" s="7">
        <v>4</v>
      </c>
      <c r="C232" s="7">
        <v>4</v>
      </c>
      <c r="D232" s="7">
        <v>4</v>
      </c>
      <c r="E232" s="7">
        <v>3</v>
      </c>
      <c r="F232" s="7">
        <v>3</v>
      </c>
      <c r="G232" s="7">
        <v>4</v>
      </c>
      <c r="H232" s="7">
        <v>2</v>
      </c>
      <c r="I232" s="7">
        <v>4</v>
      </c>
      <c r="J232" s="7">
        <v>5</v>
      </c>
      <c r="K232" s="7">
        <v>4</v>
      </c>
    </row>
    <row r="233" spans="2:11" x14ac:dyDescent="0.25">
      <c r="B233" s="7">
        <v>5</v>
      </c>
      <c r="C233" s="7">
        <v>4</v>
      </c>
      <c r="D233" s="7">
        <v>5</v>
      </c>
      <c r="E233" s="7">
        <v>5</v>
      </c>
      <c r="F233" s="7">
        <v>4</v>
      </c>
      <c r="G233" s="7">
        <v>4</v>
      </c>
      <c r="H233" s="7">
        <v>2</v>
      </c>
      <c r="I233" s="7">
        <v>4</v>
      </c>
      <c r="J233" s="7">
        <v>3</v>
      </c>
      <c r="K233" s="7">
        <v>4</v>
      </c>
    </row>
    <row r="234" spans="2:11" x14ac:dyDescent="0.25">
      <c r="B234" s="7">
        <v>4</v>
      </c>
      <c r="C234" s="7">
        <v>4</v>
      </c>
      <c r="D234" s="7">
        <v>5</v>
      </c>
      <c r="E234" s="7">
        <v>4</v>
      </c>
      <c r="F234" s="7">
        <v>5</v>
      </c>
      <c r="G234" s="7">
        <v>4</v>
      </c>
      <c r="H234" s="7">
        <v>4</v>
      </c>
      <c r="I234" s="7">
        <v>3</v>
      </c>
      <c r="J234" s="7">
        <v>4</v>
      </c>
      <c r="K234" s="7">
        <v>4</v>
      </c>
    </row>
    <row r="235" spans="2:11" x14ac:dyDescent="0.25">
      <c r="B235" s="7">
        <v>5</v>
      </c>
      <c r="C235" s="7">
        <v>5</v>
      </c>
      <c r="D235" s="7">
        <v>5</v>
      </c>
      <c r="E235" s="7">
        <v>5</v>
      </c>
      <c r="F235" s="7">
        <v>5</v>
      </c>
      <c r="G235" s="7">
        <v>4</v>
      </c>
      <c r="H235" s="7">
        <v>4</v>
      </c>
      <c r="I235" s="7">
        <v>3</v>
      </c>
      <c r="J235" s="7">
        <v>4</v>
      </c>
      <c r="K235" s="7">
        <v>3</v>
      </c>
    </row>
    <row r="236" spans="2:11" x14ac:dyDescent="0.25">
      <c r="B236" s="7">
        <v>2</v>
      </c>
      <c r="C236" s="7">
        <v>3</v>
      </c>
      <c r="D236" s="7">
        <v>4</v>
      </c>
      <c r="E236" s="7">
        <v>3</v>
      </c>
      <c r="F236" s="7">
        <v>3</v>
      </c>
      <c r="G236" s="7">
        <v>2</v>
      </c>
      <c r="H236" s="7">
        <v>2</v>
      </c>
      <c r="I236" s="7">
        <v>2</v>
      </c>
      <c r="J236" s="7">
        <v>3</v>
      </c>
      <c r="K236" s="7">
        <v>2</v>
      </c>
    </row>
    <row r="237" spans="2:11" x14ac:dyDescent="0.25">
      <c r="B237" s="7">
        <v>3</v>
      </c>
      <c r="C237" s="7">
        <v>2</v>
      </c>
      <c r="D237" s="7">
        <v>5</v>
      </c>
      <c r="E237" s="7">
        <v>2</v>
      </c>
      <c r="F237" s="7">
        <v>4</v>
      </c>
      <c r="G237" s="7">
        <v>2</v>
      </c>
      <c r="H237" s="7">
        <v>2</v>
      </c>
      <c r="I237" s="7">
        <v>2</v>
      </c>
      <c r="J237" s="7">
        <v>4</v>
      </c>
      <c r="K237" s="7">
        <v>4</v>
      </c>
    </row>
    <row r="238" spans="2:11" x14ac:dyDescent="0.25">
      <c r="B238" s="7">
        <v>2</v>
      </c>
      <c r="C238" s="7">
        <v>2</v>
      </c>
      <c r="D238" s="7">
        <v>5</v>
      </c>
      <c r="E238" s="7">
        <v>4</v>
      </c>
      <c r="F238" s="7">
        <v>5</v>
      </c>
      <c r="G238" s="7">
        <v>4</v>
      </c>
      <c r="H238" s="7">
        <v>3</v>
      </c>
      <c r="I238" s="7">
        <v>2</v>
      </c>
      <c r="J238" s="7">
        <v>4</v>
      </c>
      <c r="K238" s="7">
        <v>5</v>
      </c>
    </row>
    <row r="239" spans="2:11" x14ac:dyDescent="0.25">
      <c r="B239" s="7">
        <v>2</v>
      </c>
      <c r="C239" s="7">
        <v>5</v>
      </c>
      <c r="D239" s="7">
        <v>4</v>
      </c>
      <c r="E239" s="7">
        <v>4</v>
      </c>
      <c r="F239" s="7">
        <v>5</v>
      </c>
      <c r="G239" s="7">
        <v>2</v>
      </c>
      <c r="H239" s="7">
        <v>1</v>
      </c>
      <c r="I239" s="7">
        <v>3</v>
      </c>
      <c r="J239" s="7">
        <v>4</v>
      </c>
      <c r="K239" s="7">
        <v>2</v>
      </c>
    </row>
    <row r="240" spans="2:11" x14ac:dyDescent="0.25">
      <c r="B240" s="7">
        <v>4</v>
      </c>
      <c r="C240" s="7">
        <v>5</v>
      </c>
      <c r="D240" s="7">
        <v>5</v>
      </c>
      <c r="E240" s="7">
        <v>4</v>
      </c>
      <c r="F240" s="7">
        <v>2</v>
      </c>
      <c r="G240" s="7">
        <v>4</v>
      </c>
      <c r="H240" s="7">
        <v>3</v>
      </c>
      <c r="I240" s="7">
        <v>3</v>
      </c>
      <c r="J240" s="7">
        <v>5</v>
      </c>
      <c r="K240" s="7">
        <v>4</v>
      </c>
    </row>
    <row r="241" spans="2:11" x14ac:dyDescent="0.25">
      <c r="B241" s="7">
        <v>3</v>
      </c>
      <c r="C241" s="7">
        <v>5</v>
      </c>
      <c r="D241" s="7">
        <v>4</v>
      </c>
      <c r="E241" s="7">
        <v>4</v>
      </c>
      <c r="F241" s="7">
        <v>4</v>
      </c>
      <c r="G241" s="7">
        <v>4</v>
      </c>
      <c r="H241" s="7">
        <v>2</v>
      </c>
      <c r="I241" s="7">
        <v>2</v>
      </c>
      <c r="J241" s="7">
        <v>4</v>
      </c>
      <c r="K241" s="7">
        <v>4</v>
      </c>
    </row>
    <row r="242" spans="2:11" x14ac:dyDescent="0.25">
      <c r="B242" s="7">
        <v>4</v>
      </c>
      <c r="C242" s="7">
        <v>4</v>
      </c>
      <c r="D242" s="7">
        <v>4</v>
      </c>
      <c r="E242" s="7">
        <v>4</v>
      </c>
      <c r="F242" s="7">
        <v>4</v>
      </c>
      <c r="G242" s="7">
        <v>5</v>
      </c>
      <c r="H242" s="7">
        <v>3</v>
      </c>
      <c r="I242" s="7">
        <v>3</v>
      </c>
      <c r="J242" s="7">
        <v>4</v>
      </c>
      <c r="K242" s="7">
        <v>4</v>
      </c>
    </row>
    <row r="243" spans="2:11" x14ac:dyDescent="0.25">
      <c r="B243" s="7">
        <v>2</v>
      </c>
      <c r="C243" s="7">
        <v>4</v>
      </c>
      <c r="D243" s="7">
        <v>4</v>
      </c>
      <c r="E243" s="7">
        <v>4</v>
      </c>
      <c r="F243" s="7">
        <v>4</v>
      </c>
      <c r="G243" s="7">
        <v>3</v>
      </c>
      <c r="H243" s="7">
        <v>2</v>
      </c>
      <c r="I243" s="7">
        <v>4</v>
      </c>
      <c r="J243" s="7">
        <v>4</v>
      </c>
      <c r="K243" s="7">
        <v>4</v>
      </c>
    </row>
    <row r="244" spans="2:11" x14ac:dyDescent="0.25">
      <c r="B244" s="7">
        <v>4</v>
      </c>
      <c r="C244" s="7">
        <v>4</v>
      </c>
      <c r="D244" s="7">
        <v>4</v>
      </c>
      <c r="E244" s="7">
        <v>4</v>
      </c>
      <c r="F244" s="7">
        <v>4</v>
      </c>
      <c r="G244" s="7">
        <v>4</v>
      </c>
      <c r="H244" s="7">
        <v>4</v>
      </c>
      <c r="I244" s="7">
        <v>4</v>
      </c>
      <c r="J244" s="7">
        <v>4</v>
      </c>
      <c r="K244" s="7">
        <v>4</v>
      </c>
    </row>
    <row r="245" spans="2:11" x14ac:dyDescent="0.25">
      <c r="B245" s="7">
        <v>2</v>
      </c>
      <c r="C245" s="7">
        <v>2</v>
      </c>
      <c r="D245" s="7">
        <v>4</v>
      </c>
      <c r="E245" s="7">
        <v>4</v>
      </c>
      <c r="F245" s="7">
        <v>2</v>
      </c>
      <c r="G245" s="7">
        <v>4</v>
      </c>
      <c r="H245" s="7">
        <v>4</v>
      </c>
      <c r="I245" s="7">
        <v>4</v>
      </c>
      <c r="J245" s="7">
        <v>2</v>
      </c>
      <c r="K245" s="7">
        <v>2</v>
      </c>
    </row>
    <row r="246" spans="2:11" x14ac:dyDescent="0.25">
      <c r="B246" s="7">
        <v>4</v>
      </c>
      <c r="C246" s="7">
        <v>4</v>
      </c>
      <c r="D246" s="7">
        <v>5</v>
      </c>
      <c r="E246" s="7">
        <v>4</v>
      </c>
      <c r="F246" s="7">
        <v>4</v>
      </c>
      <c r="G246" s="7">
        <v>3</v>
      </c>
      <c r="H246" s="7">
        <v>3</v>
      </c>
      <c r="I246" s="7">
        <v>4</v>
      </c>
      <c r="J246" s="7">
        <v>4</v>
      </c>
      <c r="K246" s="7">
        <v>1</v>
      </c>
    </row>
    <row r="247" spans="2:11" x14ac:dyDescent="0.25">
      <c r="B247" s="7">
        <v>3</v>
      </c>
      <c r="C247" s="7">
        <v>4</v>
      </c>
      <c r="D247" s="7">
        <v>2</v>
      </c>
      <c r="E247" s="7">
        <v>3</v>
      </c>
      <c r="F247" s="7">
        <v>4</v>
      </c>
      <c r="G247" s="7">
        <v>3</v>
      </c>
      <c r="H247" s="7">
        <v>3</v>
      </c>
      <c r="I247" s="7">
        <v>3</v>
      </c>
      <c r="J247" s="7">
        <v>4</v>
      </c>
      <c r="K247" s="7">
        <v>2</v>
      </c>
    </row>
    <row r="248" spans="2:11" x14ac:dyDescent="0.25">
      <c r="B248" s="7">
        <v>3</v>
      </c>
      <c r="C248" s="7">
        <v>4</v>
      </c>
      <c r="D248" s="7">
        <v>5</v>
      </c>
      <c r="E248" s="7">
        <v>3</v>
      </c>
      <c r="F248" s="7">
        <v>3</v>
      </c>
      <c r="G248" s="7">
        <v>2</v>
      </c>
      <c r="H248" s="7">
        <v>2</v>
      </c>
      <c r="I248" s="7">
        <v>2</v>
      </c>
      <c r="J248" s="7">
        <v>3</v>
      </c>
      <c r="K248" s="7">
        <v>2</v>
      </c>
    </row>
    <row r="249" spans="2:11" x14ac:dyDescent="0.25">
      <c r="B249" s="7">
        <v>5</v>
      </c>
      <c r="C249" s="7">
        <v>5</v>
      </c>
      <c r="D249" s="7">
        <v>4</v>
      </c>
      <c r="E249" s="7">
        <v>4</v>
      </c>
      <c r="F249" s="7">
        <v>4</v>
      </c>
      <c r="G249" s="7">
        <v>4</v>
      </c>
      <c r="H249" s="7">
        <v>4</v>
      </c>
      <c r="I249" s="7">
        <v>5</v>
      </c>
      <c r="J249" s="7">
        <v>5</v>
      </c>
      <c r="K249" s="7">
        <v>5</v>
      </c>
    </row>
    <row r="250" spans="2:11" x14ac:dyDescent="0.25">
      <c r="B250" s="7">
        <v>4</v>
      </c>
      <c r="C250" s="7">
        <v>4</v>
      </c>
      <c r="D250" s="7">
        <v>5</v>
      </c>
      <c r="E250" s="7">
        <v>5</v>
      </c>
      <c r="F250" s="7">
        <v>2</v>
      </c>
      <c r="G250" s="7">
        <v>4</v>
      </c>
      <c r="H250" s="7">
        <v>1</v>
      </c>
      <c r="I250" s="7">
        <v>4</v>
      </c>
      <c r="J250" s="7">
        <v>4</v>
      </c>
      <c r="K250" s="7">
        <v>1</v>
      </c>
    </row>
    <row r="251" spans="2:11" x14ac:dyDescent="0.25">
      <c r="B251" s="7">
        <v>4</v>
      </c>
      <c r="C251" s="7">
        <v>4</v>
      </c>
      <c r="D251" s="7">
        <v>5</v>
      </c>
      <c r="E251" s="7">
        <v>5</v>
      </c>
      <c r="F251" s="7">
        <v>4</v>
      </c>
      <c r="G251" s="7">
        <v>5</v>
      </c>
      <c r="H251" s="7">
        <v>2</v>
      </c>
      <c r="I251" s="7">
        <v>3</v>
      </c>
      <c r="J251" s="7">
        <v>2</v>
      </c>
      <c r="K251" s="7">
        <v>4</v>
      </c>
    </row>
    <row r="252" spans="2:11" x14ac:dyDescent="0.25">
      <c r="B252" s="7">
        <v>5</v>
      </c>
      <c r="C252" s="7">
        <v>5</v>
      </c>
      <c r="D252" s="7">
        <v>5</v>
      </c>
      <c r="E252" s="7">
        <v>5</v>
      </c>
      <c r="F252" s="7">
        <v>5</v>
      </c>
      <c r="G252" s="7">
        <v>5</v>
      </c>
      <c r="H252" s="7">
        <v>1</v>
      </c>
      <c r="I252" s="7">
        <v>5</v>
      </c>
      <c r="J252" s="7">
        <v>5</v>
      </c>
      <c r="K252" s="7">
        <v>5</v>
      </c>
    </row>
    <row r="253" spans="2:11" x14ac:dyDescent="0.25">
      <c r="B253" s="7">
        <v>1</v>
      </c>
      <c r="C253" s="7">
        <v>2</v>
      </c>
      <c r="D253" s="7">
        <v>1</v>
      </c>
      <c r="E253" s="7">
        <v>1</v>
      </c>
      <c r="F253" s="7">
        <v>3</v>
      </c>
      <c r="G253" s="7">
        <v>2</v>
      </c>
      <c r="H253" s="7">
        <v>2</v>
      </c>
      <c r="I253" s="7">
        <v>2</v>
      </c>
      <c r="J253" s="7">
        <v>3</v>
      </c>
      <c r="K253" s="7">
        <v>2</v>
      </c>
    </row>
    <row r="254" spans="2:11" x14ac:dyDescent="0.25">
      <c r="B254" s="7">
        <v>4</v>
      </c>
      <c r="C254" s="7">
        <v>5</v>
      </c>
      <c r="D254" s="7">
        <v>4</v>
      </c>
      <c r="E254" s="7">
        <v>4</v>
      </c>
      <c r="F254" s="7">
        <v>5</v>
      </c>
      <c r="G254" s="7">
        <v>5</v>
      </c>
      <c r="H254" s="7">
        <v>1</v>
      </c>
      <c r="I254" s="7">
        <v>5</v>
      </c>
      <c r="J254" s="7">
        <v>4</v>
      </c>
      <c r="K254" s="7">
        <v>4</v>
      </c>
    </row>
    <row r="255" spans="2:11" x14ac:dyDescent="0.25">
      <c r="B255" s="7">
        <v>3</v>
      </c>
      <c r="C255" s="7">
        <v>4</v>
      </c>
      <c r="D255" s="7">
        <v>5</v>
      </c>
      <c r="E255" s="7">
        <v>3</v>
      </c>
      <c r="F255" s="7">
        <v>4</v>
      </c>
      <c r="G255" s="7">
        <v>2</v>
      </c>
      <c r="H255" s="7">
        <v>1</v>
      </c>
      <c r="I255" s="7">
        <v>5</v>
      </c>
      <c r="J255" s="7">
        <v>4</v>
      </c>
      <c r="K255" s="7">
        <v>4</v>
      </c>
    </row>
    <row r="256" spans="2:11" x14ac:dyDescent="0.25">
      <c r="B256" s="7">
        <v>2</v>
      </c>
      <c r="C256" s="7">
        <v>5</v>
      </c>
      <c r="D256" s="7">
        <v>5</v>
      </c>
      <c r="E256" s="7">
        <v>3</v>
      </c>
      <c r="F256" s="7">
        <v>2</v>
      </c>
      <c r="G256" s="7">
        <v>3</v>
      </c>
      <c r="H256" s="7">
        <v>4</v>
      </c>
      <c r="I256" s="7">
        <v>2</v>
      </c>
      <c r="J256" s="7">
        <v>4</v>
      </c>
      <c r="K256" s="7">
        <v>4</v>
      </c>
    </row>
    <row r="257" spans="2:11" x14ac:dyDescent="0.25">
      <c r="B257" s="7">
        <v>4</v>
      </c>
      <c r="C257" s="7">
        <v>5</v>
      </c>
      <c r="D257" s="7">
        <v>5</v>
      </c>
      <c r="E257" s="7">
        <v>3</v>
      </c>
      <c r="F257" s="7">
        <v>2</v>
      </c>
      <c r="G257" s="7">
        <v>4</v>
      </c>
      <c r="H257" s="7">
        <v>2</v>
      </c>
      <c r="I257" s="7">
        <v>4</v>
      </c>
      <c r="J257" s="7">
        <v>4</v>
      </c>
      <c r="K257" s="7">
        <v>5</v>
      </c>
    </row>
    <row r="258" spans="2:11" x14ac:dyDescent="0.25">
      <c r="B258" s="7">
        <v>4</v>
      </c>
      <c r="C258" s="7">
        <v>4</v>
      </c>
      <c r="D258" s="7">
        <v>4</v>
      </c>
      <c r="E258" s="7">
        <v>3</v>
      </c>
      <c r="F258" s="7">
        <v>4</v>
      </c>
      <c r="G258" s="7">
        <v>4</v>
      </c>
      <c r="H258" s="7">
        <v>3</v>
      </c>
      <c r="I258" s="7">
        <v>5</v>
      </c>
      <c r="J258" s="7">
        <v>4</v>
      </c>
      <c r="K258" s="7">
        <v>4</v>
      </c>
    </row>
    <row r="259" spans="2:11" x14ac:dyDescent="0.25">
      <c r="B259" s="7">
        <v>3</v>
      </c>
      <c r="C259" s="7">
        <v>3</v>
      </c>
      <c r="D259" s="7">
        <v>4</v>
      </c>
      <c r="E259" s="7">
        <v>2</v>
      </c>
      <c r="F259" s="7">
        <v>3</v>
      </c>
      <c r="G259" s="7">
        <v>2</v>
      </c>
      <c r="H259" s="7">
        <v>1</v>
      </c>
      <c r="I259" s="7">
        <v>3</v>
      </c>
      <c r="J259" s="7">
        <v>4</v>
      </c>
      <c r="K259" s="7">
        <v>2</v>
      </c>
    </row>
    <row r="260" spans="2:11" x14ac:dyDescent="0.25">
      <c r="B260" s="7">
        <v>3</v>
      </c>
      <c r="C260" s="7">
        <v>4</v>
      </c>
      <c r="D260" s="7">
        <v>3</v>
      </c>
      <c r="E260" s="7">
        <v>4</v>
      </c>
      <c r="F260" s="7">
        <v>2</v>
      </c>
      <c r="G260" s="7">
        <v>2</v>
      </c>
      <c r="H260" s="7">
        <v>4</v>
      </c>
      <c r="I260" s="7">
        <v>5</v>
      </c>
      <c r="J260" s="7">
        <v>4</v>
      </c>
      <c r="K260" s="7">
        <v>4</v>
      </c>
    </row>
    <row r="261" spans="2:11" x14ac:dyDescent="0.25">
      <c r="B261" s="7">
        <v>4</v>
      </c>
      <c r="C261" s="7">
        <v>2</v>
      </c>
      <c r="D261" s="7">
        <v>5</v>
      </c>
      <c r="E261" s="7">
        <v>4</v>
      </c>
      <c r="F261" s="7">
        <v>4</v>
      </c>
      <c r="G261" s="7">
        <v>4</v>
      </c>
      <c r="H261" s="7">
        <v>1</v>
      </c>
      <c r="I261" s="7">
        <v>4</v>
      </c>
      <c r="J261" s="7">
        <v>5</v>
      </c>
      <c r="K261" s="7">
        <v>4</v>
      </c>
    </row>
    <row r="262" spans="2:11" x14ac:dyDescent="0.25">
      <c r="B262" s="7">
        <v>2</v>
      </c>
      <c r="C262" s="7">
        <v>2</v>
      </c>
      <c r="D262" s="7">
        <v>2</v>
      </c>
      <c r="E262" s="7">
        <v>2</v>
      </c>
      <c r="F262" s="7">
        <v>4</v>
      </c>
      <c r="G262" s="7">
        <v>4</v>
      </c>
      <c r="H262" s="7">
        <v>2</v>
      </c>
      <c r="I262" s="7">
        <v>2</v>
      </c>
      <c r="J262" s="7">
        <v>2</v>
      </c>
      <c r="K262" s="7">
        <v>4</v>
      </c>
    </row>
    <row r="263" spans="2:11" x14ac:dyDescent="0.25">
      <c r="B263" s="7">
        <v>5</v>
      </c>
      <c r="C263" s="7">
        <v>3</v>
      </c>
      <c r="D263" s="7">
        <v>5</v>
      </c>
      <c r="E263" s="7">
        <v>2</v>
      </c>
      <c r="F263" s="7">
        <v>4</v>
      </c>
      <c r="G263" s="7">
        <v>2</v>
      </c>
      <c r="H263" s="7">
        <v>4</v>
      </c>
      <c r="I263" s="7">
        <v>1</v>
      </c>
      <c r="J263" s="7">
        <v>3</v>
      </c>
      <c r="K263" s="7">
        <v>1</v>
      </c>
    </row>
    <row r="264" spans="2:11" x14ac:dyDescent="0.25">
      <c r="B264" s="7">
        <v>4</v>
      </c>
      <c r="C264" s="7">
        <v>5</v>
      </c>
      <c r="D264" s="7">
        <v>4</v>
      </c>
      <c r="E264" s="7">
        <v>4</v>
      </c>
      <c r="F264" s="7">
        <v>5</v>
      </c>
      <c r="G264" s="7">
        <v>5</v>
      </c>
      <c r="H264" s="7">
        <v>4</v>
      </c>
      <c r="I264" s="7">
        <v>4</v>
      </c>
      <c r="J264" s="7">
        <v>4</v>
      </c>
      <c r="K264" s="7">
        <v>4</v>
      </c>
    </row>
    <row r="265" spans="2:11" x14ac:dyDescent="0.25">
      <c r="B265" s="7">
        <v>4</v>
      </c>
      <c r="C265" s="7">
        <v>4</v>
      </c>
      <c r="D265" s="7">
        <v>4</v>
      </c>
      <c r="E265" s="7">
        <v>3</v>
      </c>
      <c r="F265" s="7">
        <v>4</v>
      </c>
      <c r="G265" s="7">
        <v>4</v>
      </c>
      <c r="H265" s="7">
        <v>4</v>
      </c>
      <c r="I265" s="7">
        <v>3</v>
      </c>
      <c r="J265" s="7">
        <v>4</v>
      </c>
      <c r="K265" s="7">
        <v>4</v>
      </c>
    </row>
    <row r="266" spans="2:11" x14ac:dyDescent="0.25">
      <c r="B266" s="7">
        <v>4</v>
      </c>
      <c r="C266" s="7">
        <v>5</v>
      </c>
      <c r="D266" s="7">
        <v>3</v>
      </c>
      <c r="E266" s="7">
        <v>5</v>
      </c>
      <c r="F266" s="7">
        <v>4</v>
      </c>
      <c r="G266" s="7">
        <v>2</v>
      </c>
      <c r="H266" s="7">
        <v>2</v>
      </c>
      <c r="I266" s="7">
        <v>3</v>
      </c>
      <c r="J266" s="7">
        <v>3</v>
      </c>
      <c r="K266" s="7">
        <v>4</v>
      </c>
    </row>
    <row r="267" spans="2:11" x14ac:dyDescent="0.25">
      <c r="B267" s="7">
        <v>3</v>
      </c>
      <c r="C267" s="7">
        <v>4</v>
      </c>
      <c r="D267" s="7">
        <v>5</v>
      </c>
      <c r="E267" s="7">
        <v>4</v>
      </c>
      <c r="F267" s="7">
        <v>4</v>
      </c>
      <c r="G267" s="7">
        <v>4</v>
      </c>
      <c r="H267" s="7">
        <v>3</v>
      </c>
      <c r="I267" s="7">
        <v>3</v>
      </c>
      <c r="J267" s="7">
        <v>4</v>
      </c>
      <c r="K267" s="7">
        <v>4</v>
      </c>
    </row>
    <row r="268" spans="2:11" x14ac:dyDescent="0.25">
      <c r="B268" s="7">
        <v>3</v>
      </c>
      <c r="C268" s="7">
        <v>4</v>
      </c>
      <c r="D268" s="7">
        <v>4</v>
      </c>
      <c r="E268" s="7">
        <v>4</v>
      </c>
      <c r="F268" s="7">
        <v>4</v>
      </c>
      <c r="G268" s="7">
        <v>3</v>
      </c>
      <c r="H268" s="7">
        <v>1</v>
      </c>
      <c r="I268" s="7">
        <v>4</v>
      </c>
      <c r="J268" s="7">
        <v>4</v>
      </c>
      <c r="K268" s="7">
        <v>4</v>
      </c>
    </row>
    <row r="269" spans="2:11" x14ac:dyDescent="0.25">
      <c r="B269" s="7">
        <v>4</v>
      </c>
      <c r="C269" s="7">
        <v>5</v>
      </c>
      <c r="D269" s="7">
        <v>4</v>
      </c>
      <c r="E269" s="7">
        <v>4</v>
      </c>
      <c r="F269" s="7">
        <v>5</v>
      </c>
      <c r="G269" s="7">
        <v>4</v>
      </c>
      <c r="H269" s="7">
        <v>4</v>
      </c>
      <c r="I269" s="7">
        <v>4</v>
      </c>
      <c r="J269" s="7">
        <v>5</v>
      </c>
      <c r="K269" s="7">
        <v>5</v>
      </c>
    </row>
    <row r="270" spans="2:11" x14ac:dyDescent="0.25">
      <c r="B270" s="7">
        <v>4</v>
      </c>
      <c r="C270" s="7">
        <v>4</v>
      </c>
      <c r="D270" s="7">
        <v>4</v>
      </c>
      <c r="E270" s="7">
        <v>4</v>
      </c>
      <c r="F270" s="7">
        <v>3</v>
      </c>
      <c r="G270" s="7">
        <v>2</v>
      </c>
      <c r="H270" s="7">
        <v>2</v>
      </c>
      <c r="I270" s="7">
        <v>4</v>
      </c>
      <c r="J270" s="7">
        <v>4</v>
      </c>
      <c r="K270" s="7">
        <v>4</v>
      </c>
    </row>
    <row r="271" spans="2:11" x14ac:dyDescent="0.25">
      <c r="B271" s="7">
        <v>3</v>
      </c>
      <c r="C271" s="7">
        <v>3</v>
      </c>
      <c r="D271" s="7">
        <v>3</v>
      </c>
      <c r="E271" s="7">
        <v>4</v>
      </c>
      <c r="F271" s="7">
        <v>4</v>
      </c>
      <c r="G271" s="7">
        <v>4</v>
      </c>
      <c r="H271" s="7">
        <v>2</v>
      </c>
      <c r="I271" s="7">
        <v>4</v>
      </c>
      <c r="J271" s="7">
        <v>2</v>
      </c>
      <c r="K271" s="7">
        <v>2</v>
      </c>
    </row>
    <row r="272" spans="2:11" x14ac:dyDescent="0.25">
      <c r="B272" s="7">
        <v>5</v>
      </c>
      <c r="C272" s="7">
        <v>4</v>
      </c>
      <c r="D272" s="7">
        <v>5</v>
      </c>
      <c r="E272" s="7">
        <v>4</v>
      </c>
      <c r="F272" s="7">
        <v>5</v>
      </c>
      <c r="G272" s="7">
        <v>5</v>
      </c>
      <c r="H272" s="7">
        <v>3</v>
      </c>
      <c r="I272" s="7">
        <v>3</v>
      </c>
      <c r="J272" s="7">
        <v>4</v>
      </c>
      <c r="K272" s="7">
        <v>5</v>
      </c>
    </row>
    <row r="273" spans="2:11" x14ac:dyDescent="0.25">
      <c r="B273" s="7">
        <v>4</v>
      </c>
      <c r="C273" s="7">
        <v>4</v>
      </c>
      <c r="D273" s="7">
        <v>4</v>
      </c>
      <c r="E273" s="7">
        <v>4</v>
      </c>
      <c r="F273" s="7">
        <v>4</v>
      </c>
      <c r="G273" s="7">
        <v>4</v>
      </c>
      <c r="H273" s="7">
        <v>3</v>
      </c>
      <c r="I273" s="7">
        <v>4</v>
      </c>
      <c r="J273" s="7">
        <v>3</v>
      </c>
      <c r="K273" s="7">
        <v>4</v>
      </c>
    </row>
    <row r="274" spans="2:11" x14ac:dyDescent="0.25">
      <c r="B274" s="7">
        <v>5</v>
      </c>
      <c r="C274" s="7">
        <v>4</v>
      </c>
      <c r="D274" s="7">
        <v>5</v>
      </c>
      <c r="E274" s="7">
        <v>3</v>
      </c>
      <c r="F274" s="7">
        <v>5</v>
      </c>
      <c r="G274" s="7">
        <v>3</v>
      </c>
      <c r="H274" s="7">
        <v>2</v>
      </c>
      <c r="I274" s="7">
        <v>4</v>
      </c>
      <c r="J274" s="7">
        <v>5</v>
      </c>
      <c r="K274" s="7">
        <v>2</v>
      </c>
    </row>
    <row r="275" spans="2:11" x14ac:dyDescent="0.25">
      <c r="B275" s="7">
        <v>5</v>
      </c>
      <c r="C275" s="7">
        <v>5</v>
      </c>
      <c r="D275" s="7">
        <v>5</v>
      </c>
      <c r="E275" s="7">
        <v>5</v>
      </c>
      <c r="F275" s="7">
        <v>5</v>
      </c>
      <c r="G275" s="7">
        <v>5</v>
      </c>
      <c r="H275" s="7">
        <v>4</v>
      </c>
      <c r="I275" s="7">
        <v>5</v>
      </c>
      <c r="J275" s="7">
        <v>5</v>
      </c>
      <c r="K275" s="7">
        <v>5</v>
      </c>
    </row>
    <row r="276" spans="2:11" x14ac:dyDescent="0.25">
      <c r="B276" s="7">
        <v>2</v>
      </c>
      <c r="C276" s="7">
        <v>4</v>
      </c>
      <c r="D276" s="7">
        <v>4</v>
      </c>
      <c r="E276" s="7">
        <v>4</v>
      </c>
      <c r="F276" s="7">
        <v>4</v>
      </c>
      <c r="G276" s="7">
        <v>4</v>
      </c>
      <c r="H276" s="7">
        <v>2</v>
      </c>
      <c r="I276" s="7">
        <v>3</v>
      </c>
      <c r="J276" s="7">
        <v>5</v>
      </c>
      <c r="K276" s="7">
        <v>4</v>
      </c>
    </row>
    <row r="277" spans="2:11" x14ac:dyDescent="0.25">
      <c r="B277" s="20">
        <v>5</v>
      </c>
      <c r="C277" s="20">
        <v>5</v>
      </c>
      <c r="D277" s="20">
        <v>4</v>
      </c>
      <c r="E277" s="20">
        <v>4</v>
      </c>
      <c r="F277" s="20">
        <v>4</v>
      </c>
      <c r="G277" s="20">
        <v>4</v>
      </c>
      <c r="H277" s="20">
        <v>4</v>
      </c>
      <c r="I277" s="20">
        <v>5</v>
      </c>
      <c r="J277" s="20">
        <v>4</v>
      </c>
      <c r="K277" s="20">
        <v>5</v>
      </c>
    </row>
  </sheetData>
  <mergeCells count="8">
    <mergeCell ref="R3:S3"/>
    <mergeCell ref="M19:M20"/>
    <mergeCell ref="N19:Q19"/>
    <mergeCell ref="M35:M36"/>
    <mergeCell ref="N35:Q35"/>
    <mergeCell ref="M2:M3"/>
    <mergeCell ref="N2:O2"/>
    <mergeCell ref="Q3:Q4"/>
  </mergeCells>
  <conditionalFormatting sqref="N4:O13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N21:Q30 N37:Q46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R5:S14"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07857-B8B4-4F42-9FE9-A64B798FD9A8}">
  <dimension ref="B1:BU277"/>
  <sheetViews>
    <sheetView tabSelected="1" workbookViewId="0">
      <selection activeCell="BT5" sqref="BT5"/>
    </sheetView>
  </sheetViews>
  <sheetFormatPr defaultRowHeight="15" x14ac:dyDescent="0.25"/>
  <cols>
    <col min="2" max="2" width="10.42578125" bestFit="1" customWidth="1"/>
    <col min="3" max="3" width="11.140625" customWidth="1"/>
    <col min="4" max="4" width="10.7109375" customWidth="1"/>
    <col min="7" max="7" width="10.28515625" bestFit="1" customWidth="1"/>
    <col min="9" max="10" width="18.28515625" bestFit="1" customWidth="1"/>
    <col min="11" max="11" width="9.85546875" customWidth="1"/>
    <col min="16" max="16" width="9.7109375" bestFit="1" customWidth="1"/>
    <col min="19" max="19" width="10.42578125" bestFit="1" customWidth="1"/>
    <col min="20" max="20" width="10.28515625" bestFit="1" customWidth="1"/>
    <col min="23" max="23" width="10.28515625" bestFit="1" customWidth="1"/>
    <col min="25" max="25" width="18.28515625" bestFit="1" customWidth="1"/>
    <col min="26" max="28" width="10" customWidth="1"/>
    <col min="29" max="29" width="12.7109375" bestFit="1" customWidth="1"/>
    <col min="30" max="30" width="10" customWidth="1"/>
    <col min="31" max="31" width="18.28515625" bestFit="1" customWidth="1"/>
    <col min="32" max="32" width="10" customWidth="1"/>
    <col min="34" max="34" width="9.5703125" bestFit="1" customWidth="1"/>
    <col min="39" max="39" width="18.28515625" bestFit="1" customWidth="1"/>
    <col min="40" max="40" width="9.85546875" bestFit="1" customWidth="1"/>
    <col min="41" max="41" width="10.5703125" bestFit="1" customWidth="1"/>
    <col min="45" max="45" width="18.28515625" bestFit="1" customWidth="1"/>
    <col min="47" max="47" width="10.42578125" bestFit="1" customWidth="1"/>
    <col min="48" max="48" width="10.28515625" bestFit="1" customWidth="1"/>
    <col min="51" max="51" width="10.28515625" bestFit="1" customWidth="1"/>
    <col min="53" max="53" width="18.28515625" bestFit="1" customWidth="1"/>
    <col min="54" max="56" width="10" customWidth="1"/>
    <col min="57" max="57" width="12.7109375" bestFit="1" customWidth="1"/>
    <col min="58" max="58" width="10" customWidth="1"/>
    <col min="59" max="59" width="18.28515625" bestFit="1" customWidth="1"/>
    <col min="60" max="60" width="10" customWidth="1"/>
    <col min="62" max="62" width="9.5703125" bestFit="1" customWidth="1"/>
    <col min="67" max="67" width="18.28515625" bestFit="1" customWidth="1"/>
    <col min="68" max="68" width="9.85546875" bestFit="1" customWidth="1"/>
    <col min="69" max="69" width="10.5703125" bestFit="1" customWidth="1"/>
    <col min="73" max="73" width="18.28515625" bestFit="1" customWidth="1"/>
  </cols>
  <sheetData>
    <row r="1" spans="2:73" x14ac:dyDescent="0.25">
      <c r="C1" s="15"/>
      <c r="D1" s="15"/>
      <c r="G1" t="s">
        <v>175</v>
      </c>
      <c r="H1">
        <f>AVERAGE(B:B)</f>
        <v>35.119999999999997</v>
      </c>
      <c r="I1" t="s">
        <v>178</v>
      </c>
      <c r="J1">
        <f>_xlfn.STDEV.S(B:B)</f>
        <v>5.9268780324618424</v>
      </c>
      <c r="T1" t="s">
        <v>164</v>
      </c>
      <c r="U1">
        <f>AVERAGE(S:S)</f>
        <v>34.78155339805825</v>
      </c>
      <c r="V1" t="s">
        <v>165</v>
      </c>
      <c r="W1">
        <f>_xlfn.STDEV.S(S:S)</f>
        <v>5.7233666976414659</v>
      </c>
      <c r="Z1" t="s">
        <v>181</v>
      </c>
      <c r="AA1">
        <f>AVERAGE(Z:Z)</f>
        <v>22.046413502109704</v>
      </c>
      <c r="AB1" t="s">
        <v>118</v>
      </c>
      <c r="AC1">
        <f>_xlfn.STDEV.S(Z:Z)</f>
        <v>4.0841204743041661</v>
      </c>
      <c r="AH1" t="s">
        <v>181</v>
      </c>
      <c r="AI1">
        <f>AVERAGE(AH:AH)</f>
        <v>36.130434782608695</v>
      </c>
      <c r="AJ1" t="s">
        <v>118</v>
      </c>
      <c r="AK1">
        <f>_xlfn.STDEV.S(AH:AH)</f>
        <v>6.4349986139179087</v>
      </c>
      <c r="AN1" t="s">
        <v>181</v>
      </c>
      <c r="AO1">
        <f>AVERAGE(AN:AN)</f>
        <v>18.217391304347824</v>
      </c>
      <c r="AP1" t="s">
        <v>118</v>
      </c>
      <c r="AQ1">
        <f>_xlfn.STDEV.S(AN:AN)</f>
        <v>5.5858791640891807</v>
      </c>
      <c r="AV1" t="s">
        <v>164</v>
      </c>
      <c r="AW1">
        <f>AVERAGE(AU:AU)</f>
        <v>34.78155339805825</v>
      </c>
      <c r="AX1" t="s">
        <v>165</v>
      </c>
      <c r="AY1">
        <f>_xlfn.STDEV.S(AU:AU)</f>
        <v>5.7233666976414659</v>
      </c>
      <c r="BB1" t="s">
        <v>181</v>
      </c>
      <c r="BC1">
        <f>AVERAGE(BB:BB)</f>
        <v>15.20253164556962</v>
      </c>
      <c r="BD1" t="s">
        <v>118</v>
      </c>
      <c r="BE1">
        <f>_xlfn.STDEV.S(BB:BB)</f>
        <v>4.1355622253262219</v>
      </c>
      <c r="BJ1" t="s">
        <v>181</v>
      </c>
      <c r="BK1">
        <f>AVERAGE(BJ:BJ)</f>
        <v>36.130434782608695</v>
      </c>
      <c r="BL1" t="s">
        <v>118</v>
      </c>
      <c r="BM1">
        <f>_xlfn.STDEV.S(BJ:BJ)</f>
        <v>6.4349986139179087</v>
      </c>
      <c r="BP1" t="s">
        <v>181</v>
      </c>
      <c r="BQ1">
        <f>AVERAGE(BP:BP)</f>
        <v>11.072463768115941</v>
      </c>
      <c r="BR1" t="s">
        <v>118</v>
      </c>
      <c r="BS1">
        <f>_xlfn.STDEV.S(BP:BP)</f>
        <v>2.4871365568348698</v>
      </c>
    </row>
    <row r="2" spans="2:73" ht="32.25" customHeight="1" x14ac:dyDescent="0.25">
      <c r="B2" s="19" t="s">
        <v>177</v>
      </c>
      <c r="C2" s="14" t="s">
        <v>174</v>
      </c>
      <c r="D2" s="14" t="s">
        <v>176</v>
      </c>
      <c r="E2" s="13" t="s">
        <v>166</v>
      </c>
      <c r="F2" s="13" t="s">
        <v>170</v>
      </c>
      <c r="G2" s="13" t="s">
        <v>162</v>
      </c>
      <c r="H2" s="13" t="s">
        <v>163</v>
      </c>
      <c r="I2" s="13" t="s">
        <v>179</v>
      </c>
      <c r="J2" s="14" t="s">
        <v>168</v>
      </c>
      <c r="K2" s="14" t="s">
        <v>169</v>
      </c>
      <c r="N2" s="13" t="s">
        <v>163</v>
      </c>
      <c r="O2" s="14" t="s">
        <v>171</v>
      </c>
      <c r="P2" s="14" t="s">
        <v>172</v>
      </c>
      <c r="S2" s="17" t="s">
        <v>174</v>
      </c>
      <c r="T2" s="14" t="s">
        <v>162</v>
      </c>
      <c r="U2" s="14" t="s">
        <v>182</v>
      </c>
      <c r="V2" s="14" t="s">
        <v>170</v>
      </c>
      <c r="W2" s="14" t="s">
        <v>162</v>
      </c>
      <c r="X2" s="14" t="s">
        <v>163</v>
      </c>
      <c r="Y2" s="14" t="s">
        <v>180</v>
      </c>
      <c r="Z2" s="65" t="s">
        <v>312</v>
      </c>
      <c r="AA2" s="16" t="s">
        <v>313</v>
      </c>
      <c r="AB2" s="16" t="s">
        <v>170</v>
      </c>
      <c r="AC2" s="16" t="s">
        <v>295</v>
      </c>
      <c r="AD2" s="16" t="s">
        <v>185</v>
      </c>
      <c r="AE2" s="16" t="s">
        <v>167</v>
      </c>
      <c r="AF2" s="16"/>
      <c r="AH2" s="18" t="s">
        <v>183</v>
      </c>
      <c r="AI2" s="14" t="s">
        <v>162</v>
      </c>
      <c r="AJ2" s="14" t="s">
        <v>166</v>
      </c>
      <c r="AK2" s="14" t="s">
        <v>184</v>
      </c>
      <c r="AL2" s="14" t="s">
        <v>185</v>
      </c>
      <c r="AM2" s="14" t="s">
        <v>167</v>
      </c>
      <c r="AN2" s="65" t="s">
        <v>314</v>
      </c>
      <c r="AO2" s="16" t="s">
        <v>315</v>
      </c>
      <c r="AP2" s="16" t="s">
        <v>170</v>
      </c>
      <c r="AQ2" s="16" t="s">
        <v>295</v>
      </c>
      <c r="AR2" s="16" t="s">
        <v>185</v>
      </c>
      <c r="AS2" s="16" t="s">
        <v>167</v>
      </c>
      <c r="AU2" s="17" t="s">
        <v>174</v>
      </c>
      <c r="AV2" s="14" t="s">
        <v>162</v>
      </c>
      <c r="AW2" s="14" t="s">
        <v>182</v>
      </c>
      <c r="AX2" s="14" t="s">
        <v>170</v>
      </c>
      <c r="AY2" s="14" t="s">
        <v>162</v>
      </c>
      <c r="AZ2" s="14" t="s">
        <v>163</v>
      </c>
      <c r="BA2" s="14" t="s">
        <v>180</v>
      </c>
      <c r="BB2" s="68" t="s">
        <v>316</v>
      </c>
      <c r="BC2" s="16" t="s">
        <v>318</v>
      </c>
      <c r="BD2" s="16" t="s">
        <v>170</v>
      </c>
      <c r="BE2" s="16" t="s">
        <v>295</v>
      </c>
      <c r="BF2" s="16" t="s">
        <v>185</v>
      </c>
      <c r="BG2" s="16" t="s">
        <v>167</v>
      </c>
      <c r="BH2" s="16"/>
      <c r="BJ2" s="18" t="s">
        <v>183</v>
      </c>
      <c r="BK2" s="14" t="s">
        <v>162</v>
      </c>
      <c r="BL2" s="14" t="s">
        <v>166</v>
      </c>
      <c r="BM2" s="14" t="s">
        <v>184</v>
      </c>
      <c r="BN2" s="14" t="s">
        <v>185</v>
      </c>
      <c r="BO2" s="14" t="s">
        <v>167</v>
      </c>
      <c r="BP2" s="68" t="s">
        <v>317</v>
      </c>
      <c r="BQ2" s="16" t="s">
        <v>318</v>
      </c>
      <c r="BR2" s="16" t="s">
        <v>170</v>
      </c>
      <c r="BS2" s="16" t="s">
        <v>295</v>
      </c>
      <c r="BT2" s="16" t="s">
        <v>185</v>
      </c>
      <c r="BU2" s="16" t="s">
        <v>167</v>
      </c>
    </row>
    <row r="3" spans="2:73" x14ac:dyDescent="0.25">
      <c r="B3">
        <v>32</v>
      </c>
      <c r="C3">
        <v>32</v>
      </c>
      <c r="D3">
        <v>32</v>
      </c>
      <c r="E3">
        <f t="shared" ref="E3:E43" si="0">(G3-$H$1)/$J$1</f>
        <v>-4.2383190378503413</v>
      </c>
      <c r="F3">
        <f t="shared" ref="F3:F43" si="1">COUNTIF(B:B,G3)</f>
        <v>0</v>
      </c>
      <c r="G3">
        <v>10</v>
      </c>
      <c r="H3">
        <v>1</v>
      </c>
      <c r="I3" t="e">
        <f t="shared" ref="I3:I43" si="2">_xlfn.PERCENTRANK.EXC(B:B,G3)</f>
        <v>#N/A</v>
      </c>
      <c r="J3" t="e">
        <f t="shared" ref="J3:J43" si="3">_xlfn.NORM.S.INV(I3)</f>
        <v>#N/A</v>
      </c>
      <c r="K3">
        <v>1</v>
      </c>
      <c r="N3">
        <v>1</v>
      </c>
      <c r="O3">
        <f t="shared" ref="O3:O11" si="4">SUMIFS(F:F,H:H,N3)</f>
        <v>16</v>
      </c>
      <c r="P3">
        <f t="shared" ref="P3:P11" si="5">SUMIFS(F:F,K:K,N3)</f>
        <v>0</v>
      </c>
      <c r="S3">
        <v>32</v>
      </c>
      <c r="T3">
        <v>10</v>
      </c>
      <c r="U3">
        <f>(T3-$U$1)/$W$1</f>
        <v>-4.3298909028964445</v>
      </c>
      <c r="V3">
        <f>COUNTIF(S:S,W3)</f>
        <v>0</v>
      </c>
      <c r="W3">
        <v>10</v>
      </c>
      <c r="X3">
        <v>1</v>
      </c>
      <c r="Y3" t="e">
        <f>_xlfn.PERCENTRANK.EXC(S:S,T3)</f>
        <v>#N/A</v>
      </c>
      <c r="Z3">
        <v>22</v>
      </c>
      <c r="AA3">
        <v>6</v>
      </c>
      <c r="AB3">
        <f>COUNTIF(Z:Z,AA3)</f>
        <v>0</v>
      </c>
      <c r="AC3">
        <f>(AA3-$AA$1)/$AC$1</f>
        <v>-3.9289765331527393</v>
      </c>
      <c r="AD3">
        <v>1</v>
      </c>
      <c r="AE3" t="e">
        <f>_xlfn.PERCENTRANK.EXC(Z:Z,AA3)</f>
        <v>#N/A</v>
      </c>
      <c r="AH3">
        <v>32</v>
      </c>
      <c r="AI3">
        <v>10</v>
      </c>
      <c r="AJ3">
        <f>(AI3-$AI$1)/$AK$1</f>
        <v>-4.0606745005496343</v>
      </c>
      <c r="AK3">
        <f>COUNTIF(AH:AH,AI3)</f>
        <v>0</v>
      </c>
      <c r="AL3">
        <v>1</v>
      </c>
      <c r="AM3" t="e">
        <f>_xlfn.PERCENTRANK.EXC(AH:AH,AI3)</f>
        <v>#N/A</v>
      </c>
      <c r="AN3">
        <v>24</v>
      </c>
      <c r="AO3">
        <v>6</v>
      </c>
      <c r="AP3">
        <f>COUNTIF(AN:AN,AO3)</f>
        <v>0</v>
      </c>
      <c r="AQ3">
        <f>(AO3-$AO$1)/$AQ$1</f>
        <v>-2.1871921940044259</v>
      </c>
      <c r="AR3">
        <f>ROUND(AQ3*2+5,0)</f>
        <v>1</v>
      </c>
      <c r="AS3" t="e">
        <f>_xlfn.PERCENTRANK.EXC(AN:AN,AO3)</f>
        <v>#N/A</v>
      </c>
      <c r="AU3">
        <v>32</v>
      </c>
      <c r="AV3">
        <v>10</v>
      </c>
      <c r="AW3">
        <f t="shared" ref="AW3:AW18" si="6">(AV3-$U$1)/$W$1</f>
        <v>-4.3298909028964445</v>
      </c>
      <c r="AX3">
        <f>COUNTIF(AU:AU,AY3)</f>
        <v>0</v>
      </c>
      <c r="AY3">
        <v>10</v>
      </c>
      <c r="AZ3">
        <v>1</v>
      </c>
      <c r="BA3" t="e">
        <f>_xlfn.PERCENTRANK.EXC(AU:AU,AV3)</f>
        <v>#N/A</v>
      </c>
      <c r="BB3">
        <v>17</v>
      </c>
      <c r="BC3">
        <v>4</v>
      </c>
      <c r="BD3">
        <f>COUNTIF(BB:BB,BC3)</f>
        <v>0</v>
      </c>
      <c r="BE3">
        <f>(BC3-$AA$1)/$AC$1</f>
        <v>-4.4186780521415372</v>
      </c>
      <c r="BF3">
        <v>1</v>
      </c>
      <c r="BG3" t="e">
        <f>_xlfn.PERCENTRANK.EXC(BB:BB,BC3)</f>
        <v>#N/A</v>
      </c>
      <c r="BJ3">
        <v>32</v>
      </c>
      <c r="BK3">
        <v>10</v>
      </c>
      <c r="BL3">
        <f>(BK3-$AI$1)/$AK$1</f>
        <v>-4.0606745005496343</v>
      </c>
      <c r="BM3">
        <f>COUNTIF(BJ:BJ,BK3)</f>
        <v>0</v>
      </c>
      <c r="BN3">
        <v>1</v>
      </c>
      <c r="BO3" t="e">
        <f>_xlfn.PERCENTRANK.EXC(BJ:BJ,BK3)</f>
        <v>#N/A</v>
      </c>
      <c r="BP3">
        <v>16</v>
      </c>
      <c r="BQ3">
        <v>4</v>
      </c>
      <c r="BR3">
        <f>COUNTIF(BP:BP,BQ3)</f>
        <v>0</v>
      </c>
      <c r="BS3">
        <f>(BQ3-$AO$1)/$AQ$1</f>
        <v>-2.5452378912435849</v>
      </c>
      <c r="BT3">
        <v>1</v>
      </c>
      <c r="BU3" t="e">
        <f>_xlfn.PERCENTRANK.EXC(BP:BP,BQ3)</f>
        <v>#N/A</v>
      </c>
    </row>
    <row r="4" spans="2:73" x14ac:dyDescent="0.25">
      <c r="B4">
        <v>27</v>
      </c>
      <c r="C4">
        <v>27</v>
      </c>
      <c r="D4">
        <v>36</v>
      </c>
      <c r="E4">
        <f t="shared" si="0"/>
        <v>-4.0695961462161714</v>
      </c>
      <c r="F4">
        <f t="shared" si="1"/>
        <v>0</v>
      </c>
      <c r="G4">
        <v>11</v>
      </c>
      <c r="H4">
        <v>1</v>
      </c>
      <c r="I4" t="e">
        <f t="shared" si="2"/>
        <v>#N/A</v>
      </c>
      <c r="J4" t="e">
        <f t="shared" si="3"/>
        <v>#N/A</v>
      </c>
      <c r="K4">
        <v>1</v>
      </c>
      <c r="N4">
        <v>2</v>
      </c>
      <c r="O4">
        <f t="shared" si="4"/>
        <v>19</v>
      </c>
      <c r="P4">
        <f t="shared" si="5"/>
        <v>0</v>
      </c>
      <c r="S4">
        <v>27</v>
      </c>
      <c r="T4">
        <v>11</v>
      </c>
      <c r="U4">
        <f t="shared" ref="U4:U18" si="7">(T4-$U$1)/$W$1</f>
        <v>-4.1551685667560596</v>
      </c>
      <c r="V4">
        <f t="shared" ref="V4:V67" si="8">COUNTIF(S:S,W4)</f>
        <v>0</v>
      </c>
      <c r="W4">
        <v>11</v>
      </c>
      <c r="X4">
        <v>1</v>
      </c>
      <c r="Y4" t="e">
        <f t="shared" ref="Y4:Y43" si="9">_xlfn.PERCENTRANK.EXC(S:S,T4)</f>
        <v>#N/A</v>
      </c>
      <c r="Z4">
        <v>26</v>
      </c>
      <c r="AA4">
        <v>7</v>
      </c>
      <c r="AB4">
        <f t="shared" ref="AB4:AB27" si="10">COUNTIF(Z:Z,AA4)</f>
        <v>0</v>
      </c>
      <c r="AC4">
        <f t="shared" ref="AC4:AC27" si="11">(AA4-$AA$1)/$AC$1</f>
        <v>-3.6841257736583404</v>
      </c>
      <c r="AD4">
        <v>1</v>
      </c>
      <c r="AE4" t="e">
        <f t="shared" ref="AE4:AE27" si="12">_xlfn.PERCENTRANK.EXC(Z:Z,AA4)</f>
        <v>#N/A</v>
      </c>
      <c r="AH4">
        <v>36</v>
      </c>
      <c r="AI4">
        <v>11</v>
      </c>
      <c r="AJ4">
        <f t="shared" ref="AJ4:AJ67" si="13">(AI4-$AI$1)/$AK$1</f>
        <v>-3.905274311676687</v>
      </c>
      <c r="AK4">
        <f t="shared" ref="AK4:AK67" si="14">COUNTIF(AH:AH,AI4)</f>
        <v>0</v>
      </c>
      <c r="AL4">
        <v>1</v>
      </c>
      <c r="AM4" t="e">
        <f t="shared" ref="AM4:AM67" si="15">_xlfn.PERCENTRANK.EXC(AH:AH,AI4)</f>
        <v>#N/A</v>
      </c>
      <c r="AN4">
        <v>22</v>
      </c>
      <c r="AO4">
        <v>7</v>
      </c>
      <c r="AP4">
        <f t="shared" ref="AP4:AP27" si="16">COUNTIF(AN:AN,AO4)</f>
        <v>0</v>
      </c>
      <c r="AQ4">
        <f t="shared" ref="AQ4:AQ27" si="17">(AO4-$AO$1)/$AQ$1</f>
        <v>-2.0081693453848466</v>
      </c>
      <c r="AR4">
        <f t="shared" ref="AR4:AR27" si="18">ROUND(AQ4*2+5,0)</f>
        <v>1</v>
      </c>
      <c r="AS4" t="e">
        <f t="shared" ref="AS4:AS27" si="19">_xlfn.PERCENTRANK.EXC(AN:AN,AO4)</f>
        <v>#N/A</v>
      </c>
      <c r="AU4">
        <v>27</v>
      </c>
      <c r="AV4">
        <v>11</v>
      </c>
      <c r="AW4">
        <f t="shared" si="6"/>
        <v>-4.1551685667560596</v>
      </c>
      <c r="AX4">
        <f t="shared" ref="AX4:AX67" si="20">COUNTIF(AU:AU,AY4)</f>
        <v>0</v>
      </c>
      <c r="AY4">
        <v>11</v>
      </c>
      <c r="AZ4">
        <v>1</v>
      </c>
      <c r="BA4" t="e">
        <f t="shared" ref="BA4:BA43" si="21">_xlfn.PERCENTRANK.EXC(AU:AU,AV4)</f>
        <v>#N/A</v>
      </c>
      <c r="BB4">
        <v>14</v>
      </c>
      <c r="BC4">
        <v>5</v>
      </c>
      <c r="BD4">
        <f t="shared" ref="BD4:BD19" si="22">COUNTIF(BB:BB,BC4)</f>
        <v>0</v>
      </c>
      <c r="BE4">
        <f t="shared" ref="BE4:BE19" si="23">(BC4-$AA$1)/$AC$1</f>
        <v>-4.1738272926471387</v>
      </c>
      <c r="BF4">
        <v>1</v>
      </c>
      <c r="BG4" t="e">
        <f t="shared" ref="BG4:BG19" si="24">_xlfn.PERCENTRANK.EXC(BB:BB,BC4)</f>
        <v>#N/A</v>
      </c>
      <c r="BJ4">
        <v>36</v>
      </c>
      <c r="BK4">
        <v>11</v>
      </c>
      <c r="BL4">
        <f t="shared" ref="BL4:BL67" si="25">(BK4-$AI$1)/$AK$1</f>
        <v>-3.905274311676687</v>
      </c>
      <c r="BM4">
        <f t="shared" ref="BM4:BM67" si="26">COUNTIF(BJ:BJ,BK4)</f>
        <v>0</v>
      </c>
      <c r="BN4">
        <v>1</v>
      </c>
      <c r="BO4" t="e">
        <f t="shared" ref="BO4:BO67" si="27">_xlfn.PERCENTRANK.EXC(BJ:BJ,BK4)</f>
        <v>#N/A</v>
      </c>
      <c r="BP4">
        <v>12</v>
      </c>
      <c r="BQ4">
        <v>5</v>
      </c>
      <c r="BR4">
        <f t="shared" ref="BR4:BR19" si="28">COUNTIF(BP:BP,BQ4)</f>
        <v>0</v>
      </c>
      <c r="BS4">
        <f t="shared" ref="BS4:BS19" si="29">(BQ4-$AO$1)/$AQ$1</f>
        <v>-2.3662150426240052</v>
      </c>
      <c r="BT4">
        <v>1</v>
      </c>
      <c r="BU4" t="e">
        <f t="shared" ref="BU4:BU19" si="30">_xlfn.PERCENTRANK.EXC(BP:BP,BQ4)</f>
        <v>#N/A</v>
      </c>
    </row>
    <row r="5" spans="2:73" x14ac:dyDescent="0.25">
      <c r="B5">
        <v>35</v>
      </c>
      <c r="C5">
        <v>35</v>
      </c>
      <c r="D5">
        <v>34</v>
      </c>
      <c r="E5">
        <f t="shared" si="0"/>
        <v>-3.9008732545820015</v>
      </c>
      <c r="F5">
        <f t="shared" si="1"/>
        <v>0</v>
      </c>
      <c r="G5">
        <v>12</v>
      </c>
      <c r="H5">
        <v>1</v>
      </c>
      <c r="I5" t="e">
        <f t="shared" si="2"/>
        <v>#N/A</v>
      </c>
      <c r="J5" t="e">
        <f t="shared" si="3"/>
        <v>#N/A</v>
      </c>
      <c r="K5">
        <v>1</v>
      </c>
      <c r="N5">
        <v>3</v>
      </c>
      <c r="O5">
        <f t="shared" si="4"/>
        <v>22</v>
      </c>
      <c r="P5">
        <f t="shared" si="5"/>
        <v>0</v>
      </c>
      <c r="S5">
        <v>35</v>
      </c>
      <c r="T5">
        <v>12</v>
      </c>
      <c r="U5">
        <f t="shared" si="7"/>
        <v>-3.9804462306156738</v>
      </c>
      <c r="V5">
        <f t="shared" si="8"/>
        <v>0</v>
      </c>
      <c r="W5">
        <v>12</v>
      </c>
      <c r="X5">
        <v>1</v>
      </c>
      <c r="Y5" t="e">
        <f t="shared" si="9"/>
        <v>#N/A</v>
      </c>
      <c r="Z5">
        <v>25</v>
      </c>
      <c r="AA5">
        <v>8</v>
      </c>
      <c r="AB5">
        <f t="shared" si="10"/>
        <v>0</v>
      </c>
      <c r="AC5">
        <f t="shared" si="11"/>
        <v>-3.4392750141639414</v>
      </c>
      <c r="AD5">
        <v>1</v>
      </c>
      <c r="AE5" t="e">
        <f t="shared" si="12"/>
        <v>#N/A</v>
      </c>
      <c r="AH5">
        <v>34</v>
      </c>
      <c r="AI5">
        <v>12</v>
      </c>
      <c r="AJ5">
        <f t="shared" si="13"/>
        <v>-3.7498741228037393</v>
      </c>
      <c r="AK5">
        <f t="shared" si="14"/>
        <v>0</v>
      </c>
      <c r="AL5">
        <v>1</v>
      </c>
      <c r="AM5" t="e">
        <f t="shared" si="15"/>
        <v>#N/A</v>
      </c>
      <c r="AN5">
        <v>16</v>
      </c>
      <c r="AO5">
        <v>8</v>
      </c>
      <c r="AP5">
        <f t="shared" si="16"/>
        <v>1</v>
      </c>
      <c r="AQ5">
        <f t="shared" si="17"/>
        <v>-1.8291464967652673</v>
      </c>
      <c r="AR5">
        <f t="shared" si="18"/>
        <v>1</v>
      </c>
      <c r="AS5">
        <f t="shared" si="19"/>
        <v>1.4E-2</v>
      </c>
      <c r="AU5">
        <v>35</v>
      </c>
      <c r="AV5">
        <v>12</v>
      </c>
      <c r="AW5">
        <f t="shared" si="6"/>
        <v>-3.9804462306156738</v>
      </c>
      <c r="AX5">
        <f t="shared" si="20"/>
        <v>0</v>
      </c>
      <c r="AY5">
        <v>12</v>
      </c>
      <c r="AZ5">
        <v>1</v>
      </c>
      <c r="BA5" t="e">
        <f t="shared" si="21"/>
        <v>#N/A</v>
      </c>
      <c r="BB5">
        <v>16</v>
      </c>
      <c r="BC5">
        <v>6</v>
      </c>
      <c r="BD5">
        <f t="shared" si="22"/>
        <v>0</v>
      </c>
      <c r="BE5">
        <f t="shared" si="23"/>
        <v>-3.9289765331527393</v>
      </c>
      <c r="BF5">
        <v>1</v>
      </c>
      <c r="BG5" t="e">
        <f t="shared" si="24"/>
        <v>#N/A</v>
      </c>
      <c r="BJ5">
        <v>34</v>
      </c>
      <c r="BK5">
        <v>12</v>
      </c>
      <c r="BL5">
        <f t="shared" si="25"/>
        <v>-3.7498741228037393</v>
      </c>
      <c r="BM5">
        <f t="shared" si="26"/>
        <v>0</v>
      </c>
      <c r="BN5">
        <v>1</v>
      </c>
      <c r="BO5" t="e">
        <f t="shared" si="27"/>
        <v>#N/A</v>
      </c>
      <c r="BP5">
        <v>10</v>
      </c>
      <c r="BQ5">
        <v>6</v>
      </c>
      <c r="BR5">
        <f t="shared" si="28"/>
        <v>2</v>
      </c>
      <c r="BS5">
        <f t="shared" si="29"/>
        <v>-2.1871921940044259</v>
      </c>
      <c r="BT5">
        <f t="shared" ref="BT4:BT19" si="31">ROUND(BS5*2+5,0)</f>
        <v>1</v>
      </c>
      <c r="BU5">
        <f t="shared" si="30"/>
        <v>1.4E-2</v>
      </c>
    </row>
    <row r="6" spans="2:73" x14ac:dyDescent="0.25">
      <c r="B6">
        <v>36</v>
      </c>
      <c r="C6">
        <v>36</v>
      </c>
      <c r="D6">
        <v>38</v>
      </c>
      <c r="E6">
        <f t="shared" si="0"/>
        <v>-3.7321503629478321</v>
      </c>
      <c r="F6">
        <f t="shared" si="1"/>
        <v>0</v>
      </c>
      <c r="G6">
        <v>13</v>
      </c>
      <c r="H6">
        <v>1</v>
      </c>
      <c r="I6" t="e">
        <f t="shared" si="2"/>
        <v>#N/A</v>
      </c>
      <c r="J6" t="e">
        <f t="shared" si="3"/>
        <v>#N/A</v>
      </c>
      <c r="K6">
        <v>1</v>
      </c>
      <c r="N6">
        <v>4</v>
      </c>
      <c r="O6">
        <f t="shared" si="4"/>
        <v>37</v>
      </c>
      <c r="P6">
        <f t="shared" si="5"/>
        <v>0</v>
      </c>
      <c r="S6">
        <v>36</v>
      </c>
      <c r="T6">
        <v>13</v>
      </c>
      <c r="U6">
        <f t="shared" si="7"/>
        <v>-3.8057238944752885</v>
      </c>
      <c r="V6">
        <f t="shared" si="8"/>
        <v>0</v>
      </c>
      <c r="W6">
        <v>13</v>
      </c>
      <c r="X6">
        <v>1</v>
      </c>
      <c r="Y6" t="e">
        <f t="shared" si="9"/>
        <v>#N/A</v>
      </c>
      <c r="Z6">
        <v>23</v>
      </c>
      <c r="AA6">
        <v>9</v>
      </c>
      <c r="AB6">
        <f t="shared" si="10"/>
        <v>1</v>
      </c>
      <c r="AC6">
        <f t="shared" si="11"/>
        <v>-3.1944242546695425</v>
      </c>
      <c r="AD6">
        <v>1</v>
      </c>
      <c r="AE6">
        <f t="shared" si="12"/>
        <v>4.0000000000000001E-3</v>
      </c>
      <c r="AH6">
        <v>38</v>
      </c>
      <c r="AI6">
        <v>13</v>
      </c>
      <c r="AJ6">
        <f t="shared" si="13"/>
        <v>-3.5944739339307916</v>
      </c>
      <c r="AK6">
        <f t="shared" si="14"/>
        <v>0</v>
      </c>
      <c r="AL6">
        <v>1</v>
      </c>
      <c r="AM6" t="e">
        <f t="shared" si="15"/>
        <v>#N/A</v>
      </c>
      <c r="AN6">
        <v>24</v>
      </c>
      <c r="AO6">
        <v>9</v>
      </c>
      <c r="AP6">
        <f t="shared" si="16"/>
        <v>3</v>
      </c>
      <c r="AQ6">
        <f t="shared" si="17"/>
        <v>-1.6501236481456878</v>
      </c>
      <c r="AR6">
        <f t="shared" si="18"/>
        <v>2</v>
      </c>
      <c r="AS6">
        <f t="shared" si="19"/>
        <v>2.8000000000000001E-2</v>
      </c>
      <c r="AU6">
        <v>36</v>
      </c>
      <c r="AV6">
        <v>13</v>
      </c>
      <c r="AW6">
        <f t="shared" si="6"/>
        <v>-3.8057238944752885</v>
      </c>
      <c r="AX6">
        <f t="shared" si="20"/>
        <v>0</v>
      </c>
      <c r="AY6">
        <v>13</v>
      </c>
      <c r="AZ6">
        <v>1</v>
      </c>
      <c r="BA6" t="e">
        <f t="shared" si="21"/>
        <v>#N/A</v>
      </c>
      <c r="BB6">
        <v>15</v>
      </c>
      <c r="BC6">
        <v>7</v>
      </c>
      <c r="BD6">
        <f t="shared" si="22"/>
        <v>0</v>
      </c>
      <c r="BE6">
        <f t="shared" si="23"/>
        <v>-3.6841257736583404</v>
      </c>
      <c r="BF6">
        <v>1</v>
      </c>
      <c r="BG6" t="e">
        <f t="shared" si="24"/>
        <v>#N/A</v>
      </c>
      <c r="BJ6">
        <v>38</v>
      </c>
      <c r="BK6">
        <v>13</v>
      </c>
      <c r="BL6">
        <f t="shared" si="25"/>
        <v>-3.5944739339307916</v>
      </c>
      <c r="BM6">
        <f t="shared" si="26"/>
        <v>0</v>
      </c>
      <c r="BN6">
        <v>1</v>
      </c>
      <c r="BO6" t="e">
        <f t="shared" si="27"/>
        <v>#N/A</v>
      </c>
      <c r="BP6">
        <v>11</v>
      </c>
      <c r="BQ6">
        <v>7</v>
      </c>
      <c r="BR6">
        <f t="shared" si="28"/>
        <v>3</v>
      </c>
      <c r="BS6">
        <f t="shared" si="29"/>
        <v>-2.0081693453848466</v>
      </c>
      <c r="BT6">
        <f t="shared" si="31"/>
        <v>1</v>
      </c>
      <c r="BU6">
        <f t="shared" si="30"/>
        <v>4.2000000000000003E-2</v>
      </c>
    </row>
    <row r="7" spans="2:73" x14ac:dyDescent="0.25">
      <c r="B7">
        <v>36</v>
      </c>
      <c r="C7">
        <v>36</v>
      </c>
      <c r="D7">
        <v>34</v>
      </c>
      <c r="E7">
        <f t="shared" si="0"/>
        <v>-3.5634274713136622</v>
      </c>
      <c r="F7">
        <f t="shared" si="1"/>
        <v>0</v>
      </c>
      <c r="G7">
        <v>14</v>
      </c>
      <c r="H7">
        <v>1</v>
      </c>
      <c r="I7" t="e">
        <f t="shared" si="2"/>
        <v>#N/A</v>
      </c>
      <c r="J7" t="e">
        <f t="shared" si="3"/>
        <v>#N/A</v>
      </c>
      <c r="K7">
        <v>1</v>
      </c>
      <c r="N7">
        <v>5</v>
      </c>
      <c r="O7">
        <f t="shared" si="4"/>
        <v>54</v>
      </c>
      <c r="P7">
        <f t="shared" si="5"/>
        <v>68</v>
      </c>
      <c r="S7">
        <v>36</v>
      </c>
      <c r="T7">
        <v>14</v>
      </c>
      <c r="U7">
        <f t="shared" si="7"/>
        <v>-3.6310015583349031</v>
      </c>
      <c r="V7">
        <f t="shared" si="8"/>
        <v>0</v>
      </c>
      <c r="W7">
        <v>14</v>
      </c>
      <c r="X7">
        <v>1</v>
      </c>
      <c r="Y7" t="e">
        <f t="shared" si="9"/>
        <v>#N/A</v>
      </c>
      <c r="Z7">
        <v>22</v>
      </c>
      <c r="AA7">
        <v>10</v>
      </c>
      <c r="AB7">
        <f t="shared" si="10"/>
        <v>0</v>
      </c>
      <c r="AC7">
        <f t="shared" si="11"/>
        <v>-2.9495734951751436</v>
      </c>
      <c r="AD7">
        <v>1</v>
      </c>
      <c r="AE7">
        <f t="shared" si="12"/>
        <v>6.0000000000000001E-3</v>
      </c>
      <c r="AH7">
        <v>34</v>
      </c>
      <c r="AI7">
        <v>14</v>
      </c>
      <c r="AJ7">
        <f t="shared" si="13"/>
        <v>-3.4390737450578435</v>
      </c>
      <c r="AK7">
        <f t="shared" si="14"/>
        <v>0</v>
      </c>
      <c r="AL7">
        <v>1</v>
      </c>
      <c r="AM7" t="e">
        <f t="shared" si="15"/>
        <v>#N/A</v>
      </c>
      <c r="AN7">
        <v>28</v>
      </c>
      <c r="AO7">
        <v>10</v>
      </c>
      <c r="AP7">
        <f t="shared" si="16"/>
        <v>2</v>
      </c>
      <c r="AQ7">
        <f t="shared" si="17"/>
        <v>-1.4711007995261085</v>
      </c>
      <c r="AR7">
        <f t="shared" si="18"/>
        <v>2</v>
      </c>
      <c r="AS7">
        <f t="shared" si="19"/>
        <v>7.0999999999999994E-2</v>
      </c>
      <c r="AU7">
        <v>36</v>
      </c>
      <c r="AV7">
        <v>14</v>
      </c>
      <c r="AW7">
        <f t="shared" si="6"/>
        <v>-3.6310015583349031</v>
      </c>
      <c r="AX7">
        <f t="shared" si="20"/>
        <v>0</v>
      </c>
      <c r="AY7">
        <v>14</v>
      </c>
      <c r="AZ7">
        <v>1</v>
      </c>
      <c r="BA7" t="e">
        <f t="shared" si="21"/>
        <v>#N/A</v>
      </c>
      <c r="BB7">
        <v>15</v>
      </c>
      <c r="BC7">
        <v>8</v>
      </c>
      <c r="BD7">
        <f t="shared" si="22"/>
        <v>5</v>
      </c>
      <c r="BE7">
        <f t="shared" si="23"/>
        <v>-3.4392750141639414</v>
      </c>
      <c r="BF7">
        <v>1</v>
      </c>
      <c r="BG7">
        <f t="shared" si="24"/>
        <v>4.0000000000000001E-3</v>
      </c>
      <c r="BJ7">
        <v>34</v>
      </c>
      <c r="BK7">
        <v>14</v>
      </c>
      <c r="BL7">
        <f t="shared" si="25"/>
        <v>-3.4390737450578435</v>
      </c>
      <c r="BM7">
        <f t="shared" si="26"/>
        <v>0</v>
      </c>
      <c r="BN7">
        <v>1</v>
      </c>
      <c r="BO7" t="e">
        <f t="shared" si="27"/>
        <v>#N/A</v>
      </c>
      <c r="BP7">
        <v>8</v>
      </c>
      <c r="BQ7">
        <v>8</v>
      </c>
      <c r="BR7">
        <f t="shared" si="28"/>
        <v>4</v>
      </c>
      <c r="BS7">
        <f t="shared" si="29"/>
        <v>-1.8291464967652673</v>
      </c>
      <c r="BT7">
        <f t="shared" si="31"/>
        <v>1</v>
      </c>
      <c r="BU7">
        <f t="shared" si="30"/>
        <v>8.5000000000000006E-2</v>
      </c>
    </row>
    <row r="8" spans="2:73" x14ac:dyDescent="0.25">
      <c r="B8">
        <v>35</v>
      </c>
      <c r="C8">
        <v>35</v>
      </c>
      <c r="D8">
        <v>38</v>
      </c>
      <c r="E8">
        <f t="shared" si="0"/>
        <v>-3.3947045796794928</v>
      </c>
      <c r="F8">
        <f t="shared" si="1"/>
        <v>0</v>
      </c>
      <c r="G8">
        <v>15</v>
      </c>
      <c r="H8">
        <v>1</v>
      </c>
      <c r="I8" t="e">
        <f t="shared" si="2"/>
        <v>#N/A</v>
      </c>
      <c r="J8" t="e">
        <f t="shared" si="3"/>
        <v>#N/A</v>
      </c>
      <c r="K8">
        <v>1</v>
      </c>
      <c r="N8">
        <v>6</v>
      </c>
      <c r="O8">
        <f t="shared" si="4"/>
        <v>70</v>
      </c>
      <c r="P8">
        <f t="shared" si="5"/>
        <v>150</v>
      </c>
      <c r="S8">
        <v>35</v>
      </c>
      <c r="T8">
        <v>15</v>
      </c>
      <c r="U8">
        <f t="shared" si="7"/>
        <v>-3.4562792221945173</v>
      </c>
      <c r="V8">
        <f t="shared" si="8"/>
        <v>0</v>
      </c>
      <c r="W8">
        <v>15</v>
      </c>
      <c r="X8">
        <v>1</v>
      </c>
      <c r="Y8" t="e">
        <f t="shared" si="9"/>
        <v>#N/A</v>
      </c>
      <c r="Z8">
        <v>24</v>
      </c>
      <c r="AA8">
        <v>11</v>
      </c>
      <c r="AB8">
        <f t="shared" si="10"/>
        <v>2</v>
      </c>
      <c r="AC8">
        <f t="shared" si="11"/>
        <v>-2.7047227356807446</v>
      </c>
      <c r="AD8">
        <v>1</v>
      </c>
      <c r="AE8">
        <f t="shared" si="12"/>
        <v>8.0000000000000002E-3</v>
      </c>
      <c r="AH8">
        <v>38</v>
      </c>
      <c r="AI8">
        <v>15</v>
      </c>
      <c r="AJ8">
        <f t="shared" si="13"/>
        <v>-3.2836735561848958</v>
      </c>
      <c r="AK8">
        <f t="shared" si="14"/>
        <v>0</v>
      </c>
      <c r="AL8">
        <v>1</v>
      </c>
      <c r="AM8" t="e">
        <f t="shared" si="15"/>
        <v>#N/A</v>
      </c>
      <c r="AN8">
        <v>25</v>
      </c>
      <c r="AO8">
        <v>11</v>
      </c>
      <c r="AP8">
        <f t="shared" si="16"/>
        <v>2</v>
      </c>
      <c r="AQ8">
        <f t="shared" si="17"/>
        <v>-1.2920779509065292</v>
      </c>
      <c r="AR8">
        <f t="shared" si="18"/>
        <v>2</v>
      </c>
      <c r="AS8">
        <f t="shared" si="19"/>
        <v>0.1</v>
      </c>
      <c r="AU8">
        <v>35</v>
      </c>
      <c r="AV8">
        <v>15</v>
      </c>
      <c r="AW8">
        <f t="shared" si="6"/>
        <v>-3.4562792221945173</v>
      </c>
      <c r="AX8">
        <f t="shared" si="20"/>
        <v>0</v>
      </c>
      <c r="AY8">
        <v>15</v>
      </c>
      <c r="AZ8">
        <v>1</v>
      </c>
      <c r="BA8" t="e">
        <f t="shared" si="21"/>
        <v>#N/A</v>
      </c>
      <c r="BB8">
        <v>14</v>
      </c>
      <c r="BC8">
        <v>9</v>
      </c>
      <c r="BD8">
        <f t="shared" si="22"/>
        <v>6</v>
      </c>
      <c r="BE8">
        <f t="shared" si="23"/>
        <v>-3.1944242546695425</v>
      </c>
      <c r="BF8">
        <v>1</v>
      </c>
      <c r="BG8">
        <f t="shared" si="24"/>
        <v>2.5000000000000001E-2</v>
      </c>
      <c r="BJ8">
        <v>38</v>
      </c>
      <c r="BK8">
        <v>15</v>
      </c>
      <c r="BL8">
        <f t="shared" si="25"/>
        <v>-3.2836735561848958</v>
      </c>
      <c r="BM8">
        <f t="shared" si="26"/>
        <v>0</v>
      </c>
      <c r="BN8">
        <v>1</v>
      </c>
      <c r="BO8" t="e">
        <f t="shared" si="27"/>
        <v>#N/A</v>
      </c>
      <c r="BP8">
        <v>8</v>
      </c>
      <c r="BQ8">
        <v>9</v>
      </c>
      <c r="BR8">
        <f t="shared" si="28"/>
        <v>11</v>
      </c>
      <c r="BS8">
        <f t="shared" si="29"/>
        <v>-1.6501236481456878</v>
      </c>
      <c r="BT8">
        <f t="shared" si="31"/>
        <v>2</v>
      </c>
      <c r="BU8">
        <f t="shared" si="30"/>
        <v>0.14199999999999999</v>
      </c>
    </row>
    <row r="9" spans="2:73" x14ac:dyDescent="0.25">
      <c r="B9">
        <v>36</v>
      </c>
      <c r="C9">
        <v>36</v>
      </c>
      <c r="D9">
        <v>36</v>
      </c>
      <c r="E9">
        <f t="shared" si="0"/>
        <v>-3.2259816880453229</v>
      </c>
      <c r="F9">
        <f t="shared" si="1"/>
        <v>0</v>
      </c>
      <c r="G9">
        <v>16</v>
      </c>
      <c r="H9">
        <v>1</v>
      </c>
      <c r="I9" t="e">
        <f t="shared" si="2"/>
        <v>#N/A</v>
      </c>
      <c r="J9" t="e">
        <f t="shared" si="3"/>
        <v>#N/A</v>
      </c>
      <c r="K9">
        <v>1</v>
      </c>
      <c r="N9">
        <v>7</v>
      </c>
      <c r="O9">
        <f t="shared" si="4"/>
        <v>29</v>
      </c>
      <c r="P9">
        <f t="shared" si="5"/>
        <v>57</v>
      </c>
      <c r="S9">
        <v>36</v>
      </c>
      <c r="T9">
        <v>16</v>
      </c>
      <c r="U9">
        <f t="shared" si="7"/>
        <v>-3.281556886054132</v>
      </c>
      <c r="V9">
        <f t="shared" si="8"/>
        <v>0</v>
      </c>
      <c r="W9">
        <v>16</v>
      </c>
      <c r="X9">
        <v>1</v>
      </c>
      <c r="Y9" t="e">
        <f t="shared" si="9"/>
        <v>#N/A</v>
      </c>
      <c r="Z9">
        <v>24</v>
      </c>
      <c r="AA9">
        <v>12</v>
      </c>
      <c r="AB9">
        <f t="shared" si="10"/>
        <v>2</v>
      </c>
      <c r="AC9">
        <f t="shared" si="11"/>
        <v>-2.4598719761863457</v>
      </c>
      <c r="AD9">
        <v>1</v>
      </c>
      <c r="AE9">
        <f t="shared" si="12"/>
        <v>1.6E-2</v>
      </c>
      <c r="AH9">
        <v>36</v>
      </c>
      <c r="AI9">
        <v>16</v>
      </c>
      <c r="AJ9">
        <f t="shared" si="13"/>
        <v>-3.128273367311948</v>
      </c>
      <c r="AK9">
        <f t="shared" si="14"/>
        <v>0</v>
      </c>
      <c r="AL9">
        <v>1</v>
      </c>
      <c r="AM9" t="e">
        <f t="shared" si="15"/>
        <v>#N/A</v>
      </c>
      <c r="AN9">
        <v>24</v>
      </c>
      <c r="AO9">
        <v>12</v>
      </c>
      <c r="AP9">
        <f t="shared" si="16"/>
        <v>4</v>
      </c>
      <c r="AQ9">
        <f t="shared" si="17"/>
        <v>-1.1130551022869497</v>
      </c>
      <c r="AR9">
        <f t="shared" si="18"/>
        <v>3</v>
      </c>
      <c r="AS9">
        <f t="shared" si="19"/>
        <v>0.128</v>
      </c>
      <c r="AU9">
        <v>36</v>
      </c>
      <c r="AV9">
        <v>16</v>
      </c>
      <c r="AW9">
        <f t="shared" si="6"/>
        <v>-3.281556886054132</v>
      </c>
      <c r="AX9">
        <f t="shared" si="20"/>
        <v>0</v>
      </c>
      <c r="AY9">
        <v>16</v>
      </c>
      <c r="AZ9">
        <v>1</v>
      </c>
      <c r="BA9" t="e">
        <f t="shared" si="21"/>
        <v>#N/A</v>
      </c>
      <c r="BB9">
        <v>15</v>
      </c>
      <c r="BC9">
        <v>10</v>
      </c>
      <c r="BD9">
        <f t="shared" si="22"/>
        <v>8</v>
      </c>
      <c r="BE9">
        <f t="shared" si="23"/>
        <v>-2.9495734951751436</v>
      </c>
      <c r="BF9">
        <v>1</v>
      </c>
      <c r="BG9">
        <f t="shared" si="24"/>
        <v>0.05</v>
      </c>
      <c r="BJ9">
        <v>36</v>
      </c>
      <c r="BK9">
        <v>16</v>
      </c>
      <c r="BL9">
        <f t="shared" si="25"/>
        <v>-3.128273367311948</v>
      </c>
      <c r="BM9">
        <f t="shared" si="26"/>
        <v>0</v>
      </c>
      <c r="BN9">
        <v>1</v>
      </c>
      <c r="BO9" t="e">
        <f t="shared" si="27"/>
        <v>#N/A</v>
      </c>
      <c r="BP9">
        <v>11</v>
      </c>
      <c r="BQ9">
        <v>10</v>
      </c>
      <c r="BR9">
        <f t="shared" si="28"/>
        <v>10</v>
      </c>
      <c r="BS9">
        <f t="shared" si="29"/>
        <v>-1.4711007995261085</v>
      </c>
      <c r="BT9">
        <f t="shared" si="31"/>
        <v>2</v>
      </c>
      <c r="BU9">
        <f t="shared" si="30"/>
        <v>0.3</v>
      </c>
    </row>
    <row r="10" spans="2:73" x14ac:dyDescent="0.25">
      <c r="B10">
        <v>37</v>
      </c>
      <c r="C10">
        <v>37</v>
      </c>
      <c r="D10">
        <v>36</v>
      </c>
      <c r="E10">
        <f t="shared" si="0"/>
        <v>-3.0572587964111535</v>
      </c>
      <c r="F10">
        <f t="shared" si="1"/>
        <v>0</v>
      </c>
      <c r="G10">
        <v>17</v>
      </c>
      <c r="H10">
        <v>1</v>
      </c>
      <c r="I10" t="e">
        <f t="shared" si="2"/>
        <v>#N/A</v>
      </c>
      <c r="J10" t="e">
        <f t="shared" si="3"/>
        <v>#N/A</v>
      </c>
      <c r="K10">
        <v>1</v>
      </c>
      <c r="N10">
        <v>8</v>
      </c>
      <c r="O10">
        <f t="shared" si="4"/>
        <v>22</v>
      </c>
      <c r="P10">
        <f t="shared" si="5"/>
        <v>0</v>
      </c>
      <c r="S10">
        <v>37</v>
      </c>
      <c r="T10">
        <v>17</v>
      </c>
      <c r="U10">
        <f t="shared" si="7"/>
        <v>-3.1068345499137466</v>
      </c>
      <c r="V10">
        <f t="shared" si="8"/>
        <v>0</v>
      </c>
      <c r="W10">
        <v>17</v>
      </c>
      <c r="X10">
        <v>1</v>
      </c>
      <c r="Y10" t="e">
        <f t="shared" si="9"/>
        <v>#N/A</v>
      </c>
      <c r="Z10">
        <v>25</v>
      </c>
      <c r="AA10">
        <v>13</v>
      </c>
      <c r="AB10">
        <f t="shared" si="10"/>
        <v>3</v>
      </c>
      <c r="AC10">
        <f t="shared" si="11"/>
        <v>-2.2150212166919467</v>
      </c>
      <c r="AD10">
        <f t="shared" ref="AD4:AD27" si="32">ROUND(AC10*2+5,0)</f>
        <v>1</v>
      </c>
      <c r="AE10">
        <f t="shared" si="12"/>
        <v>2.5000000000000001E-2</v>
      </c>
      <c r="AH10">
        <v>36</v>
      </c>
      <c r="AI10">
        <v>17</v>
      </c>
      <c r="AJ10">
        <f t="shared" si="13"/>
        <v>-2.9728731784390003</v>
      </c>
      <c r="AK10">
        <f t="shared" si="14"/>
        <v>0</v>
      </c>
      <c r="AL10">
        <v>1</v>
      </c>
      <c r="AM10" t="e">
        <f t="shared" si="15"/>
        <v>#N/A</v>
      </c>
      <c r="AN10">
        <v>24</v>
      </c>
      <c r="AO10">
        <v>13</v>
      </c>
      <c r="AP10">
        <f t="shared" si="16"/>
        <v>6</v>
      </c>
      <c r="AQ10">
        <f t="shared" si="17"/>
        <v>-0.93403225366737042</v>
      </c>
      <c r="AR10">
        <f t="shared" si="18"/>
        <v>3</v>
      </c>
      <c r="AS10">
        <f t="shared" si="19"/>
        <v>0.185</v>
      </c>
      <c r="AU10">
        <v>37</v>
      </c>
      <c r="AV10">
        <v>17</v>
      </c>
      <c r="AW10">
        <f t="shared" si="6"/>
        <v>-3.1068345499137466</v>
      </c>
      <c r="AX10">
        <f t="shared" si="20"/>
        <v>0</v>
      </c>
      <c r="AY10">
        <v>17</v>
      </c>
      <c r="AZ10">
        <v>1</v>
      </c>
      <c r="BA10" t="e">
        <f t="shared" si="21"/>
        <v>#N/A</v>
      </c>
      <c r="BB10">
        <v>15</v>
      </c>
      <c r="BC10">
        <v>11</v>
      </c>
      <c r="BD10">
        <f t="shared" si="22"/>
        <v>20</v>
      </c>
      <c r="BE10">
        <f t="shared" si="23"/>
        <v>-2.7047227356807446</v>
      </c>
      <c r="BF10">
        <f t="shared" ref="BF4:BF19" si="33">ROUND(BE10*2+5,0)</f>
        <v>0</v>
      </c>
      <c r="BG10">
        <f t="shared" si="24"/>
        <v>8.4000000000000005E-2</v>
      </c>
      <c r="BJ10">
        <v>36</v>
      </c>
      <c r="BK10">
        <v>17</v>
      </c>
      <c r="BL10">
        <f t="shared" si="25"/>
        <v>-2.9728731784390003</v>
      </c>
      <c r="BM10">
        <f t="shared" si="26"/>
        <v>0</v>
      </c>
      <c r="BN10">
        <v>1</v>
      </c>
      <c r="BO10" t="e">
        <f t="shared" si="27"/>
        <v>#N/A</v>
      </c>
      <c r="BP10">
        <v>10</v>
      </c>
      <c r="BQ10">
        <v>11</v>
      </c>
      <c r="BR10">
        <f t="shared" si="28"/>
        <v>7</v>
      </c>
      <c r="BS10">
        <f t="shared" si="29"/>
        <v>-1.2920779509065292</v>
      </c>
      <c r="BT10">
        <f t="shared" si="31"/>
        <v>2</v>
      </c>
      <c r="BU10">
        <f t="shared" si="30"/>
        <v>0.442</v>
      </c>
    </row>
    <row r="11" spans="2:73" x14ac:dyDescent="0.25">
      <c r="B11">
        <v>33</v>
      </c>
      <c r="C11">
        <v>33</v>
      </c>
      <c r="D11">
        <v>30</v>
      </c>
      <c r="E11">
        <f t="shared" si="0"/>
        <v>-2.8885359047769836</v>
      </c>
      <c r="F11">
        <f t="shared" si="1"/>
        <v>1</v>
      </c>
      <c r="G11">
        <v>18</v>
      </c>
      <c r="H11">
        <v>1</v>
      </c>
      <c r="I11">
        <f t="shared" si="2"/>
        <v>3.0000000000000001E-3</v>
      </c>
      <c r="J11">
        <f t="shared" si="3"/>
        <v>-2.7477813854449931</v>
      </c>
      <c r="K11">
        <f t="shared" ref="K11:K42" si="34">ROUND(I11*2+5,0)</f>
        <v>5</v>
      </c>
      <c r="N11">
        <v>9</v>
      </c>
      <c r="O11">
        <f t="shared" si="4"/>
        <v>6</v>
      </c>
      <c r="P11">
        <f t="shared" si="5"/>
        <v>0</v>
      </c>
      <c r="S11">
        <v>33</v>
      </c>
      <c r="T11">
        <v>18</v>
      </c>
      <c r="U11">
        <f t="shared" si="7"/>
        <v>-2.9321122137733613</v>
      </c>
      <c r="V11">
        <f t="shared" si="8"/>
        <v>0</v>
      </c>
      <c r="W11">
        <v>18</v>
      </c>
      <c r="X11">
        <v>1</v>
      </c>
      <c r="Y11" t="e">
        <f t="shared" si="9"/>
        <v>#N/A</v>
      </c>
      <c r="Z11">
        <v>25</v>
      </c>
      <c r="AA11">
        <v>14</v>
      </c>
      <c r="AB11">
        <f t="shared" si="10"/>
        <v>6</v>
      </c>
      <c r="AC11">
        <f t="shared" si="11"/>
        <v>-1.9701704571975476</v>
      </c>
      <c r="AD11">
        <f t="shared" si="32"/>
        <v>1</v>
      </c>
      <c r="AE11">
        <f t="shared" si="12"/>
        <v>3.6999999999999998E-2</v>
      </c>
      <c r="AH11">
        <v>30</v>
      </c>
      <c r="AI11">
        <v>18</v>
      </c>
      <c r="AJ11">
        <f t="shared" si="13"/>
        <v>-2.8174729895660526</v>
      </c>
      <c r="AK11">
        <f t="shared" si="14"/>
        <v>1</v>
      </c>
      <c r="AL11">
        <v>1</v>
      </c>
      <c r="AM11">
        <f t="shared" si="15"/>
        <v>1.4E-2</v>
      </c>
      <c r="AN11">
        <v>22</v>
      </c>
      <c r="AO11">
        <v>14</v>
      </c>
      <c r="AP11">
        <f t="shared" si="16"/>
        <v>4</v>
      </c>
      <c r="AQ11">
        <f t="shared" si="17"/>
        <v>-0.75500940504779102</v>
      </c>
      <c r="AR11">
        <f t="shared" si="18"/>
        <v>3</v>
      </c>
      <c r="AS11">
        <f t="shared" si="19"/>
        <v>0.27100000000000002</v>
      </c>
      <c r="AU11">
        <v>33</v>
      </c>
      <c r="AV11">
        <v>18</v>
      </c>
      <c r="AW11">
        <f t="shared" si="6"/>
        <v>-2.9321122137733613</v>
      </c>
      <c r="AX11">
        <f t="shared" si="20"/>
        <v>0</v>
      </c>
      <c r="AY11">
        <v>18</v>
      </c>
      <c r="AZ11">
        <v>1</v>
      </c>
      <c r="BA11" t="e">
        <f t="shared" si="21"/>
        <v>#N/A</v>
      </c>
      <c r="BB11">
        <v>18</v>
      </c>
      <c r="BC11">
        <v>12</v>
      </c>
      <c r="BD11">
        <f t="shared" si="22"/>
        <v>19</v>
      </c>
      <c r="BE11">
        <f t="shared" si="23"/>
        <v>-2.4598719761863457</v>
      </c>
      <c r="BF11">
        <f t="shared" si="33"/>
        <v>0</v>
      </c>
      <c r="BG11">
        <f t="shared" si="24"/>
        <v>0.16800000000000001</v>
      </c>
      <c r="BJ11">
        <v>30</v>
      </c>
      <c r="BK11">
        <v>18</v>
      </c>
      <c r="BL11">
        <f t="shared" si="25"/>
        <v>-2.8174729895660526</v>
      </c>
      <c r="BM11">
        <f t="shared" si="26"/>
        <v>1</v>
      </c>
      <c r="BN11">
        <v>1</v>
      </c>
      <c r="BO11">
        <f t="shared" si="27"/>
        <v>1.4E-2</v>
      </c>
      <c r="BP11">
        <v>12</v>
      </c>
      <c r="BQ11">
        <v>12</v>
      </c>
      <c r="BR11">
        <f t="shared" si="28"/>
        <v>14</v>
      </c>
      <c r="BS11">
        <f t="shared" si="29"/>
        <v>-1.1130551022869497</v>
      </c>
      <c r="BT11">
        <f t="shared" si="31"/>
        <v>3</v>
      </c>
      <c r="BU11">
        <f t="shared" si="30"/>
        <v>0.54200000000000004</v>
      </c>
    </row>
    <row r="12" spans="2:73" x14ac:dyDescent="0.25">
      <c r="B12">
        <v>34</v>
      </c>
      <c r="C12">
        <v>34</v>
      </c>
      <c r="D12">
        <v>34</v>
      </c>
      <c r="E12">
        <f t="shared" si="0"/>
        <v>-2.7198130131428142</v>
      </c>
      <c r="F12">
        <f t="shared" si="1"/>
        <v>1</v>
      </c>
      <c r="G12">
        <v>19</v>
      </c>
      <c r="H12">
        <v>1</v>
      </c>
      <c r="I12">
        <f t="shared" si="2"/>
        <v>7.0000000000000001E-3</v>
      </c>
      <c r="J12">
        <f t="shared" si="3"/>
        <v>-2.4572633902054375</v>
      </c>
      <c r="K12">
        <f t="shared" si="34"/>
        <v>5</v>
      </c>
      <c r="S12">
        <v>34</v>
      </c>
      <c r="T12">
        <v>19</v>
      </c>
      <c r="U12">
        <f t="shared" si="7"/>
        <v>-2.7573898776329759</v>
      </c>
      <c r="V12">
        <f t="shared" si="8"/>
        <v>0</v>
      </c>
      <c r="W12">
        <v>19</v>
      </c>
      <c r="X12">
        <v>1</v>
      </c>
      <c r="Y12" t="e">
        <f t="shared" si="9"/>
        <v>#N/A</v>
      </c>
      <c r="Z12">
        <v>24</v>
      </c>
      <c r="AA12">
        <v>15</v>
      </c>
      <c r="AB12">
        <f t="shared" si="10"/>
        <v>6</v>
      </c>
      <c r="AC12">
        <f t="shared" si="11"/>
        <v>-1.7253196977031486</v>
      </c>
      <c r="AD12">
        <f t="shared" si="32"/>
        <v>2</v>
      </c>
      <c r="AE12">
        <f t="shared" si="12"/>
        <v>6.3E-2</v>
      </c>
      <c r="AH12">
        <v>34</v>
      </c>
      <c r="AI12">
        <v>19</v>
      </c>
      <c r="AJ12">
        <f t="shared" si="13"/>
        <v>-2.6620728006931049</v>
      </c>
      <c r="AK12">
        <f t="shared" si="14"/>
        <v>1</v>
      </c>
      <c r="AL12">
        <v>1</v>
      </c>
      <c r="AM12">
        <f t="shared" si="15"/>
        <v>2.8000000000000001E-2</v>
      </c>
      <c r="AN12">
        <v>24</v>
      </c>
      <c r="AO12">
        <v>15</v>
      </c>
      <c r="AP12">
        <f t="shared" si="16"/>
        <v>5</v>
      </c>
      <c r="AQ12">
        <f t="shared" si="17"/>
        <v>-0.57598655642821162</v>
      </c>
      <c r="AR12">
        <f t="shared" si="18"/>
        <v>4</v>
      </c>
      <c r="AS12">
        <f t="shared" si="19"/>
        <v>0.32800000000000001</v>
      </c>
      <c r="AU12">
        <v>34</v>
      </c>
      <c r="AV12">
        <v>19</v>
      </c>
      <c r="AW12">
        <f t="shared" si="6"/>
        <v>-2.7573898776329759</v>
      </c>
      <c r="AX12">
        <f t="shared" si="20"/>
        <v>0</v>
      </c>
      <c r="AY12">
        <v>19</v>
      </c>
      <c r="AZ12">
        <v>1</v>
      </c>
      <c r="BA12" t="e">
        <f t="shared" si="21"/>
        <v>#N/A</v>
      </c>
      <c r="BB12">
        <v>15</v>
      </c>
      <c r="BC12">
        <v>13</v>
      </c>
      <c r="BD12">
        <f t="shared" si="22"/>
        <v>28</v>
      </c>
      <c r="BE12">
        <f t="shared" si="23"/>
        <v>-2.2150212166919467</v>
      </c>
      <c r="BF12">
        <f t="shared" si="33"/>
        <v>1</v>
      </c>
      <c r="BG12">
        <f t="shared" si="24"/>
        <v>0.247</v>
      </c>
      <c r="BJ12">
        <v>34</v>
      </c>
      <c r="BK12">
        <v>19</v>
      </c>
      <c r="BL12">
        <f t="shared" si="25"/>
        <v>-2.6620728006931049</v>
      </c>
      <c r="BM12">
        <f t="shared" si="26"/>
        <v>1</v>
      </c>
      <c r="BN12">
        <v>1</v>
      </c>
      <c r="BO12">
        <f t="shared" si="27"/>
        <v>2.8000000000000001E-2</v>
      </c>
      <c r="BP12">
        <v>12</v>
      </c>
      <c r="BQ12">
        <v>13</v>
      </c>
      <c r="BR12">
        <f t="shared" si="28"/>
        <v>9</v>
      </c>
      <c r="BS12">
        <f t="shared" si="29"/>
        <v>-0.93403225366737042</v>
      </c>
      <c r="BT12">
        <f t="shared" si="31"/>
        <v>3</v>
      </c>
      <c r="BU12">
        <f t="shared" si="30"/>
        <v>0.74199999999999999</v>
      </c>
    </row>
    <row r="13" spans="2:73" x14ac:dyDescent="0.25">
      <c r="B13">
        <v>31</v>
      </c>
      <c r="C13">
        <v>31</v>
      </c>
      <c r="D13">
        <v>38</v>
      </c>
      <c r="E13">
        <f t="shared" si="0"/>
        <v>-2.5510901215086443</v>
      </c>
      <c r="F13">
        <f t="shared" si="1"/>
        <v>1</v>
      </c>
      <c r="G13">
        <v>20</v>
      </c>
      <c r="H13">
        <v>1</v>
      </c>
      <c r="I13">
        <f t="shared" si="2"/>
        <v>0.01</v>
      </c>
      <c r="J13">
        <f t="shared" si="3"/>
        <v>-2.3263478740408408</v>
      </c>
      <c r="K13">
        <f t="shared" si="34"/>
        <v>5</v>
      </c>
      <c r="S13">
        <v>31</v>
      </c>
      <c r="T13">
        <v>20</v>
      </c>
      <c r="U13">
        <f t="shared" si="7"/>
        <v>-2.5826675414925901</v>
      </c>
      <c r="V13">
        <f t="shared" si="8"/>
        <v>1</v>
      </c>
      <c r="W13">
        <v>20</v>
      </c>
      <c r="X13">
        <v>1</v>
      </c>
      <c r="Y13">
        <f t="shared" si="9"/>
        <v>4.0000000000000001E-3</v>
      </c>
      <c r="Z13">
        <v>24</v>
      </c>
      <c r="AA13">
        <v>16</v>
      </c>
      <c r="AB13">
        <f t="shared" si="10"/>
        <v>8</v>
      </c>
      <c r="AC13">
        <f t="shared" si="11"/>
        <v>-1.4804689382087497</v>
      </c>
      <c r="AD13">
        <f t="shared" si="32"/>
        <v>2</v>
      </c>
      <c r="AE13">
        <f t="shared" si="12"/>
        <v>8.7999999999999995E-2</v>
      </c>
      <c r="AH13">
        <v>38</v>
      </c>
      <c r="AI13">
        <v>20</v>
      </c>
      <c r="AJ13">
        <f t="shared" si="13"/>
        <v>-2.5066726118201572</v>
      </c>
      <c r="AK13">
        <f t="shared" si="14"/>
        <v>0</v>
      </c>
      <c r="AL13">
        <v>1</v>
      </c>
      <c r="AM13">
        <f t="shared" si="15"/>
        <v>3.3000000000000002E-2</v>
      </c>
      <c r="AN13">
        <v>24</v>
      </c>
      <c r="AO13">
        <v>16</v>
      </c>
      <c r="AP13">
        <f t="shared" si="16"/>
        <v>2</v>
      </c>
      <c r="AQ13">
        <f t="shared" si="17"/>
        <v>-0.39696370780863222</v>
      </c>
      <c r="AR13">
        <f t="shared" si="18"/>
        <v>4</v>
      </c>
      <c r="AS13">
        <f t="shared" si="19"/>
        <v>0.4</v>
      </c>
      <c r="AU13">
        <v>31</v>
      </c>
      <c r="AV13">
        <v>20</v>
      </c>
      <c r="AW13">
        <f t="shared" si="6"/>
        <v>-2.5826675414925901</v>
      </c>
      <c r="AX13">
        <f t="shared" si="20"/>
        <v>1</v>
      </c>
      <c r="AY13">
        <v>20</v>
      </c>
      <c r="AZ13">
        <v>1</v>
      </c>
      <c r="BA13">
        <f t="shared" si="21"/>
        <v>4.0000000000000001E-3</v>
      </c>
      <c r="BB13">
        <v>16</v>
      </c>
      <c r="BC13">
        <v>14</v>
      </c>
      <c r="BD13">
        <f t="shared" si="22"/>
        <v>32</v>
      </c>
      <c r="BE13">
        <f t="shared" si="23"/>
        <v>-1.9701704571975476</v>
      </c>
      <c r="BF13">
        <f t="shared" si="33"/>
        <v>1</v>
      </c>
      <c r="BG13">
        <f t="shared" si="24"/>
        <v>0.36499999999999999</v>
      </c>
      <c r="BJ13">
        <v>38</v>
      </c>
      <c r="BK13">
        <v>20</v>
      </c>
      <c r="BL13">
        <f t="shared" si="25"/>
        <v>-2.5066726118201572</v>
      </c>
      <c r="BM13">
        <f t="shared" si="26"/>
        <v>0</v>
      </c>
      <c r="BN13">
        <v>1</v>
      </c>
      <c r="BO13">
        <f t="shared" si="27"/>
        <v>3.3000000000000002E-2</v>
      </c>
      <c r="BP13">
        <v>12</v>
      </c>
      <c r="BQ13">
        <v>14</v>
      </c>
      <c r="BR13">
        <f t="shared" si="28"/>
        <v>3</v>
      </c>
      <c r="BS13">
        <f t="shared" si="29"/>
        <v>-0.75500940504779102</v>
      </c>
      <c r="BT13">
        <f t="shared" si="31"/>
        <v>3</v>
      </c>
      <c r="BU13">
        <f t="shared" si="30"/>
        <v>0.871</v>
      </c>
    </row>
    <row r="14" spans="2:73" x14ac:dyDescent="0.25">
      <c r="B14">
        <v>33</v>
      </c>
      <c r="C14">
        <v>33</v>
      </c>
      <c r="D14">
        <v>37</v>
      </c>
      <c r="E14">
        <f t="shared" si="0"/>
        <v>-2.3823672298744749</v>
      </c>
      <c r="F14">
        <f t="shared" si="1"/>
        <v>2</v>
      </c>
      <c r="G14">
        <v>21</v>
      </c>
      <c r="H14">
        <v>1</v>
      </c>
      <c r="I14">
        <f t="shared" si="2"/>
        <v>1.4E-2</v>
      </c>
      <c r="J14">
        <f t="shared" si="3"/>
        <v>-2.1972863766410518</v>
      </c>
      <c r="K14">
        <f t="shared" si="34"/>
        <v>5</v>
      </c>
      <c r="N14" t="s">
        <v>173</v>
      </c>
      <c r="S14">
        <v>33</v>
      </c>
      <c r="T14">
        <v>21</v>
      </c>
      <c r="U14">
        <f t="shared" si="7"/>
        <v>-2.4079452053522048</v>
      </c>
      <c r="V14">
        <f t="shared" si="8"/>
        <v>2</v>
      </c>
      <c r="W14">
        <v>21</v>
      </c>
      <c r="X14">
        <v>1</v>
      </c>
      <c r="Y14">
        <f t="shared" si="9"/>
        <v>8.9999999999999993E-3</v>
      </c>
      <c r="Z14">
        <v>27</v>
      </c>
      <c r="AA14">
        <v>17</v>
      </c>
      <c r="AB14">
        <f t="shared" si="10"/>
        <v>10</v>
      </c>
      <c r="AC14">
        <f t="shared" si="11"/>
        <v>-1.2356181787143508</v>
      </c>
      <c r="AD14">
        <f t="shared" si="32"/>
        <v>3</v>
      </c>
      <c r="AE14">
        <f t="shared" si="12"/>
        <v>0.121</v>
      </c>
      <c r="AH14">
        <v>37</v>
      </c>
      <c r="AI14">
        <v>21</v>
      </c>
      <c r="AJ14">
        <f t="shared" si="13"/>
        <v>-2.3512724229472095</v>
      </c>
      <c r="AK14">
        <f t="shared" si="14"/>
        <v>0</v>
      </c>
      <c r="AL14">
        <v>1</v>
      </c>
      <c r="AM14">
        <f t="shared" si="15"/>
        <v>3.7999999999999999E-2</v>
      </c>
      <c r="AN14">
        <v>25</v>
      </c>
      <c r="AO14">
        <v>17</v>
      </c>
      <c r="AP14">
        <f t="shared" si="16"/>
        <v>5</v>
      </c>
      <c r="AQ14">
        <f t="shared" si="17"/>
        <v>-0.21794085918905284</v>
      </c>
      <c r="AR14">
        <f t="shared" si="18"/>
        <v>5</v>
      </c>
      <c r="AS14">
        <f t="shared" si="19"/>
        <v>0.42799999999999999</v>
      </c>
      <c r="AU14">
        <v>33</v>
      </c>
      <c r="AV14">
        <v>21</v>
      </c>
      <c r="AW14">
        <f t="shared" si="6"/>
        <v>-2.4079452053522048</v>
      </c>
      <c r="AX14">
        <f t="shared" si="20"/>
        <v>2</v>
      </c>
      <c r="AY14">
        <v>21</v>
      </c>
      <c r="AZ14">
        <v>1</v>
      </c>
      <c r="BA14">
        <f t="shared" si="21"/>
        <v>8.9999999999999993E-3</v>
      </c>
      <c r="BB14">
        <v>14</v>
      </c>
      <c r="BC14">
        <v>15</v>
      </c>
      <c r="BD14">
        <f t="shared" si="22"/>
        <v>28</v>
      </c>
      <c r="BE14">
        <f t="shared" si="23"/>
        <v>-1.7253196977031486</v>
      </c>
      <c r="BF14">
        <f t="shared" si="33"/>
        <v>2</v>
      </c>
      <c r="BG14">
        <f t="shared" si="24"/>
        <v>0.5</v>
      </c>
      <c r="BJ14">
        <v>37</v>
      </c>
      <c r="BK14">
        <v>21</v>
      </c>
      <c r="BL14">
        <f t="shared" si="25"/>
        <v>-2.3512724229472095</v>
      </c>
      <c r="BM14">
        <f t="shared" si="26"/>
        <v>0</v>
      </c>
      <c r="BN14">
        <v>1</v>
      </c>
      <c r="BO14">
        <f t="shared" si="27"/>
        <v>3.7999999999999999E-2</v>
      </c>
      <c r="BP14">
        <v>13</v>
      </c>
      <c r="BQ14">
        <v>15</v>
      </c>
      <c r="BR14">
        <f t="shared" si="28"/>
        <v>2</v>
      </c>
      <c r="BS14">
        <f t="shared" si="29"/>
        <v>-0.57598655642821162</v>
      </c>
      <c r="BT14">
        <f t="shared" si="31"/>
        <v>4</v>
      </c>
      <c r="BU14">
        <f t="shared" si="30"/>
        <v>0.91400000000000003</v>
      </c>
    </row>
    <row r="15" spans="2:73" x14ac:dyDescent="0.25">
      <c r="B15">
        <v>35</v>
      </c>
      <c r="C15">
        <v>35</v>
      </c>
      <c r="D15">
        <v>35</v>
      </c>
      <c r="E15">
        <f t="shared" si="0"/>
        <v>-2.213644338240305</v>
      </c>
      <c r="F15">
        <f t="shared" si="1"/>
        <v>1</v>
      </c>
      <c r="G15">
        <v>22</v>
      </c>
      <c r="H15">
        <f t="shared" ref="H15:H41" si="35">ROUND(E15*2+5,0)</f>
        <v>1</v>
      </c>
      <c r="I15">
        <f t="shared" si="2"/>
        <v>2.1000000000000001E-2</v>
      </c>
      <c r="J15">
        <f t="shared" si="3"/>
        <v>-2.0335201492530506</v>
      </c>
      <c r="K15">
        <f t="shared" si="34"/>
        <v>5</v>
      </c>
      <c r="S15">
        <v>35</v>
      </c>
      <c r="T15">
        <v>22</v>
      </c>
      <c r="U15">
        <f t="shared" si="7"/>
        <v>-2.2332228692118195</v>
      </c>
      <c r="V15">
        <f t="shared" si="8"/>
        <v>0</v>
      </c>
      <c r="W15">
        <v>22</v>
      </c>
      <c r="X15">
        <f t="shared" ref="X15:X40" si="36">ROUND(U15*2+5,0)</f>
        <v>1</v>
      </c>
      <c r="Y15">
        <f t="shared" si="9"/>
        <v>1.6E-2</v>
      </c>
      <c r="Z15">
        <v>26</v>
      </c>
      <c r="AA15">
        <v>18</v>
      </c>
      <c r="AB15">
        <f t="shared" si="10"/>
        <v>8</v>
      </c>
      <c r="AC15">
        <f t="shared" si="11"/>
        <v>-0.99076741921995182</v>
      </c>
      <c r="AD15">
        <f t="shared" si="32"/>
        <v>3</v>
      </c>
      <c r="AE15">
        <f t="shared" si="12"/>
        <v>0.16300000000000001</v>
      </c>
      <c r="AH15">
        <v>35</v>
      </c>
      <c r="AI15">
        <v>22</v>
      </c>
      <c r="AJ15">
        <f t="shared" si="13"/>
        <v>-2.1958722340742618</v>
      </c>
      <c r="AK15">
        <f t="shared" si="14"/>
        <v>1</v>
      </c>
      <c r="AL15">
        <f t="shared" ref="AL15:AL43" si="37">ROUND(AJ15*2+5,0)</f>
        <v>1</v>
      </c>
      <c r="AM15">
        <f t="shared" si="15"/>
        <v>4.2000000000000003E-2</v>
      </c>
      <c r="AN15">
        <v>22</v>
      </c>
      <c r="AO15">
        <v>18</v>
      </c>
      <c r="AP15">
        <f t="shared" si="16"/>
        <v>2</v>
      </c>
      <c r="AQ15">
        <f t="shared" si="17"/>
        <v>-3.8918010569473471E-2</v>
      </c>
      <c r="AR15">
        <f t="shared" si="18"/>
        <v>5</v>
      </c>
      <c r="AS15">
        <f t="shared" si="19"/>
        <v>0.5</v>
      </c>
      <c r="AU15">
        <v>35</v>
      </c>
      <c r="AV15">
        <v>22</v>
      </c>
      <c r="AW15">
        <f t="shared" si="6"/>
        <v>-2.2332228692118195</v>
      </c>
      <c r="AX15">
        <f t="shared" si="20"/>
        <v>0</v>
      </c>
      <c r="AY15">
        <v>22</v>
      </c>
      <c r="AZ15">
        <f t="shared" ref="AZ15:AZ40" si="38">ROUND(AW15*2+5,0)</f>
        <v>1</v>
      </c>
      <c r="BA15">
        <f t="shared" si="21"/>
        <v>1.6E-2</v>
      </c>
      <c r="BB15">
        <v>17</v>
      </c>
      <c r="BC15">
        <v>16</v>
      </c>
      <c r="BD15">
        <f t="shared" si="22"/>
        <v>25</v>
      </c>
      <c r="BE15">
        <f t="shared" si="23"/>
        <v>-1.4804689382087497</v>
      </c>
      <c r="BF15">
        <f t="shared" si="33"/>
        <v>2</v>
      </c>
      <c r="BG15">
        <f t="shared" si="24"/>
        <v>0.61699999999999999</v>
      </c>
      <c r="BJ15">
        <v>35</v>
      </c>
      <c r="BK15">
        <v>22</v>
      </c>
      <c r="BL15">
        <f t="shared" si="25"/>
        <v>-2.1958722340742618</v>
      </c>
      <c r="BM15">
        <f t="shared" si="26"/>
        <v>1</v>
      </c>
      <c r="BN15">
        <f t="shared" ref="BN15:BN43" si="39">ROUND(BL15*2+5,0)</f>
        <v>1</v>
      </c>
      <c r="BO15">
        <f t="shared" si="27"/>
        <v>4.2000000000000003E-2</v>
      </c>
      <c r="BP15">
        <v>12</v>
      </c>
      <c r="BQ15">
        <v>16</v>
      </c>
      <c r="BR15">
        <f t="shared" si="28"/>
        <v>3</v>
      </c>
      <c r="BS15">
        <f t="shared" si="29"/>
        <v>-0.39696370780863222</v>
      </c>
      <c r="BT15">
        <f t="shared" si="31"/>
        <v>4</v>
      </c>
      <c r="BU15">
        <f t="shared" si="30"/>
        <v>0.94199999999999995</v>
      </c>
    </row>
    <row r="16" spans="2:73" x14ac:dyDescent="0.25">
      <c r="B16">
        <v>33</v>
      </c>
      <c r="C16">
        <v>33</v>
      </c>
      <c r="D16">
        <v>39</v>
      </c>
      <c r="E16">
        <f t="shared" si="0"/>
        <v>-2.0449214466061356</v>
      </c>
      <c r="F16">
        <f t="shared" si="1"/>
        <v>5</v>
      </c>
      <c r="G16">
        <v>23</v>
      </c>
      <c r="H16">
        <f t="shared" si="35"/>
        <v>1</v>
      </c>
      <c r="I16">
        <f t="shared" si="2"/>
        <v>2.5000000000000001E-2</v>
      </c>
      <c r="J16">
        <f t="shared" si="3"/>
        <v>-1.9599639845400538</v>
      </c>
      <c r="K16">
        <f t="shared" si="34"/>
        <v>5</v>
      </c>
      <c r="S16">
        <v>33</v>
      </c>
      <c r="T16">
        <v>23</v>
      </c>
      <c r="U16">
        <f t="shared" si="7"/>
        <v>-2.0585005330714341</v>
      </c>
      <c r="V16">
        <f t="shared" si="8"/>
        <v>5</v>
      </c>
      <c r="W16">
        <v>23</v>
      </c>
      <c r="X16">
        <f t="shared" si="36"/>
        <v>1</v>
      </c>
      <c r="Y16">
        <f t="shared" si="9"/>
        <v>1.9E-2</v>
      </c>
      <c r="Z16">
        <v>26</v>
      </c>
      <c r="AA16">
        <v>19</v>
      </c>
      <c r="AB16">
        <f t="shared" si="10"/>
        <v>11</v>
      </c>
      <c r="AC16">
        <f>(AA16-$AA$1)/$AC$1</f>
        <v>-0.74591665972555288</v>
      </c>
      <c r="AD16">
        <f>ROUND(AC16*2+5,0)</f>
        <v>4</v>
      </c>
      <c r="AE16">
        <f t="shared" si="12"/>
        <v>0.19700000000000001</v>
      </c>
      <c r="AH16">
        <v>39</v>
      </c>
      <c r="AI16">
        <v>23</v>
      </c>
      <c r="AJ16">
        <f t="shared" si="13"/>
        <v>-2.0404720452013141</v>
      </c>
      <c r="AK16">
        <f t="shared" si="14"/>
        <v>0</v>
      </c>
      <c r="AL16">
        <f t="shared" si="37"/>
        <v>1</v>
      </c>
      <c r="AM16">
        <f t="shared" si="15"/>
        <v>4.5999999999999999E-2</v>
      </c>
      <c r="AN16">
        <v>25</v>
      </c>
      <c r="AO16">
        <v>19</v>
      </c>
      <c r="AP16">
        <f t="shared" si="16"/>
        <v>2</v>
      </c>
      <c r="AQ16">
        <f t="shared" si="17"/>
        <v>0.1401048380501059</v>
      </c>
      <c r="AR16">
        <f t="shared" si="18"/>
        <v>5</v>
      </c>
      <c r="AS16">
        <f t="shared" si="19"/>
        <v>0.52800000000000002</v>
      </c>
      <c r="AU16">
        <v>33</v>
      </c>
      <c r="AV16">
        <v>23</v>
      </c>
      <c r="AW16">
        <f t="shared" si="6"/>
        <v>-2.0585005330714341</v>
      </c>
      <c r="AX16">
        <f t="shared" si="20"/>
        <v>5</v>
      </c>
      <c r="AY16">
        <v>23</v>
      </c>
      <c r="AZ16">
        <f t="shared" si="38"/>
        <v>1</v>
      </c>
      <c r="BA16">
        <f t="shared" si="21"/>
        <v>1.9E-2</v>
      </c>
      <c r="BB16">
        <v>19</v>
      </c>
      <c r="BC16">
        <v>17</v>
      </c>
      <c r="BD16">
        <f t="shared" si="22"/>
        <v>20</v>
      </c>
      <c r="BE16">
        <f t="shared" si="23"/>
        <v>-1.2356181787143508</v>
      </c>
      <c r="BF16">
        <f t="shared" si="33"/>
        <v>3</v>
      </c>
      <c r="BG16">
        <f t="shared" si="24"/>
        <v>0.72199999999999998</v>
      </c>
      <c r="BJ16">
        <v>39</v>
      </c>
      <c r="BK16">
        <v>23</v>
      </c>
      <c r="BL16">
        <f t="shared" si="25"/>
        <v>-2.0404720452013141</v>
      </c>
      <c r="BM16">
        <f t="shared" si="26"/>
        <v>0</v>
      </c>
      <c r="BN16">
        <f t="shared" si="39"/>
        <v>1</v>
      </c>
      <c r="BO16">
        <f t="shared" si="27"/>
        <v>4.5999999999999999E-2</v>
      </c>
      <c r="BP16">
        <v>11</v>
      </c>
      <c r="BQ16">
        <v>17</v>
      </c>
      <c r="BR16">
        <f t="shared" si="28"/>
        <v>0</v>
      </c>
      <c r="BS16">
        <f t="shared" si="29"/>
        <v>-0.21794085918905284</v>
      </c>
      <c r="BT16">
        <f t="shared" si="31"/>
        <v>5</v>
      </c>
      <c r="BU16">
        <f t="shared" si="30"/>
        <v>0.97799999999999998</v>
      </c>
    </row>
    <row r="17" spans="2:73" x14ac:dyDescent="0.25">
      <c r="B17">
        <v>36</v>
      </c>
      <c r="C17">
        <v>36</v>
      </c>
      <c r="D17">
        <v>35</v>
      </c>
      <c r="E17">
        <f t="shared" si="0"/>
        <v>-1.876198554971966</v>
      </c>
      <c r="F17">
        <f t="shared" si="1"/>
        <v>5</v>
      </c>
      <c r="G17">
        <v>24</v>
      </c>
      <c r="H17">
        <f t="shared" si="35"/>
        <v>1</v>
      </c>
      <c r="I17">
        <f t="shared" si="2"/>
        <v>4.2999999999999997E-2</v>
      </c>
      <c r="J17">
        <f t="shared" si="3"/>
        <v>-1.7168860184310404</v>
      </c>
      <c r="K17">
        <f t="shared" si="34"/>
        <v>5</v>
      </c>
      <c r="S17">
        <v>36</v>
      </c>
      <c r="T17">
        <v>24</v>
      </c>
      <c r="U17">
        <f t="shared" si="7"/>
        <v>-1.8837781969310485</v>
      </c>
      <c r="V17">
        <f t="shared" si="8"/>
        <v>5</v>
      </c>
      <c r="W17">
        <v>24</v>
      </c>
      <c r="X17">
        <f t="shared" si="36"/>
        <v>1</v>
      </c>
      <c r="Y17">
        <f t="shared" si="9"/>
        <v>4.2999999999999997E-2</v>
      </c>
      <c r="Z17">
        <v>16</v>
      </c>
      <c r="AA17">
        <v>20</v>
      </c>
      <c r="AB17">
        <f t="shared" si="10"/>
        <v>12</v>
      </c>
      <c r="AC17">
        <f t="shared" si="11"/>
        <v>-0.50106590023115394</v>
      </c>
      <c r="AD17">
        <f t="shared" si="32"/>
        <v>4</v>
      </c>
      <c r="AE17">
        <f t="shared" si="12"/>
        <v>0.24299999999999999</v>
      </c>
      <c r="AH17">
        <v>35</v>
      </c>
      <c r="AI17">
        <v>24</v>
      </c>
      <c r="AJ17">
        <f t="shared" si="13"/>
        <v>-1.8850718563283662</v>
      </c>
      <c r="AK17">
        <f t="shared" si="14"/>
        <v>0</v>
      </c>
      <c r="AL17">
        <f t="shared" si="37"/>
        <v>1</v>
      </c>
      <c r="AM17">
        <f t="shared" si="15"/>
        <v>0.05</v>
      </c>
      <c r="AN17">
        <v>24</v>
      </c>
      <c r="AO17">
        <v>20</v>
      </c>
      <c r="AP17">
        <f t="shared" si="16"/>
        <v>1</v>
      </c>
      <c r="AQ17">
        <f t="shared" si="17"/>
        <v>0.31912768666968527</v>
      </c>
      <c r="AR17">
        <f t="shared" si="18"/>
        <v>6</v>
      </c>
      <c r="AS17">
        <f t="shared" si="19"/>
        <v>0.55700000000000005</v>
      </c>
      <c r="AU17">
        <v>36</v>
      </c>
      <c r="AV17">
        <v>24</v>
      </c>
      <c r="AW17">
        <f t="shared" si="6"/>
        <v>-1.8837781969310485</v>
      </c>
      <c r="AX17">
        <f t="shared" si="20"/>
        <v>5</v>
      </c>
      <c r="AY17">
        <v>24</v>
      </c>
      <c r="AZ17">
        <f t="shared" si="38"/>
        <v>1</v>
      </c>
      <c r="BA17">
        <f t="shared" si="21"/>
        <v>4.2999999999999997E-2</v>
      </c>
      <c r="BB17">
        <v>16</v>
      </c>
      <c r="BC17">
        <v>18</v>
      </c>
      <c r="BD17">
        <f t="shared" si="22"/>
        <v>8</v>
      </c>
      <c r="BE17">
        <f t="shared" si="23"/>
        <v>-0.99076741921995182</v>
      </c>
      <c r="BF17">
        <f t="shared" si="33"/>
        <v>3</v>
      </c>
      <c r="BG17">
        <f t="shared" si="24"/>
        <v>0.80600000000000005</v>
      </c>
      <c r="BJ17">
        <v>35</v>
      </c>
      <c r="BK17">
        <v>24</v>
      </c>
      <c r="BL17">
        <f t="shared" si="25"/>
        <v>-1.8850718563283662</v>
      </c>
      <c r="BM17">
        <f t="shared" si="26"/>
        <v>0</v>
      </c>
      <c r="BN17">
        <f t="shared" si="39"/>
        <v>1</v>
      </c>
      <c r="BO17">
        <f t="shared" si="27"/>
        <v>0.05</v>
      </c>
      <c r="BP17">
        <v>9</v>
      </c>
      <c r="BQ17">
        <v>18</v>
      </c>
      <c r="BR17">
        <f t="shared" si="28"/>
        <v>1</v>
      </c>
      <c r="BS17">
        <f t="shared" si="29"/>
        <v>-3.8918010569473471E-2</v>
      </c>
      <c r="BT17">
        <f t="shared" si="31"/>
        <v>5</v>
      </c>
      <c r="BU17">
        <f t="shared" si="30"/>
        <v>0.98499999999999999</v>
      </c>
    </row>
    <row r="18" spans="2:73" x14ac:dyDescent="0.25">
      <c r="B18">
        <v>35</v>
      </c>
      <c r="C18">
        <v>35</v>
      </c>
      <c r="D18">
        <v>38</v>
      </c>
      <c r="E18">
        <f t="shared" si="0"/>
        <v>-1.7074756633377963</v>
      </c>
      <c r="F18">
        <f t="shared" si="1"/>
        <v>6</v>
      </c>
      <c r="G18">
        <v>25</v>
      </c>
      <c r="H18">
        <f t="shared" si="35"/>
        <v>2</v>
      </c>
      <c r="I18">
        <f t="shared" si="2"/>
        <v>6.0999999999999999E-2</v>
      </c>
      <c r="J18">
        <f t="shared" si="3"/>
        <v>-1.5464331222567476</v>
      </c>
      <c r="K18">
        <f t="shared" si="34"/>
        <v>5</v>
      </c>
      <c r="S18">
        <v>35</v>
      </c>
      <c r="T18">
        <v>25</v>
      </c>
      <c r="U18">
        <f t="shared" si="7"/>
        <v>-1.709055860790663</v>
      </c>
      <c r="V18">
        <f t="shared" si="8"/>
        <v>6</v>
      </c>
      <c r="W18">
        <v>25</v>
      </c>
      <c r="X18">
        <f t="shared" si="36"/>
        <v>2</v>
      </c>
      <c r="Y18">
        <f t="shared" si="9"/>
        <v>6.7000000000000004E-2</v>
      </c>
      <c r="Z18">
        <v>23</v>
      </c>
      <c r="AA18">
        <v>21</v>
      </c>
      <c r="AB18">
        <f t="shared" si="10"/>
        <v>17</v>
      </c>
      <c r="AC18">
        <f t="shared" si="11"/>
        <v>-0.25621514073675494</v>
      </c>
      <c r="AD18">
        <f t="shared" si="32"/>
        <v>4</v>
      </c>
      <c r="AE18">
        <f t="shared" si="12"/>
        <v>0.29399999999999998</v>
      </c>
      <c r="AH18">
        <v>38</v>
      </c>
      <c r="AI18">
        <v>25</v>
      </c>
      <c r="AJ18">
        <f t="shared" si="13"/>
        <v>-1.7296716674554184</v>
      </c>
      <c r="AK18">
        <f t="shared" si="14"/>
        <v>0</v>
      </c>
      <c r="AL18">
        <f t="shared" si="37"/>
        <v>2</v>
      </c>
      <c r="AM18">
        <f t="shared" si="15"/>
        <v>5.2999999999999999E-2</v>
      </c>
      <c r="AN18">
        <v>25</v>
      </c>
      <c r="AO18">
        <v>21</v>
      </c>
      <c r="AP18">
        <f t="shared" si="16"/>
        <v>6</v>
      </c>
      <c r="AQ18">
        <f t="shared" si="17"/>
        <v>0.49815053528926467</v>
      </c>
      <c r="AR18">
        <f t="shared" si="18"/>
        <v>6</v>
      </c>
      <c r="AS18">
        <f t="shared" si="19"/>
        <v>0.57099999999999995</v>
      </c>
      <c r="AU18">
        <v>35</v>
      </c>
      <c r="AV18">
        <v>25</v>
      </c>
      <c r="AW18">
        <f t="shared" si="6"/>
        <v>-1.709055860790663</v>
      </c>
      <c r="AX18">
        <f t="shared" si="20"/>
        <v>6</v>
      </c>
      <c r="AY18">
        <v>25</v>
      </c>
      <c r="AZ18">
        <f t="shared" si="38"/>
        <v>2</v>
      </c>
      <c r="BA18">
        <f t="shared" si="21"/>
        <v>6.7000000000000004E-2</v>
      </c>
      <c r="BB18">
        <v>16</v>
      </c>
      <c r="BC18">
        <v>19</v>
      </c>
      <c r="BD18">
        <f t="shared" si="22"/>
        <v>7</v>
      </c>
      <c r="BE18">
        <f t="shared" si="23"/>
        <v>-0.74591665972555288</v>
      </c>
      <c r="BF18">
        <f t="shared" si="33"/>
        <v>4</v>
      </c>
      <c r="BG18">
        <f t="shared" si="24"/>
        <v>0.84</v>
      </c>
      <c r="BJ18">
        <v>38</v>
      </c>
      <c r="BK18">
        <v>25</v>
      </c>
      <c r="BL18">
        <f t="shared" si="25"/>
        <v>-1.7296716674554184</v>
      </c>
      <c r="BM18">
        <f t="shared" si="26"/>
        <v>0</v>
      </c>
      <c r="BN18">
        <f t="shared" si="39"/>
        <v>2</v>
      </c>
      <c r="BO18">
        <f t="shared" si="27"/>
        <v>5.2999999999999999E-2</v>
      </c>
      <c r="BP18">
        <v>12</v>
      </c>
      <c r="BQ18">
        <v>19</v>
      </c>
      <c r="BR18">
        <f t="shared" si="28"/>
        <v>0</v>
      </c>
      <c r="BS18">
        <f t="shared" si="29"/>
        <v>0.1401048380501059</v>
      </c>
      <c r="BT18">
        <f t="shared" si="31"/>
        <v>5</v>
      </c>
      <c r="BU18" t="e">
        <f t="shared" si="30"/>
        <v>#N/A</v>
      </c>
    </row>
    <row r="19" spans="2:73" x14ac:dyDescent="0.25">
      <c r="B19">
        <v>34</v>
      </c>
      <c r="C19">
        <v>34</v>
      </c>
      <c r="D19">
        <v>32</v>
      </c>
      <c r="E19">
        <f t="shared" si="0"/>
        <v>-1.5387527717036267</v>
      </c>
      <c r="F19">
        <f t="shared" si="1"/>
        <v>7</v>
      </c>
      <c r="G19">
        <v>26</v>
      </c>
      <c r="H19">
        <f t="shared" si="35"/>
        <v>2</v>
      </c>
      <c r="I19">
        <f t="shared" si="2"/>
        <v>8.3000000000000004E-2</v>
      </c>
      <c r="J19">
        <f t="shared" si="3"/>
        <v>-1.3851716082134362</v>
      </c>
      <c r="K19">
        <f t="shared" si="34"/>
        <v>5</v>
      </c>
      <c r="N19" s="79" t="s">
        <v>193</v>
      </c>
      <c r="O19" s="79"/>
      <c r="P19" t="s">
        <v>151</v>
      </c>
      <c r="S19">
        <v>34</v>
      </c>
      <c r="T19">
        <v>26</v>
      </c>
      <c r="U19">
        <f>(T19-$U$1)/$W$1</f>
        <v>-1.5343335246502776</v>
      </c>
      <c r="V19">
        <f t="shared" si="8"/>
        <v>4</v>
      </c>
      <c r="W19">
        <v>26</v>
      </c>
      <c r="X19">
        <f t="shared" si="36"/>
        <v>2</v>
      </c>
      <c r="Y19">
        <f t="shared" si="9"/>
        <v>9.6000000000000002E-2</v>
      </c>
      <c r="Z19">
        <v>29</v>
      </c>
      <c r="AA19">
        <v>22</v>
      </c>
      <c r="AB19">
        <f t="shared" si="10"/>
        <v>20</v>
      </c>
      <c r="AC19">
        <f t="shared" si="11"/>
        <v>-1.1364381242355986E-2</v>
      </c>
      <c r="AD19">
        <f t="shared" si="32"/>
        <v>5</v>
      </c>
      <c r="AE19">
        <f t="shared" si="12"/>
        <v>0.36499999999999999</v>
      </c>
      <c r="AH19">
        <v>32</v>
      </c>
      <c r="AI19">
        <v>26</v>
      </c>
      <c r="AJ19">
        <f t="shared" si="13"/>
        <v>-1.5742714785824707</v>
      </c>
      <c r="AK19">
        <f t="shared" si="14"/>
        <v>3</v>
      </c>
      <c r="AL19">
        <f t="shared" si="37"/>
        <v>2</v>
      </c>
      <c r="AM19">
        <f t="shared" si="15"/>
        <v>5.7000000000000002E-2</v>
      </c>
      <c r="AN19">
        <v>21</v>
      </c>
      <c r="AO19">
        <v>22</v>
      </c>
      <c r="AP19">
        <f t="shared" si="16"/>
        <v>5</v>
      </c>
      <c r="AQ19">
        <f t="shared" si="17"/>
        <v>0.67717338390884407</v>
      </c>
      <c r="AR19">
        <f t="shared" si="18"/>
        <v>6</v>
      </c>
      <c r="AS19">
        <f t="shared" si="19"/>
        <v>0.65700000000000003</v>
      </c>
      <c r="AU19">
        <v>34</v>
      </c>
      <c r="AV19">
        <v>26</v>
      </c>
      <c r="AW19">
        <f>(AV19-$U$1)/$W$1</f>
        <v>-1.5343335246502776</v>
      </c>
      <c r="AX19">
        <f t="shared" si="20"/>
        <v>4</v>
      </c>
      <c r="AY19">
        <v>26</v>
      </c>
      <c r="AZ19">
        <f t="shared" si="38"/>
        <v>2</v>
      </c>
      <c r="BA19">
        <f t="shared" si="21"/>
        <v>9.6000000000000002E-2</v>
      </c>
      <c r="BB19">
        <v>12</v>
      </c>
      <c r="BC19">
        <v>20</v>
      </c>
      <c r="BD19">
        <f t="shared" si="22"/>
        <v>1</v>
      </c>
      <c r="BE19">
        <f t="shared" si="23"/>
        <v>-0.50106590023115394</v>
      </c>
      <c r="BF19">
        <f t="shared" si="33"/>
        <v>4</v>
      </c>
      <c r="BG19">
        <f t="shared" si="24"/>
        <v>0.86899999999999999</v>
      </c>
      <c r="BJ19">
        <v>32</v>
      </c>
      <c r="BK19">
        <v>26</v>
      </c>
      <c r="BL19">
        <f t="shared" si="25"/>
        <v>-1.5742714785824707</v>
      </c>
      <c r="BM19">
        <f t="shared" si="26"/>
        <v>3</v>
      </c>
      <c r="BN19">
        <f t="shared" si="39"/>
        <v>2</v>
      </c>
      <c r="BO19">
        <f t="shared" si="27"/>
        <v>5.7000000000000002E-2</v>
      </c>
      <c r="BP19">
        <v>16</v>
      </c>
      <c r="BQ19">
        <v>20</v>
      </c>
      <c r="BR19">
        <f t="shared" si="28"/>
        <v>0</v>
      </c>
      <c r="BS19">
        <f t="shared" si="29"/>
        <v>0.31912768666968527</v>
      </c>
      <c r="BT19">
        <f t="shared" si="31"/>
        <v>6</v>
      </c>
      <c r="BU19" t="e">
        <f t="shared" si="30"/>
        <v>#N/A</v>
      </c>
    </row>
    <row r="20" spans="2:73" x14ac:dyDescent="0.25">
      <c r="B20">
        <v>37</v>
      </c>
      <c r="C20">
        <v>37</v>
      </c>
      <c r="D20">
        <v>35</v>
      </c>
      <c r="E20">
        <f t="shared" si="0"/>
        <v>-1.370029880069457</v>
      </c>
      <c r="F20">
        <f t="shared" si="1"/>
        <v>6</v>
      </c>
      <c r="G20">
        <v>27</v>
      </c>
      <c r="H20">
        <f t="shared" si="35"/>
        <v>2</v>
      </c>
      <c r="I20">
        <f t="shared" si="2"/>
        <v>0.108</v>
      </c>
      <c r="J20">
        <f t="shared" si="3"/>
        <v>-1.2372345991628275</v>
      </c>
      <c r="K20">
        <f t="shared" si="34"/>
        <v>5</v>
      </c>
      <c r="N20">
        <v>0.16375051127634252</v>
      </c>
      <c r="P20">
        <v>6.0000000000000001E-3</v>
      </c>
      <c r="S20">
        <v>37</v>
      </c>
      <c r="T20">
        <v>27</v>
      </c>
      <c r="U20">
        <f t="shared" ref="U20:U83" si="40">(T20-$U$1)/$W$1</f>
        <v>-1.3596111885098923</v>
      </c>
      <c r="V20">
        <f t="shared" si="8"/>
        <v>5</v>
      </c>
      <c r="W20">
        <v>27</v>
      </c>
      <c r="X20">
        <f t="shared" si="36"/>
        <v>2</v>
      </c>
      <c r="Y20">
        <f t="shared" si="9"/>
        <v>0.115</v>
      </c>
      <c r="Z20">
        <v>23</v>
      </c>
      <c r="AA20">
        <v>23</v>
      </c>
      <c r="AB20">
        <f t="shared" si="10"/>
        <v>31</v>
      </c>
      <c r="AC20">
        <f t="shared" si="11"/>
        <v>0.23348637825204296</v>
      </c>
      <c r="AD20">
        <f t="shared" si="32"/>
        <v>5</v>
      </c>
      <c r="AE20">
        <f t="shared" si="12"/>
        <v>0.44900000000000001</v>
      </c>
      <c r="AH20">
        <v>35</v>
      </c>
      <c r="AI20">
        <v>27</v>
      </c>
      <c r="AJ20">
        <f t="shared" si="13"/>
        <v>-1.4188712897095228</v>
      </c>
      <c r="AK20">
        <f t="shared" si="14"/>
        <v>1</v>
      </c>
      <c r="AL20">
        <f t="shared" si="37"/>
        <v>2</v>
      </c>
      <c r="AM20">
        <f t="shared" si="15"/>
        <v>0.1</v>
      </c>
      <c r="AN20">
        <v>18</v>
      </c>
      <c r="AO20">
        <v>23</v>
      </c>
      <c r="AP20">
        <f t="shared" si="16"/>
        <v>1</v>
      </c>
      <c r="AQ20">
        <f t="shared" si="17"/>
        <v>0.85619623252842347</v>
      </c>
      <c r="AR20">
        <f t="shared" si="18"/>
        <v>7</v>
      </c>
      <c r="AS20">
        <f t="shared" si="19"/>
        <v>0.72799999999999998</v>
      </c>
      <c r="AU20">
        <v>37</v>
      </c>
      <c r="AV20">
        <v>27</v>
      </c>
      <c r="AW20">
        <f t="shared" ref="AW20:AW83" si="41">(AV20-$U$1)/$W$1</f>
        <v>-1.3596111885098923</v>
      </c>
      <c r="AX20">
        <f t="shared" si="20"/>
        <v>5</v>
      </c>
      <c r="AY20">
        <v>27</v>
      </c>
      <c r="AZ20">
        <f t="shared" si="38"/>
        <v>2</v>
      </c>
      <c r="BA20">
        <f t="shared" si="21"/>
        <v>0.115</v>
      </c>
      <c r="BB20">
        <v>15</v>
      </c>
      <c r="BJ20">
        <v>35</v>
      </c>
      <c r="BK20">
        <v>27</v>
      </c>
      <c r="BL20">
        <f t="shared" si="25"/>
        <v>-1.4188712897095228</v>
      </c>
      <c r="BM20">
        <f t="shared" si="26"/>
        <v>1</v>
      </c>
      <c r="BN20">
        <f t="shared" si="39"/>
        <v>2</v>
      </c>
      <c r="BO20">
        <f t="shared" si="27"/>
        <v>0.1</v>
      </c>
      <c r="BP20">
        <v>14</v>
      </c>
    </row>
    <row r="21" spans="2:73" x14ac:dyDescent="0.25">
      <c r="B21">
        <v>33</v>
      </c>
      <c r="C21">
        <v>33</v>
      </c>
      <c r="D21">
        <v>37</v>
      </c>
      <c r="E21">
        <f t="shared" si="0"/>
        <v>-1.2013069884352874</v>
      </c>
      <c r="F21">
        <f t="shared" si="1"/>
        <v>6</v>
      </c>
      <c r="G21">
        <v>28</v>
      </c>
      <c r="H21">
        <f t="shared" si="35"/>
        <v>3</v>
      </c>
      <c r="I21">
        <f t="shared" si="2"/>
        <v>0.13</v>
      </c>
      <c r="J21">
        <f t="shared" si="3"/>
        <v>-1.1263911290388013</v>
      </c>
      <c r="K21">
        <f t="shared" si="34"/>
        <v>5</v>
      </c>
      <c r="S21">
        <v>33</v>
      </c>
      <c r="T21">
        <v>28</v>
      </c>
      <c r="U21">
        <f t="shared" si="40"/>
        <v>-1.1848888523695067</v>
      </c>
      <c r="V21">
        <f t="shared" si="8"/>
        <v>5</v>
      </c>
      <c r="W21">
        <v>28</v>
      </c>
      <c r="X21">
        <f t="shared" si="36"/>
        <v>3</v>
      </c>
      <c r="Y21">
        <f t="shared" si="9"/>
        <v>0.14000000000000001</v>
      </c>
      <c r="Z21">
        <v>25</v>
      </c>
      <c r="AA21">
        <v>24</v>
      </c>
      <c r="AB21">
        <f t="shared" si="10"/>
        <v>36</v>
      </c>
      <c r="AC21">
        <f t="shared" si="11"/>
        <v>0.47833713774644193</v>
      </c>
      <c r="AD21">
        <f t="shared" si="32"/>
        <v>6</v>
      </c>
      <c r="AE21">
        <f t="shared" si="12"/>
        <v>0.57899999999999996</v>
      </c>
      <c r="AH21">
        <v>37</v>
      </c>
      <c r="AI21">
        <v>28</v>
      </c>
      <c r="AJ21">
        <f t="shared" si="13"/>
        <v>-1.2634711008365751</v>
      </c>
      <c r="AK21">
        <f t="shared" si="14"/>
        <v>1</v>
      </c>
      <c r="AL21">
        <f t="shared" si="37"/>
        <v>2</v>
      </c>
      <c r="AM21">
        <f t="shared" si="15"/>
        <v>0.114</v>
      </c>
      <c r="AN21">
        <v>21</v>
      </c>
      <c r="AO21">
        <v>24</v>
      </c>
      <c r="AP21">
        <f t="shared" si="16"/>
        <v>8</v>
      </c>
      <c r="AQ21">
        <f t="shared" si="17"/>
        <v>1.0352190811480029</v>
      </c>
      <c r="AR21">
        <f t="shared" si="18"/>
        <v>7</v>
      </c>
      <c r="AS21">
        <f t="shared" si="19"/>
        <v>0.74199999999999999</v>
      </c>
      <c r="AU21">
        <v>33</v>
      </c>
      <c r="AV21">
        <v>28</v>
      </c>
      <c r="AW21">
        <f t="shared" si="41"/>
        <v>-1.1848888523695067</v>
      </c>
      <c r="AX21">
        <f t="shared" si="20"/>
        <v>5</v>
      </c>
      <c r="AY21">
        <v>28</v>
      </c>
      <c r="AZ21">
        <f t="shared" si="38"/>
        <v>3</v>
      </c>
      <c r="BA21">
        <f t="shared" si="21"/>
        <v>0.14000000000000001</v>
      </c>
      <c r="BB21">
        <v>14</v>
      </c>
      <c r="BJ21">
        <v>37</v>
      </c>
      <c r="BK21">
        <v>28</v>
      </c>
      <c r="BL21">
        <f t="shared" si="25"/>
        <v>-1.2634711008365751</v>
      </c>
      <c r="BM21">
        <f t="shared" si="26"/>
        <v>1</v>
      </c>
      <c r="BN21">
        <f t="shared" si="39"/>
        <v>2</v>
      </c>
      <c r="BO21">
        <f t="shared" si="27"/>
        <v>0.114</v>
      </c>
      <c r="BP21">
        <v>12</v>
      </c>
    </row>
    <row r="22" spans="2:73" x14ac:dyDescent="0.25">
      <c r="B22">
        <v>34</v>
      </c>
      <c r="C22">
        <v>34</v>
      </c>
      <c r="D22">
        <v>30</v>
      </c>
      <c r="E22">
        <f t="shared" si="0"/>
        <v>-1.0325840968011177</v>
      </c>
      <c r="F22">
        <f t="shared" si="1"/>
        <v>6</v>
      </c>
      <c r="G22">
        <v>29</v>
      </c>
      <c r="H22">
        <f t="shared" si="35"/>
        <v>3</v>
      </c>
      <c r="I22">
        <f t="shared" si="2"/>
        <v>0.152</v>
      </c>
      <c r="J22">
        <f t="shared" si="3"/>
        <v>-1.02789334580214</v>
      </c>
      <c r="K22">
        <f t="shared" si="34"/>
        <v>5</v>
      </c>
      <c r="N22" t="s">
        <v>199</v>
      </c>
      <c r="S22">
        <v>34</v>
      </c>
      <c r="T22">
        <v>29</v>
      </c>
      <c r="U22">
        <f t="shared" si="40"/>
        <v>-1.0101665162291213</v>
      </c>
      <c r="V22">
        <f t="shared" si="8"/>
        <v>4</v>
      </c>
      <c r="W22">
        <v>29</v>
      </c>
      <c r="X22">
        <f t="shared" si="36"/>
        <v>3</v>
      </c>
      <c r="Y22">
        <f t="shared" si="9"/>
        <v>0.16400000000000001</v>
      </c>
      <c r="Z22">
        <v>24</v>
      </c>
      <c r="AA22">
        <v>25</v>
      </c>
      <c r="AB22">
        <f t="shared" si="10"/>
        <v>21</v>
      </c>
      <c r="AC22">
        <f t="shared" si="11"/>
        <v>0.72318789724084087</v>
      </c>
      <c r="AD22">
        <f t="shared" si="32"/>
        <v>6</v>
      </c>
      <c r="AE22">
        <f t="shared" si="12"/>
        <v>0.73099999999999998</v>
      </c>
      <c r="AH22">
        <v>30</v>
      </c>
      <c r="AI22">
        <v>29</v>
      </c>
      <c r="AJ22">
        <f t="shared" si="13"/>
        <v>-1.1080709119636274</v>
      </c>
      <c r="AK22">
        <f t="shared" si="14"/>
        <v>2</v>
      </c>
      <c r="AL22">
        <f t="shared" si="37"/>
        <v>3</v>
      </c>
      <c r="AM22">
        <f t="shared" si="15"/>
        <v>0.128</v>
      </c>
      <c r="AN22">
        <v>19</v>
      </c>
      <c r="AO22">
        <v>25</v>
      </c>
      <c r="AP22">
        <f t="shared" si="16"/>
        <v>7</v>
      </c>
      <c r="AQ22">
        <f t="shared" si="17"/>
        <v>1.2142419297675822</v>
      </c>
      <c r="AR22">
        <f t="shared" si="18"/>
        <v>7</v>
      </c>
      <c r="AS22">
        <f t="shared" si="19"/>
        <v>0.85699999999999998</v>
      </c>
      <c r="AU22">
        <v>34</v>
      </c>
      <c r="AV22">
        <v>29</v>
      </c>
      <c r="AW22">
        <f t="shared" si="41"/>
        <v>-1.0101665162291213</v>
      </c>
      <c r="AX22">
        <f t="shared" si="20"/>
        <v>4</v>
      </c>
      <c r="AY22">
        <v>29</v>
      </c>
      <c r="AZ22">
        <f t="shared" si="38"/>
        <v>3</v>
      </c>
      <c r="BA22">
        <f t="shared" si="21"/>
        <v>0.16400000000000001</v>
      </c>
      <c r="BB22">
        <v>16</v>
      </c>
      <c r="BJ22">
        <v>30</v>
      </c>
      <c r="BK22">
        <v>29</v>
      </c>
      <c r="BL22">
        <f t="shared" si="25"/>
        <v>-1.1080709119636274</v>
      </c>
      <c r="BM22">
        <f t="shared" si="26"/>
        <v>2</v>
      </c>
      <c r="BN22">
        <f t="shared" si="39"/>
        <v>3</v>
      </c>
      <c r="BO22">
        <f t="shared" si="27"/>
        <v>0.128</v>
      </c>
      <c r="BP22">
        <v>14</v>
      </c>
    </row>
    <row r="23" spans="2:73" x14ac:dyDescent="0.25">
      <c r="B23">
        <v>32</v>
      </c>
      <c r="C23">
        <v>32</v>
      </c>
      <c r="D23">
        <v>39</v>
      </c>
      <c r="E23">
        <f t="shared" si="0"/>
        <v>-0.86386120516694809</v>
      </c>
      <c r="F23">
        <f t="shared" si="1"/>
        <v>10</v>
      </c>
      <c r="G23">
        <v>30</v>
      </c>
      <c r="H23">
        <f t="shared" si="35"/>
        <v>3</v>
      </c>
      <c r="I23">
        <f t="shared" si="2"/>
        <v>0.17299999999999999</v>
      </c>
      <c r="J23">
        <f t="shared" si="3"/>
        <v>-0.94237633259795117</v>
      </c>
      <c r="K23">
        <f t="shared" si="34"/>
        <v>5</v>
      </c>
      <c r="S23">
        <v>32</v>
      </c>
      <c r="T23">
        <v>30</v>
      </c>
      <c r="U23">
        <f t="shared" si="40"/>
        <v>-0.83544418008873578</v>
      </c>
      <c r="V23">
        <f t="shared" si="8"/>
        <v>6</v>
      </c>
      <c r="W23">
        <v>30</v>
      </c>
      <c r="X23">
        <f t="shared" si="36"/>
        <v>3</v>
      </c>
      <c r="Y23">
        <f t="shared" si="9"/>
        <v>0.183</v>
      </c>
      <c r="Z23">
        <v>25</v>
      </c>
      <c r="AA23">
        <v>26</v>
      </c>
      <c r="AB23">
        <f t="shared" si="10"/>
        <v>20</v>
      </c>
      <c r="AC23">
        <f t="shared" si="11"/>
        <v>0.96803865673523981</v>
      </c>
      <c r="AD23">
        <f t="shared" si="32"/>
        <v>7</v>
      </c>
      <c r="AE23">
        <f t="shared" si="12"/>
        <v>0.81899999999999995</v>
      </c>
      <c r="AH23">
        <v>39</v>
      </c>
      <c r="AI23">
        <v>30</v>
      </c>
      <c r="AJ23">
        <f t="shared" si="13"/>
        <v>-0.95267072309067968</v>
      </c>
      <c r="AK23">
        <f t="shared" si="14"/>
        <v>4</v>
      </c>
      <c r="AL23">
        <f t="shared" si="37"/>
        <v>3</v>
      </c>
      <c r="AM23">
        <f t="shared" si="15"/>
        <v>0.157</v>
      </c>
      <c r="AN23">
        <v>21</v>
      </c>
      <c r="AO23">
        <v>26</v>
      </c>
      <c r="AP23">
        <f t="shared" si="16"/>
        <v>0</v>
      </c>
      <c r="AQ23">
        <f t="shared" si="17"/>
        <v>1.3932647783871615</v>
      </c>
      <c r="AR23">
        <f t="shared" si="18"/>
        <v>8</v>
      </c>
      <c r="AS23">
        <f t="shared" si="19"/>
        <v>0.94699999999999995</v>
      </c>
      <c r="AU23">
        <v>32</v>
      </c>
      <c r="AV23">
        <v>30</v>
      </c>
      <c r="AW23">
        <f t="shared" si="41"/>
        <v>-0.83544418008873578</v>
      </c>
      <c r="AX23">
        <f t="shared" si="20"/>
        <v>6</v>
      </c>
      <c r="AY23">
        <v>30</v>
      </c>
      <c r="AZ23">
        <f t="shared" si="38"/>
        <v>3</v>
      </c>
      <c r="BA23">
        <f t="shared" si="21"/>
        <v>0.183</v>
      </c>
      <c r="BB23">
        <v>18</v>
      </c>
      <c r="BJ23">
        <v>39</v>
      </c>
      <c r="BK23">
        <v>30</v>
      </c>
      <c r="BL23">
        <f t="shared" si="25"/>
        <v>-0.95267072309067968</v>
      </c>
      <c r="BM23">
        <f t="shared" si="26"/>
        <v>4</v>
      </c>
      <c r="BN23">
        <f t="shared" si="39"/>
        <v>3</v>
      </c>
      <c r="BO23">
        <f t="shared" si="27"/>
        <v>0.157</v>
      </c>
      <c r="BP23">
        <v>6</v>
      </c>
    </row>
    <row r="24" spans="2:73" x14ac:dyDescent="0.25">
      <c r="B24">
        <v>39</v>
      </c>
      <c r="C24">
        <v>39</v>
      </c>
      <c r="D24">
        <v>36</v>
      </c>
      <c r="E24">
        <f t="shared" si="0"/>
        <v>-0.69513831353277844</v>
      </c>
      <c r="F24">
        <f t="shared" si="1"/>
        <v>11</v>
      </c>
      <c r="G24">
        <v>31</v>
      </c>
      <c r="H24">
        <f t="shared" si="35"/>
        <v>4</v>
      </c>
      <c r="I24">
        <f t="shared" si="2"/>
        <v>0.21</v>
      </c>
      <c r="J24">
        <f t="shared" si="3"/>
        <v>-0.80642124701824058</v>
      </c>
      <c r="K24">
        <f t="shared" si="34"/>
        <v>5</v>
      </c>
      <c r="S24">
        <v>39</v>
      </c>
      <c r="T24">
        <v>31</v>
      </c>
      <c r="U24">
        <f t="shared" si="40"/>
        <v>-0.66072184394835043</v>
      </c>
      <c r="V24">
        <f t="shared" si="8"/>
        <v>9</v>
      </c>
      <c r="W24">
        <v>31</v>
      </c>
      <c r="X24">
        <f t="shared" si="36"/>
        <v>4</v>
      </c>
      <c r="Y24">
        <f t="shared" si="9"/>
        <v>0.21199999999999999</v>
      </c>
      <c r="Z24">
        <v>27</v>
      </c>
      <c r="AA24">
        <v>27</v>
      </c>
      <c r="AB24">
        <f t="shared" si="10"/>
        <v>9</v>
      </c>
      <c r="AC24">
        <f t="shared" si="11"/>
        <v>1.2128894162296389</v>
      </c>
      <c r="AD24">
        <f t="shared" si="32"/>
        <v>7</v>
      </c>
      <c r="AE24">
        <f t="shared" si="12"/>
        <v>0.90300000000000002</v>
      </c>
      <c r="AH24">
        <v>36</v>
      </c>
      <c r="AI24">
        <v>31</v>
      </c>
      <c r="AJ24">
        <f t="shared" si="13"/>
        <v>-0.79727053421773186</v>
      </c>
      <c r="AK24">
        <f t="shared" si="14"/>
        <v>2</v>
      </c>
      <c r="AL24">
        <f t="shared" si="37"/>
        <v>3</v>
      </c>
      <c r="AM24">
        <f t="shared" si="15"/>
        <v>0.214</v>
      </c>
      <c r="AN24">
        <v>22</v>
      </c>
      <c r="AO24">
        <v>27</v>
      </c>
      <c r="AP24">
        <f t="shared" si="16"/>
        <v>0</v>
      </c>
      <c r="AQ24">
        <f t="shared" si="17"/>
        <v>1.572287627006741</v>
      </c>
      <c r="AR24">
        <f t="shared" si="18"/>
        <v>8</v>
      </c>
      <c r="AS24">
        <f t="shared" si="19"/>
        <v>0.95199999999999996</v>
      </c>
      <c r="AU24">
        <v>39</v>
      </c>
      <c r="AV24">
        <v>31</v>
      </c>
      <c r="AW24">
        <f t="shared" si="41"/>
        <v>-0.66072184394835043</v>
      </c>
      <c r="AX24">
        <f t="shared" si="20"/>
        <v>9</v>
      </c>
      <c r="AY24">
        <v>31</v>
      </c>
      <c r="AZ24">
        <f t="shared" si="38"/>
        <v>4</v>
      </c>
      <c r="BA24">
        <f t="shared" si="21"/>
        <v>0.21199999999999999</v>
      </c>
      <c r="BB24">
        <v>17</v>
      </c>
      <c r="BJ24">
        <v>36</v>
      </c>
      <c r="BK24">
        <v>31</v>
      </c>
      <c r="BL24">
        <f t="shared" si="25"/>
        <v>-0.79727053421773186</v>
      </c>
      <c r="BM24">
        <f t="shared" si="26"/>
        <v>2</v>
      </c>
      <c r="BN24">
        <f t="shared" si="39"/>
        <v>3</v>
      </c>
      <c r="BO24">
        <f t="shared" si="27"/>
        <v>0.214</v>
      </c>
      <c r="BP24">
        <v>12</v>
      </c>
    </row>
    <row r="25" spans="2:73" x14ac:dyDescent="0.25">
      <c r="B25">
        <v>36</v>
      </c>
      <c r="C25">
        <v>36</v>
      </c>
      <c r="D25">
        <v>37</v>
      </c>
      <c r="E25">
        <f t="shared" si="0"/>
        <v>-0.52641542189860879</v>
      </c>
      <c r="F25">
        <f t="shared" si="1"/>
        <v>12</v>
      </c>
      <c r="G25">
        <v>32</v>
      </c>
      <c r="H25">
        <f t="shared" si="35"/>
        <v>4</v>
      </c>
      <c r="I25">
        <f t="shared" si="2"/>
        <v>0.25</v>
      </c>
      <c r="J25">
        <f t="shared" si="3"/>
        <v>-0.67448975019608193</v>
      </c>
      <c r="K25">
        <f t="shared" si="34"/>
        <v>6</v>
      </c>
      <c r="S25">
        <v>36</v>
      </c>
      <c r="T25">
        <v>32</v>
      </c>
      <c r="U25">
        <f t="shared" si="40"/>
        <v>-0.48599950780796491</v>
      </c>
      <c r="V25">
        <f t="shared" si="8"/>
        <v>10</v>
      </c>
      <c r="W25">
        <v>32</v>
      </c>
      <c r="X25">
        <f t="shared" si="36"/>
        <v>4</v>
      </c>
      <c r="Y25">
        <f t="shared" si="9"/>
        <v>0.25600000000000001</v>
      </c>
      <c r="Z25">
        <v>26</v>
      </c>
      <c r="AA25">
        <v>28</v>
      </c>
      <c r="AB25">
        <f t="shared" si="10"/>
        <v>5</v>
      </c>
      <c r="AC25">
        <f t="shared" si="11"/>
        <v>1.4577401757240378</v>
      </c>
      <c r="AD25">
        <f t="shared" si="32"/>
        <v>8</v>
      </c>
      <c r="AE25">
        <f t="shared" si="12"/>
        <v>0.94099999999999995</v>
      </c>
      <c r="AH25">
        <v>37</v>
      </c>
      <c r="AI25">
        <v>32</v>
      </c>
      <c r="AJ25">
        <f t="shared" si="13"/>
        <v>-0.64187034534478415</v>
      </c>
      <c r="AK25">
        <f t="shared" si="14"/>
        <v>2</v>
      </c>
      <c r="AL25">
        <f t="shared" si="37"/>
        <v>4</v>
      </c>
      <c r="AM25">
        <f t="shared" si="15"/>
        <v>0.24199999999999999</v>
      </c>
      <c r="AN25">
        <v>25</v>
      </c>
      <c r="AO25">
        <v>28</v>
      </c>
      <c r="AP25">
        <f t="shared" si="16"/>
        <v>2</v>
      </c>
      <c r="AQ25">
        <f t="shared" si="17"/>
        <v>1.7513104756263203</v>
      </c>
      <c r="AR25">
        <f t="shared" si="18"/>
        <v>9</v>
      </c>
      <c r="AS25">
        <f t="shared" si="19"/>
        <v>0.95699999999999996</v>
      </c>
      <c r="AU25">
        <v>36</v>
      </c>
      <c r="AV25">
        <v>32</v>
      </c>
      <c r="AW25">
        <f t="shared" si="41"/>
        <v>-0.48599950780796491</v>
      </c>
      <c r="AX25">
        <f t="shared" si="20"/>
        <v>10</v>
      </c>
      <c r="AY25">
        <v>32</v>
      </c>
      <c r="AZ25">
        <f t="shared" si="38"/>
        <v>4</v>
      </c>
      <c r="BA25">
        <f t="shared" si="21"/>
        <v>0.25600000000000001</v>
      </c>
      <c r="BB25">
        <v>19</v>
      </c>
      <c r="BJ25">
        <v>37</v>
      </c>
      <c r="BK25">
        <v>32</v>
      </c>
      <c r="BL25">
        <f t="shared" si="25"/>
        <v>-0.64187034534478415</v>
      </c>
      <c r="BM25">
        <f t="shared" si="26"/>
        <v>2</v>
      </c>
      <c r="BN25">
        <f t="shared" si="39"/>
        <v>4</v>
      </c>
      <c r="BO25">
        <f t="shared" si="27"/>
        <v>0.24199999999999999</v>
      </c>
      <c r="BP25">
        <v>13</v>
      </c>
    </row>
    <row r="26" spans="2:73" x14ac:dyDescent="0.25">
      <c r="B26">
        <v>34</v>
      </c>
      <c r="C26">
        <v>34</v>
      </c>
      <c r="D26">
        <v>36</v>
      </c>
      <c r="E26">
        <f t="shared" si="0"/>
        <v>-0.3576925302644392</v>
      </c>
      <c r="F26">
        <f t="shared" si="1"/>
        <v>14</v>
      </c>
      <c r="G26">
        <v>33</v>
      </c>
      <c r="H26">
        <f t="shared" si="35"/>
        <v>4</v>
      </c>
      <c r="I26">
        <f t="shared" si="2"/>
        <v>0.29299999999999998</v>
      </c>
      <c r="J26">
        <f t="shared" si="3"/>
        <v>-0.54464165479999915</v>
      </c>
      <c r="K26">
        <f t="shared" si="34"/>
        <v>6</v>
      </c>
      <c r="S26">
        <v>34</v>
      </c>
      <c r="T26">
        <v>33</v>
      </c>
      <c r="U26">
        <f t="shared" si="40"/>
        <v>-0.31127717166757951</v>
      </c>
      <c r="V26">
        <f t="shared" si="8"/>
        <v>14</v>
      </c>
      <c r="W26">
        <v>33</v>
      </c>
      <c r="X26">
        <f t="shared" si="36"/>
        <v>4</v>
      </c>
      <c r="Y26">
        <f t="shared" si="9"/>
        <v>0.30399999999999999</v>
      </c>
      <c r="Z26">
        <v>30</v>
      </c>
      <c r="AA26">
        <v>29</v>
      </c>
      <c r="AB26">
        <f t="shared" si="10"/>
        <v>6</v>
      </c>
      <c r="AC26">
        <f t="shared" si="11"/>
        <v>1.7025909352184367</v>
      </c>
      <c r="AD26">
        <f t="shared" si="32"/>
        <v>8</v>
      </c>
      <c r="AE26">
        <f t="shared" si="12"/>
        <v>0.96199999999999997</v>
      </c>
      <c r="AH26">
        <v>36</v>
      </c>
      <c r="AI26">
        <v>33</v>
      </c>
      <c r="AJ26">
        <f t="shared" si="13"/>
        <v>-0.48647015647183639</v>
      </c>
      <c r="AK26">
        <f t="shared" si="14"/>
        <v>0</v>
      </c>
      <c r="AL26">
        <f t="shared" si="37"/>
        <v>4</v>
      </c>
      <c r="AM26">
        <f t="shared" si="15"/>
        <v>0.26400000000000001</v>
      </c>
      <c r="AN26">
        <v>21</v>
      </c>
      <c r="AO26">
        <v>29</v>
      </c>
      <c r="AP26">
        <f t="shared" si="16"/>
        <v>0</v>
      </c>
      <c r="AQ26">
        <f t="shared" si="17"/>
        <v>1.9303333242458998</v>
      </c>
      <c r="AR26">
        <f t="shared" si="18"/>
        <v>9</v>
      </c>
      <c r="AS26">
        <f t="shared" si="19"/>
        <v>0.97799999999999998</v>
      </c>
      <c r="AU26">
        <v>34</v>
      </c>
      <c r="AV26">
        <v>33</v>
      </c>
      <c r="AW26">
        <f t="shared" si="41"/>
        <v>-0.31127717166757951</v>
      </c>
      <c r="AX26">
        <f t="shared" si="20"/>
        <v>14</v>
      </c>
      <c r="AY26">
        <v>33</v>
      </c>
      <c r="AZ26">
        <f t="shared" si="38"/>
        <v>4</v>
      </c>
      <c r="BA26">
        <f t="shared" si="21"/>
        <v>0.30399999999999999</v>
      </c>
      <c r="BB26">
        <v>19</v>
      </c>
      <c r="BJ26">
        <v>36</v>
      </c>
      <c r="BK26">
        <v>33</v>
      </c>
      <c r="BL26">
        <f t="shared" si="25"/>
        <v>-0.48647015647183639</v>
      </c>
      <c r="BM26">
        <f t="shared" si="26"/>
        <v>0</v>
      </c>
      <c r="BN26">
        <f t="shared" si="39"/>
        <v>4</v>
      </c>
      <c r="BO26">
        <f t="shared" si="27"/>
        <v>0.26400000000000001</v>
      </c>
      <c r="BP26">
        <v>8</v>
      </c>
    </row>
    <row r="27" spans="2:73" x14ac:dyDescent="0.25">
      <c r="B27">
        <v>34</v>
      </c>
      <c r="C27">
        <v>34</v>
      </c>
      <c r="D27">
        <v>37</v>
      </c>
      <c r="E27">
        <f t="shared" si="0"/>
        <v>-0.18896963863026955</v>
      </c>
      <c r="F27">
        <f t="shared" si="1"/>
        <v>17</v>
      </c>
      <c r="G27">
        <v>34</v>
      </c>
      <c r="H27">
        <f t="shared" si="35"/>
        <v>5</v>
      </c>
      <c r="I27">
        <f t="shared" si="2"/>
        <v>0.34399999999999997</v>
      </c>
      <c r="J27">
        <f t="shared" si="3"/>
        <v>-0.40157069563014858</v>
      </c>
      <c r="K27">
        <f t="shared" si="34"/>
        <v>6</v>
      </c>
      <c r="S27">
        <v>34</v>
      </c>
      <c r="T27">
        <v>34</v>
      </c>
      <c r="U27">
        <f t="shared" si="40"/>
        <v>-0.13655483552719405</v>
      </c>
      <c r="V27">
        <f t="shared" si="8"/>
        <v>14</v>
      </c>
      <c r="W27">
        <v>34</v>
      </c>
      <c r="X27">
        <f t="shared" si="36"/>
        <v>5</v>
      </c>
      <c r="Y27">
        <f t="shared" si="9"/>
        <v>0.371</v>
      </c>
      <c r="Z27">
        <v>20</v>
      </c>
      <c r="AA27">
        <v>30</v>
      </c>
      <c r="AB27">
        <f t="shared" si="10"/>
        <v>3</v>
      </c>
      <c r="AC27">
        <f t="shared" si="11"/>
        <v>1.9474416947128357</v>
      </c>
      <c r="AD27">
        <f t="shared" si="32"/>
        <v>9</v>
      </c>
      <c r="AE27">
        <f t="shared" si="12"/>
        <v>0.98699999999999999</v>
      </c>
      <c r="AH27">
        <v>37</v>
      </c>
      <c r="AI27">
        <v>34</v>
      </c>
      <c r="AJ27">
        <f t="shared" si="13"/>
        <v>-0.33106996759888863</v>
      </c>
      <c r="AK27">
        <f t="shared" si="14"/>
        <v>3</v>
      </c>
      <c r="AL27">
        <f t="shared" si="37"/>
        <v>4</v>
      </c>
      <c r="AM27">
        <f t="shared" si="15"/>
        <v>0.27100000000000002</v>
      </c>
      <c r="AN27">
        <v>25</v>
      </c>
      <c r="AO27">
        <v>30</v>
      </c>
      <c r="AP27">
        <f t="shared" si="16"/>
        <v>1</v>
      </c>
      <c r="AQ27">
        <f t="shared" si="17"/>
        <v>2.1093561728654793</v>
      </c>
      <c r="AR27">
        <f t="shared" si="18"/>
        <v>9</v>
      </c>
      <c r="AS27">
        <f t="shared" si="19"/>
        <v>0.98499999999999999</v>
      </c>
      <c r="AU27">
        <v>34</v>
      </c>
      <c r="AV27">
        <v>34</v>
      </c>
      <c r="AW27">
        <f t="shared" si="41"/>
        <v>-0.13655483552719405</v>
      </c>
      <c r="AX27">
        <f t="shared" si="20"/>
        <v>14</v>
      </c>
      <c r="AY27">
        <v>34</v>
      </c>
      <c r="AZ27">
        <f t="shared" si="38"/>
        <v>5</v>
      </c>
      <c r="BA27">
        <f t="shared" si="21"/>
        <v>0.371</v>
      </c>
      <c r="BB27">
        <v>16</v>
      </c>
      <c r="BJ27">
        <v>37</v>
      </c>
      <c r="BK27">
        <v>34</v>
      </c>
      <c r="BL27">
        <f t="shared" si="25"/>
        <v>-0.33106996759888863</v>
      </c>
      <c r="BM27">
        <f t="shared" si="26"/>
        <v>3</v>
      </c>
      <c r="BN27">
        <f t="shared" si="39"/>
        <v>4</v>
      </c>
      <c r="BO27">
        <f t="shared" si="27"/>
        <v>0.27100000000000002</v>
      </c>
      <c r="BP27">
        <v>13</v>
      </c>
    </row>
    <row r="28" spans="2:73" x14ac:dyDescent="0.25">
      <c r="B28">
        <v>36</v>
      </c>
      <c r="C28">
        <v>36</v>
      </c>
      <c r="D28">
        <v>36</v>
      </c>
      <c r="E28">
        <f t="shared" si="0"/>
        <v>-2.0246746996099924E-2</v>
      </c>
      <c r="F28">
        <f t="shared" si="1"/>
        <v>17</v>
      </c>
      <c r="G28">
        <v>35</v>
      </c>
      <c r="H28">
        <f t="shared" si="35"/>
        <v>5</v>
      </c>
      <c r="I28">
        <f t="shared" si="2"/>
        <v>0.40500000000000003</v>
      </c>
      <c r="J28">
        <f t="shared" si="3"/>
        <v>-0.2404260311423079</v>
      </c>
      <c r="K28">
        <f t="shared" si="34"/>
        <v>6</v>
      </c>
      <c r="S28">
        <v>36</v>
      </c>
      <c r="T28">
        <v>35</v>
      </c>
      <c r="U28">
        <f t="shared" si="40"/>
        <v>3.8167500613191407E-2</v>
      </c>
      <c r="V28">
        <f t="shared" si="8"/>
        <v>11</v>
      </c>
      <c r="W28">
        <v>35</v>
      </c>
      <c r="X28">
        <f t="shared" si="36"/>
        <v>5</v>
      </c>
      <c r="Y28">
        <f t="shared" si="9"/>
        <v>0.439</v>
      </c>
      <c r="Z28">
        <v>24</v>
      </c>
      <c r="AH28">
        <v>36</v>
      </c>
      <c r="AI28">
        <v>35</v>
      </c>
      <c r="AJ28">
        <f t="shared" si="13"/>
        <v>-0.17566977872594089</v>
      </c>
      <c r="AK28">
        <f t="shared" si="14"/>
        <v>6</v>
      </c>
      <c r="AL28">
        <f t="shared" si="37"/>
        <v>5</v>
      </c>
      <c r="AM28">
        <f t="shared" si="15"/>
        <v>0.314</v>
      </c>
      <c r="AN28">
        <v>17</v>
      </c>
      <c r="AU28">
        <v>36</v>
      </c>
      <c r="AV28">
        <v>35</v>
      </c>
      <c r="AW28">
        <f t="shared" si="41"/>
        <v>3.8167500613191407E-2</v>
      </c>
      <c r="AX28">
        <f t="shared" si="20"/>
        <v>11</v>
      </c>
      <c r="AY28">
        <v>35</v>
      </c>
      <c r="AZ28">
        <f t="shared" si="38"/>
        <v>5</v>
      </c>
      <c r="BA28">
        <f t="shared" si="21"/>
        <v>0.439</v>
      </c>
      <c r="BB28">
        <v>12</v>
      </c>
      <c r="BJ28">
        <v>36</v>
      </c>
      <c r="BK28">
        <v>35</v>
      </c>
      <c r="BL28">
        <f t="shared" si="25"/>
        <v>-0.17566977872594089</v>
      </c>
      <c r="BM28">
        <f t="shared" si="26"/>
        <v>6</v>
      </c>
      <c r="BN28">
        <f t="shared" si="39"/>
        <v>5</v>
      </c>
      <c r="BO28">
        <f t="shared" si="27"/>
        <v>0.314</v>
      </c>
      <c r="BP28">
        <v>13</v>
      </c>
    </row>
    <row r="29" spans="2:73" x14ac:dyDescent="0.25">
      <c r="B29">
        <v>32</v>
      </c>
      <c r="C29">
        <v>32</v>
      </c>
      <c r="D29">
        <v>40</v>
      </c>
      <c r="E29">
        <f t="shared" si="0"/>
        <v>0.14847614463806971</v>
      </c>
      <c r="F29">
        <f t="shared" si="1"/>
        <v>20</v>
      </c>
      <c r="G29">
        <v>36</v>
      </c>
      <c r="H29">
        <f t="shared" si="35"/>
        <v>5</v>
      </c>
      <c r="I29">
        <f t="shared" si="2"/>
        <v>0.46700000000000003</v>
      </c>
      <c r="J29">
        <f t="shared" si="3"/>
        <v>-8.2813291931881208E-2</v>
      </c>
      <c r="K29">
        <f t="shared" si="34"/>
        <v>6</v>
      </c>
      <c r="S29">
        <v>32</v>
      </c>
      <c r="T29">
        <v>36</v>
      </c>
      <c r="U29">
        <f t="shared" si="40"/>
        <v>0.21288983675357684</v>
      </c>
      <c r="V29">
        <f t="shared" si="8"/>
        <v>14</v>
      </c>
      <c r="W29">
        <v>36</v>
      </c>
      <c r="X29">
        <f t="shared" si="36"/>
        <v>5</v>
      </c>
      <c r="Y29">
        <f t="shared" si="9"/>
        <v>0.49199999999999999</v>
      </c>
      <c r="Z29">
        <v>24</v>
      </c>
      <c r="AH29">
        <v>40</v>
      </c>
      <c r="AI29">
        <v>36</v>
      </c>
      <c r="AJ29">
        <f t="shared" si="13"/>
        <v>-2.0269589852993136E-2</v>
      </c>
      <c r="AK29">
        <f t="shared" si="14"/>
        <v>6</v>
      </c>
      <c r="AL29">
        <f t="shared" si="37"/>
        <v>5</v>
      </c>
      <c r="AM29">
        <f t="shared" si="15"/>
        <v>0.4</v>
      </c>
      <c r="AN29">
        <v>28</v>
      </c>
      <c r="AU29">
        <v>32</v>
      </c>
      <c r="AV29">
        <v>36</v>
      </c>
      <c r="AW29">
        <f t="shared" si="41"/>
        <v>0.21288983675357684</v>
      </c>
      <c r="AX29">
        <f t="shared" si="20"/>
        <v>14</v>
      </c>
      <c r="AY29">
        <v>36</v>
      </c>
      <c r="AZ29">
        <f t="shared" si="38"/>
        <v>5</v>
      </c>
      <c r="BA29">
        <f t="shared" si="21"/>
        <v>0.49199999999999999</v>
      </c>
      <c r="BB29">
        <v>13</v>
      </c>
      <c r="BJ29">
        <v>40</v>
      </c>
      <c r="BK29">
        <v>36</v>
      </c>
      <c r="BL29">
        <f t="shared" si="25"/>
        <v>-2.0269589852993136E-2</v>
      </c>
      <c r="BM29">
        <f t="shared" si="26"/>
        <v>6</v>
      </c>
      <c r="BN29">
        <f t="shared" si="39"/>
        <v>5</v>
      </c>
      <c r="BO29">
        <f t="shared" si="27"/>
        <v>0.4</v>
      </c>
      <c r="BP29">
        <v>13</v>
      </c>
    </row>
    <row r="30" spans="2:73" x14ac:dyDescent="0.25">
      <c r="B30">
        <v>36</v>
      </c>
      <c r="C30">
        <v>36</v>
      </c>
      <c r="D30">
        <v>39</v>
      </c>
      <c r="E30">
        <f t="shared" si="0"/>
        <v>0.31719903627223933</v>
      </c>
      <c r="F30">
        <f t="shared" si="1"/>
        <v>22</v>
      </c>
      <c r="G30">
        <v>37</v>
      </c>
      <c r="H30">
        <f t="shared" si="35"/>
        <v>6</v>
      </c>
      <c r="I30">
        <f t="shared" si="2"/>
        <v>0.53900000000000003</v>
      </c>
      <c r="J30">
        <f t="shared" si="3"/>
        <v>9.7914734211499488E-2</v>
      </c>
      <c r="K30">
        <f t="shared" si="34"/>
        <v>6</v>
      </c>
      <c r="S30">
        <v>36</v>
      </c>
      <c r="T30">
        <v>37</v>
      </c>
      <c r="U30">
        <f t="shared" si="40"/>
        <v>0.38761217289396233</v>
      </c>
      <c r="V30">
        <f t="shared" si="8"/>
        <v>18</v>
      </c>
      <c r="W30">
        <v>37</v>
      </c>
      <c r="X30">
        <f t="shared" si="36"/>
        <v>6</v>
      </c>
      <c r="Y30">
        <f t="shared" si="9"/>
        <v>0.56000000000000005</v>
      </c>
      <c r="Z30">
        <v>19</v>
      </c>
      <c r="AH30">
        <v>39</v>
      </c>
      <c r="AI30">
        <v>37</v>
      </c>
      <c r="AJ30">
        <f t="shared" si="13"/>
        <v>0.13513059901995461</v>
      </c>
      <c r="AK30">
        <f t="shared" si="14"/>
        <v>4</v>
      </c>
      <c r="AL30">
        <f t="shared" si="37"/>
        <v>5</v>
      </c>
      <c r="AM30">
        <f t="shared" si="15"/>
        <v>0.48499999999999999</v>
      </c>
      <c r="AN30">
        <v>21</v>
      </c>
      <c r="AU30">
        <v>36</v>
      </c>
      <c r="AV30">
        <v>37</v>
      </c>
      <c r="AW30">
        <f t="shared" si="41"/>
        <v>0.38761217289396233</v>
      </c>
      <c r="AX30">
        <f t="shared" si="20"/>
        <v>18</v>
      </c>
      <c r="AY30">
        <v>37</v>
      </c>
      <c r="AZ30">
        <f t="shared" si="38"/>
        <v>6</v>
      </c>
      <c r="BA30">
        <f t="shared" si="21"/>
        <v>0.56000000000000005</v>
      </c>
      <c r="BB30">
        <v>12</v>
      </c>
      <c r="BJ30">
        <v>39</v>
      </c>
      <c r="BK30">
        <v>37</v>
      </c>
      <c r="BL30">
        <f t="shared" si="25"/>
        <v>0.13513059901995461</v>
      </c>
      <c r="BM30">
        <f t="shared" si="26"/>
        <v>4</v>
      </c>
      <c r="BN30">
        <f t="shared" si="39"/>
        <v>5</v>
      </c>
      <c r="BO30">
        <f t="shared" si="27"/>
        <v>0.48499999999999999</v>
      </c>
      <c r="BP30">
        <v>9</v>
      </c>
    </row>
    <row r="31" spans="2:73" x14ac:dyDescent="0.25">
      <c r="B31">
        <v>35</v>
      </c>
      <c r="C31">
        <v>35</v>
      </c>
      <c r="D31">
        <v>35</v>
      </c>
      <c r="E31">
        <f t="shared" si="0"/>
        <v>0.48592192790640898</v>
      </c>
      <c r="F31">
        <f t="shared" si="1"/>
        <v>27</v>
      </c>
      <c r="G31">
        <v>38</v>
      </c>
      <c r="H31">
        <f t="shared" si="35"/>
        <v>6</v>
      </c>
      <c r="I31">
        <f t="shared" si="2"/>
        <v>0.61899999999999999</v>
      </c>
      <c r="J31">
        <f t="shared" si="3"/>
        <v>0.30285548089134906</v>
      </c>
      <c r="K31">
        <f t="shared" si="34"/>
        <v>6</v>
      </c>
      <c r="S31">
        <v>35</v>
      </c>
      <c r="T31">
        <v>38</v>
      </c>
      <c r="U31">
        <f t="shared" si="40"/>
        <v>0.56233450903434778</v>
      </c>
      <c r="V31">
        <f t="shared" si="8"/>
        <v>19</v>
      </c>
      <c r="W31">
        <v>38</v>
      </c>
      <c r="X31">
        <f t="shared" si="36"/>
        <v>6</v>
      </c>
      <c r="Y31">
        <f t="shared" si="9"/>
        <v>0.64700000000000002</v>
      </c>
      <c r="Z31">
        <v>20</v>
      </c>
      <c r="AH31">
        <v>35</v>
      </c>
      <c r="AI31">
        <v>38</v>
      </c>
      <c r="AJ31">
        <f t="shared" si="13"/>
        <v>0.29053078789290238</v>
      </c>
      <c r="AK31">
        <f t="shared" si="14"/>
        <v>8</v>
      </c>
      <c r="AL31">
        <f t="shared" si="37"/>
        <v>6</v>
      </c>
      <c r="AM31">
        <f t="shared" si="15"/>
        <v>0.54200000000000004</v>
      </c>
      <c r="AN31">
        <v>13</v>
      </c>
      <c r="AU31">
        <v>35</v>
      </c>
      <c r="AV31">
        <v>38</v>
      </c>
      <c r="AW31">
        <f t="shared" si="41"/>
        <v>0.56233450903434778</v>
      </c>
      <c r="AX31">
        <f t="shared" si="20"/>
        <v>19</v>
      </c>
      <c r="AY31">
        <v>38</v>
      </c>
      <c r="AZ31">
        <f t="shared" si="38"/>
        <v>6</v>
      </c>
      <c r="BA31">
        <f t="shared" si="21"/>
        <v>0.64700000000000002</v>
      </c>
      <c r="BB31">
        <v>13</v>
      </c>
      <c r="BJ31">
        <v>35</v>
      </c>
      <c r="BK31">
        <v>38</v>
      </c>
      <c r="BL31">
        <f t="shared" si="25"/>
        <v>0.29053078789290238</v>
      </c>
      <c r="BM31">
        <f t="shared" si="26"/>
        <v>8</v>
      </c>
      <c r="BN31">
        <f t="shared" si="39"/>
        <v>6</v>
      </c>
      <c r="BO31">
        <f t="shared" si="27"/>
        <v>0.54200000000000004</v>
      </c>
      <c r="BP31">
        <v>12</v>
      </c>
    </row>
    <row r="32" spans="2:73" x14ac:dyDescent="0.25">
      <c r="B32">
        <v>36</v>
      </c>
      <c r="C32">
        <v>36</v>
      </c>
      <c r="D32">
        <v>31</v>
      </c>
      <c r="E32">
        <f t="shared" si="0"/>
        <v>0.65464481954057863</v>
      </c>
      <c r="F32">
        <f t="shared" si="1"/>
        <v>21</v>
      </c>
      <c r="G32">
        <v>39</v>
      </c>
      <c r="H32">
        <f t="shared" si="35"/>
        <v>6</v>
      </c>
      <c r="I32">
        <f t="shared" si="2"/>
        <v>0.71699999999999997</v>
      </c>
      <c r="J32">
        <f t="shared" si="3"/>
        <v>0.57395241856857304</v>
      </c>
      <c r="K32">
        <f t="shared" si="34"/>
        <v>6</v>
      </c>
      <c r="S32">
        <v>36</v>
      </c>
      <c r="T32">
        <v>39</v>
      </c>
      <c r="U32">
        <f t="shared" si="40"/>
        <v>0.73705684517473324</v>
      </c>
      <c r="V32">
        <f t="shared" si="8"/>
        <v>15</v>
      </c>
      <c r="W32">
        <v>39</v>
      </c>
      <c r="X32">
        <f t="shared" si="36"/>
        <v>6</v>
      </c>
      <c r="Y32">
        <f t="shared" si="9"/>
        <v>0.73899999999999999</v>
      </c>
      <c r="Z32">
        <v>26</v>
      </c>
      <c r="AH32">
        <v>31</v>
      </c>
      <c r="AI32">
        <v>39</v>
      </c>
      <c r="AJ32">
        <f t="shared" si="13"/>
        <v>0.44593097676585014</v>
      </c>
      <c r="AK32">
        <f t="shared" si="14"/>
        <v>6</v>
      </c>
      <c r="AL32">
        <f t="shared" si="37"/>
        <v>6</v>
      </c>
      <c r="AM32">
        <f t="shared" si="15"/>
        <v>0.65700000000000003</v>
      </c>
      <c r="AN32">
        <v>18</v>
      </c>
      <c r="AU32">
        <v>36</v>
      </c>
      <c r="AV32">
        <v>39</v>
      </c>
      <c r="AW32">
        <f t="shared" si="41"/>
        <v>0.73705684517473324</v>
      </c>
      <c r="AX32">
        <f t="shared" si="20"/>
        <v>15</v>
      </c>
      <c r="AY32">
        <v>39</v>
      </c>
      <c r="AZ32">
        <f t="shared" si="38"/>
        <v>6</v>
      </c>
      <c r="BA32">
        <f t="shared" si="21"/>
        <v>0.73899999999999999</v>
      </c>
      <c r="BB32">
        <v>10</v>
      </c>
      <c r="BJ32">
        <v>31</v>
      </c>
      <c r="BK32">
        <v>39</v>
      </c>
      <c r="BL32">
        <f t="shared" si="25"/>
        <v>0.44593097676585014</v>
      </c>
      <c r="BM32">
        <f t="shared" si="26"/>
        <v>6</v>
      </c>
      <c r="BN32">
        <f t="shared" si="39"/>
        <v>6</v>
      </c>
      <c r="BO32">
        <f t="shared" si="27"/>
        <v>0.65700000000000003</v>
      </c>
      <c r="BP32">
        <v>9</v>
      </c>
    </row>
    <row r="33" spans="2:68" x14ac:dyDescent="0.25">
      <c r="B33">
        <v>38</v>
      </c>
      <c r="C33">
        <v>38</v>
      </c>
      <c r="D33">
        <v>39</v>
      </c>
      <c r="E33">
        <f t="shared" si="0"/>
        <v>0.82336771117474827</v>
      </c>
      <c r="F33">
        <f t="shared" si="1"/>
        <v>15</v>
      </c>
      <c r="G33">
        <v>40</v>
      </c>
      <c r="H33">
        <f t="shared" si="35"/>
        <v>7</v>
      </c>
      <c r="I33">
        <f t="shared" si="2"/>
        <v>0.79300000000000004</v>
      </c>
      <c r="J33">
        <f t="shared" si="3"/>
        <v>0.8168747655001638</v>
      </c>
      <c r="K33">
        <f t="shared" si="34"/>
        <v>7</v>
      </c>
      <c r="S33">
        <v>38</v>
      </c>
      <c r="T33">
        <v>40</v>
      </c>
      <c r="U33">
        <f t="shared" si="40"/>
        <v>0.91177918131511859</v>
      </c>
      <c r="V33">
        <f t="shared" si="8"/>
        <v>13</v>
      </c>
      <c r="W33">
        <v>40</v>
      </c>
      <c r="X33">
        <f t="shared" si="36"/>
        <v>7</v>
      </c>
      <c r="Y33">
        <f t="shared" si="9"/>
        <v>0.81100000000000005</v>
      </c>
      <c r="Z33">
        <v>20</v>
      </c>
      <c r="AH33">
        <v>39</v>
      </c>
      <c r="AI33">
        <v>40</v>
      </c>
      <c r="AJ33">
        <f t="shared" si="13"/>
        <v>0.60133116563879785</v>
      </c>
      <c r="AK33">
        <f t="shared" si="14"/>
        <v>2</v>
      </c>
      <c r="AL33">
        <f t="shared" si="37"/>
        <v>6</v>
      </c>
      <c r="AM33">
        <f t="shared" si="15"/>
        <v>0.74199999999999999</v>
      </c>
      <c r="AN33">
        <v>15</v>
      </c>
      <c r="AU33">
        <v>38</v>
      </c>
      <c r="AV33">
        <v>40</v>
      </c>
      <c r="AW33">
        <f t="shared" si="41"/>
        <v>0.91177918131511859</v>
      </c>
      <c r="AX33">
        <f t="shared" si="20"/>
        <v>13</v>
      </c>
      <c r="AY33">
        <v>40</v>
      </c>
      <c r="AZ33">
        <f t="shared" si="38"/>
        <v>7</v>
      </c>
      <c r="BA33">
        <f t="shared" si="21"/>
        <v>0.81100000000000005</v>
      </c>
      <c r="BB33">
        <v>15</v>
      </c>
      <c r="BJ33">
        <v>39</v>
      </c>
      <c r="BK33">
        <v>40</v>
      </c>
      <c r="BL33">
        <f t="shared" si="25"/>
        <v>0.60133116563879785</v>
      </c>
      <c r="BM33">
        <f t="shared" si="26"/>
        <v>2</v>
      </c>
      <c r="BN33">
        <f t="shared" si="39"/>
        <v>6</v>
      </c>
      <c r="BO33">
        <f t="shared" si="27"/>
        <v>0.74199999999999999</v>
      </c>
      <c r="BP33">
        <v>10</v>
      </c>
    </row>
    <row r="34" spans="2:68" x14ac:dyDescent="0.25">
      <c r="B34">
        <v>34</v>
      </c>
      <c r="C34">
        <v>34</v>
      </c>
      <c r="D34">
        <v>35</v>
      </c>
      <c r="E34">
        <f t="shared" si="0"/>
        <v>0.99209060280891792</v>
      </c>
      <c r="F34">
        <f t="shared" si="1"/>
        <v>11</v>
      </c>
      <c r="G34">
        <v>41</v>
      </c>
      <c r="H34">
        <f t="shared" si="35"/>
        <v>7</v>
      </c>
      <c r="I34">
        <f t="shared" si="2"/>
        <v>0.84699999999999998</v>
      </c>
      <c r="J34">
        <f t="shared" si="3"/>
        <v>1.0236513115560855</v>
      </c>
      <c r="K34">
        <f t="shared" si="34"/>
        <v>7</v>
      </c>
      <c r="S34">
        <v>34</v>
      </c>
      <c r="T34">
        <v>41</v>
      </c>
      <c r="U34">
        <f t="shared" si="40"/>
        <v>1.0865015174555042</v>
      </c>
      <c r="V34">
        <f t="shared" si="8"/>
        <v>8</v>
      </c>
      <c r="W34">
        <v>41</v>
      </c>
      <c r="X34">
        <f t="shared" si="36"/>
        <v>7</v>
      </c>
      <c r="Y34">
        <f t="shared" si="9"/>
        <v>0.874</v>
      </c>
      <c r="Z34">
        <v>23</v>
      </c>
      <c r="AH34">
        <v>35</v>
      </c>
      <c r="AI34">
        <v>41</v>
      </c>
      <c r="AJ34">
        <f t="shared" si="13"/>
        <v>0.75673135451174567</v>
      </c>
      <c r="AK34">
        <f t="shared" si="14"/>
        <v>3</v>
      </c>
      <c r="AL34">
        <f t="shared" si="37"/>
        <v>7</v>
      </c>
      <c r="AM34">
        <f t="shared" si="15"/>
        <v>0.77100000000000002</v>
      </c>
      <c r="AN34">
        <v>17</v>
      </c>
      <c r="AU34">
        <v>34</v>
      </c>
      <c r="AV34">
        <v>41</v>
      </c>
      <c r="AW34">
        <f t="shared" si="41"/>
        <v>1.0865015174555042</v>
      </c>
      <c r="AX34">
        <f t="shared" si="20"/>
        <v>8</v>
      </c>
      <c r="AY34">
        <v>41</v>
      </c>
      <c r="AZ34">
        <f t="shared" si="38"/>
        <v>7</v>
      </c>
      <c r="BA34">
        <f t="shared" si="21"/>
        <v>0.874</v>
      </c>
      <c r="BB34">
        <v>16</v>
      </c>
      <c r="BJ34">
        <v>35</v>
      </c>
      <c r="BK34">
        <v>41</v>
      </c>
      <c r="BL34">
        <f t="shared" si="25"/>
        <v>0.75673135451174567</v>
      </c>
      <c r="BM34">
        <f t="shared" si="26"/>
        <v>3</v>
      </c>
      <c r="BN34">
        <f t="shared" si="39"/>
        <v>7</v>
      </c>
      <c r="BO34">
        <f t="shared" si="27"/>
        <v>0.77100000000000002</v>
      </c>
      <c r="BP34">
        <v>6</v>
      </c>
    </row>
    <row r="35" spans="2:68" x14ac:dyDescent="0.25">
      <c r="B35">
        <v>35</v>
      </c>
      <c r="C35">
        <v>35</v>
      </c>
      <c r="D35">
        <v>38</v>
      </c>
      <c r="E35">
        <f t="shared" si="0"/>
        <v>1.1608134944430875</v>
      </c>
      <c r="F35">
        <f t="shared" si="1"/>
        <v>3</v>
      </c>
      <c r="G35">
        <v>42</v>
      </c>
      <c r="H35">
        <f t="shared" si="35"/>
        <v>7</v>
      </c>
      <c r="I35">
        <f t="shared" si="2"/>
        <v>0.88700000000000001</v>
      </c>
      <c r="J35">
        <f t="shared" si="3"/>
        <v>1.210727132791598</v>
      </c>
      <c r="K35">
        <f t="shared" si="34"/>
        <v>7</v>
      </c>
      <c r="S35">
        <v>35</v>
      </c>
      <c r="T35">
        <v>42</v>
      </c>
      <c r="U35">
        <f t="shared" si="40"/>
        <v>1.2612238535958895</v>
      </c>
      <c r="V35">
        <f t="shared" si="8"/>
        <v>2</v>
      </c>
      <c r="W35">
        <v>42</v>
      </c>
      <c r="X35">
        <f t="shared" si="36"/>
        <v>8</v>
      </c>
      <c r="Y35">
        <f t="shared" si="9"/>
        <v>0.91300000000000003</v>
      </c>
      <c r="Z35">
        <v>23</v>
      </c>
      <c r="AH35">
        <v>38</v>
      </c>
      <c r="AI35">
        <v>42</v>
      </c>
      <c r="AJ35">
        <f t="shared" si="13"/>
        <v>0.91213154338469338</v>
      </c>
      <c r="AK35">
        <f t="shared" si="14"/>
        <v>1</v>
      </c>
      <c r="AL35">
        <f t="shared" si="37"/>
        <v>7</v>
      </c>
      <c r="AM35">
        <f t="shared" si="15"/>
        <v>0.81399999999999995</v>
      </c>
      <c r="AN35">
        <v>11</v>
      </c>
      <c r="AU35">
        <v>35</v>
      </c>
      <c r="AV35">
        <v>42</v>
      </c>
      <c r="AW35">
        <f t="shared" si="41"/>
        <v>1.2612238535958895</v>
      </c>
      <c r="AX35">
        <f t="shared" si="20"/>
        <v>2</v>
      </c>
      <c r="AY35">
        <v>42</v>
      </c>
      <c r="AZ35">
        <f t="shared" si="38"/>
        <v>8</v>
      </c>
      <c r="BA35">
        <f t="shared" si="21"/>
        <v>0.91300000000000003</v>
      </c>
      <c r="BB35">
        <v>13</v>
      </c>
      <c r="BJ35">
        <v>38</v>
      </c>
      <c r="BK35">
        <v>42</v>
      </c>
      <c r="BL35">
        <f t="shared" si="25"/>
        <v>0.91213154338469338</v>
      </c>
      <c r="BM35">
        <f t="shared" si="26"/>
        <v>1</v>
      </c>
      <c r="BN35">
        <f t="shared" si="39"/>
        <v>7</v>
      </c>
      <c r="BO35">
        <f t="shared" si="27"/>
        <v>0.81399999999999995</v>
      </c>
      <c r="BP35">
        <v>10</v>
      </c>
    </row>
    <row r="36" spans="2:68" x14ac:dyDescent="0.25">
      <c r="B36">
        <v>37</v>
      </c>
      <c r="C36">
        <v>37</v>
      </c>
      <c r="D36">
        <v>38</v>
      </c>
      <c r="E36">
        <f t="shared" si="0"/>
        <v>1.3295363860772571</v>
      </c>
      <c r="F36">
        <f t="shared" si="1"/>
        <v>10</v>
      </c>
      <c r="G36">
        <v>43</v>
      </c>
      <c r="H36">
        <f t="shared" si="35"/>
        <v>8</v>
      </c>
      <c r="I36">
        <f t="shared" si="2"/>
        <v>0.89800000000000002</v>
      </c>
      <c r="J36">
        <f t="shared" si="3"/>
        <v>1.2702376223931489</v>
      </c>
      <c r="K36">
        <f t="shared" si="34"/>
        <v>7</v>
      </c>
      <c r="S36">
        <v>37</v>
      </c>
      <c r="T36">
        <v>43</v>
      </c>
      <c r="U36">
        <f t="shared" si="40"/>
        <v>1.4359461897362751</v>
      </c>
      <c r="V36">
        <f t="shared" si="8"/>
        <v>6</v>
      </c>
      <c r="W36">
        <v>43</v>
      </c>
      <c r="X36">
        <f t="shared" si="36"/>
        <v>8</v>
      </c>
      <c r="Y36">
        <f t="shared" si="9"/>
        <v>0.92200000000000004</v>
      </c>
      <c r="Z36">
        <v>20</v>
      </c>
      <c r="AH36">
        <v>38</v>
      </c>
      <c r="AI36">
        <v>43</v>
      </c>
      <c r="AJ36">
        <f t="shared" si="13"/>
        <v>1.0675317322576412</v>
      </c>
      <c r="AK36">
        <f t="shared" si="14"/>
        <v>4</v>
      </c>
      <c r="AL36">
        <f t="shared" si="37"/>
        <v>7</v>
      </c>
      <c r="AM36">
        <f t="shared" si="15"/>
        <v>0.82799999999999996</v>
      </c>
      <c r="AN36">
        <v>14</v>
      </c>
      <c r="AU36">
        <v>37</v>
      </c>
      <c r="AV36">
        <v>43</v>
      </c>
      <c r="AW36">
        <f t="shared" si="41"/>
        <v>1.4359461897362751</v>
      </c>
      <c r="AX36">
        <f t="shared" si="20"/>
        <v>6</v>
      </c>
      <c r="AY36">
        <v>43</v>
      </c>
      <c r="AZ36">
        <f t="shared" si="38"/>
        <v>8</v>
      </c>
      <c r="BA36">
        <f t="shared" si="21"/>
        <v>0.92200000000000004</v>
      </c>
      <c r="BB36">
        <v>12</v>
      </c>
      <c r="BJ36">
        <v>38</v>
      </c>
      <c r="BK36">
        <v>43</v>
      </c>
      <c r="BL36">
        <f t="shared" si="25"/>
        <v>1.0675317322576412</v>
      </c>
      <c r="BM36">
        <f t="shared" si="26"/>
        <v>4</v>
      </c>
      <c r="BN36">
        <f t="shared" si="39"/>
        <v>7</v>
      </c>
      <c r="BO36">
        <f t="shared" si="27"/>
        <v>0.82799999999999996</v>
      </c>
      <c r="BP36">
        <v>11</v>
      </c>
    </row>
    <row r="37" spans="2:68" x14ac:dyDescent="0.25">
      <c r="B37">
        <v>31</v>
      </c>
      <c r="C37">
        <v>31</v>
      </c>
      <c r="D37">
        <v>41</v>
      </c>
      <c r="E37">
        <f t="shared" si="0"/>
        <v>1.4982592777114268</v>
      </c>
      <c r="F37">
        <f t="shared" si="1"/>
        <v>6</v>
      </c>
      <c r="G37">
        <v>44</v>
      </c>
      <c r="H37">
        <f t="shared" si="35"/>
        <v>8</v>
      </c>
      <c r="I37">
        <f t="shared" si="2"/>
        <v>0.93400000000000005</v>
      </c>
      <c r="J37">
        <f t="shared" si="3"/>
        <v>1.5062617232782449</v>
      </c>
      <c r="K37">
        <f t="shared" si="34"/>
        <v>7</v>
      </c>
      <c r="S37">
        <v>31</v>
      </c>
      <c r="T37">
        <v>44</v>
      </c>
      <c r="U37">
        <f t="shared" si="40"/>
        <v>1.6106685258766604</v>
      </c>
      <c r="V37">
        <f t="shared" si="8"/>
        <v>3</v>
      </c>
      <c r="W37">
        <v>44</v>
      </c>
      <c r="X37">
        <f t="shared" si="36"/>
        <v>8</v>
      </c>
      <c r="Y37">
        <f t="shared" si="9"/>
        <v>0.95099999999999996</v>
      </c>
      <c r="Z37">
        <v>21</v>
      </c>
      <c r="AH37">
        <v>41</v>
      </c>
      <c r="AI37">
        <v>44</v>
      </c>
      <c r="AJ37">
        <f t="shared" si="13"/>
        <v>1.2229319211305889</v>
      </c>
      <c r="AK37">
        <f t="shared" si="14"/>
        <v>3</v>
      </c>
      <c r="AL37">
        <f t="shared" si="37"/>
        <v>7</v>
      </c>
      <c r="AM37">
        <f t="shared" si="15"/>
        <v>0.88500000000000001</v>
      </c>
      <c r="AN37">
        <v>14</v>
      </c>
      <c r="AU37">
        <v>31</v>
      </c>
      <c r="AV37">
        <v>44</v>
      </c>
      <c r="AW37">
        <f t="shared" si="41"/>
        <v>1.6106685258766604</v>
      </c>
      <c r="AX37">
        <f t="shared" si="20"/>
        <v>3</v>
      </c>
      <c r="AY37">
        <v>44</v>
      </c>
      <c r="AZ37">
        <f t="shared" si="38"/>
        <v>8</v>
      </c>
      <c r="BA37">
        <f t="shared" si="21"/>
        <v>0.95099999999999996</v>
      </c>
      <c r="BB37">
        <v>14</v>
      </c>
      <c r="BJ37">
        <v>41</v>
      </c>
      <c r="BK37">
        <v>44</v>
      </c>
      <c r="BL37">
        <f t="shared" si="25"/>
        <v>1.2229319211305889</v>
      </c>
      <c r="BM37">
        <f t="shared" si="26"/>
        <v>3</v>
      </c>
      <c r="BN37">
        <f t="shared" si="39"/>
        <v>7</v>
      </c>
      <c r="BO37">
        <f t="shared" si="27"/>
        <v>0.88500000000000001</v>
      </c>
      <c r="BP37">
        <v>9</v>
      </c>
    </row>
    <row r="38" spans="2:68" x14ac:dyDescent="0.25">
      <c r="B38">
        <v>33</v>
      </c>
      <c r="C38">
        <v>33</v>
      </c>
      <c r="D38">
        <v>35</v>
      </c>
      <c r="E38">
        <f t="shared" si="0"/>
        <v>1.6669821693455964</v>
      </c>
      <c r="F38">
        <f t="shared" si="1"/>
        <v>6</v>
      </c>
      <c r="G38">
        <v>45</v>
      </c>
      <c r="H38">
        <f t="shared" si="35"/>
        <v>8</v>
      </c>
      <c r="I38">
        <f t="shared" si="2"/>
        <v>0.95599999999999996</v>
      </c>
      <c r="J38">
        <f t="shared" si="3"/>
        <v>1.7060433968889612</v>
      </c>
      <c r="K38">
        <f t="shared" si="34"/>
        <v>7</v>
      </c>
      <c r="S38">
        <v>33</v>
      </c>
      <c r="T38">
        <v>45</v>
      </c>
      <c r="U38">
        <f t="shared" si="40"/>
        <v>1.7853908620170458</v>
      </c>
      <c r="V38">
        <f t="shared" si="8"/>
        <v>4</v>
      </c>
      <c r="W38">
        <v>45</v>
      </c>
      <c r="X38">
        <f t="shared" si="36"/>
        <v>9</v>
      </c>
      <c r="Y38">
        <f t="shared" si="9"/>
        <v>0.96599999999999997</v>
      </c>
      <c r="Z38">
        <v>20</v>
      </c>
      <c r="AH38">
        <v>35</v>
      </c>
      <c r="AI38">
        <v>45</v>
      </c>
      <c r="AJ38">
        <f t="shared" si="13"/>
        <v>1.3783321100035366</v>
      </c>
      <c r="AK38">
        <f t="shared" si="14"/>
        <v>2</v>
      </c>
      <c r="AL38">
        <f t="shared" si="37"/>
        <v>8</v>
      </c>
      <c r="AM38">
        <f t="shared" si="15"/>
        <v>0.92800000000000005</v>
      </c>
      <c r="AN38">
        <v>12</v>
      </c>
      <c r="AU38">
        <v>33</v>
      </c>
      <c r="AV38">
        <v>45</v>
      </c>
      <c r="AW38">
        <f t="shared" si="41"/>
        <v>1.7853908620170458</v>
      </c>
      <c r="AX38">
        <f t="shared" si="20"/>
        <v>4</v>
      </c>
      <c r="AY38">
        <v>45</v>
      </c>
      <c r="AZ38">
        <f t="shared" si="38"/>
        <v>9</v>
      </c>
      <c r="BA38">
        <f t="shared" si="21"/>
        <v>0.96599999999999997</v>
      </c>
      <c r="BB38">
        <v>13</v>
      </c>
      <c r="BJ38">
        <v>35</v>
      </c>
      <c r="BK38">
        <v>45</v>
      </c>
      <c r="BL38">
        <f t="shared" si="25"/>
        <v>1.3783321100035366</v>
      </c>
      <c r="BM38">
        <f t="shared" si="26"/>
        <v>2</v>
      </c>
      <c r="BN38">
        <f t="shared" si="39"/>
        <v>8</v>
      </c>
      <c r="BO38">
        <f t="shared" si="27"/>
        <v>0.92800000000000005</v>
      </c>
      <c r="BP38">
        <v>9</v>
      </c>
    </row>
    <row r="39" spans="2:68" x14ac:dyDescent="0.25">
      <c r="B39">
        <v>36</v>
      </c>
      <c r="C39">
        <v>36</v>
      </c>
      <c r="D39">
        <v>39</v>
      </c>
      <c r="E39">
        <f t="shared" si="0"/>
        <v>1.835705060979766</v>
      </c>
      <c r="F39">
        <f t="shared" si="1"/>
        <v>2</v>
      </c>
      <c r="G39">
        <v>46</v>
      </c>
      <c r="H39">
        <f t="shared" si="35"/>
        <v>9</v>
      </c>
      <c r="I39">
        <f t="shared" si="2"/>
        <v>0.97799999999999998</v>
      </c>
      <c r="J39">
        <f t="shared" si="3"/>
        <v>2.0140908120181384</v>
      </c>
      <c r="K39">
        <f t="shared" si="34"/>
        <v>7</v>
      </c>
      <c r="S39">
        <v>36</v>
      </c>
      <c r="T39">
        <v>46</v>
      </c>
      <c r="U39">
        <f t="shared" si="40"/>
        <v>1.9601131981574313</v>
      </c>
      <c r="V39">
        <f t="shared" si="8"/>
        <v>1</v>
      </c>
      <c r="W39">
        <v>46</v>
      </c>
      <c r="X39">
        <f t="shared" si="36"/>
        <v>9</v>
      </c>
      <c r="Y39">
        <f t="shared" si="9"/>
        <v>0.98499999999999999</v>
      </c>
      <c r="Z39">
        <v>23</v>
      </c>
      <c r="AH39">
        <v>39</v>
      </c>
      <c r="AI39">
        <v>46</v>
      </c>
      <c r="AJ39">
        <f t="shared" si="13"/>
        <v>1.5337322988764843</v>
      </c>
      <c r="AK39">
        <f t="shared" si="14"/>
        <v>1</v>
      </c>
      <c r="AL39">
        <f t="shared" si="37"/>
        <v>8</v>
      </c>
      <c r="AM39">
        <f t="shared" si="15"/>
        <v>0.95699999999999996</v>
      </c>
      <c r="AN39">
        <v>13</v>
      </c>
      <c r="AU39">
        <v>36</v>
      </c>
      <c r="AV39">
        <v>46</v>
      </c>
      <c r="AW39">
        <f t="shared" si="41"/>
        <v>1.9601131981574313</v>
      </c>
      <c r="AX39">
        <f t="shared" si="20"/>
        <v>1</v>
      </c>
      <c r="AY39">
        <v>46</v>
      </c>
      <c r="AZ39">
        <f t="shared" si="38"/>
        <v>9</v>
      </c>
      <c r="BA39">
        <f t="shared" si="21"/>
        <v>0.98499999999999999</v>
      </c>
      <c r="BB39">
        <v>13</v>
      </c>
      <c r="BJ39">
        <v>39</v>
      </c>
      <c r="BK39">
        <v>46</v>
      </c>
      <c r="BL39">
        <f t="shared" si="25"/>
        <v>1.5337322988764843</v>
      </c>
      <c r="BM39">
        <f t="shared" si="26"/>
        <v>1</v>
      </c>
      <c r="BN39">
        <f t="shared" si="39"/>
        <v>8</v>
      </c>
      <c r="BO39">
        <f t="shared" si="27"/>
        <v>0.95699999999999996</v>
      </c>
      <c r="BP39">
        <v>10</v>
      </c>
    </row>
    <row r="40" spans="2:68" x14ac:dyDescent="0.25">
      <c r="B40">
        <v>37</v>
      </c>
      <c r="C40">
        <v>37</v>
      </c>
      <c r="D40">
        <v>41</v>
      </c>
      <c r="E40">
        <f t="shared" si="0"/>
        <v>2.0044279526139359</v>
      </c>
      <c r="F40">
        <f t="shared" si="1"/>
        <v>1</v>
      </c>
      <c r="G40">
        <v>47</v>
      </c>
      <c r="H40">
        <f t="shared" si="35"/>
        <v>9</v>
      </c>
      <c r="I40">
        <f t="shared" si="2"/>
        <v>0.98499999999999999</v>
      </c>
      <c r="J40">
        <f t="shared" si="3"/>
        <v>2.1700903775845601</v>
      </c>
      <c r="K40">
        <f t="shared" si="34"/>
        <v>7</v>
      </c>
      <c r="S40">
        <v>37</v>
      </c>
      <c r="T40">
        <v>47</v>
      </c>
      <c r="U40">
        <f t="shared" si="40"/>
        <v>2.1348355342978169</v>
      </c>
      <c r="V40">
        <f t="shared" si="8"/>
        <v>1</v>
      </c>
      <c r="W40">
        <v>47</v>
      </c>
      <c r="X40">
        <f t="shared" si="36"/>
        <v>9</v>
      </c>
      <c r="Y40">
        <f t="shared" si="9"/>
        <v>0.99</v>
      </c>
      <c r="Z40">
        <v>19</v>
      </c>
      <c r="AH40">
        <v>41</v>
      </c>
      <c r="AI40">
        <v>47</v>
      </c>
      <c r="AJ40">
        <f t="shared" si="13"/>
        <v>1.689132487749432</v>
      </c>
      <c r="AK40">
        <f t="shared" si="14"/>
        <v>0</v>
      </c>
      <c r="AL40">
        <f t="shared" si="37"/>
        <v>8</v>
      </c>
      <c r="AM40">
        <f t="shared" si="15"/>
        <v>0.96099999999999997</v>
      </c>
      <c r="AN40">
        <v>24</v>
      </c>
      <c r="AU40">
        <v>37</v>
      </c>
      <c r="AV40">
        <v>47</v>
      </c>
      <c r="AW40">
        <f t="shared" si="41"/>
        <v>2.1348355342978169</v>
      </c>
      <c r="AX40">
        <f t="shared" si="20"/>
        <v>1</v>
      </c>
      <c r="AY40">
        <v>47</v>
      </c>
      <c r="AZ40">
        <f t="shared" si="38"/>
        <v>9</v>
      </c>
      <c r="BA40">
        <f t="shared" si="21"/>
        <v>0.99</v>
      </c>
      <c r="BB40">
        <v>14</v>
      </c>
      <c r="BJ40">
        <v>41</v>
      </c>
      <c r="BK40">
        <v>47</v>
      </c>
      <c r="BL40">
        <f t="shared" si="25"/>
        <v>1.689132487749432</v>
      </c>
      <c r="BM40">
        <f t="shared" si="26"/>
        <v>0</v>
      </c>
      <c r="BN40">
        <f t="shared" si="39"/>
        <v>8</v>
      </c>
      <c r="BO40">
        <f t="shared" si="27"/>
        <v>0.96099999999999997</v>
      </c>
      <c r="BP40">
        <v>11</v>
      </c>
    </row>
    <row r="41" spans="2:68" x14ac:dyDescent="0.25">
      <c r="B41">
        <v>39</v>
      </c>
      <c r="C41">
        <v>39</v>
      </c>
      <c r="D41">
        <v>38</v>
      </c>
      <c r="E41">
        <f t="shared" si="0"/>
        <v>2.1731508442481053</v>
      </c>
      <c r="F41">
        <f t="shared" si="1"/>
        <v>0</v>
      </c>
      <c r="G41">
        <v>48</v>
      </c>
      <c r="H41">
        <f t="shared" si="35"/>
        <v>9</v>
      </c>
      <c r="I41">
        <f t="shared" si="2"/>
        <v>0.98699999999999999</v>
      </c>
      <c r="J41">
        <f t="shared" si="3"/>
        <v>2.2262117693171737</v>
      </c>
      <c r="K41">
        <f t="shared" si="34"/>
        <v>7</v>
      </c>
      <c r="S41">
        <v>39</v>
      </c>
      <c r="T41">
        <v>48</v>
      </c>
      <c r="U41">
        <f t="shared" si="40"/>
        <v>2.3095578704382023</v>
      </c>
      <c r="V41">
        <f t="shared" si="8"/>
        <v>0</v>
      </c>
      <c r="W41">
        <v>48</v>
      </c>
      <c r="X41">
        <v>9</v>
      </c>
      <c r="Y41">
        <f t="shared" si="9"/>
        <v>0.99199999999999999</v>
      </c>
      <c r="Z41">
        <v>21</v>
      </c>
      <c r="AH41">
        <v>38</v>
      </c>
      <c r="AI41">
        <v>48</v>
      </c>
      <c r="AJ41">
        <f t="shared" si="13"/>
        <v>1.84453267662238</v>
      </c>
      <c r="AK41">
        <f t="shared" si="14"/>
        <v>0</v>
      </c>
      <c r="AL41">
        <f t="shared" si="37"/>
        <v>9</v>
      </c>
      <c r="AM41">
        <f t="shared" si="15"/>
        <v>0.96599999999999997</v>
      </c>
      <c r="AN41">
        <v>17</v>
      </c>
      <c r="AU41">
        <v>39</v>
      </c>
      <c r="AV41">
        <v>48</v>
      </c>
      <c r="AW41">
        <f t="shared" si="41"/>
        <v>2.3095578704382023</v>
      </c>
      <c r="AX41">
        <f t="shared" si="20"/>
        <v>0</v>
      </c>
      <c r="AY41">
        <v>48</v>
      </c>
      <c r="AZ41">
        <v>9</v>
      </c>
      <c r="BA41">
        <f t="shared" si="21"/>
        <v>0.99199999999999999</v>
      </c>
      <c r="BB41">
        <v>12</v>
      </c>
      <c r="BJ41">
        <v>38</v>
      </c>
      <c r="BK41">
        <v>48</v>
      </c>
      <c r="BL41">
        <f t="shared" si="25"/>
        <v>1.84453267662238</v>
      </c>
      <c r="BM41">
        <f t="shared" si="26"/>
        <v>0</v>
      </c>
      <c r="BN41">
        <f t="shared" si="39"/>
        <v>9</v>
      </c>
      <c r="BO41">
        <f t="shared" si="27"/>
        <v>0.96599999999999997</v>
      </c>
      <c r="BP41">
        <v>12</v>
      </c>
    </row>
    <row r="42" spans="2:68" x14ac:dyDescent="0.25">
      <c r="B42">
        <v>36</v>
      </c>
      <c r="C42">
        <v>36</v>
      </c>
      <c r="D42">
        <v>38</v>
      </c>
      <c r="E42">
        <f t="shared" si="0"/>
        <v>2.3418737358822752</v>
      </c>
      <c r="F42">
        <f t="shared" si="1"/>
        <v>3</v>
      </c>
      <c r="G42">
        <v>49</v>
      </c>
      <c r="H42">
        <v>9</v>
      </c>
      <c r="I42">
        <f t="shared" si="2"/>
        <v>0.98899999999999999</v>
      </c>
      <c r="J42">
        <f t="shared" si="3"/>
        <v>2.290367877855267</v>
      </c>
      <c r="K42">
        <f t="shared" si="34"/>
        <v>7</v>
      </c>
      <c r="S42">
        <v>36</v>
      </c>
      <c r="T42">
        <v>49</v>
      </c>
      <c r="U42">
        <f t="shared" si="40"/>
        <v>2.4842802065785876</v>
      </c>
      <c r="V42">
        <f t="shared" si="8"/>
        <v>1</v>
      </c>
      <c r="W42">
        <v>49</v>
      </c>
      <c r="X42">
        <v>9</v>
      </c>
      <c r="Y42">
        <f t="shared" si="9"/>
        <v>0.995</v>
      </c>
      <c r="Z42">
        <v>25</v>
      </c>
      <c r="AH42">
        <v>38</v>
      </c>
      <c r="AI42">
        <v>49</v>
      </c>
      <c r="AJ42">
        <f t="shared" si="13"/>
        <v>1.9999328654953277</v>
      </c>
      <c r="AK42">
        <f t="shared" si="14"/>
        <v>2</v>
      </c>
      <c r="AL42">
        <f t="shared" si="37"/>
        <v>9</v>
      </c>
      <c r="AM42">
        <f t="shared" si="15"/>
        <v>0.97099999999999997</v>
      </c>
      <c r="AN42">
        <v>16</v>
      </c>
      <c r="AU42">
        <v>36</v>
      </c>
      <c r="AV42">
        <v>49</v>
      </c>
      <c r="AW42">
        <f t="shared" si="41"/>
        <v>2.4842802065785876</v>
      </c>
      <c r="AX42">
        <f t="shared" si="20"/>
        <v>1</v>
      </c>
      <c r="AY42">
        <v>49</v>
      </c>
      <c r="AZ42">
        <v>9</v>
      </c>
      <c r="BA42">
        <f t="shared" si="21"/>
        <v>0.995</v>
      </c>
      <c r="BB42">
        <v>12</v>
      </c>
      <c r="BJ42">
        <v>38</v>
      </c>
      <c r="BK42">
        <v>49</v>
      </c>
      <c r="BL42">
        <f t="shared" si="25"/>
        <v>1.9999328654953277</v>
      </c>
      <c r="BM42">
        <f t="shared" si="26"/>
        <v>2</v>
      </c>
      <c r="BN42">
        <f t="shared" si="39"/>
        <v>9</v>
      </c>
      <c r="BO42">
        <f t="shared" si="27"/>
        <v>0.97099999999999997</v>
      </c>
      <c r="BP42">
        <v>10</v>
      </c>
    </row>
    <row r="43" spans="2:68" x14ac:dyDescent="0.25">
      <c r="B43">
        <v>33</v>
      </c>
      <c r="C43">
        <v>33</v>
      </c>
      <c r="D43">
        <v>30</v>
      </c>
      <c r="E43">
        <f t="shared" si="0"/>
        <v>2.5105966275164446</v>
      </c>
      <c r="F43">
        <f t="shared" si="1"/>
        <v>0</v>
      </c>
      <c r="G43">
        <v>50</v>
      </c>
      <c r="H43">
        <v>9</v>
      </c>
      <c r="I43" t="e">
        <f t="shared" si="2"/>
        <v>#N/A</v>
      </c>
      <c r="J43" t="e">
        <f t="shared" si="3"/>
        <v>#N/A</v>
      </c>
      <c r="K43">
        <v>9</v>
      </c>
      <c r="S43">
        <v>33</v>
      </c>
      <c r="T43">
        <v>50</v>
      </c>
      <c r="U43">
        <f t="shared" si="40"/>
        <v>2.659002542718973</v>
      </c>
      <c r="V43">
        <f t="shared" si="8"/>
        <v>0</v>
      </c>
      <c r="W43">
        <v>50</v>
      </c>
      <c r="X43">
        <v>9</v>
      </c>
      <c r="Y43" t="e">
        <f t="shared" si="9"/>
        <v>#N/A</v>
      </c>
      <c r="Z43">
        <v>26</v>
      </c>
      <c r="AH43">
        <v>30</v>
      </c>
      <c r="AI43">
        <v>50</v>
      </c>
      <c r="AJ43">
        <f t="shared" si="13"/>
        <v>2.1553330543682754</v>
      </c>
      <c r="AK43">
        <f t="shared" si="14"/>
        <v>0</v>
      </c>
      <c r="AL43">
        <f t="shared" si="37"/>
        <v>9</v>
      </c>
      <c r="AM43" t="e">
        <f t="shared" si="15"/>
        <v>#N/A</v>
      </c>
      <c r="AN43">
        <v>9</v>
      </c>
      <c r="AU43">
        <v>33</v>
      </c>
      <c r="AV43">
        <v>50</v>
      </c>
      <c r="AW43">
        <f t="shared" si="41"/>
        <v>2.659002542718973</v>
      </c>
      <c r="AX43">
        <f t="shared" si="20"/>
        <v>0</v>
      </c>
      <c r="AY43">
        <v>50</v>
      </c>
      <c r="AZ43">
        <v>9</v>
      </c>
      <c r="BA43" t="e">
        <f t="shared" si="21"/>
        <v>#N/A</v>
      </c>
      <c r="BB43">
        <v>14</v>
      </c>
      <c r="BJ43">
        <v>30</v>
      </c>
      <c r="BK43">
        <v>50</v>
      </c>
      <c r="BL43">
        <f t="shared" si="25"/>
        <v>2.1553330543682754</v>
      </c>
      <c r="BM43">
        <f t="shared" si="26"/>
        <v>0</v>
      </c>
      <c r="BN43">
        <f t="shared" si="39"/>
        <v>9</v>
      </c>
      <c r="BO43" t="e">
        <f t="shared" si="27"/>
        <v>#N/A</v>
      </c>
      <c r="BP43">
        <v>9</v>
      </c>
    </row>
    <row r="44" spans="2:68" x14ac:dyDescent="0.25">
      <c r="B44">
        <v>33</v>
      </c>
      <c r="C44">
        <v>33</v>
      </c>
      <c r="D44">
        <v>39</v>
      </c>
      <c r="S44">
        <v>33</v>
      </c>
      <c r="U44">
        <f t="shared" si="40"/>
        <v>-6.0771142643002989</v>
      </c>
      <c r="V44">
        <f t="shared" si="8"/>
        <v>0</v>
      </c>
      <c r="Z44">
        <v>23</v>
      </c>
      <c r="AH44">
        <v>39</v>
      </c>
      <c r="AJ44">
        <f t="shared" si="13"/>
        <v>-5.6146763892791123</v>
      </c>
      <c r="AK44">
        <f t="shared" si="14"/>
        <v>0</v>
      </c>
      <c r="AL44">
        <v>9</v>
      </c>
      <c r="AM44" t="e">
        <f t="shared" si="15"/>
        <v>#N/A</v>
      </c>
      <c r="AN44">
        <v>15</v>
      </c>
      <c r="AU44">
        <v>33</v>
      </c>
      <c r="AW44">
        <f t="shared" si="41"/>
        <v>-6.0771142643002989</v>
      </c>
      <c r="AX44">
        <f t="shared" si="20"/>
        <v>0</v>
      </c>
      <c r="BB44">
        <v>17</v>
      </c>
      <c r="BJ44">
        <v>39</v>
      </c>
      <c r="BL44">
        <f t="shared" si="25"/>
        <v>-5.6146763892791123</v>
      </c>
      <c r="BM44">
        <f t="shared" si="26"/>
        <v>0</v>
      </c>
      <c r="BN44">
        <v>9</v>
      </c>
      <c r="BO44" t="e">
        <f t="shared" si="27"/>
        <v>#N/A</v>
      </c>
      <c r="BP44">
        <v>7</v>
      </c>
    </row>
    <row r="45" spans="2:68" x14ac:dyDescent="0.25">
      <c r="B45">
        <v>37</v>
      </c>
      <c r="C45">
        <v>37</v>
      </c>
      <c r="D45">
        <v>31</v>
      </c>
      <c r="S45">
        <v>37</v>
      </c>
      <c r="U45">
        <f t="shared" si="40"/>
        <v>-6.0771142643002989</v>
      </c>
      <c r="V45">
        <f t="shared" si="8"/>
        <v>0</v>
      </c>
      <c r="Z45">
        <v>21</v>
      </c>
      <c r="AH45">
        <v>31</v>
      </c>
      <c r="AJ45">
        <f t="shared" si="13"/>
        <v>-5.6146763892791123</v>
      </c>
      <c r="AK45">
        <f t="shared" si="14"/>
        <v>0</v>
      </c>
      <c r="AL45">
        <v>9</v>
      </c>
      <c r="AM45" t="e">
        <f t="shared" si="15"/>
        <v>#N/A</v>
      </c>
      <c r="AN45">
        <v>21</v>
      </c>
      <c r="AU45">
        <v>37</v>
      </c>
      <c r="AW45">
        <f t="shared" si="41"/>
        <v>-6.0771142643002989</v>
      </c>
      <c r="AX45">
        <f t="shared" si="20"/>
        <v>0</v>
      </c>
      <c r="BB45">
        <v>16</v>
      </c>
      <c r="BJ45">
        <v>31</v>
      </c>
      <c r="BL45">
        <f t="shared" si="25"/>
        <v>-5.6146763892791123</v>
      </c>
      <c r="BM45">
        <f t="shared" si="26"/>
        <v>0</v>
      </c>
      <c r="BN45">
        <v>9</v>
      </c>
      <c r="BO45" t="e">
        <f t="shared" si="27"/>
        <v>#N/A</v>
      </c>
      <c r="BP45">
        <v>12</v>
      </c>
    </row>
    <row r="46" spans="2:68" x14ac:dyDescent="0.25">
      <c r="B46">
        <v>32</v>
      </c>
      <c r="C46">
        <v>32</v>
      </c>
      <c r="D46">
        <v>41</v>
      </c>
      <c r="S46">
        <v>32</v>
      </c>
      <c r="U46">
        <f t="shared" si="40"/>
        <v>-6.0771142643002989</v>
      </c>
      <c r="V46">
        <f t="shared" si="8"/>
        <v>0</v>
      </c>
      <c r="Z46">
        <v>19</v>
      </c>
      <c r="AH46">
        <v>41</v>
      </c>
      <c r="AJ46">
        <f t="shared" si="13"/>
        <v>-5.6146763892791123</v>
      </c>
      <c r="AK46">
        <f t="shared" si="14"/>
        <v>0</v>
      </c>
      <c r="AL46">
        <v>9</v>
      </c>
      <c r="AM46" t="e">
        <f t="shared" si="15"/>
        <v>#N/A</v>
      </c>
      <c r="AN46">
        <v>19</v>
      </c>
      <c r="AU46">
        <v>32</v>
      </c>
      <c r="AW46">
        <f t="shared" si="41"/>
        <v>-6.0771142643002989</v>
      </c>
      <c r="AX46">
        <f t="shared" si="20"/>
        <v>0</v>
      </c>
      <c r="BB46">
        <v>13</v>
      </c>
      <c r="BJ46">
        <v>41</v>
      </c>
      <c r="BL46">
        <f t="shared" si="25"/>
        <v>-5.6146763892791123</v>
      </c>
      <c r="BM46">
        <f t="shared" si="26"/>
        <v>0</v>
      </c>
      <c r="BN46">
        <v>9</v>
      </c>
      <c r="BO46" t="e">
        <f t="shared" si="27"/>
        <v>#N/A</v>
      </c>
      <c r="BP46">
        <v>14</v>
      </c>
    </row>
    <row r="47" spans="2:68" x14ac:dyDescent="0.25">
      <c r="B47">
        <v>40</v>
      </c>
      <c r="C47">
        <v>40</v>
      </c>
      <c r="D47">
        <v>26</v>
      </c>
      <c r="S47">
        <v>40</v>
      </c>
      <c r="U47">
        <f t="shared" si="40"/>
        <v>-6.0771142643002989</v>
      </c>
      <c r="V47">
        <f t="shared" si="8"/>
        <v>0</v>
      </c>
      <c r="Z47">
        <v>23</v>
      </c>
      <c r="AH47">
        <v>26</v>
      </c>
      <c r="AJ47">
        <f t="shared" si="13"/>
        <v>-5.6146763892791123</v>
      </c>
      <c r="AK47">
        <f t="shared" si="14"/>
        <v>0</v>
      </c>
      <c r="AL47">
        <v>9</v>
      </c>
      <c r="AM47" t="e">
        <f t="shared" si="15"/>
        <v>#N/A</v>
      </c>
      <c r="AN47">
        <v>23</v>
      </c>
      <c r="AU47">
        <v>40</v>
      </c>
      <c r="AW47">
        <f t="shared" si="41"/>
        <v>-6.0771142643002989</v>
      </c>
      <c r="AX47">
        <f t="shared" si="20"/>
        <v>0</v>
      </c>
      <c r="BB47">
        <v>15</v>
      </c>
      <c r="BJ47">
        <v>26</v>
      </c>
      <c r="BL47">
        <f t="shared" si="25"/>
        <v>-5.6146763892791123</v>
      </c>
      <c r="BM47">
        <f t="shared" si="26"/>
        <v>0</v>
      </c>
      <c r="BN47">
        <v>9</v>
      </c>
      <c r="BO47" t="e">
        <f t="shared" si="27"/>
        <v>#N/A</v>
      </c>
      <c r="BP47">
        <v>9</v>
      </c>
    </row>
    <row r="48" spans="2:68" x14ac:dyDescent="0.25">
      <c r="B48">
        <v>33</v>
      </c>
      <c r="C48">
        <v>33</v>
      </c>
      <c r="D48">
        <v>40</v>
      </c>
      <c r="S48">
        <v>33</v>
      </c>
      <c r="U48">
        <f t="shared" si="40"/>
        <v>-6.0771142643002989</v>
      </c>
      <c r="V48">
        <f t="shared" si="8"/>
        <v>0</v>
      </c>
      <c r="Z48">
        <v>22</v>
      </c>
      <c r="AH48">
        <v>40</v>
      </c>
      <c r="AJ48">
        <f t="shared" si="13"/>
        <v>-5.6146763892791123</v>
      </c>
      <c r="AK48">
        <f t="shared" si="14"/>
        <v>0</v>
      </c>
      <c r="AL48">
        <v>9</v>
      </c>
      <c r="AM48" t="e">
        <f t="shared" si="15"/>
        <v>#N/A</v>
      </c>
      <c r="AN48">
        <v>22</v>
      </c>
      <c r="AU48">
        <v>33</v>
      </c>
      <c r="AW48">
        <f t="shared" si="41"/>
        <v>-6.0771142643002989</v>
      </c>
      <c r="AX48">
        <f t="shared" si="20"/>
        <v>0</v>
      </c>
      <c r="BB48">
        <v>12</v>
      </c>
      <c r="BJ48">
        <v>40</v>
      </c>
      <c r="BL48">
        <f t="shared" si="25"/>
        <v>-5.6146763892791123</v>
      </c>
      <c r="BM48">
        <f t="shared" si="26"/>
        <v>0</v>
      </c>
      <c r="BN48">
        <v>9</v>
      </c>
      <c r="BO48" t="e">
        <f t="shared" si="27"/>
        <v>#N/A</v>
      </c>
      <c r="BP48">
        <v>9</v>
      </c>
    </row>
    <row r="49" spans="2:68" x14ac:dyDescent="0.25">
      <c r="B49">
        <v>34</v>
      </c>
      <c r="C49">
        <v>34</v>
      </c>
      <c r="D49">
        <v>43</v>
      </c>
      <c r="S49">
        <v>34</v>
      </c>
      <c r="U49">
        <f t="shared" si="40"/>
        <v>-6.0771142643002989</v>
      </c>
      <c r="V49">
        <f t="shared" si="8"/>
        <v>0</v>
      </c>
      <c r="Z49">
        <v>23</v>
      </c>
      <c r="AH49">
        <v>43</v>
      </c>
      <c r="AJ49">
        <f t="shared" si="13"/>
        <v>-5.6146763892791123</v>
      </c>
      <c r="AK49">
        <f t="shared" si="14"/>
        <v>0</v>
      </c>
      <c r="AL49">
        <v>9</v>
      </c>
      <c r="AM49" t="e">
        <f t="shared" si="15"/>
        <v>#N/A</v>
      </c>
      <c r="AN49">
        <v>14</v>
      </c>
      <c r="AU49">
        <v>34</v>
      </c>
      <c r="AW49">
        <f t="shared" si="41"/>
        <v>-6.0771142643002989</v>
      </c>
      <c r="AX49">
        <f t="shared" si="20"/>
        <v>0</v>
      </c>
      <c r="BB49">
        <v>8</v>
      </c>
      <c r="BJ49">
        <v>43</v>
      </c>
      <c r="BL49">
        <f t="shared" si="25"/>
        <v>-5.6146763892791123</v>
      </c>
      <c r="BM49">
        <f t="shared" si="26"/>
        <v>0</v>
      </c>
      <c r="BN49">
        <v>9</v>
      </c>
      <c r="BO49" t="e">
        <f t="shared" si="27"/>
        <v>#N/A</v>
      </c>
      <c r="BP49">
        <v>11</v>
      </c>
    </row>
    <row r="50" spans="2:68" x14ac:dyDescent="0.25">
      <c r="B50">
        <v>34</v>
      </c>
      <c r="C50">
        <v>34</v>
      </c>
      <c r="D50">
        <v>30</v>
      </c>
      <c r="S50">
        <v>34</v>
      </c>
      <c r="U50">
        <f t="shared" si="40"/>
        <v>-6.0771142643002989</v>
      </c>
      <c r="V50">
        <f t="shared" si="8"/>
        <v>0</v>
      </c>
      <c r="Z50">
        <v>24</v>
      </c>
      <c r="AH50">
        <v>30</v>
      </c>
      <c r="AJ50">
        <f t="shared" si="13"/>
        <v>-5.6146763892791123</v>
      </c>
      <c r="AK50">
        <f t="shared" si="14"/>
        <v>0</v>
      </c>
      <c r="AL50">
        <v>9</v>
      </c>
      <c r="AM50" t="e">
        <f t="shared" si="15"/>
        <v>#N/A</v>
      </c>
      <c r="AN50">
        <v>25</v>
      </c>
      <c r="AU50">
        <v>34</v>
      </c>
      <c r="AW50">
        <f t="shared" si="41"/>
        <v>-6.0771142643002989</v>
      </c>
      <c r="AX50">
        <f t="shared" si="20"/>
        <v>0</v>
      </c>
      <c r="BB50">
        <v>11</v>
      </c>
      <c r="BJ50">
        <v>30</v>
      </c>
      <c r="BL50">
        <f t="shared" si="25"/>
        <v>-5.6146763892791123</v>
      </c>
      <c r="BM50">
        <f t="shared" si="26"/>
        <v>0</v>
      </c>
      <c r="BN50">
        <v>9</v>
      </c>
      <c r="BO50" t="e">
        <f t="shared" si="27"/>
        <v>#N/A</v>
      </c>
      <c r="BP50">
        <v>18</v>
      </c>
    </row>
    <row r="51" spans="2:68" x14ac:dyDescent="0.25">
      <c r="B51">
        <v>37</v>
      </c>
      <c r="C51">
        <v>37</v>
      </c>
      <c r="D51">
        <v>43</v>
      </c>
      <c r="S51">
        <v>37</v>
      </c>
      <c r="U51">
        <f t="shared" si="40"/>
        <v>-6.0771142643002989</v>
      </c>
      <c r="V51">
        <f t="shared" si="8"/>
        <v>0</v>
      </c>
      <c r="Z51">
        <v>24</v>
      </c>
      <c r="AH51">
        <v>43</v>
      </c>
      <c r="AJ51">
        <f t="shared" si="13"/>
        <v>-5.6146763892791123</v>
      </c>
      <c r="AK51">
        <f t="shared" si="14"/>
        <v>0</v>
      </c>
      <c r="AL51">
        <v>9</v>
      </c>
      <c r="AM51" t="e">
        <f t="shared" si="15"/>
        <v>#N/A</v>
      </c>
      <c r="AN51">
        <v>20</v>
      </c>
      <c r="AU51">
        <v>37</v>
      </c>
      <c r="AW51">
        <f t="shared" si="41"/>
        <v>-6.0771142643002989</v>
      </c>
      <c r="AX51">
        <f t="shared" si="20"/>
        <v>0</v>
      </c>
      <c r="BB51">
        <v>15</v>
      </c>
      <c r="BJ51">
        <v>43</v>
      </c>
      <c r="BL51">
        <f t="shared" si="25"/>
        <v>-5.6146763892791123</v>
      </c>
      <c r="BM51">
        <f t="shared" si="26"/>
        <v>0</v>
      </c>
      <c r="BN51">
        <v>9</v>
      </c>
      <c r="BO51" t="e">
        <f t="shared" si="27"/>
        <v>#N/A</v>
      </c>
      <c r="BP51">
        <v>7</v>
      </c>
    </row>
    <row r="52" spans="2:68" x14ac:dyDescent="0.25">
      <c r="B52">
        <v>35</v>
      </c>
      <c r="C52">
        <v>35</v>
      </c>
      <c r="D52">
        <v>28</v>
      </c>
      <c r="S52">
        <v>35</v>
      </c>
      <c r="U52">
        <f t="shared" si="40"/>
        <v>-6.0771142643002989</v>
      </c>
      <c r="V52">
        <f t="shared" si="8"/>
        <v>0</v>
      </c>
      <c r="Z52">
        <v>24</v>
      </c>
      <c r="AH52">
        <v>28</v>
      </c>
      <c r="AJ52">
        <f t="shared" si="13"/>
        <v>-5.6146763892791123</v>
      </c>
      <c r="AK52">
        <f t="shared" si="14"/>
        <v>0</v>
      </c>
      <c r="AL52">
        <v>9</v>
      </c>
      <c r="AM52" t="e">
        <f t="shared" si="15"/>
        <v>#N/A</v>
      </c>
      <c r="AN52">
        <v>17</v>
      </c>
      <c r="AU52">
        <v>35</v>
      </c>
      <c r="AW52">
        <f t="shared" si="41"/>
        <v>-6.0771142643002989</v>
      </c>
      <c r="AX52">
        <f t="shared" si="20"/>
        <v>0</v>
      </c>
      <c r="BB52">
        <v>14</v>
      </c>
      <c r="BJ52">
        <v>28</v>
      </c>
      <c r="BL52">
        <f t="shared" si="25"/>
        <v>-5.6146763892791123</v>
      </c>
      <c r="BM52">
        <f t="shared" si="26"/>
        <v>0</v>
      </c>
      <c r="BN52">
        <v>9</v>
      </c>
      <c r="BO52" t="e">
        <f t="shared" si="27"/>
        <v>#N/A</v>
      </c>
      <c r="BP52">
        <v>7</v>
      </c>
    </row>
    <row r="53" spans="2:68" x14ac:dyDescent="0.25">
      <c r="B53">
        <v>40</v>
      </c>
      <c r="C53">
        <v>40</v>
      </c>
      <c r="D53">
        <v>29</v>
      </c>
      <c r="S53">
        <v>40</v>
      </c>
      <c r="U53">
        <f t="shared" si="40"/>
        <v>-6.0771142643002989</v>
      </c>
      <c r="V53">
        <f t="shared" si="8"/>
        <v>0</v>
      </c>
      <c r="Z53">
        <v>22</v>
      </c>
      <c r="AH53">
        <v>29</v>
      </c>
      <c r="AJ53">
        <f t="shared" si="13"/>
        <v>-5.6146763892791123</v>
      </c>
      <c r="AK53">
        <f t="shared" si="14"/>
        <v>0</v>
      </c>
      <c r="AL53">
        <v>9</v>
      </c>
      <c r="AM53" t="e">
        <f t="shared" si="15"/>
        <v>#N/A</v>
      </c>
      <c r="AN53">
        <v>14</v>
      </c>
      <c r="AU53">
        <v>40</v>
      </c>
      <c r="AW53">
        <f t="shared" si="41"/>
        <v>-6.0771142643002989</v>
      </c>
      <c r="AX53">
        <f t="shared" si="20"/>
        <v>0</v>
      </c>
      <c r="BB53">
        <v>17</v>
      </c>
      <c r="BJ53">
        <v>29</v>
      </c>
      <c r="BL53">
        <f t="shared" si="25"/>
        <v>-5.6146763892791123</v>
      </c>
      <c r="BM53">
        <f t="shared" si="26"/>
        <v>0</v>
      </c>
      <c r="BN53">
        <v>9</v>
      </c>
      <c r="BO53" t="e">
        <f t="shared" si="27"/>
        <v>#N/A</v>
      </c>
      <c r="BP53">
        <v>10</v>
      </c>
    </row>
    <row r="54" spans="2:68" x14ac:dyDescent="0.25">
      <c r="B54">
        <v>37</v>
      </c>
      <c r="C54">
        <v>37</v>
      </c>
      <c r="D54">
        <v>29</v>
      </c>
      <c r="S54">
        <v>37</v>
      </c>
      <c r="U54">
        <f t="shared" si="40"/>
        <v>-6.0771142643002989</v>
      </c>
      <c r="V54">
        <f t="shared" si="8"/>
        <v>0</v>
      </c>
      <c r="Z54">
        <v>22</v>
      </c>
      <c r="AH54">
        <v>29</v>
      </c>
      <c r="AJ54">
        <f t="shared" si="13"/>
        <v>-5.6146763892791123</v>
      </c>
      <c r="AK54">
        <f t="shared" si="14"/>
        <v>0</v>
      </c>
      <c r="AL54">
        <v>9</v>
      </c>
      <c r="AM54" t="e">
        <f t="shared" si="15"/>
        <v>#N/A</v>
      </c>
      <c r="AN54">
        <v>15</v>
      </c>
      <c r="AU54">
        <v>37</v>
      </c>
      <c r="AW54">
        <f t="shared" si="41"/>
        <v>-6.0771142643002989</v>
      </c>
      <c r="AX54">
        <f t="shared" si="20"/>
        <v>0</v>
      </c>
      <c r="BB54">
        <v>15</v>
      </c>
      <c r="BJ54">
        <v>29</v>
      </c>
      <c r="BL54">
        <f t="shared" si="25"/>
        <v>-5.6146763892791123</v>
      </c>
      <c r="BM54">
        <f t="shared" si="26"/>
        <v>0</v>
      </c>
      <c r="BN54">
        <v>9</v>
      </c>
      <c r="BO54" t="e">
        <f t="shared" si="27"/>
        <v>#N/A</v>
      </c>
      <c r="BP54">
        <v>9</v>
      </c>
    </row>
    <row r="55" spans="2:68" x14ac:dyDescent="0.25">
      <c r="B55">
        <v>35</v>
      </c>
      <c r="C55">
        <v>35</v>
      </c>
      <c r="D55">
        <v>42</v>
      </c>
      <c r="S55">
        <v>35</v>
      </c>
      <c r="U55">
        <f t="shared" si="40"/>
        <v>-6.0771142643002989</v>
      </c>
      <c r="V55">
        <f t="shared" si="8"/>
        <v>0</v>
      </c>
      <c r="Z55">
        <v>22</v>
      </c>
      <c r="AH55">
        <v>42</v>
      </c>
      <c r="AJ55">
        <f t="shared" si="13"/>
        <v>-5.6146763892791123</v>
      </c>
      <c r="AK55">
        <f t="shared" si="14"/>
        <v>0</v>
      </c>
      <c r="AL55">
        <v>9</v>
      </c>
      <c r="AM55" t="e">
        <f t="shared" si="15"/>
        <v>#N/A</v>
      </c>
      <c r="AN55">
        <v>17</v>
      </c>
      <c r="AU55">
        <v>35</v>
      </c>
      <c r="AW55">
        <f t="shared" si="41"/>
        <v>-6.0771142643002989</v>
      </c>
      <c r="AX55">
        <f t="shared" si="20"/>
        <v>0</v>
      </c>
      <c r="BB55">
        <v>16</v>
      </c>
      <c r="BJ55">
        <v>42</v>
      </c>
      <c r="BL55">
        <f t="shared" si="25"/>
        <v>-5.6146763892791123</v>
      </c>
      <c r="BM55">
        <f t="shared" si="26"/>
        <v>0</v>
      </c>
      <c r="BN55">
        <v>9</v>
      </c>
      <c r="BO55" t="e">
        <f t="shared" si="27"/>
        <v>#N/A</v>
      </c>
      <c r="BP55">
        <v>10</v>
      </c>
    </row>
    <row r="56" spans="2:68" x14ac:dyDescent="0.25">
      <c r="B56">
        <v>38</v>
      </c>
      <c r="C56">
        <v>38</v>
      </c>
      <c r="D56">
        <v>43</v>
      </c>
      <c r="S56">
        <v>38</v>
      </c>
      <c r="U56">
        <f t="shared" si="40"/>
        <v>-6.0771142643002989</v>
      </c>
      <c r="V56">
        <f t="shared" si="8"/>
        <v>0</v>
      </c>
      <c r="Z56">
        <v>21</v>
      </c>
      <c r="AH56">
        <v>43</v>
      </c>
      <c r="AJ56">
        <f t="shared" si="13"/>
        <v>-5.6146763892791123</v>
      </c>
      <c r="AK56">
        <f t="shared" si="14"/>
        <v>0</v>
      </c>
      <c r="AL56">
        <v>9</v>
      </c>
      <c r="AM56" t="e">
        <f t="shared" si="15"/>
        <v>#N/A</v>
      </c>
      <c r="AN56">
        <v>30</v>
      </c>
      <c r="AU56">
        <v>38</v>
      </c>
      <c r="AW56">
        <f t="shared" si="41"/>
        <v>-6.0771142643002989</v>
      </c>
      <c r="AX56">
        <f t="shared" si="20"/>
        <v>0</v>
      </c>
      <c r="BB56">
        <v>16</v>
      </c>
      <c r="BJ56">
        <v>43</v>
      </c>
      <c r="BL56">
        <f t="shared" si="25"/>
        <v>-5.6146763892791123</v>
      </c>
      <c r="BM56">
        <f t="shared" si="26"/>
        <v>0</v>
      </c>
      <c r="BN56">
        <v>9</v>
      </c>
      <c r="BO56" t="e">
        <f t="shared" si="27"/>
        <v>#N/A</v>
      </c>
      <c r="BP56">
        <v>16</v>
      </c>
    </row>
    <row r="57" spans="2:68" x14ac:dyDescent="0.25">
      <c r="B57">
        <v>33</v>
      </c>
      <c r="C57">
        <v>33</v>
      </c>
      <c r="D57">
        <v>26</v>
      </c>
      <c r="S57">
        <v>33</v>
      </c>
      <c r="U57">
        <f t="shared" si="40"/>
        <v>-6.0771142643002989</v>
      </c>
      <c r="V57">
        <f t="shared" si="8"/>
        <v>0</v>
      </c>
      <c r="Z57">
        <v>24</v>
      </c>
      <c r="AH57">
        <v>26</v>
      </c>
      <c r="AJ57">
        <f t="shared" si="13"/>
        <v>-5.6146763892791123</v>
      </c>
      <c r="AK57">
        <f t="shared" si="14"/>
        <v>0</v>
      </c>
      <c r="AL57">
        <v>9</v>
      </c>
      <c r="AM57" t="e">
        <f t="shared" si="15"/>
        <v>#N/A</v>
      </c>
      <c r="AN57">
        <v>8</v>
      </c>
      <c r="AU57">
        <v>33</v>
      </c>
      <c r="AW57">
        <f t="shared" si="41"/>
        <v>-6.0771142643002989</v>
      </c>
      <c r="AX57">
        <f t="shared" si="20"/>
        <v>0</v>
      </c>
      <c r="BB57">
        <v>12</v>
      </c>
      <c r="BJ57">
        <v>26</v>
      </c>
      <c r="BL57">
        <f t="shared" si="25"/>
        <v>-5.6146763892791123</v>
      </c>
      <c r="BM57">
        <f t="shared" si="26"/>
        <v>0</v>
      </c>
      <c r="BN57">
        <v>9</v>
      </c>
      <c r="BO57" t="e">
        <f t="shared" si="27"/>
        <v>#N/A</v>
      </c>
      <c r="BP57">
        <v>8</v>
      </c>
    </row>
    <row r="58" spans="2:68" x14ac:dyDescent="0.25">
      <c r="B58">
        <v>40</v>
      </c>
      <c r="C58">
        <v>40</v>
      </c>
      <c r="D58">
        <v>43</v>
      </c>
      <c r="S58">
        <v>40</v>
      </c>
      <c r="U58">
        <f t="shared" si="40"/>
        <v>-6.0771142643002989</v>
      </c>
      <c r="V58">
        <f t="shared" si="8"/>
        <v>0</v>
      </c>
      <c r="Z58">
        <v>26</v>
      </c>
      <c r="AH58">
        <v>43</v>
      </c>
      <c r="AJ58">
        <f t="shared" si="13"/>
        <v>-5.6146763892791123</v>
      </c>
      <c r="AK58">
        <f t="shared" si="14"/>
        <v>0</v>
      </c>
      <c r="AL58">
        <v>9</v>
      </c>
      <c r="AM58" t="e">
        <f t="shared" si="15"/>
        <v>#N/A</v>
      </c>
      <c r="AN58">
        <v>13</v>
      </c>
      <c r="AU58">
        <v>40</v>
      </c>
      <c r="AW58">
        <f t="shared" si="41"/>
        <v>-6.0771142643002989</v>
      </c>
      <c r="AX58">
        <f t="shared" si="20"/>
        <v>0</v>
      </c>
      <c r="BB58">
        <v>13</v>
      </c>
      <c r="BJ58">
        <v>43</v>
      </c>
      <c r="BL58">
        <f t="shared" si="25"/>
        <v>-5.6146763892791123</v>
      </c>
      <c r="BM58">
        <f t="shared" si="26"/>
        <v>0</v>
      </c>
      <c r="BN58">
        <v>9</v>
      </c>
      <c r="BO58" t="e">
        <f t="shared" si="27"/>
        <v>#N/A</v>
      </c>
      <c r="BP58">
        <v>13</v>
      </c>
    </row>
    <row r="59" spans="2:68" x14ac:dyDescent="0.25">
      <c r="B59">
        <v>37</v>
      </c>
      <c r="C59">
        <v>37</v>
      </c>
      <c r="D59">
        <v>44</v>
      </c>
      <c r="S59">
        <v>37</v>
      </c>
      <c r="U59">
        <f t="shared" si="40"/>
        <v>-6.0771142643002989</v>
      </c>
      <c r="V59">
        <f t="shared" si="8"/>
        <v>0</v>
      </c>
      <c r="Z59">
        <v>22</v>
      </c>
      <c r="AH59">
        <v>44</v>
      </c>
      <c r="AJ59">
        <f t="shared" si="13"/>
        <v>-5.6146763892791123</v>
      </c>
      <c r="AK59">
        <f t="shared" si="14"/>
        <v>0</v>
      </c>
      <c r="AL59">
        <v>9</v>
      </c>
      <c r="AM59" t="e">
        <f t="shared" si="15"/>
        <v>#N/A</v>
      </c>
      <c r="AN59">
        <v>12</v>
      </c>
      <c r="AU59">
        <v>37</v>
      </c>
      <c r="AW59">
        <f t="shared" si="41"/>
        <v>-6.0771142643002989</v>
      </c>
      <c r="AX59">
        <f t="shared" si="20"/>
        <v>0</v>
      </c>
      <c r="BB59">
        <v>15</v>
      </c>
      <c r="BJ59">
        <v>44</v>
      </c>
      <c r="BL59">
        <f t="shared" si="25"/>
        <v>-5.6146763892791123</v>
      </c>
      <c r="BM59">
        <f t="shared" si="26"/>
        <v>0</v>
      </c>
      <c r="BN59">
        <v>9</v>
      </c>
      <c r="BO59" t="e">
        <f t="shared" si="27"/>
        <v>#N/A</v>
      </c>
      <c r="BP59">
        <v>12</v>
      </c>
    </row>
    <row r="60" spans="2:68" x14ac:dyDescent="0.25">
      <c r="B60">
        <v>32</v>
      </c>
      <c r="C60">
        <v>32</v>
      </c>
      <c r="D60">
        <v>44</v>
      </c>
      <c r="S60">
        <v>32</v>
      </c>
      <c r="U60">
        <f t="shared" si="40"/>
        <v>-6.0771142643002989</v>
      </c>
      <c r="V60">
        <f t="shared" si="8"/>
        <v>0</v>
      </c>
      <c r="Z60">
        <v>19</v>
      </c>
      <c r="AH60">
        <v>44</v>
      </c>
      <c r="AJ60">
        <f t="shared" si="13"/>
        <v>-5.6146763892791123</v>
      </c>
      <c r="AK60">
        <f t="shared" si="14"/>
        <v>0</v>
      </c>
      <c r="AL60">
        <v>9</v>
      </c>
      <c r="AM60" t="e">
        <f t="shared" si="15"/>
        <v>#N/A</v>
      </c>
      <c r="AN60">
        <v>9</v>
      </c>
      <c r="AU60">
        <v>32</v>
      </c>
      <c r="AW60">
        <f t="shared" si="41"/>
        <v>-6.0771142643002989</v>
      </c>
      <c r="AX60">
        <f t="shared" si="20"/>
        <v>0</v>
      </c>
      <c r="BB60">
        <v>11</v>
      </c>
      <c r="BJ60">
        <v>44</v>
      </c>
      <c r="BL60">
        <f t="shared" si="25"/>
        <v>-5.6146763892791123</v>
      </c>
      <c r="BM60">
        <f t="shared" si="26"/>
        <v>0</v>
      </c>
      <c r="BN60">
        <v>9</v>
      </c>
      <c r="BO60" t="e">
        <f t="shared" si="27"/>
        <v>#N/A</v>
      </c>
      <c r="BP60">
        <v>9</v>
      </c>
    </row>
    <row r="61" spans="2:68" x14ac:dyDescent="0.25">
      <c r="B61">
        <v>34</v>
      </c>
      <c r="C61">
        <v>34</v>
      </c>
      <c r="D61">
        <v>27</v>
      </c>
      <c r="S61">
        <v>34</v>
      </c>
      <c r="U61">
        <f t="shared" si="40"/>
        <v>-6.0771142643002989</v>
      </c>
      <c r="V61">
        <f t="shared" si="8"/>
        <v>0</v>
      </c>
      <c r="Z61">
        <v>22</v>
      </c>
      <c r="AH61">
        <v>27</v>
      </c>
      <c r="AJ61">
        <f t="shared" si="13"/>
        <v>-5.6146763892791123</v>
      </c>
      <c r="AK61">
        <f t="shared" si="14"/>
        <v>0</v>
      </c>
      <c r="AL61">
        <v>9</v>
      </c>
      <c r="AM61" t="e">
        <f t="shared" si="15"/>
        <v>#N/A</v>
      </c>
      <c r="AN61">
        <v>13</v>
      </c>
      <c r="AU61">
        <v>34</v>
      </c>
      <c r="AW61">
        <f t="shared" si="41"/>
        <v>-6.0771142643002989</v>
      </c>
      <c r="AX61">
        <f t="shared" si="20"/>
        <v>0</v>
      </c>
      <c r="BB61">
        <v>17</v>
      </c>
      <c r="BJ61">
        <v>27</v>
      </c>
      <c r="BL61">
        <f t="shared" si="25"/>
        <v>-5.6146763892791123</v>
      </c>
      <c r="BM61">
        <f t="shared" si="26"/>
        <v>0</v>
      </c>
      <c r="BN61">
        <v>9</v>
      </c>
      <c r="BO61" t="e">
        <f t="shared" si="27"/>
        <v>#N/A</v>
      </c>
      <c r="BP61">
        <v>13</v>
      </c>
    </row>
    <row r="62" spans="2:68" x14ac:dyDescent="0.25">
      <c r="B62">
        <v>38</v>
      </c>
      <c r="C62">
        <v>38</v>
      </c>
      <c r="D62">
        <v>44</v>
      </c>
      <c r="S62">
        <v>38</v>
      </c>
      <c r="U62">
        <f t="shared" si="40"/>
        <v>-6.0771142643002989</v>
      </c>
      <c r="V62">
        <f t="shared" si="8"/>
        <v>0</v>
      </c>
      <c r="Z62">
        <v>26</v>
      </c>
      <c r="AH62">
        <v>44</v>
      </c>
      <c r="AJ62">
        <f t="shared" si="13"/>
        <v>-5.6146763892791123</v>
      </c>
      <c r="AK62">
        <f t="shared" si="14"/>
        <v>0</v>
      </c>
      <c r="AL62">
        <v>9</v>
      </c>
      <c r="AM62" t="e">
        <f t="shared" si="15"/>
        <v>#N/A</v>
      </c>
      <c r="AN62">
        <v>11</v>
      </c>
      <c r="AU62">
        <v>38</v>
      </c>
      <c r="AW62">
        <f t="shared" si="41"/>
        <v>-6.0771142643002989</v>
      </c>
      <c r="AX62">
        <f t="shared" si="20"/>
        <v>0</v>
      </c>
      <c r="BB62">
        <v>13</v>
      </c>
      <c r="BJ62">
        <v>44</v>
      </c>
      <c r="BL62">
        <f t="shared" si="25"/>
        <v>-5.6146763892791123</v>
      </c>
      <c r="BM62">
        <f t="shared" si="26"/>
        <v>0</v>
      </c>
      <c r="BN62">
        <v>9</v>
      </c>
      <c r="BO62" t="e">
        <f t="shared" si="27"/>
        <v>#N/A</v>
      </c>
      <c r="BP62">
        <v>11</v>
      </c>
    </row>
    <row r="63" spans="2:68" x14ac:dyDescent="0.25">
      <c r="B63">
        <v>37</v>
      </c>
      <c r="C63">
        <v>37</v>
      </c>
      <c r="D63">
        <v>49</v>
      </c>
      <c r="S63">
        <v>37</v>
      </c>
      <c r="U63">
        <f t="shared" si="40"/>
        <v>-6.0771142643002989</v>
      </c>
      <c r="V63">
        <f t="shared" si="8"/>
        <v>0</v>
      </c>
      <c r="Z63">
        <v>25</v>
      </c>
      <c r="AH63">
        <v>49</v>
      </c>
      <c r="AJ63">
        <f t="shared" si="13"/>
        <v>-5.6146763892791123</v>
      </c>
      <c r="AK63">
        <f t="shared" si="14"/>
        <v>0</v>
      </c>
      <c r="AL63">
        <v>9</v>
      </c>
      <c r="AM63" t="e">
        <f t="shared" si="15"/>
        <v>#N/A</v>
      </c>
      <c r="AN63">
        <v>13</v>
      </c>
      <c r="AU63">
        <v>37</v>
      </c>
      <c r="AW63">
        <f t="shared" si="41"/>
        <v>-6.0771142643002989</v>
      </c>
      <c r="AX63">
        <f t="shared" si="20"/>
        <v>0</v>
      </c>
      <c r="BB63">
        <v>13</v>
      </c>
      <c r="BJ63">
        <v>49</v>
      </c>
      <c r="BL63">
        <f t="shared" si="25"/>
        <v>-5.6146763892791123</v>
      </c>
      <c r="BM63">
        <f t="shared" si="26"/>
        <v>0</v>
      </c>
      <c r="BN63">
        <v>9</v>
      </c>
      <c r="BO63" t="e">
        <f t="shared" si="27"/>
        <v>#N/A</v>
      </c>
      <c r="BP63">
        <v>13</v>
      </c>
    </row>
    <row r="64" spans="2:68" x14ac:dyDescent="0.25">
      <c r="B64">
        <v>34</v>
      </c>
      <c r="C64">
        <v>34</v>
      </c>
      <c r="D64">
        <v>46</v>
      </c>
      <c r="S64">
        <v>34</v>
      </c>
      <c r="U64">
        <f t="shared" si="40"/>
        <v>-6.0771142643002989</v>
      </c>
      <c r="V64">
        <f t="shared" si="8"/>
        <v>0</v>
      </c>
      <c r="Z64">
        <v>23</v>
      </c>
      <c r="AH64">
        <v>46</v>
      </c>
      <c r="AJ64">
        <f t="shared" si="13"/>
        <v>-5.6146763892791123</v>
      </c>
      <c r="AK64">
        <f t="shared" si="14"/>
        <v>0</v>
      </c>
      <c r="AL64">
        <v>9</v>
      </c>
      <c r="AM64" t="e">
        <f t="shared" si="15"/>
        <v>#N/A</v>
      </c>
      <c r="AN64">
        <v>10</v>
      </c>
      <c r="AU64">
        <v>34</v>
      </c>
      <c r="AW64">
        <f t="shared" si="41"/>
        <v>-6.0771142643002989</v>
      </c>
      <c r="AX64">
        <f t="shared" si="20"/>
        <v>0</v>
      </c>
      <c r="BB64">
        <v>18</v>
      </c>
      <c r="BJ64">
        <v>46</v>
      </c>
      <c r="BL64">
        <f t="shared" si="25"/>
        <v>-5.6146763892791123</v>
      </c>
      <c r="BM64">
        <f t="shared" si="26"/>
        <v>0</v>
      </c>
      <c r="BN64">
        <v>9</v>
      </c>
      <c r="BO64" t="e">
        <f t="shared" si="27"/>
        <v>#N/A</v>
      </c>
      <c r="BP64">
        <v>10</v>
      </c>
    </row>
    <row r="65" spans="2:68" x14ac:dyDescent="0.25">
      <c r="B65">
        <v>31</v>
      </c>
      <c r="C65">
        <v>31</v>
      </c>
      <c r="D65">
        <v>19</v>
      </c>
      <c r="S65">
        <v>31</v>
      </c>
      <c r="U65">
        <f t="shared" si="40"/>
        <v>-6.0771142643002989</v>
      </c>
      <c r="V65">
        <f t="shared" si="8"/>
        <v>0</v>
      </c>
      <c r="Z65">
        <v>23</v>
      </c>
      <c r="AH65">
        <v>19</v>
      </c>
      <c r="AJ65">
        <f t="shared" si="13"/>
        <v>-5.6146763892791123</v>
      </c>
      <c r="AK65">
        <f t="shared" si="14"/>
        <v>0</v>
      </c>
      <c r="AL65">
        <v>9</v>
      </c>
      <c r="AM65" t="e">
        <f t="shared" si="15"/>
        <v>#N/A</v>
      </c>
      <c r="AN65">
        <v>9</v>
      </c>
      <c r="AU65">
        <v>31</v>
      </c>
      <c r="AW65">
        <f t="shared" si="41"/>
        <v>-6.0771142643002989</v>
      </c>
      <c r="AX65">
        <f t="shared" si="20"/>
        <v>0</v>
      </c>
      <c r="BB65">
        <v>15</v>
      </c>
      <c r="BJ65">
        <v>19</v>
      </c>
      <c r="BL65">
        <f t="shared" si="25"/>
        <v>-5.6146763892791123</v>
      </c>
      <c r="BM65">
        <f t="shared" si="26"/>
        <v>0</v>
      </c>
      <c r="BN65">
        <v>9</v>
      </c>
      <c r="BO65" t="e">
        <f t="shared" si="27"/>
        <v>#N/A</v>
      </c>
      <c r="BP65">
        <v>9</v>
      </c>
    </row>
    <row r="66" spans="2:68" x14ac:dyDescent="0.25">
      <c r="B66">
        <v>33</v>
      </c>
      <c r="C66">
        <v>33</v>
      </c>
      <c r="D66">
        <v>45</v>
      </c>
      <c r="S66">
        <v>33</v>
      </c>
      <c r="U66">
        <f t="shared" si="40"/>
        <v>-6.0771142643002989</v>
      </c>
      <c r="V66">
        <f t="shared" si="8"/>
        <v>0</v>
      </c>
      <c r="Z66">
        <v>22</v>
      </c>
      <c r="AH66">
        <v>45</v>
      </c>
      <c r="AJ66">
        <f t="shared" si="13"/>
        <v>-5.6146763892791123</v>
      </c>
      <c r="AK66">
        <f t="shared" si="14"/>
        <v>0</v>
      </c>
      <c r="AL66">
        <v>9</v>
      </c>
      <c r="AM66" t="e">
        <f t="shared" si="15"/>
        <v>#N/A</v>
      </c>
      <c r="AN66">
        <v>15</v>
      </c>
      <c r="AU66">
        <v>33</v>
      </c>
      <c r="AW66">
        <f t="shared" si="41"/>
        <v>-6.0771142643002989</v>
      </c>
      <c r="AX66">
        <f t="shared" si="20"/>
        <v>0</v>
      </c>
      <c r="BB66">
        <v>16</v>
      </c>
      <c r="BJ66">
        <v>45</v>
      </c>
      <c r="BL66">
        <f t="shared" si="25"/>
        <v>-5.6146763892791123</v>
      </c>
      <c r="BM66">
        <f t="shared" si="26"/>
        <v>0</v>
      </c>
      <c r="BN66">
        <v>9</v>
      </c>
      <c r="BO66" t="e">
        <f t="shared" si="27"/>
        <v>#N/A</v>
      </c>
      <c r="BP66">
        <v>15</v>
      </c>
    </row>
    <row r="67" spans="2:68" x14ac:dyDescent="0.25">
      <c r="B67">
        <v>32</v>
      </c>
      <c r="C67">
        <v>32</v>
      </c>
      <c r="D67">
        <v>26</v>
      </c>
      <c r="S67">
        <v>32</v>
      </c>
      <c r="U67">
        <f t="shared" si="40"/>
        <v>-6.0771142643002989</v>
      </c>
      <c r="V67">
        <f t="shared" si="8"/>
        <v>0</v>
      </c>
      <c r="Z67">
        <v>24</v>
      </c>
      <c r="AH67">
        <v>26</v>
      </c>
      <c r="AJ67">
        <f t="shared" si="13"/>
        <v>-5.6146763892791123</v>
      </c>
      <c r="AK67">
        <f t="shared" si="14"/>
        <v>0</v>
      </c>
      <c r="AL67">
        <v>9</v>
      </c>
      <c r="AM67" t="e">
        <f t="shared" si="15"/>
        <v>#N/A</v>
      </c>
      <c r="AN67">
        <v>12</v>
      </c>
      <c r="AU67">
        <v>32</v>
      </c>
      <c r="AW67">
        <f t="shared" si="41"/>
        <v>-6.0771142643002989</v>
      </c>
      <c r="AX67">
        <f t="shared" si="20"/>
        <v>0</v>
      </c>
      <c r="BB67">
        <v>14</v>
      </c>
      <c r="BJ67">
        <v>26</v>
      </c>
      <c r="BL67">
        <f t="shared" si="25"/>
        <v>-5.6146763892791123</v>
      </c>
      <c r="BM67">
        <f t="shared" si="26"/>
        <v>0</v>
      </c>
      <c r="BN67">
        <v>9</v>
      </c>
      <c r="BO67" t="e">
        <f t="shared" si="27"/>
        <v>#N/A</v>
      </c>
      <c r="BP67">
        <v>12</v>
      </c>
    </row>
    <row r="68" spans="2:68" x14ac:dyDescent="0.25">
      <c r="B68">
        <v>35</v>
      </c>
      <c r="C68">
        <v>35</v>
      </c>
      <c r="D68">
        <v>45</v>
      </c>
      <c r="S68">
        <v>35</v>
      </c>
      <c r="U68">
        <f t="shared" si="40"/>
        <v>-6.0771142643002989</v>
      </c>
      <c r="V68">
        <f t="shared" ref="V68:V131" si="42">COUNTIF(S:S,W68)</f>
        <v>0</v>
      </c>
      <c r="Z68">
        <v>25</v>
      </c>
      <c r="AH68">
        <v>45</v>
      </c>
      <c r="AJ68">
        <f t="shared" ref="AJ68:AJ71" si="43">(AI68-$AI$1)/$AK$1</f>
        <v>-5.6146763892791123</v>
      </c>
      <c r="AK68">
        <f t="shared" ref="AK68:AK71" si="44">COUNTIF(AH:AH,AI68)</f>
        <v>0</v>
      </c>
      <c r="AL68">
        <v>9</v>
      </c>
      <c r="AM68" t="e">
        <f t="shared" ref="AM68:AM71" si="45">_xlfn.PERCENTRANK.EXC(AH:AH,AI68)</f>
        <v>#N/A</v>
      </c>
      <c r="AN68">
        <v>10</v>
      </c>
      <c r="AU68">
        <v>35</v>
      </c>
      <c r="AW68">
        <f t="shared" si="41"/>
        <v>-6.0771142643002989</v>
      </c>
      <c r="AX68">
        <f t="shared" ref="AX68:AX131" si="46">COUNTIF(AU:AU,AY68)</f>
        <v>0</v>
      </c>
      <c r="BB68">
        <v>13</v>
      </c>
      <c r="BJ68">
        <v>45</v>
      </c>
      <c r="BL68">
        <f t="shared" ref="BL68:BL71" si="47">(BK68-$AI$1)/$AK$1</f>
        <v>-5.6146763892791123</v>
      </c>
      <c r="BM68">
        <f t="shared" ref="BM68:BM71" si="48">COUNTIF(BJ:BJ,BK68)</f>
        <v>0</v>
      </c>
      <c r="BN68">
        <v>9</v>
      </c>
      <c r="BO68" t="e">
        <f t="shared" ref="BO68:BO71" si="49">_xlfn.PERCENTRANK.EXC(BJ:BJ,BK68)</f>
        <v>#N/A</v>
      </c>
      <c r="BP68">
        <v>10</v>
      </c>
    </row>
    <row r="69" spans="2:68" x14ac:dyDescent="0.25">
      <c r="B69">
        <v>32</v>
      </c>
      <c r="C69">
        <v>32</v>
      </c>
      <c r="D69">
        <v>49</v>
      </c>
      <c r="S69">
        <v>32</v>
      </c>
      <c r="U69">
        <f t="shared" si="40"/>
        <v>-6.0771142643002989</v>
      </c>
      <c r="V69">
        <f t="shared" si="42"/>
        <v>0</v>
      </c>
      <c r="Z69">
        <v>24</v>
      </c>
      <c r="AH69">
        <v>49</v>
      </c>
      <c r="AJ69">
        <f t="shared" si="43"/>
        <v>-5.6146763892791123</v>
      </c>
      <c r="AK69">
        <f t="shared" si="44"/>
        <v>0</v>
      </c>
      <c r="AL69">
        <v>9</v>
      </c>
      <c r="AM69" t="e">
        <f t="shared" si="45"/>
        <v>#N/A</v>
      </c>
      <c r="AN69">
        <v>15</v>
      </c>
      <c r="AU69">
        <v>32</v>
      </c>
      <c r="AW69">
        <f t="shared" si="41"/>
        <v>-6.0771142643002989</v>
      </c>
      <c r="AX69">
        <f t="shared" si="46"/>
        <v>0</v>
      </c>
      <c r="BB69">
        <v>13</v>
      </c>
      <c r="BJ69">
        <v>49</v>
      </c>
      <c r="BL69">
        <f t="shared" si="47"/>
        <v>-5.6146763892791123</v>
      </c>
      <c r="BM69">
        <f t="shared" si="48"/>
        <v>0</v>
      </c>
      <c r="BN69">
        <v>9</v>
      </c>
      <c r="BO69" t="e">
        <f t="shared" si="49"/>
        <v>#N/A</v>
      </c>
      <c r="BP69">
        <v>15</v>
      </c>
    </row>
    <row r="70" spans="2:68" x14ac:dyDescent="0.25">
      <c r="B70">
        <v>39</v>
      </c>
      <c r="C70">
        <v>39</v>
      </c>
      <c r="D70">
        <v>18</v>
      </c>
      <c r="S70">
        <v>39</v>
      </c>
      <c r="U70">
        <f t="shared" si="40"/>
        <v>-6.0771142643002989</v>
      </c>
      <c r="V70">
        <f t="shared" si="42"/>
        <v>0</v>
      </c>
      <c r="Z70">
        <v>17</v>
      </c>
      <c r="AH70">
        <v>18</v>
      </c>
      <c r="AJ70">
        <f t="shared" si="43"/>
        <v>-5.6146763892791123</v>
      </c>
      <c r="AK70">
        <f t="shared" si="44"/>
        <v>0</v>
      </c>
      <c r="AL70">
        <v>9</v>
      </c>
      <c r="AM70" t="e">
        <f t="shared" si="45"/>
        <v>#N/A</v>
      </c>
      <c r="AN70">
        <v>12</v>
      </c>
      <c r="AU70">
        <v>39</v>
      </c>
      <c r="AW70">
        <f t="shared" si="41"/>
        <v>-6.0771142643002989</v>
      </c>
      <c r="AX70">
        <f t="shared" si="46"/>
        <v>0</v>
      </c>
      <c r="BB70">
        <v>14</v>
      </c>
      <c r="BJ70">
        <v>18</v>
      </c>
      <c r="BL70">
        <f t="shared" si="47"/>
        <v>-5.6146763892791123</v>
      </c>
      <c r="BM70">
        <f t="shared" si="48"/>
        <v>0</v>
      </c>
      <c r="BN70">
        <v>9</v>
      </c>
      <c r="BO70" t="e">
        <f t="shared" si="49"/>
        <v>#N/A</v>
      </c>
      <c r="BP70">
        <v>12</v>
      </c>
    </row>
    <row r="71" spans="2:68" x14ac:dyDescent="0.25">
      <c r="B71">
        <v>38</v>
      </c>
      <c r="C71">
        <v>38</v>
      </c>
      <c r="D71">
        <v>22</v>
      </c>
      <c r="S71">
        <v>38</v>
      </c>
      <c r="U71">
        <f t="shared" si="40"/>
        <v>-6.0771142643002989</v>
      </c>
      <c r="V71">
        <f t="shared" si="42"/>
        <v>0</v>
      </c>
      <c r="Z71">
        <v>25</v>
      </c>
      <c r="AH71">
        <v>22</v>
      </c>
      <c r="AJ71">
        <f t="shared" si="43"/>
        <v>-5.6146763892791123</v>
      </c>
      <c r="AK71">
        <f t="shared" si="44"/>
        <v>0</v>
      </c>
      <c r="AL71">
        <v>9</v>
      </c>
      <c r="AM71" t="e">
        <f t="shared" si="45"/>
        <v>#N/A</v>
      </c>
      <c r="AN71">
        <v>13</v>
      </c>
      <c r="AU71">
        <v>38</v>
      </c>
      <c r="AW71">
        <f t="shared" si="41"/>
        <v>-6.0771142643002989</v>
      </c>
      <c r="AX71">
        <f t="shared" si="46"/>
        <v>0</v>
      </c>
      <c r="BB71">
        <v>16</v>
      </c>
      <c r="BJ71">
        <v>22</v>
      </c>
      <c r="BL71">
        <f t="shared" si="47"/>
        <v>-5.6146763892791123</v>
      </c>
      <c r="BM71">
        <f t="shared" si="48"/>
        <v>0</v>
      </c>
      <c r="BN71">
        <v>9</v>
      </c>
      <c r="BO71" t="e">
        <f t="shared" si="49"/>
        <v>#N/A</v>
      </c>
      <c r="BP71">
        <v>13</v>
      </c>
    </row>
    <row r="72" spans="2:68" x14ac:dyDescent="0.25">
      <c r="B72">
        <v>39</v>
      </c>
      <c r="C72">
        <v>39</v>
      </c>
      <c r="S72">
        <v>39</v>
      </c>
      <c r="U72">
        <f t="shared" si="40"/>
        <v>-6.0771142643002989</v>
      </c>
      <c r="V72">
        <f t="shared" si="42"/>
        <v>0</v>
      </c>
      <c r="Z72">
        <v>23</v>
      </c>
      <c r="AU72">
        <v>39</v>
      </c>
      <c r="AW72">
        <f t="shared" si="41"/>
        <v>-6.0771142643002989</v>
      </c>
      <c r="AX72">
        <f t="shared" si="46"/>
        <v>0</v>
      </c>
      <c r="BB72">
        <v>13</v>
      </c>
    </row>
    <row r="73" spans="2:68" x14ac:dyDescent="0.25">
      <c r="B73">
        <v>39</v>
      </c>
      <c r="C73">
        <v>39</v>
      </c>
      <c r="S73">
        <v>39</v>
      </c>
      <c r="U73">
        <f t="shared" si="40"/>
        <v>-6.0771142643002989</v>
      </c>
      <c r="V73">
        <f t="shared" si="42"/>
        <v>0</v>
      </c>
      <c r="Z73">
        <v>23</v>
      </c>
      <c r="AU73">
        <v>39</v>
      </c>
      <c r="AW73">
        <f t="shared" si="41"/>
        <v>-6.0771142643002989</v>
      </c>
      <c r="AX73">
        <f t="shared" si="46"/>
        <v>0</v>
      </c>
      <c r="BB73">
        <v>14</v>
      </c>
    </row>
    <row r="74" spans="2:68" x14ac:dyDescent="0.25">
      <c r="B74">
        <v>37</v>
      </c>
      <c r="C74">
        <v>37</v>
      </c>
      <c r="S74">
        <v>37</v>
      </c>
      <c r="U74">
        <f t="shared" si="40"/>
        <v>-6.0771142643002989</v>
      </c>
      <c r="V74">
        <f t="shared" si="42"/>
        <v>0</v>
      </c>
      <c r="Z74">
        <v>23</v>
      </c>
      <c r="AU74">
        <v>37</v>
      </c>
      <c r="AW74">
        <f t="shared" si="41"/>
        <v>-6.0771142643002989</v>
      </c>
      <c r="AX74">
        <f t="shared" si="46"/>
        <v>0</v>
      </c>
      <c r="BB74">
        <v>14</v>
      </c>
    </row>
    <row r="75" spans="2:68" x14ac:dyDescent="0.25">
      <c r="B75">
        <v>33</v>
      </c>
      <c r="C75">
        <v>33</v>
      </c>
      <c r="S75">
        <v>33</v>
      </c>
      <c r="U75">
        <f t="shared" si="40"/>
        <v>-6.0771142643002989</v>
      </c>
      <c r="V75">
        <f t="shared" si="42"/>
        <v>0</v>
      </c>
      <c r="Z75">
        <v>22</v>
      </c>
      <c r="AU75">
        <v>33</v>
      </c>
      <c r="AW75">
        <f t="shared" si="41"/>
        <v>-6.0771142643002989</v>
      </c>
      <c r="AX75">
        <f t="shared" si="46"/>
        <v>0</v>
      </c>
      <c r="BB75">
        <v>15</v>
      </c>
    </row>
    <row r="76" spans="2:68" x14ac:dyDescent="0.25">
      <c r="B76">
        <v>33</v>
      </c>
      <c r="C76">
        <v>33</v>
      </c>
      <c r="S76">
        <v>33</v>
      </c>
      <c r="U76">
        <f t="shared" si="40"/>
        <v>-6.0771142643002989</v>
      </c>
      <c r="V76">
        <f t="shared" si="42"/>
        <v>0</v>
      </c>
      <c r="Z76">
        <v>23</v>
      </c>
      <c r="AU76">
        <v>33</v>
      </c>
      <c r="AW76">
        <f t="shared" si="41"/>
        <v>-6.0771142643002989</v>
      </c>
      <c r="AX76">
        <f t="shared" si="46"/>
        <v>0</v>
      </c>
      <c r="BB76">
        <v>13</v>
      </c>
    </row>
    <row r="77" spans="2:68" x14ac:dyDescent="0.25">
      <c r="B77">
        <v>38</v>
      </c>
      <c r="C77">
        <v>38</v>
      </c>
      <c r="S77">
        <v>38</v>
      </c>
      <c r="U77">
        <f t="shared" si="40"/>
        <v>-6.0771142643002989</v>
      </c>
      <c r="V77">
        <f t="shared" si="42"/>
        <v>0</v>
      </c>
      <c r="Z77">
        <v>21</v>
      </c>
      <c r="AU77">
        <v>38</v>
      </c>
      <c r="AW77">
        <f t="shared" si="41"/>
        <v>-6.0771142643002989</v>
      </c>
      <c r="AX77">
        <f t="shared" si="46"/>
        <v>0</v>
      </c>
      <c r="BB77">
        <v>14</v>
      </c>
    </row>
    <row r="78" spans="2:68" x14ac:dyDescent="0.25">
      <c r="B78">
        <v>37</v>
      </c>
      <c r="C78">
        <v>37</v>
      </c>
      <c r="S78">
        <v>37</v>
      </c>
      <c r="U78">
        <f t="shared" si="40"/>
        <v>-6.0771142643002989</v>
      </c>
      <c r="V78">
        <f t="shared" si="42"/>
        <v>0</v>
      </c>
      <c r="Z78">
        <v>18</v>
      </c>
      <c r="AU78">
        <v>37</v>
      </c>
      <c r="AW78">
        <f t="shared" si="41"/>
        <v>-6.0771142643002989</v>
      </c>
      <c r="AX78">
        <f t="shared" si="46"/>
        <v>0</v>
      </c>
      <c r="BB78">
        <v>8</v>
      </c>
    </row>
    <row r="79" spans="2:68" x14ac:dyDescent="0.25">
      <c r="B79">
        <v>37</v>
      </c>
      <c r="C79">
        <v>37</v>
      </c>
      <c r="S79">
        <v>37</v>
      </c>
      <c r="U79">
        <f t="shared" si="40"/>
        <v>-6.0771142643002989</v>
      </c>
      <c r="V79">
        <f t="shared" si="42"/>
        <v>0</v>
      </c>
      <c r="Z79">
        <v>27</v>
      </c>
      <c r="AU79">
        <v>37</v>
      </c>
      <c r="AW79">
        <f t="shared" si="41"/>
        <v>-6.0771142643002989</v>
      </c>
      <c r="AX79">
        <f t="shared" si="46"/>
        <v>0</v>
      </c>
      <c r="BB79">
        <v>14</v>
      </c>
    </row>
    <row r="80" spans="2:68" x14ac:dyDescent="0.25">
      <c r="B80">
        <v>36</v>
      </c>
      <c r="C80">
        <v>36</v>
      </c>
      <c r="S80">
        <v>36</v>
      </c>
      <c r="U80">
        <f t="shared" si="40"/>
        <v>-6.0771142643002989</v>
      </c>
      <c r="V80">
        <f t="shared" si="42"/>
        <v>0</v>
      </c>
      <c r="Z80">
        <v>25</v>
      </c>
      <c r="AU80">
        <v>36</v>
      </c>
      <c r="AW80">
        <f t="shared" si="41"/>
        <v>-6.0771142643002989</v>
      </c>
      <c r="AX80">
        <f t="shared" si="46"/>
        <v>0</v>
      </c>
      <c r="BB80">
        <v>13</v>
      </c>
    </row>
    <row r="81" spans="2:54" x14ac:dyDescent="0.25">
      <c r="B81">
        <v>41</v>
      </c>
      <c r="C81">
        <v>41</v>
      </c>
      <c r="S81">
        <v>41</v>
      </c>
      <c r="U81">
        <f t="shared" si="40"/>
        <v>-6.0771142643002989</v>
      </c>
      <c r="V81">
        <f t="shared" si="42"/>
        <v>0</v>
      </c>
      <c r="Z81">
        <v>23</v>
      </c>
      <c r="AU81">
        <v>41</v>
      </c>
      <c r="AW81">
        <f t="shared" si="41"/>
        <v>-6.0771142643002989</v>
      </c>
      <c r="AX81">
        <f t="shared" si="46"/>
        <v>0</v>
      </c>
      <c r="BB81">
        <v>8</v>
      </c>
    </row>
    <row r="82" spans="2:54" x14ac:dyDescent="0.25">
      <c r="B82">
        <v>36</v>
      </c>
      <c r="C82">
        <v>36</v>
      </c>
      <c r="S82">
        <v>36</v>
      </c>
      <c r="U82">
        <f t="shared" si="40"/>
        <v>-6.0771142643002989</v>
      </c>
      <c r="V82">
        <f t="shared" si="42"/>
        <v>0</v>
      </c>
      <c r="Z82">
        <v>26</v>
      </c>
      <c r="AU82">
        <v>36</v>
      </c>
      <c r="AW82">
        <f t="shared" si="41"/>
        <v>-6.0771142643002989</v>
      </c>
      <c r="AX82">
        <f t="shared" si="46"/>
        <v>0</v>
      </c>
      <c r="BB82">
        <v>14</v>
      </c>
    </row>
    <row r="83" spans="2:54" x14ac:dyDescent="0.25">
      <c r="B83">
        <v>27</v>
      </c>
      <c r="C83">
        <v>27</v>
      </c>
      <c r="S83">
        <v>27</v>
      </c>
      <c r="U83">
        <f t="shared" si="40"/>
        <v>-6.0771142643002989</v>
      </c>
      <c r="V83">
        <f t="shared" si="42"/>
        <v>0</v>
      </c>
      <c r="Z83">
        <v>21</v>
      </c>
      <c r="AU83">
        <v>27</v>
      </c>
      <c r="AW83">
        <f t="shared" si="41"/>
        <v>-6.0771142643002989</v>
      </c>
      <c r="AX83">
        <f t="shared" si="46"/>
        <v>0</v>
      </c>
      <c r="BB83">
        <v>11</v>
      </c>
    </row>
    <row r="84" spans="2:54" x14ac:dyDescent="0.25">
      <c r="B84">
        <v>39</v>
      </c>
      <c r="C84">
        <v>39</v>
      </c>
      <c r="S84">
        <v>39</v>
      </c>
      <c r="U84">
        <f t="shared" ref="U84:U147" si="50">(T84-$U$1)/$W$1</f>
        <v>-6.0771142643002989</v>
      </c>
      <c r="V84">
        <f t="shared" si="42"/>
        <v>0</v>
      </c>
      <c r="Z84">
        <v>26</v>
      </c>
      <c r="AU84">
        <v>39</v>
      </c>
      <c r="AW84">
        <f t="shared" ref="AW84:AW147" si="51">(AV84-$U$1)/$W$1</f>
        <v>-6.0771142643002989</v>
      </c>
      <c r="AX84">
        <f t="shared" si="46"/>
        <v>0</v>
      </c>
      <c r="BB84">
        <v>15</v>
      </c>
    </row>
    <row r="85" spans="2:54" x14ac:dyDescent="0.25">
      <c r="B85">
        <v>38</v>
      </c>
      <c r="C85">
        <v>38</v>
      </c>
      <c r="S85">
        <v>38</v>
      </c>
      <c r="U85">
        <f t="shared" si="50"/>
        <v>-6.0771142643002989</v>
      </c>
      <c r="V85">
        <f t="shared" si="42"/>
        <v>0</v>
      </c>
      <c r="Z85">
        <v>22</v>
      </c>
      <c r="AU85">
        <v>38</v>
      </c>
      <c r="AW85">
        <f t="shared" si="51"/>
        <v>-6.0771142643002989</v>
      </c>
      <c r="AX85">
        <f t="shared" si="46"/>
        <v>0</v>
      </c>
      <c r="BB85">
        <v>9</v>
      </c>
    </row>
    <row r="86" spans="2:54" x14ac:dyDescent="0.25">
      <c r="B86">
        <v>37</v>
      </c>
      <c r="C86">
        <v>37</v>
      </c>
      <c r="S86">
        <v>37</v>
      </c>
      <c r="U86">
        <f t="shared" si="50"/>
        <v>-6.0771142643002989</v>
      </c>
      <c r="V86">
        <f t="shared" si="42"/>
        <v>0</v>
      </c>
      <c r="Z86">
        <v>24</v>
      </c>
      <c r="AU86">
        <v>37</v>
      </c>
      <c r="AW86">
        <f t="shared" si="51"/>
        <v>-6.0771142643002989</v>
      </c>
      <c r="AX86">
        <f t="shared" si="46"/>
        <v>0</v>
      </c>
      <c r="BB86">
        <v>14</v>
      </c>
    </row>
    <row r="87" spans="2:54" x14ac:dyDescent="0.25">
      <c r="B87">
        <v>38</v>
      </c>
      <c r="C87">
        <v>38</v>
      </c>
      <c r="S87">
        <v>38</v>
      </c>
      <c r="U87">
        <f t="shared" si="50"/>
        <v>-6.0771142643002989</v>
      </c>
      <c r="V87">
        <f t="shared" si="42"/>
        <v>0</v>
      </c>
      <c r="Z87">
        <v>24</v>
      </c>
      <c r="AU87">
        <v>38</v>
      </c>
      <c r="AW87">
        <f t="shared" si="51"/>
        <v>-6.0771142643002989</v>
      </c>
      <c r="AX87">
        <f t="shared" si="46"/>
        <v>0</v>
      </c>
      <c r="BB87">
        <v>15</v>
      </c>
    </row>
    <row r="88" spans="2:54" x14ac:dyDescent="0.25">
      <c r="B88">
        <v>30</v>
      </c>
      <c r="C88">
        <v>30</v>
      </c>
      <c r="S88">
        <v>30</v>
      </c>
      <c r="U88">
        <f t="shared" si="50"/>
        <v>-6.0771142643002989</v>
      </c>
      <c r="V88">
        <f t="shared" si="42"/>
        <v>0</v>
      </c>
      <c r="Z88">
        <v>18</v>
      </c>
      <c r="AU88">
        <v>30</v>
      </c>
      <c r="AW88">
        <f t="shared" si="51"/>
        <v>-6.0771142643002989</v>
      </c>
      <c r="AX88">
        <f t="shared" si="46"/>
        <v>0</v>
      </c>
      <c r="BB88">
        <v>13</v>
      </c>
    </row>
    <row r="89" spans="2:54" x14ac:dyDescent="0.25">
      <c r="B89">
        <v>39</v>
      </c>
      <c r="C89">
        <v>39</v>
      </c>
      <c r="S89">
        <v>39</v>
      </c>
      <c r="U89">
        <f t="shared" si="50"/>
        <v>-6.0771142643002989</v>
      </c>
      <c r="V89">
        <f t="shared" si="42"/>
        <v>0</v>
      </c>
      <c r="Z89">
        <v>26</v>
      </c>
      <c r="AU89">
        <v>39</v>
      </c>
      <c r="AW89">
        <f t="shared" si="51"/>
        <v>-6.0771142643002989</v>
      </c>
      <c r="AX89">
        <f t="shared" si="46"/>
        <v>0</v>
      </c>
      <c r="BB89">
        <v>14</v>
      </c>
    </row>
    <row r="90" spans="2:54" x14ac:dyDescent="0.25">
      <c r="B90">
        <v>39</v>
      </c>
      <c r="C90">
        <v>39</v>
      </c>
      <c r="S90">
        <v>39</v>
      </c>
      <c r="U90">
        <f t="shared" si="50"/>
        <v>-6.0771142643002989</v>
      </c>
      <c r="V90">
        <f t="shared" si="42"/>
        <v>0</v>
      </c>
      <c r="Z90">
        <v>26</v>
      </c>
      <c r="AU90">
        <v>39</v>
      </c>
      <c r="AW90">
        <f t="shared" si="51"/>
        <v>-6.0771142643002989</v>
      </c>
      <c r="AX90">
        <f t="shared" si="46"/>
        <v>0</v>
      </c>
      <c r="BB90">
        <v>14</v>
      </c>
    </row>
    <row r="91" spans="2:54" x14ac:dyDescent="0.25">
      <c r="B91">
        <v>38</v>
      </c>
      <c r="C91">
        <v>38</v>
      </c>
      <c r="S91">
        <v>38</v>
      </c>
      <c r="U91">
        <f t="shared" si="50"/>
        <v>-6.0771142643002989</v>
      </c>
      <c r="V91">
        <f t="shared" si="42"/>
        <v>0</v>
      </c>
      <c r="Z91">
        <v>28</v>
      </c>
      <c r="AU91">
        <v>38</v>
      </c>
      <c r="AW91">
        <f t="shared" si="51"/>
        <v>-6.0771142643002989</v>
      </c>
      <c r="AX91">
        <f t="shared" si="46"/>
        <v>0</v>
      </c>
      <c r="BB91">
        <v>13</v>
      </c>
    </row>
    <row r="92" spans="2:54" x14ac:dyDescent="0.25">
      <c r="B92">
        <v>41</v>
      </c>
      <c r="C92">
        <v>41</v>
      </c>
      <c r="S92">
        <v>41</v>
      </c>
      <c r="U92">
        <f t="shared" si="50"/>
        <v>-6.0771142643002989</v>
      </c>
      <c r="V92">
        <f t="shared" si="42"/>
        <v>0</v>
      </c>
      <c r="Z92">
        <v>15</v>
      </c>
      <c r="AU92">
        <v>41</v>
      </c>
      <c r="AW92">
        <f t="shared" si="51"/>
        <v>-6.0771142643002989</v>
      </c>
      <c r="AX92">
        <f t="shared" si="46"/>
        <v>0</v>
      </c>
      <c r="BB92">
        <v>14</v>
      </c>
    </row>
    <row r="93" spans="2:54" x14ac:dyDescent="0.25">
      <c r="B93">
        <v>38</v>
      </c>
      <c r="C93">
        <v>38</v>
      </c>
      <c r="S93">
        <v>38</v>
      </c>
      <c r="U93">
        <f t="shared" si="50"/>
        <v>-6.0771142643002989</v>
      </c>
      <c r="V93">
        <f t="shared" si="42"/>
        <v>0</v>
      </c>
      <c r="Z93">
        <v>25</v>
      </c>
      <c r="AU93">
        <v>38</v>
      </c>
      <c r="AW93">
        <f t="shared" si="51"/>
        <v>-6.0771142643002989</v>
      </c>
      <c r="AX93">
        <f t="shared" si="46"/>
        <v>0</v>
      </c>
      <c r="BB93">
        <v>15</v>
      </c>
    </row>
    <row r="94" spans="2:54" x14ac:dyDescent="0.25">
      <c r="B94">
        <v>32</v>
      </c>
      <c r="C94">
        <v>32</v>
      </c>
      <c r="S94">
        <v>32</v>
      </c>
      <c r="U94">
        <f t="shared" si="50"/>
        <v>-6.0771142643002989</v>
      </c>
      <c r="V94">
        <f t="shared" si="42"/>
        <v>0</v>
      </c>
      <c r="Z94">
        <v>28</v>
      </c>
      <c r="AU94">
        <v>32</v>
      </c>
      <c r="AW94">
        <f t="shared" si="51"/>
        <v>-6.0771142643002989</v>
      </c>
      <c r="AX94">
        <f t="shared" si="46"/>
        <v>0</v>
      </c>
      <c r="BB94">
        <v>14</v>
      </c>
    </row>
    <row r="95" spans="2:54" x14ac:dyDescent="0.25">
      <c r="B95">
        <v>34</v>
      </c>
      <c r="C95">
        <v>34</v>
      </c>
      <c r="S95">
        <v>34</v>
      </c>
      <c r="U95">
        <f t="shared" si="50"/>
        <v>-6.0771142643002989</v>
      </c>
      <c r="V95">
        <f t="shared" si="42"/>
        <v>0</v>
      </c>
      <c r="Z95">
        <v>14</v>
      </c>
      <c r="AU95">
        <v>34</v>
      </c>
      <c r="AW95">
        <f t="shared" si="51"/>
        <v>-6.0771142643002989</v>
      </c>
      <c r="AX95">
        <f t="shared" si="46"/>
        <v>0</v>
      </c>
      <c r="BB95">
        <v>11</v>
      </c>
    </row>
    <row r="96" spans="2:54" x14ac:dyDescent="0.25">
      <c r="B96">
        <v>38</v>
      </c>
      <c r="C96">
        <v>38</v>
      </c>
      <c r="S96">
        <v>38</v>
      </c>
      <c r="U96">
        <f t="shared" si="50"/>
        <v>-6.0771142643002989</v>
      </c>
      <c r="V96">
        <f t="shared" si="42"/>
        <v>0</v>
      </c>
      <c r="Z96">
        <v>26</v>
      </c>
      <c r="AU96">
        <v>38</v>
      </c>
      <c r="AW96">
        <f t="shared" si="51"/>
        <v>-6.0771142643002989</v>
      </c>
      <c r="AX96">
        <f t="shared" si="46"/>
        <v>0</v>
      </c>
      <c r="BB96">
        <v>16</v>
      </c>
    </row>
    <row r="97" spans="2:54" x14ac:dyDescent="0.25">
      <c r="B97">
        <v>31</v>
      </c>
      <c r="C97">
        <v>31</v>
      </c>
      <c r="S97">
        <v>31</v>
      </c>
      <c r="U97">
        <f t="shared" si="50"/>
        <v>-6.0771142643002989</v>
      </c>
      <c r="V97">
        <f t="shared" si="42"/>
        <v>0</v>
      </c>
      <c r="Z97">
        <v>16</v>
      </c>
      <c r="AU97">
        <v>31</v>
      </c>
      <c r="AW97">
        <f t="shared" si="51"/>
        <v>-6.0771142643002989</v>
      </c>
      <c r="AX97">
        <f t="shared" si="46"/>
        <v>0</v>
      </c>
      <c r="BB97">
        <v>12</v>
      </c>
    </row>
    <row r="98" spans="2:54" x14ac:dyDescent="0.25">
      <c r="B98">
        <v>35</v>
      </c>
      <c r="C98">
        <v>35</v>
      </c>
      <c r="S98">
        <v>35</v>
      </c>
      <c r="U98">
        <f t="shared" si="50"/>
        <v>-6.0771142643002989</v>
      </c>
      <c r="V98">
        <f t="shared" si="42"/>
        <v>0</v>
      </c>
      <c r="Z98">
        <v>27</v>
      </c>
      <c r="AU98">
        <v>35</v>
      </c>
      <c r="AW98">
        <f t="shared" si="51"/>
        <v>-6.0771142643002989</v>
      </c>
      <c r="AX98">
        <f t="shared" si="46"/>
        <v>0</v>
      </c>
      <c r="BB98">
        <v>17</v>
      </c>
    </row>
    <row r="99" spans="2:54" x14ac:dyDescent="0.25">
      <c r="B99">
        <v>38</v>
      </c>
      <c r="C99">
        <v>38</v>
      </c>
      <c r="S99">
        <v>38</v>
      </c>
      <c r="U99">
        <f t="shared" si="50"/>
        <v>-6.0771142643002989</v>
      </c>
      <c r="V99">
        <f t="shared" si="42"/>
        <v>0</v>
      </c>
      <c r="Z99">
        <v>27</v>
      </c>
      <c r="AU99">
        <v>38</v>
      </c>
      <c r="AW99">
        <f t="shared" si="51"/>
        <v>-6.0771142643002989</v>
      </c>
      <c r="AX99">
        <f t="shared" si="46"/>
        <v>0</v>
      </c>
      <c r="BB99">
        <v>16</v>
      </c>
    </row>
    <row r="100" spans="2:54" x14ac:dyDescent="0.25">
      <c r="B100">
        <v>34</v>
      </c>
      <c r="C100">
        <v>34</v>
      </c>
      <c r="S100">
        <v>34</v>
      </c>
      <c r="U100">
        <f t="shared" si="50"/>
        <v>-6.0771142643002989</v>
      </c>
      <c r="V100">
        <f t="shared" si="42"/>
        <v>0</v>
      </c>
      <c r="Z100">
        <v>27</v>
      </c>
      <c r="AU100">
        <v>34</v>
      </c>
      <c r="AW100">
        <f t="shared" si="51"/>
        <v>-6.0771142643002989</v>
      </c>
      <c r="AX100">
        <f t="shared" si="46"/>
        <v>0</v>
      </c>
      <c r="BB100">
        <v>17</v>
      </c>
    </row>
    <row r="101" spans="2:54" x14ac:dyDescent="0.25">
      <c r="B101">
        <v>29</v>
      </c>
      <c r="C101">
        <v>29</v>
      </c>
      <c r="S101">
        <v>29</v>
      </c>
      <c r="U101">
        <f t="shared" si="50"/>
        <v>-6.0771142643002989</v>
      </c>
      <c r="V101">
        <f t="shared" si="42"/>
        <v>0</v>
      </c>
      <c r="Z101">
        <v>27</v>
      </c>
      <c r="AU101">
        <v>29</v>
      </c>
      <c r="AW101">
        <f t="shared" si="51"/>
        <v>-6.0771142643002989</v>
      </c>
      <c r="AX101">
        <f t="shared" si="46"/>
        <v>0</v>
      </c>
      <c r="BB101">
        <v>18</v>
      </c>
    </row>
    <row r="102" spans="2:54" x14ac:dyDescent="0.25">
      <c r="B102">
        <v>38</v>
      </c>
      <c r="C102">
        <v>38</v>
      </c>
      <c r="S102">
        <v>38</v>
      </c>
      <c r="U102">
        <f t="shared" si="50"/>
        <v>-6.0771142643002989</v>
      </c>
      <c r="V102">
        <f t="shared" si="42"/>
        <v>0</v>
      </c>
      <c r="Z102">
        <v>29</v>
      </c>
      <c r="AU102">
        <v>38</v>
      </c>
      <c r="AW102">
        <f t="shared" si="51"/>
        <v>-6.0771142643002989</v>
      </c>
      <c r="AX102">
        <f t="shared" si="46"/>
        <v>0</v>
      </c>
      <c r="BB102">
        <v>18</v>
      </c>
    </row>
    <row r="103" spans="2:54" x14ac:dyDescent="0.25">
      <c r="B103">
        <v>37</v>
      </c>
      <c r="C103">
        <v>37</v>
      </c>
      <c r="S103">
        <v>37</v>
      </c>
      <c r="U103">
        <f t="shared" si="50"/>
        <v>-6.0771142643002989</v>
      </c>
      <c r="V103">
        <f t="shared" si="42"/>
        <v>0</v>
      </c>
      <c r="Z103">
        <v>29</v>
      </c>
      <c r="AU103">
        <v>37</v>
      </c>
      <c r="AW103">
        <f t="shared" si="51"/>
        <v>-6.0771142643002989</v>
      </c>
      <c r="AX103">
        <f t="shared" si="46"/>
        <v>0</v>
      </c>
      <c r="BB103">
        <v>16</v>
      </c>
    </row>
    <row r="104" spans="2:54" x14ac:dyDescent="0.25">
      <c r="B104">
        <v>40</v>
      </c>
      <c r="C104">
        <v>40</v>
      </c>
      <c r="S104">
        <v>40</v>
      </c>
      <c r="U104">
        <f t="shared" si="50"/>
        <v>-6.0771142643002989</v>
      </c>
      <c r="V104">
        <f t="shared" si="42"/>
        <v>0</v>
      </c>
      <c r="Z104">
        <v>29</v>
      </c>
      <c r="AU104">
        <v>40</v>
      </c>
      <c r="AW104">
        <f t="shared" si="51"/>
        <v>-6.0771142643002989</v>
      </c>
      <c r="AX104">
        <f t="shared" si="46"/>
        <v>0</v>
      </c>
      <c r="BB104">
        <v>16</v>
      </c>
    </row>
    <row r="105" spans="2:54" x14ac:dyDescent="0.25">
      <c r="B105">
        <v>30</v>
      </c>
      <c r="C105">
        <v>30</v>
      </c>
      <c r="S105">
        <v>30</v>
      </c>
      <c r="U105">
        <f t="shared" si="50"/>
        <v>-6.0771142643002989</v>
      </c>
      <c r="V105">
        <f t="shared" si="42"/>
        <v>0</v>
      </c>
      <c r="Z105">
        <v>15</v>
      </c>
      <c r="AU105">
        <v>30</v>
      </c>
      <c r="AW105">
        <f t="shared" si="51"/>
        <v>-6.0771142643002989</v>
      </c>
      <c r="AX105">
        <f t="shared" si="46"/>
        <v>0</v>
      </c>
      <c r="BB105">
        <v>8</v>
      </c>
    </row>
    <row r="106" spans="2:54" x14ac:dyDescent="0.25">
      <c r="B106">
        <v>38</v>
      </c>
      <c r="C106">
        <v>38</v>
      </c>
      <c r="S106">
        <v>38</v>
      </c>
      <c r="U106">
        <f t="shared" si="50"/>
        <v>-6.0771142643002989</v>
      </c>
      <c r="V106">
        <f t="shared" si="42"/>
        <v>0</v>
      </c>
      <c r="Z106">
        <v>22</v>
      </c>
      <c r="AU106">
        <v>38</v>
      </c>
      <c r="AW106">
        <f t="shared" si="51"/>
        <v>-6.0771142643002989</v>
      </c>
      <c r="AX106">
        <f t="shared" si="46"/>
        <v>0</v>
      </c>
      <c r="BB106">
        <v>14</v>
      </c>
    </row>
    <row r="107" spans="2:54" x14ac:dyDescent="0.25">
      <c r="B107">
        <v>38</v>
      </c>
      <c r="C107">
        <v>38</v>
      </c>
      <c r="S107">
        <v>38</v>
      </c>
      <c r="U107">
        <f t="shared" si="50"/>
        <v>-6.0771142643002989</v>
      </c>
      <c r="V107">
        <f t="shared" si="42"/>
        <v>0</v>
      </c>
      <c r="Z107">
        <v>17</v>
      </c>
      <c r="AU107">
        <v>38</v>
      </c>
      <c r="AW107">
        <f t="shared" si="51"/>
        <v>-6.0771142643002989</v>
      </c>
      <c r="AX107">
        <f t="shared" si="46"/>
        <v>0</v>
      </c>
      <c r="BB107">
        <v>17</v>
      </c>
    </row>
    <row r="108" spans="2:54" x14ac:dyDescent="0.25">
      <c r="B108">
        <v>40</v>
      </c>
      <c r="C108">
        <v>40</v>
      </c>
      <c r="S108">
        <v>40</v>
      </c>
      <c r="U108">
        <f t="shared" si="50"/>
        <v>-6.0771142643002989</v>
      </c>
      <c r="V108">
        <f t="shared" si="42"/>
        <v>0</v>
      </c>
      <c r="Z108">
        <v>26</v>
      </c>
      <c r="AU108">
        <v>40</v>
      </c>
      <c r="AW108">
        <f t="shared" si="51"/>
        <v>-6.0771142643002989</v>
      </c>
      <c r="AX108">
        <f t="shared" si="46"/>
        <v>0</v>
      </c>
      <c r="BB108">
        <v>10</v>
      </c>
    </row>
    <row r="109" spans="2:54" x14ac:dyDescent="0.25">
      <c r="B109">
        <v>38</v>
      </c>
      <c r="C109">
        <v>38</v>
      </c>
      <c r="S109">
        <v>38</v>
      </c>
      <c r="U109">
        <f t="shared" si="50"/>
        <v>-6.0771142643002989</v>
      </c>
      <c r="V109">
        <f t="shared" si="42"/>
        <v>0</v>
      </c>
      <c r="Z109">
        <v>20</v>
      </c>
      <c r="AU109">
        <v>38</v>
      </c>
      <c r="AW109">
        <f t="shared" si="51"/>
        <v>-6.0771142643002989</v>
      </c>
      <c r="AX109">
        <f t="shared" si="46"/>
        <v>0</v>
      </c>
      <c r="BB109">
        <v>14</v>
      </c>
    </row>
    <row r="110" spans="2:54" x14ac:dyDescent="0.25">
      <c r="B110">
        <v>33</v>
      </c>
      <c r="C110">
        <v>33</v>
      </c>
      <c r="S110">
        <v>33</v>
      </c>
      <c r="U110">
        <f t="shared" si="50"/>
        <v>-6.0771142643002989</v>
      </c>
      <c r="V110">
        <f t="shared" si="42"/>
        <v>0</v>
      </c>
      <c r="Z110">
        <v>23</v>
      </c>
      <c r="AU110">
        <v>33</v>
      </c>
      <c r="AW110">
        <f t="shared" si="51"/>
        <v>-6.0771142643002989</v>
      </c>
      <c r="AX110">
        <f t="shared" si="46"/>
        <v>0</v>
      </c>
      <c r="BB110">
        <v>15</v>
      </c>
    </row>
    <row r="111" spans="2:54" x14ac:dyDescent="0.25">
      <c r="B111">
        <v>37</v>
      </c>
      <c r="C111">
        <v>37</v>
      </c>
      <c r="S111">
        <v>37</v>
      </c>
      <c r="U111">
        <f t="shared" si="50"/>
        <v>-6.0771142643002989</v>
      </c>
      <c r="V111">
        <f t="shared" si="42"/>
        <v>0</v>
      </c>
      <c r="Z111">
        <v>23</v>
      </c>
      <c r="AU111">
        <v>37</v>
      </c>
      <c r="AW111">
        <f t="shared" si="51"/>
        <v>-6.0771142643002989</v>
      </c>
      <c r="AX111">
        <f t="shared" si="46"/>
        <v>0</v>
      </c>
      <c r="BB111">
        <v>14</v>
      </c>
    </row>
    <row r="112" spans="2:54" x14ac:dyDescent="0.25">
      <c r="B112">
        <v>31</v>
      </c>
      <c r="C112">
        <v>31</v>
      </c>
      <c r="S112">
        <v>31</v>
      </c>
      <c r="U112">
        <f t="shared" si="50"/>
        <v>-6.0771142643002989</v>
      </c>
      <c r="V112">
        <f t="shared" si="42"/>
        <v>0</v>
      </c>
      <c r="Z112">
        <v>16</v>
      </c>
      <c r="AU112">
        <v>31</v>
      </c>
      <c r="AW112">
        <f t="shared" si="51"/>
        <v>-6.0771142643002989</v>
      </c>
      <c r="AX112">
        <f t="shared" si="46"/>
        <v>0</v>
      </c>
      <c r="BB112">
        <v>14</v>
      </c>
    </row>
    <row r="113" spans="2:54" x14ac:dyDescent="0.25">
      <c r="B113">
        <v>25</v>
      </c>
      <c r="C113">
        <v>25</v>
      </c>
      <c r="S113">
        <v>25</v>
      </c>
      <c r="U113">
        <f t="shared" si="50"/>
        <v>-6.0771142643002989</v>
      </c>
      <c r="V113">
        <f t="shared" si="42"/>
        <v>0</v>
      </c>
      <c r="Z113">
        <v>23</v>
      </c>
      <c r="AU113">
        <v>25</v>
      </c>
      <c r="AW113">
        <f t="shared" si="51"/>
        <v>-6.0771142643002989</v>
      </c>
      <c r="AX113">
        <f t="shared" si="46"/>
        <v>0</v>
      </c>
      <c r="BB113">
        <v>16</v>
      </c>
    </row>
    <row r="114" spans="2:54" x14ac:dyDescent="0.25">
      <c r="B114">
        <v>41</v>
      </c>
      <c r="C114">
        <v>41</v>
      </c>
      <c r="S114">
        <v>41</v>
      </c>
      <c r="U114">
        <f t="shared" si="50"/>
        <v>-6.0771142643002989</v>
      </c>
      <c r="V114">
        <f t="shared" si="42"/>
        <v>0</v>
      </c>
      <c r="Z114">
        <v>23</v>
      </c>
      <c r="AU114">
        <v>41</v>
      </c>
      <c r="AW114">
        <f t="shared" si="51"/>
        <v>-6.0771142643002989</v>
      </c>
      <c r="AX114">
        <f t="shared" si="46"/>
        <v>0</v>
      </c>
      <c r="BB114">
        <v>14</v>
      </c>
    </row>
    <row r="115" spans="2:54" x14ac:dyDescent="0.25">
      <c r="B115">
        <v>38</v>
      </c>
      <c r="C115">
        <v>38</v>
      </c>
      <c r="S115">
        <v>38</v>
      </c>
      <c r="U115">
        <f t="shared" si="50"/>
        <v>-6.0771142643002989</v>
      </c>
      <c r="V115">
        <f t="shared" si="42"/>
        <v>0</v>
      </c>
      <c r="Z115">
        <v>21</v>
      </c>
      <c r="AU115">
        <v>38</v>
      </c>
      <c r="AW115">
        <f t="shared" si="51"/>
        <v>-6.0771142643002989</v>
      </c>
      <c r="AX115">
        <f t="shared" si="46"/>
        <v>0</v>
      </c>
      <c r="BB115">
        <v>15</v>
      </c>
    </row>
    <row r="116" spans="2:54" x14ac:dyDescent="0.25">
      <c r="B116">
        <v>36</v>
      </c>
      <c r="C116">
        <v>36</v>
      </c>
      <c r="S116">
        <v>36</v>
      </c>
      <c r="U116">
        <f t="shared" si="50"/>
        <v>-6.0771142643002989</v>
      </c>
      <c r="V116">
        <f t="shared" si="42"/>
        <v>0</v>
      </c>
      <c r="Z116">
        <v>23</v>
      </c>
      <c r="AU116">
        <v>36</v>
      </c>
      <c r="AW116">
        <f t="shared" si="51"/>
        <v>-6.0771142643002989</v>
      </c>
      <c r="AX116">
        <f t="shared" si="46"/>
        <v>0</v>
      </c>
      <c r="BB116">
        <v>12</v>
      </c>
    </row>
    <row r="117" spans="2:54" x14ac:dyDescent="0.25">
      <c r="B117">
        <v>37</v>
      </c>
      <c r="C117">
        <v>37</v>
      </c>
      <c r="S117">
        <v>37</v>
      </c>
      <c r="U117">
        <f t="shared" si="50"/>
        <v>-6.0771142643002989</v>
      </c>
      <c r="V117">
        <f t="shared" si="42"/>
        <v>0</v>
      </c>
      <c r="Z117">
        <v>24</v>
      </c>
      <c r="AU117">
        <v>37</v>
      </c>
      <c r="AW117">
        <f t="shared" si="51"/>
        <v>-6.0771142643002989</v>
      </c>
      <c r="AX117">
        <f t="shared" si="46"/>
        <v>0</v>
      </c>
      <c r="BB117">
        <v>11</v>
      </c>
    </row>
    <row r="118" spans="2:54" x14ac:dyDescent="0.25">
      <c r="B118">
        <v>37</v>
      </c>
      <c r="C118">
        <v>37</v>
      </c>
      <c r="S118">
        <v>37</v>
      </c>
      <c r="U118">
        <f t="shared" si="50"/>
        <v>-6.0771142643002989</v>
      </c>
      <c r="V118">
        <f t="shared" si="42"/>
        <v>0</v>
      </c>
      <c r="Z118">
        <v>23</v>
      </c>
      <c r="AU118">
        <v>37</v>
      </c>
      <c r="AW118">
        <f t="shared" si="51"/>
        <v>-6.0771142643002989</v>
      </c>
      <c r="AX118">
        <f t="shared" si="46"/>
        <v>0</v>
      </c>
      <c r="BB118">
        <v>15</v>
      </c>
    </row>
    <row r="119" spans="2:54" x14ac:dyDescent="0.25">
      <c r="B119">
        <v>34</v>
      </c>
      <c r="C119">
        <v>34</v>
      </c>
      <c r="S119">
        <v>34</v>
      </c>
      <c r="U119">
        <f t="shared" si="50"/>
        <v>-6.0771142643002989</v>
      </c>
      <c r="V119">
        <f t="shared" si="42"/>
        <v>0</v>
      </c>
      <c r="Z119">
        <v>24</v>
      </c>
      <c r="AU119">
        <v>34</v>
      </c>
      <c r="AW119">
        <f t="shared" si="51"/>
        <v>-6.0771142643002989</v>
      </c>
      <c r="AX119">
        <f t="shared" si="46"/>
        <v>0</v>
      </c>
      <c r="BB119">
        <v>11</v>
      </c>
    </row>
    <row r="120" spans="2:54" x14ac:dyDescent="0.25">
      <c r="B120">
        <v>33</v>
      </c>
      <c r="C120">
        <v>33</v>
      </c>
      <c r="S120">
        <v>33</v>
      </c>
      <c r="U120">
        <f t="shared" si="50"/>
        <v>-6.0771142643002989</v>
      </c>
      <c r="V120">
        <f t="shared" si="42"/>
        <v>0</v>
      </c>
      <c r="Z120">
        <v>24</v>
      </c>
      <c r="AU120">
        <v>33</v>
      </c>
      <c r="AW120">
        <f t="shared" si="51"/>
        <v>-6.0771142643002989</v>
      </c>
      <c r="AX120">
        <f t="shared" si="46"/>
        <v>0</v>
      </c>
      <c r="BB120">
        <v>15</v>
      </c>
    </row>
    <row r="121" spans="2:54" x14ac:dyDescent="0.25">
      <c r="B121">
        <v>37</v>
      </c>
      <c r="C121">
        <v>37</v>
      </c>
      <c r="S121">
        <v>37</v>
      </c>
      <c r="U121">
        <f t="shared" si="50"/>
        <v>-6.0771142643002989</v>
      </c>
      <c r="V121">
        <f t="shared" si="42"/>
        <v>0</v>
      </c>
      <c r="Z121">
        <v>23</v>
      </c>
      <c r="AU121">
        <v>37</v>
      </c>
      <c r="AW121">
        <f t="shared" si="51"/>
        <v>-6.0771142643002989</v>
      </c>
      <c r="AX121">
        <f t="shared" si="46"/>
        <v>0</v>
      </c>
      <c r="BB121">
        <v>15</v>
      </c>
    </row>
    <row r="122" spans="2:54" x14ac:dyDescent="0.25">
      <c r="B122">
        <v>36</v>
      </c>
      <c r="C122">
        <v>36</v>
      </c>
      <c r="S122">
        <v>36</v>
      </c>
      <c r="U122">
        <f t="shared" si="50"/>
        <v>-6.0771142643002989</v>
      </c>
      <c r="V122">
        <f t="shared" si="42"/>
        <v>0</v>
      </c>
      <c r="Z122">
        <v>24</v>
      </c>
      <c r="AU122">
        <v>36</v>
      </c>
      <c r="AW122">
        <f t="shared" si="51"/>
        <v>-6.0771142643002989</v>
      </c>
      <c r="AX122">
        <f t="shared" si="46"/>
        <v>0</v>
      </c>
      <c r="BB122">
        <v>17</v>
      </c>
    </row>
    <row r="123" spans="2:54" x14ac:dyDescent="0.25">
      <c r="B123">
        <v>35</v>
      </c>
      <c r="C123">
        <v>35</v>
      </c>
      <c r="S123">
        <v>35</v>
      </c>
      <c r="U123">
        <f t="shared" si="50"/>
        <v>-6.0771142643002989</v>
      </c>
      <c r="V123">
        <f t="shared" si="42"/>
        <v>0</v>
      </c>
      <c r="Z123">
        <v>25</v>
      </c>
      <c r="AU123">
        <v>35</v>
      </c>
      <c r="AW123">
        <f t="shared" si="51"/>
        <v>-6.0771142643002989</v>
      </c>
      <c r="AX123">
        <f t="shared" si="46"/>
        <v>0</v>
      </c>
      <c r="BB123">
        <v>18</v>
      </c>
    </row>
    <row r="124" spans="2:54" x14ac:dyDescent="0.25">
      <c r="B124">
        <v>34</v>
      </c>
      <c r="C124">
        <v>34</v>
      </c>
      <c r="S124">
        <v>34</v>
      </c>
      <c r="U124">
        <f t="shared" si="50"/>
        <v>-6.0771142643002989</v>
      </c>
      <c r="V124">
        <f t="shared" si="42"/>
        <v>0</v>
      </c>
      <c r="Z124">
        <v>19</v>
      </c>
      <c r="AU124">
        <v>34</v>
      </c>
      <c r="AW124">
        <f t="shared" si="51"/>
        <v>-6.0771142643002989</v>
      </c>
      <c r="AX124">
        <f t="shared" si="46"/>
        <v>0</v>
      </c>
      <c r="BB124">
        <v>11</v>
      </c>
    </row>
    <row r="125" spans="2:54" x14ac:dyDescent="0.25">
      <c r="B125">
        <v>39</v>
      </c>
      <c r="C125">
        <v>39</v>
      </c>
      <c r="S125">
        <v>39</v>
      </c>
      <c r="U125">
        <f t="shared" si="50"/>
        <v>-6.0771142643002989</v>
      </c>
      <c r="V125">
        <f t="shared" si="42"/>
        <v>0</v>
      </c>
      <c r="Z125">
        <v>26</v>
      </c>
      <c r="AU125">
        <v>39</v>
      </c>
      <c r="AW125">
        <f t="shared" si="51"/>
        <v>-6.0771142643002989</v>
      </c>
      <c r="AX125">
        <f t="shared" si="46"/>
        <v>0</v>
      </c>
      <c r="BB125">
        <v>16</v>
      </c>
    </row>
    <row r="126" spans="2:54" x14ac:dyDescent="0.25">
      <c r="B126">
        <v>38</v>
      </c>
      <c r="C126">
        <v>38</v>
      </c>
      <c r="S126">
        <v>38</v>
      </c>
      <c r="U126">
        <f t="shared" si="50"/>
        <v>-6.0771142643002989</v>
      </c>
      <c r="V126">
        <f t="shared" si="42"/>
        <v>0</v>
      </c>
      <c r="Z126">
        <v>26</v>
      </c>
      <c r="AU126">
        <v>38</v>
      </c>
      <c r="AW126">
        <f t="shared" si="51"/>
        <v>-6.0771142643002989</v>
      </c>
      <c r="AX126">
        <f t="shared" si="46"/>
        <v>0</v>
      </c>
      <c r="BB126">
        <v>17</v>
      </c>
    </row>
    <row r="127" spans="2:54" x14ac:dyDescent="0.25">
      <c r="B127">
        <v>26</v>
      </c>
      <c r="C127">
        <v>26</v>
      </c>
      <c r="S127">
        <v>26</v>
      </c>
      <c r="U127">
        <f t="shared" si="50"/>
        <v>-6.0771142643002989</v>
      </c>
      <c r="V127">
        <f t="shared" si="42"/>
        <v>0</v>
      </c>
      <c r="Z127">
        <v>26</v>
      </c>
      <c r="AU127">
        <v>26</v>
      </c>
      <c r="AW127">
        <f t="shared" si="51"/>
        <v>-6.0771142643002989</v>
      </c>
      <c r="AX127">
        <f t="shared" si="46"/>
        <v>0</v>
      </c>
      <c r="BB127">
        <v>17</v>
      </c>
    </row>
    <row r="128" spans="2:54" x14ac:dyDescent="0.25">
      <c r="B128">
        <v>39</v>
      </c>
      <c r="C128">
        <v>39</v>
      </c>
      <c r="S128">
        <v>39</v>
      </c>
      <c r="U128">
        <f t="shared" si="50"/>
        <v>-6.0771142643002989</v>
      </c>
      <c r="V128">
        <f t="shared" si="42"/>
        <v>0</v>
      </c>
      <c r="Z128">
        <v>27</v>
      </c>
      <c r="AU128">
        <v>39</v>
      </c>
      <c r="AW128">
        <f t="shared" si="51"/>
        <v>-6.0771142643002989</v>
      </c>
      <c r="AX128">
        <f t="shared" si="46"/>
        <v>0</v>
      </c>
      <c r="BB128">
        <v>17</v>
      </c>
    </row>
    <row r="129" spans="2:54" x14ac:dyDescent="0.25">
      <c r="B129">
        <v>30</v>
      </c>
      <c r="C129">
        <v>30</v>
      </c>
      <c r="S129">
        <v>30</v>
      </c>
      <c r="U129">
        <f t="shared" si="50"/>
        <v>-6.0771142643002989</v>
      </c>
      <c r="V129">
        <f t="shared" si="42"/>
        <v>0</v>
      </c>
      <c r="Z129">
        <v>30</v>
      </c>
      <c r="AU129">
        <v>30</v>
      </c>
      <c r="AW129">
        <f t="shared" si="51"/>
        <v>-6.0771142643002989</v>
      </c>
      <c r="AX129">
        <f t="shared" si="46"/>
        <v>0</v>
      </c>
      <c r="BB129">
        <v>19</v>
      </c>
    </row>
    <row r="130" spans="2:54" x14ac:dyDescent="0.25">
      <c r="B130">
        <v>41</v>
      </c>
      <c r="C130">
        <v>41</v>
      </c>
      <c r="S130">
        <v>41</v>
      </c>
      <c r="U130">
        <f t="shared" si="50"/>
        <v>-6.0771142643002989</v>
      </c>
      <c r="V130">
        <f t="shared" si="42"/>
        <v>0</v>
      </c>
      <c r="Z130">
        <v>28</v>
      </c>
      <c r="AU130">
        <v>41</v>
      </c>
      <c r="AW130">
        <f t="shared" si="51"/>
        <v>-6.0771142643002989</v>
      </c>
      <c r="AX130">
        <f t="shared" si="46"/>
        <v>0</v>
      </c>
      <c r="BB130">
        <v>17</v>
      </c>
    </row>
    <row r="131" spans="2:54" x14ac:dyDescent="0.25">
      <c r="B131">
        <v>31</v>
      </c>
      <c r="C131">
        <v>31</v>
      </c>
      <c r="S131">
        <v>31</v>
      </c>
      <c r="U131">
        <f t="shared" si="50"/>
        <v>-6.0771142643002989</v>
      </c>
      <c r="V131">
        <f t="shared" si="42"/>
        <v>0</v>
      </c>
      <c r="Z131">
        <v>19</v>
      </c>
      <c r="AU131">
        <v>31</v>
      </c>
      <c r="AW131">
        <f t="shared" si="51"/>
        <v>-6.0771142643002989</v>
      </c>
      <c r="AX131">
        <f t="shared" si="46"/>
        <v>0</v>
      </c>
      <c r="BB131">
        <v>16</v>
      </c>
    </row>
    <row r="132" spans="2:54" x14ac:dyDescent="0.25">
      <c r="B132">
        <v>38</v>
      </c>
      <c r="C132">
        <v>38</v>
      </c>
      <c r="S132">
        <v>38</v>
      </c>
      <c r="U132">
        <f t="shared" si="50"/>
        <v>-6.0771142643002989</v>
      </c>
      <c r="V132">
        <f t="shared" ref="V132:V195" si="52">COUNTIF(S:S,W132)</f>
        <v>0</v>
      </c>
      <c r="Z132">
        <v>21</v>
      </c>
      <c r="AU132">
        <v>38</v>
      </c>
      <c r="AW132">
        <f t="shared" si="51"/>
        <v>-6.0771142643002989</v>
      </c>
      <c r="AX132">
        <f t="shared" ref="AX132:AX195" si="53">COUNTIF(AU:AU,AY132)</f>
        <v>0</v>
      </c>
      <c r="BB132">
        <v>11</v>
      </c>
    </row>
    <row r="133" spans="2:54" x14ac:dyDescent="0.25">
      <c r="B133">
        <v>39</v>
      </c>
      <c r="C133">
        <v>39</v>
      </c>
      <c r="S133">
        <v>39</v>
      </c>
      <c r="U133">
        <f t="shared" si="50"/>
        <v>-6.0771142643002989</v>
      </c>
      <c r="V133">
        <f t="shared" si="52"/>
        <v>0</v>
      </c>
      <c r="Z133">
        <v>29</v>
      </c>
      <c r="AU133">
        <v>39</v>
      </c>
      <c r="AW133">
        <f t="shared" si="51"/>
        <v>-6.0771142643002989</v>
      </c>
      <c r="AX133">
        <f t="shared" si="53"/>
        <v>0</v>
      </c>
      <c r="BB133">
        <v>17</v>
      </c>
    </row>
    <row r="134" spans="2:54" x14ac:dyDescent="0.25">
      <c r="B134">
        <v>40</v>
      </c>
      <c r="C134">
        <v>40</v>
      </c>
      <c r="S134">
        <v>40</v>
      </c>
      <c r="U134">
        <f t="shared" si="50"/>
        <v>-6.0771142643002989</v>
      </c>
      <c r="V134">
        <f t="shared" si="52"/>
        <v>0</v>
      </c>
      <c r="Z134">
        <v>16</v>
      </c>
      <c r="AU134">
        <v>40</v>
      </c>
      <c r="AW134">
        <f t="shared" si="51"/>
        <v>-6.0771142643002989</v>
      </c>
      <c r="AX134">
        <f t="shared" si="53"/>
        <v>0</v>
      </c>
      <c r="BB134">
        <v>16</v>
      </c>
    </row>
    <row r="135" spans="2:54" x14ac:dyDescent="0.25">
      <c r="B135">
        <v>41</v>
      </c>
      <c r="C135">
        <v>41</v>
      </c>
      <c r="S135">
        <v>41</v>
      </c>
      <c r="U135">
        <f t="shared" si="50"/>
        <v>-6.0771142643002989</v>
      </c>
      <c r="V135">
        <f t="shared" si="52"/>
        <v>0</v>
      </c>
      <c r="Z135">
        <v>23</v>
      </c>
      <c r="AU135">
        <v>41</v>
      </c>
      <c r="AW135">
        <f t="shared" si="51"/>
        <v>-6.0771142643002989</v>
      </c>
      <c r="AX135">
        <f t="shared" si="53"/>
        <v>0</v>
      </c>
      <c r="BB135">
        <v>11</v>
      </c>
    </row>
    <row r="136" spans="2:54" x14ac:dyDescent="0.25">
      <c r="B136">
        <v>31</v>
      </c>
      <c r="C136">
        <v>31</v>
      </c>
      <c r="S136">
        <v>31</v>
      </c>
      <c r="U136">
        <f t="shared" si="50"/>
        <v>-6.0771142643002989</v>
      </c>
      <c r="V136">
        <f t="shared" si="52"/>
        <v>0</v>
      </c>
      <c r="Z136">
        <v>24</v>
      </c>
      <c r="AU136">
        <v>31</v>
      </c>
      <c r="AW136">
        <f t="shared" si="51"/>
        <v>-6.0771142643002989</v>
      </c>
      <c r="AX136">
        <f t="shared" si="53"/>
        <v>0</v>
      </c>
      <c r="BB136">
        <v>13</v>
      </c>
    </row>
    <row r="137" spans="2:54" x14ac:dyDescent="0.25">
      <c r="B137">
        <v>32</v>
      </c>
      <c r="C137">
        <v>32</v>
      </c>
      <c r="S137">
        <v>32</v>
      </c>
      <c r="U137">
        <f t="shared" si="50"/>
        <v>-6.0771142643002989</v>
      </c>
      <c r="V137">
        <f t="shared" si="52"/>
        <v>0</v>
      </c>
      <c r="Z137">
        <v>18</v>
      </c>
      <c r="AU137">
        <v>32</v>
      </c>
      <c r="AW137">
        <f t="shared" si="51"/>
        <v>-6.0771142643002989</v>
      </c>
      <c r="AX137">
        <f t="shared" si="53"/>
        <v>0</v>
      </c>
      <c r="BB137">
        <v>15</v>
      </c>
    </row>
    <row r="138" spans="2:54" x14ac:dyDescent="0.25">
      <c r="B138">
        <v>40</v>
      </c>
      <c r="C138">
        <v>40</v>
      </c>
      <c r="S138">
        <v>40</v>
      </c>
      <c r="U138">
        <f t="shared" si="50"/>
        <v>-6.0771142643002989</v>
      </c>
      <c r="V138">
        <f t="shared" si="52"/>
        <v>0</v>
      </c>
      <c r="Z138">
        <v>24</v>
      </c>
      <c r="AU138">
        <v>40</v>
      </c>
      <c r="AW138">
        <f t="shared" si="51"/>
        <v>-6.0771142643002989</v>
      </c>
      <c r="AX138">
        <f t="shared" si="53"/>
        <v>0</v>
      </c>
      <c r="BB138">
        <v>12</v>
      </c>
    </row>
    <row r="139" spans="2:54" x14ac:dyDescent="0.25">
      <c r="B139">
        <v>39</v>
      </c>
      <c r="C139">
        <v>39</v>
      </c>
      <c r="S139">
        <v>39</v>
      </c>
      <c r="U139">
        <f t="shared" si="50"/>
        <v>-6.0771142643002989</v>
      </c>
      <c r="V139">
        <f t="shared" si="52"/>
        <v>0</v>
      </c>
      <c r="Z139">
        <v>21</v>
      </c>
      <c r="AU139">
        <v>39</v>
      </c>
      <c r="AW139">
        <f t="shared" si="51"/>
        <v>-6.0771142643002989</v>
      </c>
      <c r="AX139">
        <f t="shared" si="53"/>
        <v>0</v>
      </c>
      <c r="BB139">
        <v>13</v>
      </c>
    </row>
    <row r="140" spans="2:54" x14ac:dyDescent="0.25">
      <c r="B140">
        <v>30</v>
      </c>
      <c r="C140">
        <v>30</v>
      </c>
      <c r="S140">
        <v>30</v>
      </c>
      <c r="U140">
        <f t="shared" si="50"/>
        <v>-6.0771142643002989</v>
      </c>
      <c r="V140">
        <f t="shared" si="52"/>
        <v>0</v>
      </c>
      <c r="Z140">
        <v>21</v>
      </c>
      <c r="AU140">
        <v>30</v>
      </c>
      <c r="AW140">
        <f t="shared" si="51"/>
        <v>-6.0771142643002989</v>
      </c>
      <c r="AX140">
        <f t="shared" si="53"/>
        <v>0</v>
      </c>
      <c r="BB140">
        <v>16</v>
      </c>
    </row>
    <row r="141" spans="2:54" x14ac:dyDescent="0.25">
      <c r="B141">
        <v>32</v>
      </c>
      <c r="C141">
        <v>32</v>
      </c>
      <c r="S141">
        <v>32</v>
      </c>
      <c r="U141">
        <f t="shared" si="50"/>
        <v>-6.0771142643002989</v>
      </c>
      <c r="V141">
        <f t="shared" si="52"/>
        <v>0</v>
      </c>
      <c r="Z141">
        <v>23</v>
      </c>
      <c r="AU141">
        <v>32</v>
      </c>
      <c r="AW141">
        <f t="shared" si="51"/>
        <v>-6.0771142643002989</v>
      </c>
      <c r="AX141">
        <f t="shared" si="53"/>
        <v>0</v>
      </c>
      <c r="BB141">
        <v>11</v>
      </c>
    </row>
    <row r="142" spans="2:54" x14ac:dyDescent="0.25">
      <c r="B142">
        <v>40</v>
      </c>
      <c r="C142">
        <v>40</v>
      </c>
      <c r="S142">
        <v>40</v>
      </c>
      <c r="U142">
        <f t="shared" si="50"/>
        <v>-6.0771142643002989</v>
      </c>
      <c r="V142">
        <f t="shared" si="52"/>
        <v>0</v>
      </c>
      <c r="Z142">
        <v>24</v>
      </c>
      <c r="AU142">
        <v>40</v>
      </c>
      <c r="AW142">
        <f t="shared" si="51"/>
        <v>-6.0771142643002989</v>
      </c>
      <c r="AX142">
        <f t="shared" si="53"/>
        <v>0</v>
      </c>
      <c r="BB142">
        <v>10</v>
      </c>
    </row>
    <row r="143" spans="2:54" x14ac:dyDescent="0.25">
      <c r="B143">
        <v>43</v>
      </c>
      <c r="C143">
        <v>43</v>
      </c>
      <c r="S143">
        <v>43</v>
      </c>
      <c r="U143">
        <f t="shared" si="50"/>
        <v>-6.0771142643002989</v>
      </c>
      <c r="V143">
        <f t="shared" si="52"/>
        <v>0</v>
      </c>
      <c r="Z143">
        <v>20</v>
      </c>
      <c r="AU143">
        <v>43</v>
      </c>
      <c r="AW143">
        <f t="shared" si="51"/>
        <v>-6.0771142643002989</v>
      </c>
      <c r="AX143">
        <f t="shared" si="53"/>
        <v>0</v>
      </c>
      <c r="BB143">
        <v>15</v>
      </c>
    </row>
    <row r="144" spans="2:54" x14ac:dyDescent="0.25">
      <c r="B144">
        <v>43</v>
      </c>
      <c r="C144">
        <v>43</v>
      </c>
      <c r="S144">
        <v>43</v>
      </c>
      <c r="U144">
        <f t="shared" si="50"/>
        <v>-6.0771142643002989</v>
      </c>
      <c r="V144">
        <f t="shared" si="52"/>
        <v>0</v>
      </c>
      <c r="Z144">
        <v>24</v>
      </c>
      <c r="AU144">
        <v>43</v>
      </c>
      <c r="AW144">
        <f t="shared" si="51"/>
        <v>-6.0771142643002989</v>
      </c>
      <c r="AX144">
        <f t="shared" si="53"/>
        <v>0</v>
      </c>
      <c r="BB144">
        <v>13</v>
      </c>
    </row>
    <row r="145" spans="2:54" x14ac:dyDescent="0.25">
      <c r="B145">
        <v>41</v>
      </c>
      <c r="C145">
        <v>41</v>
      </c>
      <c r="S145">
        <v>41</v>
      </c>
      <c r="U145">
        <f t="shared" si="50"/>
        <v>-6.0771142643002989</v>
      </c>
      <c r="V145">
        <f t="shared" si="52"/>
        <v>0</v>
      </c>
      <c r="Z145">
        <v>22</v>
      </c>
      <c r="AU145">
        <v>41</v>
      </c>
      <c r="AW145">
        <f t="shared" si="51"/>
        <v>-6.0771142643002989</v>
      </c>
      <c r="AX145">
        <f t="shared" si="53"/>
        <v>0</v>
      </c>
      <c r="BB145">
        <v>11</v>
      </c>
    </row>
    <row r="146" spans="2:54" x14ac:dyDescent="0.25">
      <c r="B146">
        <v>31</v>
      </c>
      <c r="C146">
        <v>31</v>
      </c>
      <c r="S146">
        <v>31</v>
      </c>
      <c r="U146">
        <f t="shared" si="50"/>
        <v>-6.0771142643002989</v>
      </c>
      <c r="V146">
        <f t="shared" si="52"/>
        <v>0</v>
      </c>
      <c r="Z146">
        <v>23</v>
      </c>
      <c r="AU146">
        <v>31</v>
      </c>
      <c r="AW146">
        <f t="shared" si="51"/>
        <v>-6.0771142643002989</v>
      </c>
      <c r="AX146">
        <f t="shared" si="53"/>
        <v>0</v>
      </c>
      <c r="BB146">
        <v>9</v>
      </c>
    </row>
    <row r="147" spans="2:54" x14ac:dyDescent="0.25">
      <c r="B147">
        <v>38</v>
      </c>
      <c r="C147">
        <v>38</v>
      </c>
      <c r="S147">
        <v>38</v>
      </c>
      <c r="U147">
        <f t="shared" si="50"/>
        <v>-6.0771142643002989</v>
      </c>
      <c r="V147">
        <f t="shared" si="52"/>
        <v>0</v>
      </c>
      <c r="Z147">
        <v>26</v>
      </c>
      <c r="AU147">
        <v>38</v>
      </c>
      <c r="AW147">
        <f t="shared" si="51"/>
        <v>-6.0771142643002989</v>
      </c>
      <c r="AX147">
        <f t="shared" si="53"/>
        <v>0</v>
      </c>
      <c r="BB147">
        <v>13</v>
      </c>
    </row>
    <row r="148" spans="2:54" x14ac:dyDescent="0.25">
      <c r="B148">
        <v>27</v>
      </c>
      <c r="C148">
        <v>27</v>
      </c>
      <c r="S148">
        <v>27</v>
      </c>
      <c r="U148">
        <f t="shared" ref="U148:U208" si="54">(T148-$U$1)/$W$1</f>
        <v>-6.0771142643002989</v>
      </c>
      <c r="V148">
        <f t="shared" si="52"/>
        <v>0</v>
      </c>
      <c r="Z148">
        <v>24</v>
      </c>
      <c r="AU148">
        <v>27</v>
      </c>
      <c r="AW148">
        <f t="shared" ref="AW148:AW208" si="55">(AV148-$U$1)/$W$1</f>
        <v>-6.0771142643002989</v>
      </c>
      <c r="AX148">
        <f t="shared" si="53"/>
        <v>0</v>
      </c>
      <c r="BB148">
        <v>13</v>
      </c>
    </row>
    <row r="149" spans="2:54" x14ac:dyDescent="0.25">
      <c r="B149">
        <v>39</v>
      </c>
      <c r="C149">
        <v>39</v>
      </c>
      <c r="S149">
        <v>39</v>
      </c>
      <c r="U149">
        <f t="shared" si="54"/>
        <v>-6.0771142643002989</v>
      </c>
      <c r="V149">
        <f t="shared" si="52"/>
        <v>0</v>
      </c>
      <c r="Z149">
        <v>24</v>
      </c>
      <c r="AU149">
        <v>39</v>
      </c>
      <c r="AW149">
        <f t="shared" si="55"/>
        <v>-6.0771142643002989</v>
      </c>
      <c r="AX149">
        <f t="shared" si="53"/>
        <v>0</v>
      </c>
      <c r="BB149">
        <v>12</v>
      </c>
    </row>
    <row r="150" spans="2:54" x14ac:dyDescent="0.25">
      <c r="B150">
        <v>39</v>
      </c>
      <c r="C150">
        <v>39</v>
      </c>
      <c r="S150">
        <v>39</v>
      </c>
      <c r="U150">
        <f t="shared" si="54"/>
        <v>-6.0771142643002989</v>
      </c>
      <c r="V150">
        <f t="shared" si="52"/>
        <v>0</v>
      </c>
      <c r="Z150">
        <v>24</v>
      </c>
      <c r="AU150">
        <v>39</v>
      </c>
      <c r="AW150">
        <f t="shared" si="55"/>
        <v>-6.0771142643002989</v>
      </c>
      <c r="AX150">
        <f t="shared" si="53"/>
        <v>0</v>
      </c>
      <c r="BB150">
        <v>11</v>
      </c>
    </row>
    <row r="151" spans="2:54" x14ac:dyDescent="0.25">
      <c r="B151">
        <v>39</v>
      </c>
      <c r="C151">
        <v>39</v>
      </c>
      <c r="S151">
        <v>39</v>
      </c>
      <c r="U151">
        <f t="shared" si="54"/>
        <v>-6.0771142643002989</v>
      </c>
      <c r="V151">
        <f t="shared" si="52"/>
        <v>0</v>
      </c>
      <c r="Z151">
        <v>23</v>
      </c>
      <c r="AU151">
        <v>39</v>
      </c>
      <c r="AW151">
        <f t="shared" si="55"/>
        <v>-6.0771142643002989</v>
      </c>
      <c r="AX151">
        <f t="shared" si="53"/>
        <v>0</v>
      </c>
      <c r="BB151">
        <v>11</v>
      </c>
    </row>
    <row r="152" spans="2:54" x14ac:dyDescent="0.25">
      <c r="B152">
        <v>31</v>
      </c>
      <c r="C152">
        <v>31</v>
      </c>
      <c r="S152">
        <v>31</v>
      </c>
      <c r="U152">
        <f t="shared" si="54"/>
        <v>-6.0771142643002989</v>
      </c>
      <c r="V152">
        <f t="shared" si="52"/>
        <v>0</v>
      </c>
      <c r="Z152">
        <v>25</v>
      </c>
      <c r="AU152">
        <v>31</v>
      </c>
      <c r="AW152">
        <f t="shared" si="55"/>
        <v>-6.0771142643002989</v>
      </c>
      <c r="AX152">
        <f t="shared" si="53"/>
        <v>0</v>
      </c>
      <c r="BB152">
        <v>15</v>
      </c>
    </row>
    <row r="153" spans="2:54" x14ac:dyDescent="0.25">
      <c r="B153">
        <v>40</v>
      </c>
      <c r="C153">
        <v>40</v>
      </c>
      <c r="S153">
        <v>40</v>
      </c>
      <c r="U153">
        <f t="shared" si="54"/>
        <v>-6.0771142643002989</v>
      </c>
      <c r="V153">
        <f t="shared" si="52"/>
        <v>0</v>
      </c>
      <c r="Z153">
        <v>26</v>
      </c>
      <c r="AU153">
        <v>40</v>
      </c>
      <c r="AW153">
        <f t="shared" si="55"/>
        <v>-6.0771142643002989</v>
      </c>
      <c r="AX153">
        <f t="shared" si="53"/>
        <v>0</v>
      </c>
      <c r="BB153">
        <v>13</v>
      </c>
    </row>
    <row r="154" spans="2:54" x14ac:dyDescent="0.25">
      <c r="B154">
        <v>40</v>
      </c>
      <c r="C154">
        <v>40</v>
      </c>
      <c r="S154">
        <v>40</v>
      </c>
      <c r="U154">
        <f t="shared" si="54"/>
        <v>-6.0771142643002989</v>
      </c>
      <c r="V154">
        <f t="shared" si="52"/>
        <v>0</v>
      </c>
      <c r="Z154">
        <v>21</v>
      </c>
      <c r="AU154">
        <v>40</v>
      </c>
      <c r="AW154">
        <f t="shared" si="55"/>
        <v>-6.0771142643002989</v>
      </c>
      <c r="AX154">
        <f t="shared" si="53"/>
        <v>0</v>
      </c>
      <c r="BB154">
        <v>11</v>
      </c>
    </row>
    <row r="155" spans="2:54" x14ac:dyDescent="0.25">
      <c r="B155">
        <v>40</v>
      </c>
      <c r="C155">
        <v>40</v>
      </c>
      <c r="S155">
        <v>40</v>
      </c>
      <c r="U155">
        <f t="shared" si="54"/>
        <v>-6.0771142643002989</v>
      </c>
      <c r="V155">
        <f t="shared" si="52"/>
        <v>0</v>
      </c>
      <c r="Z155">
        <v>26</v>
      </c>
      <c r="AU155">
        <v>40</v>
      </c>
      <c r="AW155">
        <f t="shared" si="55"/>
        <v>-6.0771142643002989</v>
      </c>
      <c r="AX155">
        <f t="shared" si="53"/>
        <v>0</v>
      </c>
      <c r="BB155">
        <v>13</v>
      </c>
    </row>
    <row r="156" spans="2:54" x14ac:dyDescent="0.25">
      <c r="B156">
        <v>30</v>
      </c>
      <c r="C156">
        <v>30</v>
      </c>
      <c r="S156">
        <v>30</v>
      </c>
      <c r="U156">
        <f t="shared" si="54"/>
        <v>-6.0771142643002989</v>
      </c>
      <c r="V156">
        <f t="shared" si="52"/>
        <v>0</v>
      </c>
      <c r="Z156">
        <v>20</v>
      </c>
      <c r="AU156">
        <v>30</v>
      </c>
      <c r="AW156">
        <f t="shared" si="55"/>
        <v>-6.0771142643002989</v>
      </c>
      <c r="AX156">
        <f t="shared" si="53"/>
        <v>0</v>
      </c>
      <c r="BB156">
        <v>10</v>
      </c>
    </row>
    <row r="157" spans="2:54" x14ac:dyDescent="0.25">
      <c r="B157">
        <v>41</v>
      </c>
      <c r="C157">
        <v>41</v>
      </c>
      <c r="S157">
        <v>41</v>
      </c>
      <c r="U157">
        <f t="shared" si="54"/>
        <v>-6.0771142643002989</v>
      </c>
      <c r="V157">
        <f t="shared" si="52"/>
        <v>0</v>
      </c>
      <c r="Z157">
        <v>19</v>
      </c>
      <c r="AU157">
        <v>41</v>
      </c>
      <c r="AW157">
        <f t="shared" si="55"/>
        <v>-6.0771142643002989</v>
      </c>
      <c r="AX157">
        <f t="shared" si="53"/>
        <v>0</v>
      </c>
      <c r="BB157">
        <v>10</v>
      </c>
    </row>
    <row r="158" spans="2:54" x14ac:dyDescent="0.25">
      <c r="B158">
        <v>29</v>
      </c>
      <c r="C158">
        <v>29</v>
      </c>
      <c r="S158">
        <v>29</v>
      </c>
      <c r="U158">
        <f t="shared" si="54"/>
        <v>-6.0771142643002989</v>
      </c>
      <c r="V158">
        <f t="shared" si="52"/>
        <v>0</v>
      </c>
      <c r="Z158">
        <v>20</v>
      </c>
      <c r="AU158">
        <v>29</v>
      </c>
      <c r="AW158">
        <f t="shared" si="55"/>
        <v>-6.0771142643002989</v>
      </c>
      <c r="AX158">
        <f t="shared" si="53"/>
        <v>0</v>
      </c>
      <c r="BB158">
        <v>10</v>
      </c>
    </row>
    <row r="159" spans="2:54" x14ac:dyDescent="0.25">
      <c r="B159">
        <v>40</v>
      </c>
      <c r="C159">
        <v>40</v>
      </c>
      <c r="S159">
        <v>40</v>
      </c>
      <c r="U159">
        <f t="shared" si="54"/>
        <v>-6.0771142643002989</v>
      </c>
      <c r="V159">
        <f t="shared" si="52"/>
        <v>0</v>
      </c>
      <c r="Z159">
        <v>18</v>
      </c>
      <c r="AU159">
        <v>40</v>
      </c>
      <c r="AW159">
        <f t="shared" si="55"/>
        <v>-6.0771142643002989</v>
      </c>
      <c r="AX159">
        <f t="shared" si="53"/>
        <v>0</v>
      </c>
      <c r="BB159">
        <v>10</v>
      </c>
    </row>
    <row r="160" spans="2:54" x14ac:dyDescent="0.25">
      <c r="B160">
        <v>30</v>
      </c>
      <c r="C160">
        <v>30</v>
      </c>
      <c r="S160">
        <v>30</v>
      </c>
      <c r="U160">
        <f t="shared" si="54"/>
        <v>-6.0771142643002989</v>
      </c>
      <c r="V160">
        <f t="shared" si="52"/>
        <v>0</v>
      </c>
      <c r="Z160">
        <v>17</v>
      </c>
      <c r="AU160">
        <v>30</v>
      </c>
      <c r="AW160">
        <f t="shared" si="55"/>
        <v>-6.0771142643002989</v>
      </c>
      <c r="AX160">
        <f t="shared" si="53"/>
        <v>0</v>
      </c>
      <c r="BB160">
        <v>12</v>
      </c>
    </row>
    <row r="161" spans="2:54" x14ac:dyDescent="0.25">
      <c r="B161">
        <v>28</v>
      </c>
      <c r="C161">
        <v>28</v>
      </c>
      <c r="S161">
        <v>28</v>
      </c>
      <c r="U161">
        <f t="shared" si="54"/>
        <v>-6.0771142643002989</v>
      </c>
      <c r="V161">
        <f t="shared" si="52"/>
        <v>0</v>
      </c>
      <c r="Z161">
        <v>17</v>
      </c>
      <c r="AU161">
        <v>28</v>
      </c>
      <c r="AW161">
        <f t="shared" si="55"/>
        <v>-6.0771142643002989</v>
      </c>
      <c r="AX161">
        <f t="shared" si="53"/>
        <v>0</v>
      </c>
      <c r="BB161">
        <v>11</v>
      </c>
    </row>
    <row r="162" spans="2:54" x14ac:dyDescent="0.25">
      <c r="B162">
        <v>29</v>
      </c>
      <c r="C162">
        <v>29</v>
      </c>
      <c r="S162">
        <v>29</v>
      </c>
      <c r="U162">
        <f t="shared" si="54"/>
        <v>-6.0771142643002989</v>
      </c>
      <c r="V162">
        <f t="shared" si="52"/>
        <v>0</v>
      </c>
      <c r="Z162">
        <v>12</v>
      </c>
      <c r="AU162">
        <v>29</v>
      </c>
      <c r="AW162">
        <f t="shared" si="55"/>
        <v>-6.0771142643002989</v>
      </c>
      <c r="AX162">
        <f t="shared" si="53"/>
        <v>0</v>
      </c>
      <c r="BB162">
        <v>13</v>
      </c>
    </row>
    <row r="163" spans="2:54" x14ac:dyDescent="0.25">
      <c r="B163">
        <v>40</v>
      </c>
      <c r="C163">
        <v>40</v>
      </c>
      <c r="S163">
        <v>40</v>
      </c>
      <c r="U163">
        <f t="shared" si="54"/>
        <v>-6.0771142643002989</v>
      </c>
      <c r="V163">
        <f t="shared" si="52"/>
        <v>0</v>
      </c>
      <c r="Z163">
        <v>14</v>
      </c>
      <c r="AU163">
        <v>40</v>
      </c>
      <c r="AW163">
        <f t="shared" si="55"/>
        <v>-6.0771142643002989</v>
      </c>
      <c r="AX163">
        <f t="shared" si="53"/>
        <v>0</v>
      </c>
      <c r="BB163">
        <v>12</v>
      </c>
    </row>
    <row r="164" spans="2:54" x14ac:dyDescent="0.25">
      <c r="B164">
        <v>41</v>
      </c>
      <c r="C164">
        <v>41</v>
      </c>
      <c r="S164">
        <v>41</v>
      </c>
      <c r="U164">
        <f t="shared" si="54"/>
        <v>-6.0771142643002989</v>
      </c>
      <c r="V164">
        <f t="shared" si="52"/>
        <v>0</v>
      </c>
      <c r="Z164">
        <v>18</v>
      </c>
      <c r="AU164">
        <v>41</v>
      </c>
      <c r="AW164">
        <f t="shared" si="55"/>
        <v>-6.0771142643002989</v>
      </c>
      <c r="AX164">
        <f t="shared" si="53"/>
        <v>0</v>
      </c>
      <c r="BB164">
        <v>10</v>
      </c>
    </row>
    <row r="165" spans="2:54" x14ac:dyDescent="0.25">
      <c r="B165">
        <v>29</v>
      </c>
      <c r="C165">
        <v>29</v>
      </c>
      <c r="S165">
        <v>29</v>
      </c>
      <c r="U165">
        <f t="shared" si="54"/>
        <v>-6.0771142643002989</v>
      </c>
      <c r="V165">
        <f t="shared" si="52"/>
        <v>0</v>
      </c>
      <c r="Z165">
        <v>16</v>
      </c>
      <c r="AU165">
        <v>29</v>
      </c>
      <c r="AW165">
        <f t="shared" si="55"/>
        <v>-6.0771142643002989</v>
      </c>
      <c r="AX165">
        <f t="shared" si="53"/>
        <v>0</v>
      </c>
      <c r="BB165">
        <v>12</v>
      </c>
    </row>
    <row r="166" spans="2:54" x14ac:dyDescent="0.25">
      <c r="B166">
        <v>42</v>
      </c>
      <c r="C166">
        <v>42</v>
      </c>
      <c r="S166">
        <v>42</v>
      </c>
      <c r="U166">
        <f t="shared" si="54"/>
        <v>-6.0771142643002989</v>
      </c>
      <c r="V166">
        <f t="shared" si="52"/>
        <v>0</v>
      </c>
      <c r="Z166">
        <v>16</v>
      </c>
      <c r="AU166">
        <v>42</v>
      </c>
      <c r="AW166">
        <f t="shared" si="55"/>
        <v>-6.0771142643002989</v>
      </c>
      <c r="AX166">
        <f t="shared" si="53"/>
        <v>0</v>
      </c>
      <c r="BB166">
        <v>11</v>
      </c>
    </row>
    <row r="167" spans="2:54" x14ac:dyDescent="0.25">
      <c r="B167">
        <v>25</v>
      </c>
      <c r="C167">
        <v>25</v>
      </c>
      <c r="S167">
        <v>25</v>
      </c>
      <c r="U167">
        <f t="shared" si="54"/>
        <v>-6.0771142643002989</v>
      </c>
      <c r="V167">
        <f t="shared" si="52"/>
        <v>0</v>
      </c>
      <c r="Z167">
        <v>18</v>
      </c>
      <c r="AU167">
        <v>25</v>
      </c>
      <c r="AW167">
        <f t="shared" si="55"/>
        <v>-6.0771142643002989</v>
      </c>
      <c r="AX167">
        <f t="shared" si="53"/>
        <v>0</v>
      </c>
      <c r="BB167">
        <v>8</v>
      </c>
    </row>
    <row r="168" spans="2:54" x14ac:dyDescent="0.25">
      <c r="B168">
        <v>42</v>
      </c>
      <c r="C168">
        <v>42</v>
      </c>
      <c r="S168">
        <v>42</v>
      </c>
      <c r="U168">
        <f t="shared" si="54"/>
        <v>-6.0771142643002989</v>
      </c>
      <c r="V168">
        <f t="shared" si="52"/>
        <v>0</v>
      </c>
      <c r="Z168">
        <v>29</v>
      </c>
      <c r="AU168">
        <v>42</v>
      </c>
      <c r="AW168">
        <f t="shared" si="55"/>
        <v>-6.0771142643002989</v>
      </c>
      <c r="AX168">
        <f t="shared" si="53"/>
        <v>0</v>
      </c>
      <c r="BB168">
        <v>15</v>
      </c>
    </row>
    <row r="169" spans="2:54" x14ac:dyDescent="0.25">
      <c r="B169">
        <v>28</v>
      </c>
      <c r="C169">
        <v>28</v>
      </c>
      <c r="S169">
        <v>28</v>
      </c>
      <c r="U169">
        <f t="shared" si="54"/>
        <v>-6.0771142643002989</v>
      </c>
      <c r="V169">
        <f t="shared" si="52"/>
        <v>0</v>
      </c>
      <c r="Z169">
        <v>15</v>
      </c>
      <c r="AU169">
        <v>28</v>
      </c>
      <c r="AW169">
        <f t="shared" si="55"/>
        <v>-6.0771142643002989</v>
      </c>
      <c r="AX169">
        <f t="shared" si="53"/>
        <v>0</v>
      </c>
      <c r="BB169">
        <v>9</v>
      </c>
    </row>
    <row r="170" spans="2:54" x14ac:dyDescent="0.25">
      <c r="B170">
        <v>28</v>
      </c>
      <c r="C170">
        <v>28</v>
      </c>
      <c r="S170">
        <v>28</v>
      </c>
      <c r="U170">
        <f t="shared" si="54"/>
        <v>-6.0771142643002989</v>
      </c>
      <c r="V170">
        <f t="shared" si="52"/>
        <v>0</v>
      </c>
      <c r="Z170">
        <v>11</v>
      </c>
      <c r="AU170">
        <v>28</v>
      </c>
      <c r="AW170">
        <f t="shared" si="55"/>
        <v>-6.0771142643002989</v>
      </c>
      <c r="AX170">
        <f t="shared" si="53"/>
        <v>0</v>
      </c>
      <c r="BB170">
        <v>9</v>
      </c>
    </row>
    <row r="171" spans="2:54" x14ac:dyDescent="0.25">
      <c r="B171">
        <v>25</v>
      </c>
      <c r="C171">
        <v>25</v>
      </c>
      <c r="S171">
        <v>25</v>
      </c>
      <c r="U171">
        <f t="shared" si="54"/>
        <v>-6.0771142643002989</v>
      </c>
      <c r="V171">
        <f t="shared" si="52"/>
        <v>0</v>
      </c>
      <c r="Z171">
        <v>19</v>
      </c>
      <c r="AU171">
        <v>25</v>
      </c>
      <c r="AW171">
        <f t="shared" si="55"/>
        <v>-6.0771142643002989</v>
      </c>
      <c r="AX171">
        <f t="shared" si="53"/>
        <v>0</v>
      </c>
      <c r="BB171">
        <v>19</v>
      </c>
    </row>
    <row r="172" spans="2:54" x14ac:dyDescent="0.25">
      <c r="B172">
        <v>26</v>
      </c>
      <c r="C172">
        <v>26</v>
      </c>
      <c r="S172">
        <v>26</v>
      </c>
      <c r="U172">
        <f t="shared" si="54"/>
        <v>-6.0771142643002989</v>
      </c>
      <c r="V172">
        <f t="shared" si="52"/>
        <v>0</v>
      </c>
      <c r="Z172">
        <v>20</v>
      </c>
      <c r="AU172">
        <v>26</v>
      </c>
      <c r="AW172">
        <f t="shared" si="55"/>
        <v>-6.0771142643002989</v>
      </c>
      <c r="AX172">
        <f t="shared" si="53"/>
        <v>0</v>
      </c>
      <c r="BB172">
        <v>14</v>
      </c>
    </row>
    <row r="173" spans="2:54" x14ac:dyDescent="0.25">
      <c r="B173">
        <v>28</v>
      </c>
      <c r="C173">
        <v>28</v>
      </c>
      <c r="S173">
        <v>28</v>
      </c>
      <c r="U173">
        <f t="shared" si="54"/>
        <v>-6.0771142643002989</v>
      </c>
      <c r="V173">
        <f t="shared" si="52"/>
        <v>0</v>
      </c>
      <c r="Z173">
        <v>22</v>
      </c>
      <c r="AU173">
        <v>28</v>
      </c>
      <c r="AW173">
        <f t="shared" si="55"/>
        <v>-6.0771142643002989</v>
      </c>
      <c r="AX173">
        <f t="shared" si="53"/>
        <v>0</v>
      </c>
      <c r="BB173">
        <v>16</v>
      </c>
    </row>
    <row r="174" spans="2:54" x14ac:dyDescent="0.25">
      <c r="B174">
        <v>43</v>
      </c>
      <c r="C174">
        <v>43</v>
      </c>
      <c r="S174">
        <v>43</v>
      </c>
      <c r="U174">
        <f t="shared" si="54"/>
        <v>-6.0771142643002989</v>
      </c>
      <c r="V174">
        <f t="shared" si="52"/>
        <v>0</v>
      </c>
      <c r="Z174">
        <v>23</v>
      </c>
      <c r="AU174">
        <v>43</v>
      </c>
      <c r="AW174">
        <f t="shared" si="55"/>
        <v>-6.0771142643002989</v>
      </c>
      <c r="AX174">
        <f t="shared" si="53"/>
        <v>0</v>
      </c>
      <c r="BB174">
        <v>12</v>
      </c>
    </row>
    <row r="175" spans="2:54" x14ac:dyDescent="0.25">
      <c r="B175">
        <v>43</v>
      </c>
      <c r="C175">
        <v>43</v>
      </c>
      <c r="S175">
        <v>43</v>
      </c>
      <c r="U175">
        <f t="shared" si="54"/>
        <v>-6.0771142643002989</v>
      </c>
      <c r="V175">
        <f t="shared" si="52"/>
        <v>0</v>
      </c>
      <c r="Z175">
        <v>25</v>
      </c>
      <c r="AU175">
        <v>43</v>
      </c>
      <c r="AW175">
        <f t="shared" si="55"/>
        <v>-6.0771142643002989</v>
      </c>
      <c r="AX175">
        <f t="shared" si="53"/>
        <v>0</v>
      </c>
      <c r="BB175">
        <v>14</v>
      </c>
    </row>
    <row r="176" spans="2:54" x14ac:dyDescent="0.25">
      <c r="B176">
        <v>28</v>
      </c>
      <c r="C176">
        <v>28</v>
      </c>
      <c r="S176">
        <v>28</v>
      </c>
      <c r="U176">
        <f t="shared" si="54"/>
        <v>-6.0771142643002989</v>
      </c>
      <c r="V176">
        <f t="shared" si="52"/>
        <v>0</v>
      </c>
      <c r="Z176">
        <v>23</v>
      </c>
      <c r="AU176">
        <v>28</v>
      </c>
      <c r="AW176">
        <f t="shared" si="55"/>
        <v>-6.0771142643002989</v>
      </c>
      <c r="AX176">
        <f t="shared" si="53"/>
        <v>0</v>
      </c>
      <c r="BB176">
        <v>9</v>
      </c>
    </row>
    <row r="177" spans="2:54" x14ac:dyDescent="0.25">
      <c r="B177">
        <v>44</v>
      </c>
      <c r="C177">
        <v>44</v>
      </c>
      <c r="S177">
        <v>44</v>
      </c>
      <c r="U177">
        <f t="shared" si="54"/>
        <v>-6.0771142643002989</v>
      </c>
      <c r="V177">
        <f t="shared" si="52"/>
        <v>0</v>
      </c>
      <c r="Z177">
        <v>24</v>
      </c>
      <c r="AU177">
        <v>44</v>
      </c>
      <c r="AW177">
        <f t="shared" si="55"/>
        <v>-6.0771142643002989</v>
      </c>
      <c r="AX177">
        <f t="shared" si="53"/>
        <v>0</v>
      </c>
      <c r="BB177">
        <v>11</v>
      </c>
    </row>
    <row r="178" spans="2:54" x14ac:dyDescent="0.25">
      <c r="B178">
        <v>26</v>
      </c>
      <c r="C178">
        <v>26</v>
      </c>
      <c r="S178">
        <v>26</v>
      </c>
      <c r="U178">
        <f t="shared" si="54"/>
        <v>-6.0771142643002989</v>
      </c>
      <c r="V178">
        <f t="shared" si="52"/>
        <v>0</v>
      </c>
      <c r="Z178">
        <v>24</v>
      </c>
      <c r="AU178">
        <v>26</v>
      </c>
      <c r="AW178">
        <f t="shared" si="55"/>
        <v>-6.0771142643002989</v>
      </c>
      <c r="AX178">
        <f t="shared" si="53"/>
        <v>0</v>
      </c>
      <c r="BB178">
        <v>12</v>
      </c>
    </row>
    <row r="179" spans="2:54" x14ac:dyDescent="0.25">
      <c r="B179">
        <v>43</v>
      </c>
      <c r="C179">
        <v>43</v>
      </c>
      <c r="S179">
        <v>43</v>
      </c>
      <c r="U179">
        <f t="shared" si="54"/>
        <v>-6.0771142643002989</v>
      </c>
      <c r="V179">
        <f t="shared" si="52"/>
        <v>0</v>
      </c>
      <c r="Z179">
        <v>23</v>
      </c>
      <c r="AU179">
        <v>43</v>
      </c>
      <c r="AW179">
        <f t="shared" si="55"/>
        <v>-6.0771142643002989</v>
      </c>
      <c r="AX179">
        <f t="shared" si="53"/>
        <v>0</v>
      </c>
      <c r="BB179">
        <v>13</v>
      </c>
    </row>
    <row r="180" spans="2:54" x14ac:dyDescent="0.25">
      <c r="B180">
        <v>44</v>
      </c>
      <c r="C180">
        <v>44</v>
      </c>
      <c r="S180">
        <v>44</v>
      </c>
      <c r="U180">
        <f t="shared" si="54"/>
        <v>-6.0771142643002989</v>
      </c>
      <c r="V180">
        <f t="shared" si="52"/>
        <v>0</v>
      </c>
      <c r="Z180">
        <v>19</v>
      </c>
      <c r="AU180">
        <v>44</v>
      </c>
      <c r="AW180">
        <f t="shared" si="55"/>
        <v>-6.0771142643002989</v>
      </c>
      <c r="AX180">
        <f t="shared" si="53"/>
        <v>0</v>
      </c>
      <c r="BB180">
        <v>12</v>
      </c>
    </row>
    <row r="181" spans="2:54" x14ac:dyDescent="0.25">
      <c r="B181">
        <v>25</v>
      </c>
      <c r="C181">
        <v>25</v>
      </c>
      <c r="S181">
        <v>25</v>
      </c>
      <c r="U181">
        <f t="shared" si="54"/>
        <v>-6.0771142643002989</v>
      </c>
      <c r="V181">
        <f t="shared" si="52"/>
        <v>0</v>
      </c>
      <c r="Z181">
        <v>22</v>
      </c>
      <c r="AU181">
        <v>25</v>
      </c>
      <c r="AW181">
        <f t="shared" si="55"/>
        <v>-6.0771142643002989</v>
      </c>
      <c r="AX181">
        <f t="shared" si="53"/>
        <v>0</v>
      </c>
      <c r="BB181">
        <v>16</v>
      </c>
    </row>
    <row r="182" spans="2:54" x14ac:dyDescent="0.25">
      <c r="B182">
        <v>43</v>
      </c>
      <c r="C182">
        <v>43</v>
      </c>
      <c r="S182">
        <v>43</v>
      </c>
      <c r="U182">
        <f t="shared" si="54"/>
        <v>-6.0771142643002989</v>
      </c>
      <c r="V182">
        <f t="shared" si="52"/>
        <v>0</v>
      </c>
      <c r="Z182">
        <v>27</v>
      </c>
      <c r="AU182">
        <v>43</v>
      </c>
      <c r="AW182">
        <f t="shared" si="55"/>
        <v>-6.0771142643002989</v>
      </c>
      <c r="AX182">
        <f t="shared" si="53"/>
        <v>0</v>
      </c>
      <c r="BB182">
        <v>14</v>
      </c>
    </row>
    <row r="183" spans="2:54" x14ac:dyDescent="0.25">
      <c r="B183">
        <v>27</v>
      </c>
      <c r="C183">
        <v>27</v>
      </c>
      <c r="S183">
        <v>27</v>
      </c>
      <c r="U183">
        <f t="shared" si="54"/>
        <v>-6.0771142643002989</v>
      </c>
      <c r="V183">
        <f t="shared" si="52"/>
        <v>0</v>
      </c>
      <c r="Z183">
        <v>20</v>
      </c>
      <c r="AU183">
        <v>27</v>
      </c>
      <c r="AW183">
        <f t="shared" si="55"/>
        <v>-6.0771142643002989</v>
      </c>
      <c r="AX183">
        <f t="shared" si="53"/>
        <v>0</v>
      </c>
      <c r="BB183">
        <v>11</v>
      </c>
    </row>
    <row r="184" spans="2:54" x14ac:dyDescent="0.25">
      <c r="B184">
        <v>27</v>
      </c>
      <c r="C184">
        <v>27</v>
      </c>
      <c r="S184">
        <v>27</v>
      </c>
      <c r="U184">
        <f t="shared" si="54"/>
        <v>-6.0771142643002989</v>
      </c>
      <c r="V184">
        <f t="shared" si="52"/>
        <v>0</v>
      </c>
      <c r="Z184">
        <v>13</v>
      </c>
      <c r="AU184">
        <v>27</v>
      </c>
      <c r="AW184">
        <f t="shared" si="55"/>
        <v>-6.0771142643002989</v>
      </c>
      <c r="AX184">
        <f t="shared" si="53"/>
        <v>0</v>
      </c>
      <c r="BB184">
        <v>13</v>
      </c>
    </row>
    <row r="185" spans="2:54" x14ac:dyDescent="0.25">
      <c r="B185">
        <v>26</v>
      </c>
      <c r="C185">
        <v>26</v>
      </c>
      <c r="S185">
        <v>26</v>
      </c>
      <c r="U185">
        <f t="shared" si="54"/>
        <v>-6.0771142643002989</v>
      </c>
      <c r="V185">
        <f t="shared" si="52"/>
        <v>0</v>
      </c>
      <c r="Z185">
        <v>17</v>
      </c>
      <c r="AU185">
        <v>26</v>
      </c>
      <c r="AW185">
        <f t="shared" si="55"/>
        <v>-6.0771142643002989</v>
      </c>
      <c r="AX185">
        <f t="shared" si="53"/>
        <v>0</v>
      </c>
      <c r="BB185">
        <v>11</v>
      </c>
    </row>
    <row r="186" spans="2:54" x14ac:dyDescent="0.25">
      <c r="B186">
        <v>25</v>
      </c>
      <c r="C186">
        <v>25</v>
      </c>
      <c r="S186">
        <v>25</v>
      </c>
      <c r="U186">
        <f t="shared" si="54"/>
        <v>-6.0771142643002989</v>
      </c>
      <c r="V186">
        <f t="shared" si="52"/>
        <v>0</v>
      </c>
      <c r="Z186">
        <v>24</v>
      </c>
      <c r="AU186">
        <v>25</v>
      </c>
      <c r="AW186">
        <f t="shared" si="55"/>
        <v>-6.0771142643002989</v>
      </c>
      <c r="AX186">
        <f t="shared" si="53"/>
        <v>0</v>
      </c>
      <c r="BB186">
        <v>24</v>
      </c>
    </row>
    <row r="187" spans="2:54" x14ac:dyDescent="0.25">
      <c r="B187">
        <v>23</v>
      </c>
      <c r="C187">
        <v>23</v>
      </c>
      <c r="S187">
        <v>23</v>
      </c>
      <c r="U187">
        <f t="shared" si="54"/>
        <v>-6.0771142643002989</v>
      </c>
      <c r="V187">
        <f t="shared" si="52"/>
        <v>0</v>
      </c>
      <c r="Z187">
        <v>22</v>
      </c>
      <c r="AU187">
        <v>23</v>
      </c>
      <c r="AW187">
        <f t="shared" si="55"/>
        <v>-6.0771142643002989</v>
      </c>
      <c r="AX187">
        <f t="shared" si="53"/>
        <v>0</v>
      </c>
      <c r="BB187">
        <v>22</v>
      </c>
    </row>
    <row r="188" spans="2:54" x14ac:dyDescent="0.25">
      <c r="B188">
        <v>44</v>
      </c>
      <c r="C188">
        <v>44</v>
      </c>
      <c r="S188">
        <v>44</v>
      </c>
      <c r="U188">
        <f t="shared" si="54"/>
        <v>-6.0771142643002989</v>
      </c>
      <c r="V188">
        <f t="shared" si="52"/>
        <v>0</v>
      </c>
      <c r="Z188">
        <v>16</v>
      </c>
      <c r="AU188">
        <v>44</v>
      </c>
      <c r="AW188">
        <f t="shared" si="55"/>
        <v>-6.0771142643002989</v>
      </c>
      <c r="AX188">
        <f t="shared" si="53"/>
        <v>0</v>
      </c>
      <c r="BB188">
        <v>16</v>
      </c>
    </row>
    <row r="189" spans="2:54" x14ac:dyDescent="0.25">
      <c r="B189">
        <v>24</v>
      </c>
      <c r="C189">
        <v>24</v>
      </c>
      <c r="S189">
        <v>24</v>
      </c>
      <c r="U189">
        <f t="shared" si="54"/>
        <v>-6.0771142643002989</v>
      </c>
      <c r="V189">
        <f t="shared" si="52"/>
        <v>0</v>
      </c>
      <c r="Z189">
        <v>24</v>
      </c>
      <c r="AU189">
        <v>24</v>
      </c>
      <c r="AW189">
        <f t="shared" si="55"/>
        <v>-6.0771142643002989</v>
      </c>
      <c r="AX189">
        <f t="shared" si="53"/>
        <v>0</v>
      </c>
      <c r="BB189">
        <v>24</v>
      </c>
    </row>
    <row r="190" spans="2:54" x14ac:dyDescent="0.25">
      <c r="B190">
        <v>24</v>
      </c>
      <c r="C190">
        <v>24</v>
      </c>
      <c r="S190">
        <v>24</v>
      </c>
      <c r="U190">
        <f t="shared" si="54"/>
        <v>-6.0771142643002989</v>
      </c>
      <c r="V190">
        <f t="shared" si="52"/>
        <v>0</v>
      </c>
      <c r="Z190">
        <v>28</v>
      </c>
      <c r="AU190">
        <v>24</v>
      </c>
      <c r="AW190">
        <f t="shared" si="55"/>
        <v>-6.0771142643002989</v>
      </c>
      <c r="AX190">
        <f t="shared" si="53"/>
        <v>0</v>
      </c>
      <c r="BB190">
        <v>28</v>
      </c>
    </row>
    <row r="191" spans="2:54" x14ac:dyDescent="0.25">
      <c r="B191">
        <v>21</v>
      </c>
      <c r="C191">
        <v>21</v>
      </c>
      <c r="S191">
        <v>21</v>
      </c>
      <c r="U191">
        <f t="shared" si="54"/>
        <v>-6.0771142643002989</v>
      </c>
      <c r="V191">
        <f t="shared" si="52"/>
        <v>0</v>
      </c>
      <c r="Z191">
        <v>25</v>
      </c>
      <c r="AU191">
        <v>21</v>
      </c>
      <c r="AW191">
        <f t="shared" si="55"/>
        <v>-6.0771142643002989</v>
      </c>
      <c r="AX191">
        <f t="shared" si="53"/>
        <v>0</v>
      </c>
      <c r="BB191">
        <v>25</v>
      </c>
    </row>
    <row r="192" spans="2:54" x14ac:dyDescent="0.25">
      <c r="B192">
        <v>24</v>
      </c>
      <c r="C192">
        <v>24</v>
      </c>
      <c r="S192">
        <v>24</v>
      </c>
      <c r="U192">
        <f t="shared" si="54"/>
        <v>-6.0771142643002989</v>
      </c>
      <c r="V192">
        <f t="shared" si="52"/>
        <v>0</v>
      </c>
      <c r="Z192">
        <v>24</v>
      </c>
      <c r="AU192">
        <v>24</v>
      </c>
      <c r="AW192">
        <f t="shared" si="55"/>
        <v>-6.0771142643002989</v>
      </c>
      <c r="AX192">
        <f t="shared" si="53"/>
        <v>0</v>
      </c>
      <c r="BB192">
        <v>24</v>
      </c>
    </row>
    <row r="193" spans="2:54" x14ac:dyDescent="0.25">
      <c r="B193">
        <v>45</v>
      </c>
      <c r="C193">
        <v>45</v>
      </c>
      <c r="S193">
        <v>45</v>
      </c>
      <c r="U193">
        <f t="shared" si="54"/>
        <v>-6.0771142643002989</v>
      </c>
      <c r="V193">
        <f t="shared" si="52"/>
        <v>0</v>
      </c>
      <c r="Z193">
        <v>24</v>
      </c>
      <c r="AU193">
        <v>45</v>
      </c>
      <c r="AW193">
        <f t="shared" si="55"/>
        <v>-6.0771142643002989</v>
      </c>
      <c r="AX193">
        <f t="shared" si="53"/>
        <v>0</v>
      </c>
      <c r="BB193">
        <v>24</v>
      </c>
    </row>
    <row r="194" spans="2:54" x14ac:dyDescent="0.25">
      <c r="B194">
        <v>46</v>
      </c>
      <c r="C194">
        <v>46</v>
      </c>
      <c r="S194">
        <v>46</v>
      </c>
      <c r="U194">
        <f t="shared" si="54"/>
        <v>-6.0771142643002989</v>
      </c>
      <c r="V194">
        <f t="shared" si="52"/>
        <v>0</v>
      </c>
      <c r="Z194">
        <v>22</v>
      </c>
      <c r="AU194">
        <v>46</v>
      </c>
      <c r="AW194">
        <f t="shared" si="55"/>
        <v>-6.0771142643002989</v>
      </c>
      <c r="AX194">
        <f t="shared" si="53"/>
        <v>0</v>
      </c>
      <c r="BB194">
        <v>22</v>
      </c>
    </row>
    <row r="195" spans="2:54" x14ac:dyDescent="0.25">
      <c r="B195">
        <v>45</v>
      </c>
      <c r="C195">
        <v>45</v>
      </c>
      <c r="S195">
        <v>45</v>
      </c>
      <c r="U195">
        <f t="shared" si="54"/>
        <v>-6.0771142643002989</v>
      </c>
      <c r="V195">
        <f t="shared" si="52"/>
        <v>0</v>
      </c>
      <c r="Z195">
        <v>24</v>
      </c>
      <c r="AU195">
        <v>45</v>
      </c>
      <c r="AW195">
        <f t="shared" si="55"/>
        <v>-6.0771142643002989</v>
      </c>
      <c r="AX195">
        <f t="shared" si="53"/>
        <v>0</v>
      </c>
      <c r="BB195">
        <v>24</v>
      </c>
    </row>
    <row r="196" spans="2:54" x14ac:dyDescent="0.25">
      <c r="B196">
        <v>47</v>
      </c>
      <c r="C196">
        <v>47</v>
      </c>
      <c r="S196">
        <v>47</v>
      </c>
      <c r="U196">
        <f t="shared" si="54"/>
        <v>-6.0771142643002989</v>
      </c>
      <c r="V196">
        <f t="shared" ref="V196:V208" si="56">COUNTIF(S:S,W196)</f>
        <v>0</v>
      </c>
      <c r="Z196">
        <v>24</v>
      </c>
      <c r="AU196">
        <v>47</v>
      </c>
      <c r="AW196">
        <f t="shared" si="55"/>
        <v>-6.0771142643002989</v>
      </c>
      <c r="AX196">
        <f t="shared" ref="AX196:AX208" si="57">COUNTIF(AU:AU,AY196)</f>
        <v>0</v>
      </c>
      <c r="BB196">
        <v>24</v>
      </c>
    </row>
    <row r="197" spans="2:54" x14ac:dyDescent="0.25">
      <c r="B197">
        <v>24</v>
      </c>
      <c r="C197">
        <v>24</v>
      </c>
      <c r="S197">
        <v>24</v>
      </c>
      <c r="U197">
        <f t="shared" si="54"/>
        <v>-6.0771142643002989</v>
      </c>
      <c r="V197">
        <f t="shared" si="56"/>
        <v>0</v>
      </c>
      <c r="Z197">
        <v>25</v>
      </c>
      <c r="AU197">
        <v>24</v>
      </c>
      <c r="AW197">
        <f t="shared" si="55"/>
        <v>-6.0771142643002989</v>
      </c>
      <c r="AX197">
        <f t="shared" si="57"/>
        <v>0</v>
      </c>
      <c r="BB197">
        <v>25</v>
      </c>
    </row>
    <row r="198" spans="2:54" x14ac:dyDescent="0.25">
      <c r="B198">
        <v>25</v>
      </c>
      <c r="C198">
        <v>25</v>
      </c>
      <c r="S198">
        <v>25</v>
      </c>
      <c r="U198">
        <f t="shared" si="54"/>
        <v>-6.0771142643002989</v>
      </c>
      <c r="V198">
        <f t="shared" si="56"/>
        <v>0</v>
      </c>
      <c r="Z198">
        <v>22</v>
      </c>
      <c r="AU198">
        <v>25</v>
      </c>
      <c r="AW198">
        <f t="shared" si="55"/>
        <v>-6.0771142643002989</v>
      </c>
      <c r="AX198">
        <f t="shared" si="57"/>
        <v>0</v>
      </c>
      <c r="BB198">
        <v>22</v>
      </c>
    </row>
    <row r="199" spans="2:54" x14ac:dyDescent="0.25">
      <c r="B199">
        <v>45</v>
      </c>
      <c r="C199">
        <v>45</v>
      </c>
      <c r="S199">
        <v>45</v>
      </c>
      <c r="U199">
        <f t="shared" si="54"/>
        <v>-6.0771142643002989</v>
      </c>
      <c r="V199">
        <f t="shared" si="56"/>
        <v>0</v>
      </c>
      <c r="Z199">
        <v>25</v>
      </c>
      <c r="AU199">
        <v>45</v>
      </c>
      <c r="AW199">
        <f t="shared" si="55"/>
        <v>-6.0771142643002989</v>
      </c>
      <c r="AX199">
        <f t="shared" si="57"/>
        <v>0</v>
      </c>
      <c r="BB199">
        <v>25</v>
      </c>
    </row>
    <row r="200" spans="2:54" x14ac:dyDescent="0.25">
      <c r="B200">
        <v>23</v>
      </c>
      <c r="C200">
        <v>23</v>
      </c>
      <c r="S200">
        <v>23</v>
      </c>
      <c r="U200">
        <f t="shared" si="54"/>
        <v>-6.0771142643002989</v>
      </c>
      <c r="V200">
        <f t="shared" si="56"/>
        <v>0</v>
      </c>
      <c r="Z200">
        <v>24</v>
      </c>
      <c r="AU200">
        <v>23</v>
      </c>
      <c r="AW200">
        <f t="shared" si="55"/>
        <v>-6.0771142643002989</v>
      </c>
      <c r="AX200">
        <f t="shared" si="57"/>
        <v>0</v>
      </c>
      <c r="BB200">
        <v>24</v>
      </c>
    </row>
    <row r="201" spans="2:54" x14ac:dyDescent="0.25">
      <c r="B201">
        <v>24</v>
      </c>
      <c r="C201">
        <v>24</v>
      </c>
      <c r="S201">
        <v>24</v>
      </c>
      <c r="U201">
        <f t="shared" si="54"/>
        <v>-6.0771142643002989</v>
      </c>
      <c r="V201">
        <f t="shared" si="56"/>
        <v>0</v>
      </c>
      <c r="Z201">
        <v>25</v>
      </c>
      <c r="AU201">
        <v>24</v>
      </c>
      <c r="AW201">
        <f t="shared" si="55"/>
        <v>-6.0771142643002989</v>
      </c>
      <c r="AX201">
        <f t="shared" si="57"/>
        <v>0</v>
      </c>
      <c r="BB201">
        <v>25</v>
      </c>
    </row>
    <row r="202" spans="2:54" x14ac:dyDescent="0.25">
      <c r="B202">
        <v>45</v>
      </c>
      <c r="C202">
        <v>45</v>
      </c>
      <c r="S202">
        <v>45</v>
      </c>
      <c r="U202">
        <f t="shared" si="54"/>
        <v>-6.0771142643002989</v>
      </c>
      <c r="V202">
        <f t="shared" si="56"/>
        <v>0</v>
      </c>
      <c r="Z202">
        <v>21</v>
      </c>
      <c r="AU202">
        <v>45</v>
      </c>
      <c r="AW202">
        <f t="shared" si="55"/>
        <v>-6.0771142643002989</v>
      </c>
      <c r="AX202">
        <f t="shared" si="57"/>
        <v>0</v>
      </c>
      <c r="BB202">
        <v>21</v>
      </c>
    </row>
    <row r="203" spans="2:54" x14ac:dyDescent="0.25">
      <c r="B203">
        <v>20</v>
      </c>
      <c r="C203">
        <v>20</v>
      </c>
      <c r="S203">
        <v>20</v>
      </c>
      <c r="U203">
        <f t="shared" si="54"/>
        <v>-6.0771142643002989</v>
      </c>
      <c r="V203">
        <f t="shared" si="56"/>
        <v>0</v>
      </c>
      <c r="Z203">
        <v>18</v>
      </c>
      <c r="AU203">
        <v>20</v>
      </c>
      <c r="AW203">
        <f t="shared" si="55"/>
        <v>-6.0771142643002989</v>
      </c>
      <c r="AX203">
        <f t="shared" si="57"/>
        <v>0</v>
      </c>
      <c r="BB203">
        <v>18</v>
      </c>
    </row>
    <row r="204" spans="2:54" x14ac:dyDescent="0.25">
      <c r="B204">
        <v>23</v>
      </c>
      <c r="C204">
        <v>23</v>
      </c>
      <c r="S204">
        <v>23</v>
      </c>
      <c r="U204">
        <f t="shared" si="54"/>
        <v>-6.0771142643002989</v>
      </c>
      <c r="V204">
        <f t="shared" si="56"/>
        <v>0</v>
      </c>
      <c r="Z204">
        <v>21</v>
      </c>
      <c r="AU204">
        <v>23</v>
      </c>
      <c r="AW204">
        <f t="shared" si="55"/>
        <v>-6.0771142643002989</v>
      </c>
      <c r="AX204">
        <f t="shared" si="57"/>
        <v>0</v>
      </c>
      <c r="BB204">
        <v>21</v>
      </c>
    </row>
    <row r="205" spans="2:54" x14ac:dyDescent="0.25">
      <c r="B205">
        <v>23</v>
      </c>
      <c r="C205">
        <v>23</v>
      </c>
      <c r="S205">
        <v>23</v>
      </c>
      <c r="U205">
        <f t="shared" si="54"/>
        <v>-6.0771142643002989</v>
      </c>
      <c r="V205">
        <f t="shared" si="56"/>
        <v>0</v>
      </c>
      <c r="Z205">
        <v>19</v>
      </c>
      <c r="AU205">
        <v>23</v>
      </c>
      <c r="AW205">
        <f t="shared" si="55"/>
        <v>-6.0771142643002989</v>
      </c>
      <c r="AX205">
        <f t="shared" si="57"/>
        <v>0</v>
      </c>
      <c r="BB205">
        <v>19</v>
      </c>
    </row>
    <row r="206" spans="2:54" x14ac:dyDescent="0.25">
      <c r="B206">
        <v>49</v>
      </c>
      <c r="C206">
        <v>49</v>
      </c>
      <c r="S206">
        <v>49</v>
      </c>
      <c r="U206">
        <f t="shared" si="54"/>
        <v>-6.0771142643002989</v>
      </c>
      <c r="V206">
        <f t="shared" si="56"/>
        <v>0</v>
      </c>
      <c r="Z206">
        <v>21</v>
      </c>
      <c r="AU206">
        <v>49</v>
      </c>
      <c r="AW206">
        <f t="shared" si="55"/>
        <v>-6.0771142643002989</v>
      </c>
      <c r="AX206">
        <f t="shared" si="57"/>
        <v>0</v>
      </c>
      <c r="BB206">
        <v>21</v>
      </c>
    </row>
    <row r="207" spans="2:54" x14ac:dyDescent="0.25">
      <c r="B207">
        <v>21</v>
      </c>
      <c r="C207">
        <v>21</v>
      </c>
      <c r="S207">
        <v>21</v>
      </c>
      <c r="U207">
        <f t="shared" si="54"/>
        <v>-6.0771142643002989</v>
      </c>
      <c r="V207">
        <f t="shared" si="56"/>
        <v>0</v>
      </c>
      <c r="Z207">
        <v>22</v>
      </c>
      <c r="AU207">
        <v>21</v>
      </c>
      <c r="AW207">
        <f t="shared" si="55"/>
        <v>-6.0771142643002989</v>
      </c>
      <c r="AX207">
        <f t="shared" si="57"/>
        <v>0</v>
      </c>
      <c r="BB207">
        <v>22</v>
      </c>
    </row>
    <row r="208" spans="2:54" x14ac:dyDescent="0.25">
      <c r="B208">
        <v>23</v>
      </c>
      <c r="C208">
        <v>23</v>
      </c>
      <c r="S208">
        <v>23</v>
      </c>
      <c r="U208">
        <f t="shared" si="54"/>
        <v>-6.0771142643002989</v>
      </c>
      <c r="V208">
        <f t="shared" si="56"/>
        <v>0</v>
      </c>
      <c r="Z208">
        <v>25</v>
      </c>
      <c r="AU208">
        <v>23</v>
      </c>
      <c r="AW208">
        <f t="shared" si="55"/>
        <v>-6.0771142643002989</v>
      </c>
      <c r="AX208">
        <f t="shared" si="57"/>
        <v>0</v>
      </c>
      <c r="BB208">
        <v>25</v>
      </c>
    </row>
    <row r="209" spans="2:54" x14ac:dyDescent="0.25">
      <c r="B209">
        <v>32</v>
      </c>
      <c r="Z209">
        <v>21</v>
      </c>
      <c r="BB209">
        <v>21</v>
      </c>
    </row>
    <row r="210" spans="2:54" x14ac:dyDescent="0.25">
      <c r="B210">
        <v>36</v>
      </c>
      <c r="Z210">
        <v>25</v>
      </c>
      <c r="BB210">
        <v>25</v>
      </c>
    </row>
    <row r="211" spans="2:54" x14ac:dyDescent="0.25">
      <c r="B211">
        <v>34</v>
      </c>
      <c r="Z211">
        <v>17</v>
      </c>
      <c r="BB211">
        <v>17</v>
      </c>
    </row>
    <row r="212" spans="2:54" x14ac:dyDescent="0.25">
      <c r="B212">
        <v>38</v>
      </c>
      <c r="Z212">
        <v>28</v>
      </c>
      <c r="BB212">
        <v>28</v>
      </c>
    </row>
    <row r="213" spans="2:54" x14ac:dyDescent="0.25">
      <c r="B213">
        <v>34</v>
      </c>
      <c r="Z213">
        <v>21</v>
      </c>
      <c r="BB213">
        <v>21</v>
      </c>
    </row>
    <row r="214" spans="2:54" x14ac:dyDescent="0.25">
      <c r="B214">
        <v>38</v>
      </c>
      <c r="Z214">
        <v>13</v>
      </c>
      <c r="BB214">
        <v>13</v>
      </c>
    </row>
    <row r="215" spans="2:54" x14ac:dyDescent="0.25">
      <c r="B215">
        <v>36</v>
      </c>
      <c r="Z215">
        <v>18</v>
      </c>
      <c r="BB215">
        <v>18</v>
      </c>
    </row>
    <row r="216" spans="2:54" x14ac:dyDescent="0.25">
      <c r="B216">
        <v>36</v>
      </c>
      <c r="Z216">
        <v>15</v>
      </c>
      <c r="BB216">
        <v>15</v>
      </c>
    </row>
    <row r="217" spans="2:54" x14ac:dyDescent="0.25">
      <c r="B217">
        <v>30</v>
      </c>
      <c r="Z217">
        <v>17</v>
      </c>
      <c r="BB217">
        <v>17</v>
      </c>
    </row>
    <row r="218" spans="2:54" x14ac:dyDescent="0.25">
      <c r="B218">
        <v>34</v>
      </c>
      <c r="Z218">
        <v>11</v>
      </c>
      <c r="BB218">
        <v>11</v>
      </c>
    </row>
    <row r="219" spans="2:54" x14ac:dyDescent="0.25">
      <c r="B219">
        <v>38</v>
      </c>
      <c r="Z219">
        <v>14</v>
      </c>
      <c r="BB219">
        <v>14</v>
      </c>
    </row>
    <row r="220" spans="2:54" x14ac:dyDescent="0.25">
      <c r="B220">
        <v>37</v>
      </c>
      <c r="Z220">
        <v>14</v>
      </c>
      <c r="BB220">
        <v>14</v>
      </c>
    </row>
    <row r="221" spans="2:54" x14ac:dyDescent="0.25">
      <c r="B221">
        <v>35</v>
      </c>
      <c r="Z221">
        <v>12</v>
      </c>
      <c r="BB221">
        <v>12</v>
      </c>
    </row>
    <row r="222" spans="2:54" x14ac:dyDescent="0.25">
      <c r="B222">
        <v>39</v>
      </c>
      <c r="Z222">
        <v>13</v>
      </c>
      <c r="BB222">
        <v>13</v>
      </c>
    </row>
    <row r="223" spans="2:54" x14ac:dyDescent="0.25">
      <c r="B223">
        <v>35</v>
      </c>
      <c r="Z223">
        <v>24</v>
      </c>
      <c r="BB223">
        <v>24</v>
      </c>
    </row>
    <row r="224" spans="2:54" x14ac:dyDescent="0.25">
      <c r="B224">
        <v>38</v>
      </c>
      <c r="Z224">
        <v>17</v>
      </c>
      <c r="BB224">
        <v>17</v>
      </c>
    </row>
    <row r="225" spans="2:54" x14ac:dyDescent="0.25">
      <c r="B225">
        <v>32</v>
      </c>
      <c r="Z225">
        <v>16</v>
      </c>
      <c r="BB225">
        <v>16</v>
      </c>
    </row>
    <row r="226" spans="2:54" x14ac:dyDescent="0.25">
      <c r="B226">
        <v>35</v>
      </c>
      <c r="Z226">
        <v>9</v>
      </c>
      <c r="BB226">
        <v>9</v>
      </c>
    </row>
    <row r="227" spans="2:54" x14ac:dyDescent="0.25">
      <c r="B227">
        <v>37</v>
      </c>
      <c r="Z227">
        <v>15</v>
      </c>
      <c r="BB227">
        <v>15</v>
      </c>
    </row>
    <row r="228" spans="2:54" x14ac:dyDescent="0.25">
      <c r="B228">
        <v>30</v>
      </c>
      <c r="Z228">
        <v>21</v>
      </c>
      <c r="BB228">
        <v>21</v>
      </c>
    </row>
    <row r="229" spans="2:54" x14ac:dyDescent="0.25">
      <c r="B229">
        <v>39</v>
      </c>
      <c r="Z229">
        <v>19</v>
      </c>
      <c r="BB229">
        <v>19</v>
      </c>
    </row>
    <row r="230" spans="2:54" x14ac:dyDescent="0.25">
      <c r="B230">
        <v>36</v>
      </c>
      <c r="Z230">
        <v>23</v>
      </c>
      <c r="BB230">
        <v>23</v>
      </c>
    </row>
    <row r="231" spans="2:54" x14ac:dyDescent="0.25">
      <c r="B231">
        <v>37</v>
      </c>
      <c r="Z231">
        <v>22</v>
      </c>
      <c r="BB231">
        <v>22</v>
      </c>
    </row>
    <row r="232" spans="2:54" x14ac:dyDescent="0.25">
      <c r="B232">
        <v>36</v>
      </c>
      <c r="Z232">
        <v>14</v>
      </c>
      <c r="BB232">
        <v>14</v>
      </c>
    </row>
    <row r="233" spans="2:54" x14ac:dyDescent="0.25">
      <c r="B233">
        <v>37</v>
      </c>
      <c r="Z233">
        <v>25</v>
      </c>
      <c r="BB233">
        <v>25</v>
      </c>
    </row>
    <row r="234" spans="2:54" x14ac:dyDescent="0.25">
      <c r="B234">
        <v>36</v>
      </c>
      <c r="Z234">
        <v>20</v>
      </c>
      <c r="BB234">
        <v>20</v>
      </c>
    </row>
    <row r="235" spans="2:54" x14ac:dyDescent="0.25">
      <c r="B235">
        <v>40</v>
      </c>
      <c r="Z235">
        <v>17</v>
      </c>
      <c r="BB235">
        <v>17</v>
      </c>
    </row>
    <row r="236" spans="2:54" x14ac:dyDescent="0.25">
      <c r="B236">
        <v>39</v>
      </c>
      <c r="Z236">
        <v>14</v>
      </c>
      <c r="BB236">
        <v>14</v>
      </c>
    </row>
    <row r="237" spans="2:54" x14ac:dyDescent="0.25">
      <c r="B237">
        <v>35</v>
      </c>
      <c r="Z237">
        <v>15</v>
      </c>
      <c r="BB237">
        <v>15</v>
      </c>
    </row>
    <row r="238" spans="2:54" x14ac:dyDescent="0.25">
      <c r="B238">
        <v>31</v>
      </c>
      <c r="Z238">
        <v>17</v>
      </c>
      <c r="BB238">
        <v>17</v>
      </c>
    </row>
    <row r="239" spans="2:54" x14ac:dyDescent="0.25">
      <c r="B239">
        <v>39</v>
      </c>
      <c r="Z239">
        <v>30</v>
      </c>
      <c r="BB239">
        <v>30</v>
      </c>
    </row>
    <row r="240" spans="2:54" x14ac:dyDescent="0.25">
      <c r="B240">
        <v>35</v>
      </c>
    </row>
    <row r="241" spans="2:2" x14ac:dyDescent="0.25">
      <c r="B241">
        <v>38</v>
      </c>
    </row>
    <row r="242" spans="2:2" x14ac:dyDescent="0.25">
      <c r="B242">
        <v>38</v>
      </c>
    </row>
    <row r="243" spans="2:2" x14ac:dyDescent="0.25">
      <c r="B243">
        <v>41</v>
      </c>
    </row>
    <row r="244" spans="2:2" x14ac:dyDescent="0.25">
      <c r="B244">
        <v>35</v>
      </c>
    </row>
    <row r="245" spans="2:2" x14ac:dyDescent="0.25">
      <c r="B245">
        <v>39</v>
      </c>
    </row>
    <row r="246" spans="2:2" x14ac:dyDescent="0.25">
      <c r="B246">
        <v>41</v>
      </c>
    </row>
    <row r="247" spans="2:2" x14ac:dyDescent="0.25">
      <c r="B247">
        <v>38</v>
      </c>
    </row>
    <row r="248" spans="2:2" x14ac:dyDescent="0.25">
      <c r="B248">
        <v>38</v>
      </c>
    </row>
    <row r="249" spans="2:2" x14ac:dyDescent="0.25">
      <c r="B249">
        <v>30</v>
      </c>
    </row>
    <row r="250" spans="2:2" x14ac:dyDescent="0.25">
      <c r="B250">
        <v>39</v>
      </c>
    </row>
    <row r="251" spans="2:2" x14ac:dyDescent="0.25">
      <c r="B251">
        <v>31</v>
      </c>
    </row>
    <row r="252" spans="2:2" x14ac:dyDescent="0.25">
      <c r="B252">
        <v>41</v>
      </c>
    </row>
    <row r="253" spans="2:2" x14ac:dyDescent="0.25">
      <c r="B253">
        <v>26</v>
      </c>
    </row>
    <row r="254" spans="2:2" x14ac:dyDescent="0.25">
      <c r="B254">
        <v>40</v>
      </c>
    </row>
    <row r="255" spans="2:2" x14ac:dyDescent="0.25">
      <c r="B255">
        <v>43</v>
      </c>
    </row>
    <row r="256" spans="2:2" x14ac:dyDescent="0.25">
      <c r="B256">
        <v>30</v>
      </c>
    </row>
    <row r="257" spans="2:2" x14ac:dyDescent="0.25">
      <c r="B257">
        <v>43</v>
      </c>
    </row>
    <row r="258" spans="2:2" x14ac:dyDescent="0.25">
      <c r="B258">
        <v>28</v>
      </c>
    </row>
    <row r="259" spans="2:2" x14ac:dyDescent="0.25">
      <c r="B259">
        <v>29</v>
      </c>
    </row>
    <row r="260" spans="2:2" x14ac:dyDescent="0.25">
      <c r="B260">
        <v>29</v>
      </c>
    </row>
    <row r="261" spans="2:2" x14ac:dyDescent="0.25">
      <c r="B261">
        <v>42</v>
      </c>
    </row>
    <row r="262" spans="2:2" x14ac:dyDescent="0.25">
      <c r="B262">
        <v>43</v>
      </c>
    </row>
    <row r="263" spans="2:2" x14ac:dyDescent="0.25">
      <c r="B263">
        <v>26</v>
      </c>
    </row>
    <row r="264" spans="2:2" x14ac:dyDescent="0.25">
      <c r="B264">
        <v>43</v>
      </c>
    </row>
    <row r="265" spans="2:2" x14ac:dyDescent="0.25">
      <c r="B265">
        <v>44</v>
      </c>
    </row>
    <row r="266" spans="2:2" x14ac:dyDescent="0.25">
      <c r="B266">
        <v>44</v>
      </c>
    </row>
    <row r="267" spans="2:2" x14ac:dyDescent="0.25">
      <c r="B267">
        <v>27</v>
      </c>
    </row>
    <row r="268" spans="2:2" x14ac:dyDescent="0.25">
      <c r="B268">
        <v>44</v>
      </c>
    </row>
    <row r="269" spans="2:2" x14ac:dyDescent="0.25">
      <c r="B269">
        <v>49</v>
      </c>
    </row>
    <row r="270" spans="2:2" x14ac:dyDescent="0.25">
      <c r="B270">
        <v>46</v>
      </c>
    </row>
    <row r="271" spans="2:2" x14ac:dyDescent="0.25">
      <c r="B271">
        <v>19</v>
      </c>
    </row>
    <row r="272" spans="2:2" x14ac:dyDescent="0.25">
      <c r="B272">
        <v>45</v>
      </c>
    </row>
    <row r="273" spans="2:2" x14ac:dyDescent="0.25">
      <c r="B273">
        <v>26</v>
      </c>
    </row>
    <row r="274" spans="2:2" x14ac:dyDescent="0.25">
      <c r="B274">
        <v>45</v>
      </c>
    </row>
    <row r="275" spans="2:2" x14ac:dyDescent="0.25">
      <c r="B275">
        <v>49</v>
      </c>
    </row>
    <row r="276" spans="2:2" x14ac:dyDescent="0.25">
      <c r="B276">
        <v>18</v>
      </c>
    </row>
    <row r="277" spans="2:2" x14ac:dyDescent="0.25">
      <c r="B277">
        <v>22</v>
      </c>
    </row>
  </sheetData>
  <mergeCells count="1">
    <mergeCell ref="N19:O19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12</vt:i4>
      </vt:variant>
    </vt:vector>
  </HeadingPairs>
  <TitlesOfParts>
    <vt:vector size="12" baseType="lpstr">
      <vt:lpstr>test0311 (1)</vt:lpstr>
      <vt:lpstr>čisto dáta</vt:lpstr>
      <vt:lpstr>po premazaní veku</vt:lpstr>
      <vt:lpstr>výpočet reliability</vt:lpstr>
      <vt:lpstr>výpočty</vt:lpstr>
      <vt:lpstr>validizačná otázka</vt:lpstr>
      <vt:lpstr>výpočet test-retest</vt:lpstr>
      <vt:lpstr>faktorová analýza</vt:lpstr>
      <vt:lpstr>normy</vt:lpstr>
      <vt:lpstr>normy podľa veku muži</vt:lpstr>
      <vt:lpstr>normy podľa veku ženy</vt:lpstr>
      <vt:lpstr>HS kontrola podľa pohlavia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dasa.jancekova</dc:creator>
  <cp:lastModifiedBy>Daša Janceková</cp:lastModifiedBy>
  <dcterms:created xsi:type="dcterms:W3CDTF">2025-12-19T02:50:56Z</dcterms:created>
  <dcterms:modified xsi:type="dcterms:W3CDTF">2026-01-14T16:07:39Z</dcterms:modified>
</cp:coreProperties>
</file>